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NASKAPRO\Krajinaris\PROMET\PROJEKTI 2023\BR_200_LINHARTOVA_II_FAZA\PZI delno od rondoja do Šmartinke\Popis\"/>
    </mc:Choice>
  </mc:AlternateContent>
  <xr:revisionPtr revIDLastSave="0" documentId="13_ncr:1_{534366DD-9431-4280-A2CA-9C70373A70E7}" xr6:coauthVersionLast="47" xr6:coauthVersionMax="47" xr10:uidLastSave="{00000000-0000-0000-0000-000000000000}"/>
  <bookViews>
    <workbookView xWindow="28680" yWindow="-1125" windowWidth="29040" windowHeight="17640" tabRatio="994" xr2:uid="{00000000-000D-0000-FFFF-FFFF00000000}"/>
  </bookViews>
  <sheets>
    <sheet name="NAVODILA" sheetId="43" r:id="rId1"/>
    <sheet name="REKAP CELOTA" sheetId="44" r:id="rId2"/>
    <sheet name="REKAP VOZ_RONDO" sheetId="36" r:id="rId3"/>
    <sheet name="POPIS VOZ_RONDO" sheetId="30" r:id="rId4"/>
    <sheet name="REKAP KOLO_RONDO" sheetId="37" r:id="rId5"/>
    <sheet name="POPIS KOLO_RONDO" sheetId="29" r:id="rId6"/>
    <sheet name="REKAP VOZ_POKOPALIŠKA" sheetId="38" r:id="rId7"/>
    <sheet name="POPIS VOZ_POKOPALIŠKA" sheetId="27" r:id="rId8"/>
    <sheet name="REKAP KOLO_POKOPALIŠKA" sheetId="39" r:id="rId9"/>
    <sheet name="POPIS KOLO_POKOPALIŠKA" sheetId="35" r:id="rId10"/>
    <sheet name="REKAP VOZ_FLAJŠMANOVA" sheetId="41" r:id="rId11"/>
    <sheet name="POPIS VOZ_FLAJŠMANOVA" sheetId="26" r:id="rId12"/>
    <sheet name="REKAP KOLO_FLAJŠMANOVA" sheetId="42" r:id="rId13"/>
    <sheet name="POPIS KOLO_FLAJŠMANOVA" sheetId="28" r:id="rId14"/>
    <sheet name="REKAP M1" sheetId="32" r:id="rId15"/>
    <sheet name="M1" sheetId="31" r:id="rId16"/>
    <sheet name="REKAP M2" sheetId="33" r:id="rId17"/>
    <sheet name="M2" sheetId="34" r:id="rId18"/>
    <sheet name="KA" sheetId="50" r:id="rId19"/>
    <sheet name="CR" sheetId="47" r:id="rId20"/>
    <sheet name="REKAP VOZ_ZVEZNA" sheetId="48" r:id="rId21"/>
    <sheet name="POPIS ZVEZNA" sheetId="49" r:id="rId22"/>
  </sheets>
  <definedNames>
    <definedName name="_xlnm.Print_Area" localSheetId="19">CR!$A$1:$F$82</definedName>
    <definedName name="_xlnm.Print_Area" localSheetId="18">KA!$A$1:$F$233</definedName>
    <definedName name="Print_Area_0_0" localSheetId="18">KA!$A$1:$F$183</definedName>
    <definedName name="_xlnm.Print_Titles" localSheetId="19">CR!$6:$6</definedName>
    <definedName name="_xlnm.Print_Titles" localSheetId="13">'POPIS KOLO_FLAJŠMANOVA'!$1:$2</definedName>
    <definedName name="_xlnm.Print_Titles" localSheetId="9">'POPIS KOLO_POKOPALIŠKA'!$1:$2</definedName>
    <definedName name="_xlnm.Print_Titles" localSheetId="5">'POPIS KOLO_RONDO'!$1:$2</definedName>
    <definedName name="_xlnm.Print_Titles" localSheetId="11">'POPIS VOZ_FLAJŠMANOVA'!$1:$2</definedName>
    <definedName name="_xlnm.Print_Titles" localSheetId="7">'POPIS VOZ_POKOPALIŠKA'!$1:$2</definedName>
    <definedName name="_xlnm.Print_Titles" localSheetId="3">'POPIS VOZ_RONDO'!$1:$2</definedName>
    <definedName name="_xlnm.Print_Titles" localSheetId="21">'POPIS ZVEZNA'!$1:$2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1" i="30" l="1"/>
  <c r="F227" i="50" l="1"/>
  <c r="F226" i="50"/>
  <c r="F225" i="50"/>
  <c r="F219" i="50"/>
  <c r="F216" i="50"/>
  <c r="F213" i="50"/>
  <c r="F212" i="50"/>
  <c r="F211" i="50"/>
  <c r="F207" i="50"/>
  <c r="F203" i="50"/>
  <c r="F200" i="50"/>
  <c r="F197" i="50"/>
  <c r="C189" i="50"/>
  <c r="C192" i="50" s="1"/>
  <c r="F192" i="50" s="1"/>
  <c r="F184" i="50"/>
  <c r="F181" i="50"/>
  <c r="F178" i="50"/>
  <c r="F175" i="50"/>
  <c r="C170" i="50"/>
  <c r="F170" i="50" s="1"/>
  <c r="C166" i="50"/>
  <c r="C167" i="50" s="1"/>
  <c r="F167" i="50" s="1"/>
  <c r="F130" i="50"/>
  <c r="F126" i="50"/>
  <c r="F124" i="50"/>
  <c r="F120" i="50"/>
  <c r="F118" i="50"/>
  <c r="F116" i="50"/>
  <c r="F99" i="50"/>
  <c r="F90" i="50"/>
  <c r="F80" i="50"/>
  <c r="C67" i="50"/>
  <c r="F67" i="50" s="1"/>
  <c r="F59" i="50"/>
  <c r="F44" i="50"/>
  <c r="F34" i="50"/>
  <c r="F29" i="50"/>
  <c r="C168" i="50" l="1"/>
  <c r="F168" i="50" s="1"/>
  <c r="C169" i="50"/>
  <c r="F169" i="50" s="1"/>
  <c r="F229" i="50"/>
  <c r="F133" i="50"/>
  <c r="F101" i="50"/>
  <c r="F75" i="50"/>
  <c r="C190" i="50"/>
  <c r="F190" i="50" s="1"/>
  <c r="C191" i="50"/>
  <c r="F191" i="50" s="1"/>
  <c r="F221" i="50" l="1"/>
  <c r="F231" i="50" s="1"/>
  <c r="H18" i="44" s="1"/>
  <c r="F95" i="49"/>
  <c r="F94" i="49"/>
  <c r="F93" i="49"/>
  <c r="F92" i="49"/>
  <c r="F91" i="49"/>
  <c r="F90" i="49"/>
  <c r="F89" i="49"/>
  <c r="F88" i="49"/>
  <c r="F87" i="49"/>
  <c r="F86" i="49"/>
  <c r="F85" i="49"/>
  <c r="F84" i="49"/>
  <c r="F82" i="49"/>
  <c r="F81" i="49"/>
  <c r="F80" i="49"/>
  <c r="F79" i="49"/>
  <c r="F73" i="49"/>
  <c r="F75" i="49" s="1"/>
  <c r="H16" i="48" s="1"/>
  <c r="F67" i="49"/>
  <c r="F66" i="49"/>
  <c r="F65" i="49"/>
  <c r="F64" i="49"/>
  <c r="F61" i="49"/>
  <c r="F60" i="49"/>
  <c r="F59" i="49"/>
  <c r="F57" i="49"/>
  <c r="F55" i="49"/>
  <c r="F54" i="49"/>
  <c r="F50" i="49"/>
  <c r="F48" i="49"/>
  <c r="F41" i="49"/>
  <c r="F40" i="49"/>
  <c r="F39" i="49"/>
  <c r="F37" i="49"/>
  <c r="F35" i="49"/>
  <c r="F33" i="49"/>
  <c r="F32" i="49"/>
  <c r="F27" i="49"/>
  <c r="F26" i="49"/>
  <c r="F25" i="49"/>
  <c r="F24" i="49"/>
  <c r="F22" i="49"/>
  <c r="F21" i="49"/>
  <c r="F20" i="49"/>
  <c r="F19" i="49"/>
  <c r="F18" i="49"/>
  <c r="F17" i="49"/>
  <c r="F16" i="49"/>
  <c r="F14" i="49"/>
  <c r="F13" i="49"/>
  <c r="F9" i="49"/>
  <c r="F8" i="49"/>
  <c r="F7" i="49"/>
  <c r="F6" i="49"/>
  <c r="F104" i="35"/>
  <c r="F92" i="28"/>
  <c r="F137" i="29"/>
  <c r="F138" i="29"/>
  <c r="F139" i="29"/>
  <c r="F140" i="29"/>
  <c r="F141" i="29"/>
  <c r="F142" i="29"/>
  <c r="F143" i="29"/>
  <c r="F144" i="29"/>
  <c r="F145" i="29"/>
  <c r="F146" i="29"/>
  <c r="F147" i="29"/>
  <c r="F148" i="29"/>
  <c r="F149" i="29"/>
  <c r="F150" i="29"/>
  <c r="F151" i="29"/>
  <c r="F152" i="29"/>
  <c r="F153" i="29"/>
  <c r="F154" i="29"/>
  <c r="F155" i="29"/>
  <c r="F136" i="29"/>
  <c r="F134" i="29"/>
  <c r="F132" i="29"/>
  <c r="F131" i="29"/>
  <c r="F43" i="49" l="1"/>
  <c r="H14" i="48" s="1"/>
  <c r="F28" i="49"/>
  <c r="H13" i="48" s="1"/>
  <c r="F69" i="49"/>
  <c r="H15" i="48" s="1"/>
  <c r="F97" i="49"/>
  <c r="H17" i="48" s="1"/>
  <c r="H19" i="48" s="1"/>
  <c r="F68" i="47"/>
  <c r="F67" i="47"/>
  <c r="F66" i="47"/>
  <c r="F65" i="47"/>
  <c r="F64" i="47"/>
  <c r="F63" i="47"/>
  <c r="F62" i="47"/>
  <c r="F61" i="47"/>
  <c r="F57" i="47"/>
  <c r="F56" i="47"/>
  <c r="F55" i="47"/>
  <c r="F54" i="47"/>
  <c r="F53" i="47"/>
  <c r="F52" i="47"/>
  <c r="F51" i="47"/>
  <c r="F50" i="47"/>
  <c r="F49" i="47"/>
  <c r="F48" i="47"/>
  <c r="F47" i="47"/>
  <c r="F46" i="47"/>
  <c r="F42" i="47"/>
  <c r="F41" i="47"/>
  <c r="F40" i="47"/>
  <c r="F39" i="47"/>
  <c r="F38" i="47"/>
  <c r="F37" i="47"/>
  <c r="F36" i="47"/>
  <c r="F35" i="47"/>
  <c r="F34" i="47"/>
  <c r="F33" i="47"/>
  <c r="F32" i="47"/>
  <c r="F28" i="47"/>
  <c r="F27" i="47"/>
  <c r="F26" i="47"/>
  <c r="F25" i="47"/>
  <c r="F29" i="47" s="1"/>
  <c r="F77" i="47" s="1"/>
  <c r="F20" i="47"/>
  <c r="F19" i="47"/>
  <c r="F18" i="47"/>
  <c r="F17" i="47"/>
  <c r="F13" i="47"/>
  <c r="F12" i="47"/>
  <c r="F11" i="47"/>
  <c r="F10" i="47"/>
  <c r="F9" i="47"/>
  <c r="F91" i="28"/>
  <c r="F79" i="28"/>
  <c r="F69" i="47" l="1"/>
  <c r="F80" i="47" s="1"/>
  <c r="F21" i="47"/>
  <c r="F14" i="47"/>
  <c r="F75" i="47" s="1"/>
  <c r="H21" i="48"/>
  <c r="H23" i="48" s="1"/>
  <c r="H16" i="44"/>
  <c r="F43" i="47"/>
  <c r="F78" i="47" s="1"/>
  <c r="F58" i="47"/>
  <c r="F79" i="47" s="1"/>
  <c r="F76" i="47"/>
  <c r="F116" i="28"/>
  <c r="F115" i="28"/>
  <c r="F114" i="28"/>
  <c r="F126" i="35"/>
  <c r="F125" i="35"/>
  <c r="F189" i="29"/>
  <c r="F81" i="47" l="1"/>
  <c r="H19" i="44" s="1"/>
  <c r="F118" i="28"/>
  <c r="H19" i="42" s="1"/>
  <c r="F188" i="29" l="1"/>
  <c r="F187" i="29"/>
  <c r="F31" i="35"/>
  <c r="F37" i="29"/>
  <c r="F129" i="29" l="1"/>
  <c r="F128" i="29"/>
  <c r="F113" i="29"/>
  <c r="F91" i="29"/>
  <c r="F127" i="29" l="1"/>
  <c r="F39" i="29"/>
  <c r="F22" i="29"/>
  <c r="F21" i="29"/>
  <c r="F126" i="30"/>
  <c r="F125" i="30"/>
  <c r="F124" i="30"/>
  <c r="F123" i="30"/>
  <c r="F122" i="30"/>
  <c r="F98" i="30" l="1"/>
  <c r="F103" i="30" l="1"/>
  <c r="F89" i="30" l="1"/>
  <c r="F107" i="30" l="1"/>
  <c r="F167" i="29"/>
  <c r="F69" i="28" l="1"/>
  <c r="F73" i="35"/>
  <c r="F90" i="29" l="1"/>
  <c r="F76" i="30" l="1"/>
  <c r="F75" i="30"/>
  <c r="F102" i="29" l="1"/>
  <c r="F20" i="29" l="1"/>
  <c r="F30" i="35"/>
  <c r="F100" i="35"/>
  <c r="F87" i="28"/>
  <c r="F86" i="28"/>
  <c r="F85" i="28"/>
  <c r="F126" i="29"/>
  <c r="F19" i="29"/>
  <c r="F123" i="29"/>
  <c r="F40" i="29"/>
  <c r="F90" i="28"/>
  <c r="F89" i="28"/>
  <c r="F103" i="35"/>
  <c r="F46" i="29"/>
  <c r="F44" i="29"/>
  <c r="F43" i="29"/>
  <c r="F94" i="28" l="1"/>
  <c r="H17" i="42"/>
  <c r="F92" i="29" l="1"/>
  <c r="F42" i="28" l="1"/>
  <c r="F32" i="26"/>
  <c r="F44" i="35"/>
  <c r="F40" i="27"/>
  <c r="F59" i="29"/>
  <c r="F45" i="30"/>
  <c r="F95" i="30" l="1"/>
  <c r="F96" i="35" l="1"/>
  <c r="F119" i="29"/>
  <c r="F112" i="29" l="1"/>
  <c r="F122" i="29"/>
  <c r="F186" i="29"/>
  <c r="F99" i="35"/>
  <c r="F90" i="35"/>
  <c r="F191" i="29" l="1"/>
  <c r="H20" i="37" s="1"/>
  <c r="F69" i="26"/>
  <c r="F68" i="26"/>
  <c r="F67" i="26"/>
  <c r="F66" i="26"/>
  <c r="F75" i="26"/>
  <c r="F74" i="26"/>
  <c r="F73" i="26"/>
  <c r="F72" i="26"/>
  <c r="F71" i="26"/>
  <c r="F83" i="26"/>
  <c r="F82" i="26"/>
  <c r="F86" i="26"/>
  <c r="F81" i="26"/>
  <c r="F87" i="26" l="1"/>
  <c r="F77" i="35" l="1"/>
  <c r="F124" i="35"/>
  <c r="F128" i="35" l="1"/>
  <c r="H19" i="39" s="1"/>
  <c r="F77" i="27"/>
  <c r="F76" i="27"/>
  <c r="F119" i="35"/>
  <c r="F118" i="35"/>
  <c r="F117" i="35"/>
  <c r="F115" i="35"/>
  <c r="F114" i="35"/>
  <c r="F113" i="35"/>
  <c r="F112" i="35"/>
  <c r="F111" i="35"/>
  <c r="F110" i="35"/>
  <c r="F102" i="35"/>
  <c r="F98" i="35"/>
  <c r="F106" i="35" s="1"/>
  <c r="F89" i="35"/>
  <c r="F88" i="35"/>
  <c r="F87" i="35"/>
  <c r="F85" i="35"/>
  <c r="F84" i="35"/>
  <c r="F83" i="35"/>
  <c r="F76" i="35"/>
  <c r="F75" i="35"/>
  <c r="F74" i="35"/>
  <c r="F72" i="35"/>
  <c r="F69" i="35"/>
  <c r="F68" i="35"/>
  <c r="F67" i="35"/>
  <c r="F65" i="35"/>
  <c r="F62" i="35"/>
  <c r="F60" i="35"/>
  <c r="F53" i="35"/>
  <c r="F52" i="35"/>
  <c r="F51" i="35"/>
  <c r="F50" i="35"/>
  <c r="F49" i="35"/>
  <c r="F47" i="35"/>
  <c r="F46" i="35"/>
  <c r="F43" i="35"/>
  <c r="F41" i="35"/>
  <c r="F39" i="35"/>
  <c r="F38" i="35"/>
  <c r="F37" i="35"/>
  <c r="F29" i="35"/>
  <c r="F28" i="35"/>
  <c r="F27" i="35"/>
  <c r="F26" i="35"/>
  <c r="F24" i="35"/>
  <c r="F23" i="35"/>
  <c r="F22" i="35"/>
  <c r="F21" i="35"/>
  <c r="F20" i="35"/>
  <c r="F19" i="35"/>
  <c r="F18" i="35"/>
  <c r="F16" i="35"/>
  <c r="F15" i="35"/>
  <c r="F14" i="35"/>
  <c r="F12" i="35"/>
  <c r="F11" i="35"/>
  <c r="F10" i="35"/>
  <c r="F6" i="35"/>
  <c r="F33" i="35" l="1"/>
  <c r="H13" i="39" s="1"/>
  <c r="H17" i="39"/>
  <c r="F121" i="35"/>
  <c r="H18" i="39" s="1"/>
  <c r="F92" i="35"/>
  <c r="H16" i="39" s="1"/>
  <c r="F79" i="35"/>
  <c r="H15" i="39" s="1"/>
  <c r="F55" i="35"/>
  <c r="H14" i="39" s="1"/>
  <c r="F78" i="27"/>
  <c r="F84" i="27"/>
  <c r="F83" i="27"/>
  <c r="F81" i="27"/>
  <c r="F82" i="27"/>
  <c r="F80" i="27"/>
  <c r="F96" i="27"/>
  <c r="F95" i="27"/>
  <c r="F90" i="27"/>
  <c r="F89" i="27"/>
  <c r="F92" i="27"/>
  <c r="F91" i="27"/>
  <c r="F102" i="27"/>
  <c r="F98" i="27"/>
  <c r="F103" i="27"/>
  <c r="F101" i="27"/>
  <c r="F87" i="27"/>
  <c r="F85" i="27"/>
  <c r="H21" i="39" l="1"/>
  <c r="F62" i="27"/>
  <c r="F15" i="29"/>
  <c r="F14" i="29"/>
  <c r="F86" i="29"/>
  <c r="H23" i="39" l="1"/>
  <c r="H25" i="39" s="1"/>
  <c r="F85" i="29"/>
  <c r="F95" i="29"/>
  <c r="F94" i="29"/>
  <c r="F136" i="30" l="1"/>
  <c r="F135" i="30"/>
  <c r="F137" i="30"/>
  <c r="F129" i="30"/>
  <c r="F133" i="30"/>
  <c r="F142" i="30"/>
  <c r="F130" i="30"/>
  <c r="F141" i="30"/>
  <c r="F131" i="30"/>
  <c r="F97" i="30" l="1"/>
  <c r="F99" i="30"/>
  <c r="F88" i="30"/>
  <c r="F84" i="30"/>
  <c r="F108" i="30"/>
  <c r="F109" i="30"/>
  <c r="F110" i="30"/>
  <c r="F111" i="30"/>
  <c r="F112" i="30"/>
  <c r="F113" i="30"/>
  <c r="F114" i="30"/>
  <c r="F72" i="30" l="1"/>
  <c r="F48" i="30" l="1"/>
  <c r="F47" i="30"/>
  <c r="F104" i="30"/>
  <c r="F105" i="30"/>
  <c r="F106" i="30"/>
  <c r="F115" i="30"/>
  <c r="F102" i="30"/>
  <c r="F117" i="30" l="1"/>
  <c r="H17" i="36" s="1"/>
  <c r="F78" i="30"/>
  <c r="F77" i="30" l="1"/>
  <c r="F70" i="30" l="1"/>
  <c r="F28" i="34" l="1"/>
  <c r="F48" i="34"/>
  <c r="F47" i="34"/>
  <c r="F46" i="34"/>
  <c r="F41" i="34"/>
  <c r="F43" i="34" s="1"/>
  <c r="H17" i="33" s="1"/>
  <c r="F35" i="34"/>
  <c r="F34" i="34"/>
  <c r="F27" i="34"/>
  <c r="F21" i="34"/>
  <c r="F20" i="34"/>
  <c r="F19" i="34"/>
  <c r="F18" i="34"/>
  <c r="F17" i="34"/>
  <c r="F15" i="34"/>
  <c r="F14" i="34"/>
  <c r="F8" i="34"/>
  <c r="F7" i="34"/>
  <c r="F6" i="34"/>
  <c r="F26" i="31"/>
  <c r="F25" i="31"/>
  <c r="F42" i="31"/>
  <c r="F50" i="34" l="1"/>
  <c r="H18" i="33" s="1"/>
  <c r="F30" i="34"/>
  <c r="H15" i="33" s="1"/>
  <c r="F37" i="34"/>
  <c r="H16" i="33" s="1"/>
  <c r="F23" i="34"/>
  <c r="H14" i="33" s="1"/>
  <c r="F10" i="34"/>
  <c r="H13" i="33" s="1"/>
  <c r="H21" i="33" l="1"/>
  <c r="H23" i="33" s="1"/>
  <c r="H25" i="33" s="1"/>
  <c r="F69" i="31" l="1"/>
  <c r="F68" i="31"/>
  <c r="F67" i="31"/>
  <c r="F66" i="31"/>
  <c r="F65" i="31"/>
  <c r="F64" i="31"/>
  <c r="F59" i="31"/>
  <c r="F58" i="31"/>
  <c r="F57" i="31"/>
  <c r="F52" i="31"/>
  <c r="F54" i="31" s="1"/>
  <c r="H17" i="32" s="1"/>
  <c r="F46" i="31"/>
  <c r="F44" i="31"/>
  <c r="F41" i="31"/>
  <c r="F40" i="31"/>
  <c r="F34" i="31"/>
  <c r="F32" i="31"/>
  <c r="F23" i="31"/>
  <c r="F22" i="31"/>
  <c r="F21" i="31"/>
  <c r="F20" i="31"/>
  <c r="F19" i="31"/>
  <c r="F18" i="31"/>
  <c r="F17" i="31"/>
  <c r="F15" i="31"/>
  <c r="F14" i="31"/>
  <c r="F8" i="31"/>
  <c r="F7" i="31"/>
  <c r="F6" i="31"/>
  <c r="F36" i="31" l="1"/>
  <c r="H15" i="32" s="1"/>
  <c r="F61" i="31"/>
  <c r="H18" i="32" s="1"/>
  <c r="F71" i="31"/>
  <c r="H19" i="32" s="1"/>
  <c r="F48" i="31"/>
  <c r="H16" i="32" s="1"/>
  <c r="F28" i="31"/>
  <c r="H14" i="32" s="1"/>
  <c r="F10" i="31"/>
  <c r="H13" i="32" s="1"/>
  <c r="F6" i="30"/>
  <c r="F7" i="30"/>
  <c r="F8" i="30"/>
  <c r="F9" i="30"/>
  <c r="F13" i="30"/>
  <c r="F15" i="30"/>
  <c r="F16" i="30"/>
  <c r="F18" i="30"/>
  <c r="F19" i="30"/>
  <c r="F20" i="30"/>
  <c r="F21" i="30"/>
  <c r="F22" i="30"/>
  <c r="F23" i="30"/>
  <c r="F24" i="30"/>
  <c r="F25" i="30"/>
  <c r="F27" i="30"/>
  <c r="F28" i="30"/>
  <c r="F29" i="30"/>
  <c r="F30" i="30"/>
  <c r="F31" i="30"/>
  <c r="F32" i="30"/>
  <c r="F38" i="30"/>
  <c r="F39" i="30"/>
  <c r="F40" i="30"/>
  <c r="F42" i="30"/>
  <c r="F44" i="30"/>
  <c r="F50" i="30"/>
  <c r="F51" i="30"/>
  <c r="F52" i="30"/>
  <c r="F53" i="30"/>
  <c r="F54" i="30"/>
  <c r="F61" i="30"/>
  <c r="F63" i="30"/>
  <c r="F65" i="30"/>
  <c r="F68" i="30"/>
  <c r="F74" i="30"/>
  <c r="F85" i="30"/>
  <c r="F87" i="30"/>
  <c r="F121" i="30"/>
  <c r="F128" i="30"/>
  <c r="F132" i="30"/>
  <c r="F134" i="30"/>
  <c r="F138" i="30"/>
  <c r="F139" i="30"/>
  <c r="F140" i="30"/>
  <c r="F143" i="30"/>
  <c r="F25" i="29"/>
  <c r="F31" i="29"/>
  <c r="F145" i="30" l="1"/>
  <c r="H18" i="36" s="1"/>
  <c r="F80" i="30"/>
  <c r="H15" i="36" s="1"/>
  <c r="F56" i="30"/>
  <c r="H14" i="36" s="1"/>
  <c r="H21" i="32"/>
  <c r="H17" i="44" s="1"/>
  <c r="F91" i="30"/>
  <c r="H16" i="36" s="1"/>
  <c r="F34" i="30"/>
  <c r="H13" i="36" s="1"/>
  <c r="F11" i="29"/>
  <c r="F10" i="29"/>
  <c r="H23" i="32" l="1"/>
  <c r="H25" i="32" s="1"/>
  <c r="H20" i="36"/>
  <c r="H22" i="36" s="1"/>
  <c r="H24" i="36" s="1"/>
  <c r="F181" i="29"/>
  <c r="F180" i="29"/>
  <c r="F179" i="29"/>
  <c r="F178" i="29"/>
  <c r="F172" i="29"/>
  <c r="F171" i="29"/>
  <c r="F170" i="29"/>
  <c r="F168" i="29"/>
  <c r="F166" i="29"/>
  <c r="F165" i="29"/>
  <c r="F164" i="29"/>
  <c r="F163" i="29"/>
  <c r="F162" i="29"/>
  <c r="F161" i="29"/>
  <c r="F125" i="29"/>
  <c r="F121" i="29"/>
  <c r="F157" i="29" s="1"/>
  <c r="F111" i="29"/>
  <c r="F110" i="29"/>
  <c r="F109" i="29"/>
  <c r="F108" i="29"/>
  <c r="F106" i="29"/>
  <c r="F105" i="29"/>
  <c r="F104" i="29"/>
  <c r="F96" i="29"/>
  <c r="F93" i="29"/>
  <c r="F89" i="29"/>
  <c r="F84" i="29"/>
  <c r="F83" i="29"/>
  <c r="F82" i="29"/>
  <c r="F80" i="29"/>
  <c r="F77" i="29"/>
  <c r="F75" i="29"/>
  <c r="F68" i="29"/>
  <c r="F67" i="29"/>
  <c r="F66" i="29"/>
  <c r="F65" i="29"/>
  <c r="F64" i="29"/>
  <c r="F62" i="29"/>
  <c r="F61" i="29"/>
  <c r="F58" i="29"/>
  <c r="F56" i="29"/>
  <c r="F54" i="29"/>
  <c r="F53" i="29"/>
  <c r="F52" i="29"/>
  <c r="F38" i="29"/>
  <c r="F36" i="29"/>
  <c r="F35" i="29"/>
  <c r="F34" i="29"/>
  <c r="F33" i="29"/>
  <c r="F30" i="29"/>
  <c r="F29" i="29"/>
  <c r="F28" i="29"/>
  <c r="F27" i="29"/>
  <c r="F26" i="29"/>
  <c r="F24" i="29"/>
  <c r="F18" i="29"/>
  <c r="F17" i="29"/>
  <c r="F13" i="29"/>
  <c r="F12" i="29"/>
  <c r="F6" i="29"/>
  <c r="F18" i="27"/>
  <c r="F20" i="27"/>
  <c r="F17" i="27"/>
  <c r="F13" i="26"/>
  <c r="F15" i="26"/>
  <c r="F109" i="28"/>
  <c r="F108" i="28"/>
  <c r="F107" i="28"/>
  <c r="F106" i="28"/>
  <c r="F104" i="28"/>
  <c r="F103" i="28"/>
  <c r="F102" i="28"/>
  <c r="F101" i="28"/>
  <c r="F100" i="28"/>
  <c r="F99" i="28"/>
  <c r="F98" i="28"/>
  <c r="F78" i="28"/>
  <c r="F77" i="28"/>
  <c r="F76" i="28"/>
  <c r="F70" i="28"/>
  <c r="F68" i="28"/>
  <c r="F65" i="28"/>
  <c r="F63" i="28"/>
  <c r="F60" i="28"/>
  <c r="F58" i="28"/>
  <c r="F51" i="28"/>
  <c r="F50" i="28"/>
  <c r="F49" i="28"/>
  <c r="F48" i="28"/>
  <c r="F47" i="28"/>
  <c r="F45" i="28"/>
  <c r="F44" i="28"/>
  <c r="F41" i="28"/>
  <c r="F39" i="28"/>
  <c r="F37" i="28"/>
  <c r="F36" i="28"/>
  <c r="F35" i="28"/>
  <c r="F29" i="28"/>
  <c r="F28" i="28"/>
  <c r="F27" i="28"/>
  <c r="F26" i="28"/>
  <c r="F25" i="28"/>
  <c r="F24" i="28"/>
  <c r="F22" i="28"/>
  <c r="F21" i="28"/>
  <c r="F20" i="28"/>
  <c r="F19" i="28"/>
  <c r="F18" i="28"/>
  <c r="F17" i="28"/>
  <c r="F15" i="28"/>
  <c r="F14" i="28"/>
  <c r="F13" i="28"/>
  <c r="F11" i="28"/>
  <c r="F10" i="28"/>
  <c r="F6" i="28"/>
  <c r="F81" i="28" l="1"/>
  <c r="F48" i="29"/>
  <c r="H13" i="37" s="1"/>
  <c r="H17" i="37"/>
  <c r="F115" i="29"/>
  <c r="H16" i="37" s="1"/>
  <c r="F72" i="28"/>
  <c r="H15" i="42" s="1"/>
  <c r="F111" i="28"/>
  <c r="H18" i="42" s="1"/>
  <c r="F70" i="29"/>
  <c r="H14" i="37" s="1"/>
  <c r="F53" i="28"/>
  <c r="H14" i="42" s="1"/>
  <c r="F174" i="29"/>
  <c r="H18" i="37" s="1"/>
  <c r="H16" i="42"/>
  <c r="F183" i="29"/>
  <c r="H19" i="37" s="1"/>
  <c r="F98" i="29"/>
  <c r="H15" i="37" s="1"/>
  <c r="F31" i="28"/>
  <c r="H13" i="42" s="1"/>
  <c r="H21" i="42" l="1"/>
  <c r="H22" i="37"/>
  <c r="H15" i="44" s="1"/>
  <c r="F100" i="27"/>
  <c r="F99" i="27"/>
  <c r="F97" i="27"/>
  <c r="F94" i="27"/>
  <c r="F93" i="27"/>
  <c r="F88" i="27"/>
  <c r="F86" i="27"/>
  <c r="F75" i="27"/>
  <c r="F69" i="27"/>
  <c r="F68" i="27"/>
  <c r="F60" i="27"/>
  <c r="F57" i="27"/>
  <c r="F55" i="27"/>
  <c r="F53" i="27"/>
  <c r="F46" i="27"/>
  <c r="F45" i="27"/>
  <c r="F44" i="27"/>
  <c r="F43" i="27"/>
  <c r="F42" i="27"/>
  <c r="F39" i="27"/>
  <c r="F37" i="27"/>
  <c r="F35" i="27"/>
  <c r="F34" i="27"/>
  <c r="F33" i="27"/>
  <c r="F27" i="27"/>
  <c r="F26" i="27"/>
  <c r="F25" i="27"/>
  <c r="F24" i="27"/>
  <c r="F22" i="27"/>
  <c r="F21" i="27"/>
  <c r="F19" i="27"/>
  <c r="F16" i="27"/>
  <c r="F14" i="27"/>
  <c r="F13" i="27"/>
  <c r="F9" i="27"/>
  <c r="F8" i="27"/>
  <c r="F7" i="27"/>
  <c r="F6" i="27"/>
  <c r="F85" i="26"/>
  <c r="F84" i="26"/>
  <c r="F80" i="26"/>
  <c r="F79" i="26"/>
  <c r="F78" i="26"/>
  <c r="F77" i="26"/>
  <c r="F76" i="26"/>
  <c r="F60" i="26"/>
  <c r="F58" i="26"/>
  <c r="F57" i="26"/>
  <c r="F51" i="26"/>
  <c r="F48" i="26"/>
  <c r="F46" i="26"/>
  <c r="F44" i="26"/>
  <c r="F37" i="26"/>
  <c r="F36" i="26"/>
  <c r="F35" i="26"/>
  <c r="F34" i="26"/>
  <c r="F31" i="26"/>
  <c r="F29" i="26"/>
  <c r="F27" i="26"/>
  <c r="F26" i="26"/>
  <c r="F20" i="26"/>
  <c r="F19" i="26"/>
  <c r="F17" i="26"/>
  <c r="F16" i="26"/>
  <c r="F14" i="26"/>
  <c r="F9" i="26"/>
  <c r="F8" i="26"/>
  <c r="F7" i="26"/>
  <c r="F6" i="26"/>
  <c r="H23" i="42" l="1"/>
  <c r="H25" i="42" s="1"/>
  <c r="F89" i="26"/>
  <c r="H17" i="41" s="1"/>
  <c r="H24" i="37"/>
  <c r="H26" i="37" s="1"/>
  <c r="F62" i="26"/>
  <c r="H16" i="41" s="1"/>
  <c r="F105" i="27"/>
  <c r="H17" i="38" s="1"/>
  <c r="F53" i="26"/>
  <c r="H15" i="41" s="1"/>
  <c r="F22" i="26"/>
  <c r="H13" i="41" s="1"/>
  <c r="F48" i="27"/>
  <c r="H14" i="38" s="1"/>
  <c r="F29" i="27"/>
  <c r="H13" i="38" s="1"/>
  <c r="F64" i="27"/>
  <c r="H15" i="38" s="1"/>
  <c r="F71" i="27"/>
  <c r="H16" i="38" s="1"/>
  <c r="F39" i="26"/>
  <c r="H14" i="41" s="1"/>
  <c r="H19" i="41" l="1"/>
  <c r="H19" i="38"/>
  <c r="H13" i="44" s="1"/>
  <c r="H21" i="41" l="1"/>
  <c r="H23" i="41" s="1"/>
  <c r="H14" i="44"/>
  <c r="H21" i="44" s="1"/>
  <c r="H23" i="44" s="1"/>
  <c r="H25" i="44" s="1"/>
  <c r="H27" i="44" s="1"/>
  <c r="H29" i="44" s="1"/>
  <c r="H21" i="38"/>
  <c r="H23" i="38" s="1"/>
</calcChain>
</file>

<file path=xl/sharedStrings.xml><?xml version="1.0" encoding="utf-8"?>
<sst xmlns="http://schemas.openxmlformats.org/spreadsheetml/2006/main" count="2953" uniqueCount="919">
  <si>
    <t>Šifra</t>
  </si>
  <si>
    <t>Delo</t>
  </si>
  <si>
    <t>Enota</t>
  </si>
  <si>
    <t>Količina</t>
  </si>
  <si>
    <t>Cena / enoto</t>
  </si>
  <si>
    <t>Vrednost</t>
  </si>
  <si>
    <t>1 . 0</t>
  </si>
  <si>
    <t>PREDDELA</t>
  </si>
  <si>
    <t>1.1</t>
  </si>
  <si>
    <t>GEODETSKA DELA</t>
  </si>
  <si>
    <t>Obnova in zavarovanje zakoličbe osi trase ostale javne ceste v ravninskem terenu</t>
  </si>
  <si>
    <t>km</t>
  </si>
  <si>
    <t>Obnova in zavarovanje zakoličbe trase komunalnih vodov v ravninskem terenu, vključno z nadzorom pristojnih mnenjedajalcev</t>
  </si>
  <si>
    <t>Postavitev in zavarovanje prečnega profila ostale javne ceste v ravninskem terenu</t>
  </si>
  <si>
    <t>kos</t>
  </si>
  <si>
    <t>Določitev in preverjanje položajev, višin in smeri pri gradnji objekta s površino nad 500 m2</t>
  </si>
  <si>
    <t>1.2</t>
  </si>
  <si>
    <t>ČIŠČENJE TERENA</t>
  </si>
  <si>
    <t>Vključiti transporte, oddajo odpadnega materiala, plačilo takse gradbenih odpadkov odjemalcu, v skladu z veljavnim pravilnikom o ravnanju z odpadki, ki nastanejo pri gradbenih delih</t>
  </si>
  <si>
    <t>1.2.2</t>
  </si>
  <si>
    <t>ODSTRANITEV PROMETNE SIGNALIZACIJE IN OPREME</t>
  </si>
  <si>
    <t>Demontaža prometnega znaka na enem podstavku</t>
  </si>
  <si>
    <t xml:space="preserve">Odstranitev stebrička (nosilnega droga) prometnega znaka vključno z rušenjem ter odstranitvijo betonskega temelja </t>
  </si>
  <si>
    <t>1.2.3</t>
  </si>
  <si>
    <t>PORUŠITEV IN ODSTRANITEV VOZIŠČNIH KONSTRUKCIJ</t>
  </si>
  <si>
    <t>m2</t>
  </si>
  <si>
    <t>Porušitev in odstranitev asfaltne plasti z nakladanjem v debelini do 5 cm</t>
  </si>
  <si>
    <t>m'</t>
  </si>
  <si>
    <t>Porušitev in odstranitev robnika iz cementnega betona</t>
  </si>
  <si>
    <t>Porušitev in odstranitev robnika iz kamnitih kock z odvozom na mestno deponijo, vključno s čiščenjem in pripravo na ponovno vgradnjo</t>
  </si>
  <si>
    <t>Porušitev in čiščenje robnika iz naravnega kamna s pripravo za ponovno vgradnjo in z odvozom na mestno deponijo</t>
  </si>
  <si>
    <t>Porušitev in odstranitev cementnobetonske krovne plasti v debelini nad 22 cm (AB plošča na območju obstoječega avtobusnega postajališča pri rondoju Žale)</t>
  </si>
  <si>
    <t>m3</t>
  </si>
  <si>
    <t>1.2.4</t>
  </si>
  <si>
    <t>PORUŠITEV IN ODSTRANITEV OBJEKTOV</t>
  </si>
  <si>
    <t>Porušitev in odstranitev kanalizacije iz obbetoniranih cevi s premerom do 40 cm</t>
  </si>
  <si>
    <t>Porušitev in odstranitev vtočnega jaška z notranjo stranico/premerom do 60 cm (predpostavljena globina jaška 1,50 m)</t>
  </si>
  <si>
    <t>m</t>
  </si>
  <si>
    <t>Odstranitev vseh vrst LTŽ kap, čiščenje in vgradnja na nove višine</t>
  </si>
  <si>
    <t>Dvig in višinska navezava na predvideno stanje (do 50 cm) obstoječega jaška (elektro, TK, kanalizacija...) iz cementnega betona krožnega prereza s premerom do 100 cm ali kvadratnega prereza do 80/80 cm</t>
  </si>
  <si>
    <t>SKUPAJ</t>
  </si>
  <si>
    <t>2 . 0</t>
  </si>
  <si>
    <t>ZEMELJSKA DELA</t>
  </si>
  <si>
    <t>2.1</t>
  </si>
  <si>
    <t>IZKOPI</t>
  </si>
  <si>
    <t>Površinski izkop plodne zemljine v globini do 20 cm – 1. kategorije – strojno z nakladanjem</t>
  </si>
  <si>
    <t>Široki izkop zemljine predvidene za trajno deponiranje – 2. kategorije – strojno z nakladanjem</t>
  </si>
  <si>
    <t>Izkop zemljine predvidene za trajno deponiranje – 2. kategorije za temelje, kanalske rove, prepuste, jaške in drenaže, širine do 1,0 m in globine 1,1 do 2,0 m – strojno, planiranje dna ročno</t>
  </si>
  <si>
    <t>2.2</t>
  </si>
  <si>
    <t>PLANUM TEMELJNIH TAL</t>
  </si>
  <si>
    <t>Ureditev planuma temeljnih tal vezljive zemljine – 3. kategorije, na predpisano nosilnost</t>
  </si>
  <si>
    <t>2.4</t>
  </si>
  <si>
    <t>NASIPI, ZASIPI, KLINI, POSTELJICA IN GLINASTI NABOJ</t>
  </si>
  <si>
    <t>Vgraditev posteljice v debelini plasti do 30 cm iz zrnate kamnine – 3. kategorije neobčutljive na zmrzovanje (razred F1) skladne z SIST EN 933-1:2012. V ceni je zajeta nabava in dobava materiala na gradbišče, vgrajevanje po plasteh pri optimalni vlagi in s sprotnim komprimiranjem na nosilnost Ev2 ≥ 80 MPa ter zgoščenost najmanj 98% po Proctorju, vključno z vsemi dodatnimi in zaščitnimi deli.</t>
  </si>
  <si>
    <t>2.5</t>
  </si>
  <si>
    <t>BREŽINE IN ZELENICE</t>
  </si>
  <si>
    <t>Humuziranje brežine z valjanjem, v debelini do 15 cm vključno z dobavo humusa - strojno</t>
  </si>
  <si>
    <t>Doplačilo za zatravitev s semenom</t>
  </si>
  <si>
    <t>2.9</t>
  </si>
  <si>
    <t>PREVOZI, RAZPROSTIRANJE IN UREDITEV DEPONIJ MATERIALA</t>
  </si>
  <si>
    <t>Odlaganje odpadne zemljine na deponijo gradbenih odpadkov (odpadek 17 05 04 po klasifikacijskem seznamu odpadkov)</t>
  </si>
  <si>
    <t>t</t>
  </si>
  <si>
    <t>Odlaganje odpadne zmesi zemljine in kamnine na deponijo gradbenih odpadkov (odpadek 17 05 04 po klasifikacijskem seznamu odpadkov)</t>
  </si>
  <si>
    <t>Odlaganje odpadnega asfalta na deponijo gradbenih odpadkov (odpadek 17 03 02 po klasifikacijskem seznamu odpadkov)</t>
  </si>
  <si>
    <t>Odlaganje odpadnega armiranega cementnega betona na deponijo gradbenih odpadkov (odpadek 17 01 01 po klasifikacijskem seznamu odpadkov)</t>
  </si>
  <si>
    <t>Prevoz odpadnega materiala na deponijo gradbenih odpadkov</t>
  </si>
  <si>
    <t>3 . 0</t>
  </si>
  <si>
    <t>VOZIŠČNE KONSTRUKCIJE</t>
  </si>
  <si>
    <t>3.1</t>
  </si>
  <si>
    <t>NOSILNE PLASTI</t>
  </si>
  <si>
    <t>3.1.1</t>
  </si>
  <si>
    <t>NEVEZANE NOSILNE PLASTI</t>
  </si>
  <si>
    <t>Izdelava nevezane nosilne plasti enakomerno zrnatega drobljenca  GW 0/32 skladnega z SIST EN 13242:2003+A1:2008  iz kamnine v debelini 21 do 30 cm. V ceni je zajeta nabava in dobava materiala na gradbišče, vgrajevanje po plasteh pri optimalni vlagi in s sprotnim komprimiranjem na nosilnost Ev2 ≥ 100 MPa ter zgoščenost najmanj 98% po Proctorju, vključno z vsemi dodatnimi in zaščitnimi deli.</t>
  </si>
  <si>
    <t>3.1.5</t>
  </si>
  <si>
    <t>ASFALTNE NOSILNE PLASTI - BASE (AC BASE)</t>
  </si>
  <si>
    <t>3.2</t>
  </si>
  <si>
    <t>OBRABNE PLASTI</t>
  </si>
  <si>
    <t>3.2.2</t>
  </si>
  <si>
    <t>ASFALTNE OBRABNE IN ZAPORNE PLASTI - BITUMENSKI BETONI (AC SURF)</t>
  </si>
  <si>
    <t>Izdelava obrabne in zaporne plasti bituminizirane zmesi AC 8 surf B 70/100 A5 v debelini 3 cm. V ceni je zajeta izdelava v projektiranih naklonih ter vsa dodatna in zaščitna dela.</t>
  </si>
  <si>
    <t>3.4</t>
  </si>
  <si>
    <t>TLAKOVANJE OBRABNE PLASTI</t>
  </si>
  <si>
    <t>Nabava, dobava in vgradnja betonske taktilne oznake - vodilna linija bele barve dimenzije 30x30x8,5 cm, s fugiranjem s fino vodoneprepustno cementno malto, na predhodno utrjeno podlago na podložni beton C 16/20. V ceni vključeni vsi stroški montaže in fugiranja.</t>
  </si>
  <si>
    <t>Nabava, dobava in vgradnje betonske taktilne oznake - čepasta plošče bele barve dimenzije 30x30x8,5 cm, s fugiranjem s fino vodoneprepustno cementno malto, na predhodno utrjeno podlago na podložni beton C 16/20. V ceni vključeni vsi stroški montaže in fugiranja.</t>
  </si>
  <si>
    <t xml:space="preserve">Dobava in vgradnja betonskih tlakovcev trdnostnega reda C35/45 debeline 7 cm, dimenzije 20x20 cm - ostri rob z dodatno obdelano zgornjo površino - peskan, vključno z izdelavo posteljice iz drobirja 4-8 mm v debelini 5 cm. Polaganje na stik po polagalnem načrtu (polovični preklop), stiki zapolnjeni s fino mivko (potrebno upoštevati posedanje). Barva po izboru projektanta (svetlo siva). Tlakovci morajo biti odporni na obrus, odporni na zmrzal in sol. Končno barvo in teksturo potrdi projektant na podlagi vzorca </t>
  </si>
  <si>
    <t>3.5</t>
  </si>
  <si>
    <t>ROBNI ELEMENTI VOZIŠČ</t>
  </si>
  <si>
    <t>3.5.2</t>
  </si>
  <si>
    <t>ROBNIKI</t>
  </si>
  <si>
    <t>Dobava in vgraditev predfabriciranega dvignjenega robnika iz cementnega betona s prerezom 8/20 cm na betonsko podlago C 12/15 z obbetoniranjem in fugiranjem (robniki v liti izvedbi)</t>
  </si>
  <si>
    <t>4 . 0</t>
  </si>
  <si>
    <t>ODVODNJAVANJE</t>
  </si>
  <si>
    <t>4.3</t>
  </si>
  <si>
    <t>GLOBINSKO ODVODNJAVANJE - KANALIZACIJA</t>
  </si>
  <si>
    <t>Polaganje kanalizacije iz PVC (troslojne KOEX koekstrudirane) cevi DN 200 SN 8 na gramozno posteljico (4-16 mm) debeline 15 cm z gramoznim obsipom in prekritjem (4-16 mm) v debelini 30 cm nad temenom cevi utrjenim do stopnje zbitosti ≥ 98 % po Proctorju, na globini 1,00 - 1,75 m, vključno z vsemi fazonskimi kosi in tesnili</t>
  </si>
  <si>
    <t>Polaganje kanalizacije iz PVC (troslojne KOEX koekstrudirane) cevi DN 200 SN 8 z obbetoniranjem s cementnim betonom C 20/25</t>
  </si>
  <si>
    <t>4.4</t>
  </si>
  <si>
    <t>JAŠKI</t>
  </si>
  <si>
    <t>Nabava, dobava ter vgradnja peskolova iz umetne mase premera 50 cm globine 1,25 m z izdelanim iztokom za cev DN 200 in nameščenim vstopnim gumijastim tesnilom, vključno s podbetoniranjem s podložnim betonom C 12/15</t>
  </si>
  <si>
    <t>Nabava, dobava in vgraditev POVOZNE kvadratne vbočene litoželezne rešetke z okvirjem dimenzije 400/400 mm iz duktilne nodularne litine nad peskolovom cestnega požiralnika, z nosilnostjo 400 kN (razred D400), z zaklepom, vgrajene v AB robni venec nosilnosti 400 kN, s krožnim AB razbremenilnim obročem</t>
  </si>
  <si>
    <t>Nabava, dobava in vgraditev POVOZNEGA okroglega litoželeznega pokrova z okvirjem premera 600 mm iz duktilne nodularne litine nad peskolovom cestnega požiralnika, z nosilnostjo 125 kN (razred B125), s krožnim AB robnim vencem nosilnosti 125 kN, s krožnim AB razbremenilnim obročem</t>
  </si>
  <si>
    <t>Nabava, dobava in vgraditev robniške rešetke iz duktilne litine in ojačenega cementnega betona, z nosilnostjo 250 kN, kvadratnega prereza (npr. Saint-Gobain PAM Selecta 500, Livar tip 708). Vključno z AB robnim vencem, razbremenilnim obročem ter vsemi dodatnimi in zaščitnimi deli.</t>
  </si>
  <si>
    <t>5 . 0</t>
  </si>
  <si>
    <t>GRADBENA IN OBRTNIŠKA DELA</t>
  </si>
  <si>
    <t>5.2</t>
  </si>
  <si>
    <t>DELA Z JEKLOM ZA OJAČITEV</t>
  </si>
  <si>
    <t>Dobava in postavitev rebrastih žic iz visokovrednega naravno trdega jekla S 500(B) s premerom do 12 mm, za srednje zahtevno ojačitev</t>
  </si>
  <si>
    <t>kg</t>
  </si>
  <si>
    <t>5.3</t>
  </si>
  <si>
    <t>DELA S CEMENTNIM BETONOM</t>
  </si>
  <si>
    <t>Dobava in vgraditev cementnega betona C20/25 XD3, XF4, nearmiran prerez do 0,15 m3/m2-m1 (metličen beton) - debelina 15 cm</t>
  </si>
  <si>
    <t>Metlanje površine prevleke s cementno malto</t>
  </si>
  <si>
    <t>Izdelava točkovnih temeljev za avtobusno nadstrešnico - tip nadstrešnice ozka (po katalogu MOL) vključno s sidri za pritrditev (1 kos pomeni izvedbo vseh temeljev na 1 AP)</t>
  </si>
  <si>
    <t>5.10</t>
  </si>
  <si>
    <t>DRUGA GRADBENA DELA</t>
  </si>
  <si>
    <t>Nabava, dobava in vgradnja INOX I profila (peskan) 100 x 10 mm vključno z obbetoniranjem s cementnim betonom C 20/25</t>
  </si>
  <si>
    <t>Dobava in vgradnja predfabriciranih betonskih elementov 120x70x8 cm – izvedba zasaditve pod tlakovanimi površinami po detajlu (betonski okvir iz 4 kosov/drevo)</t>
  </si>
  <si>
    <t>6 . 0</t>
  </si>
  <si>
    <t>OPREMA CEST</t>
  </si>
  <si>
    <t>6.1</t>
  </si>
  <si>
    <t>POKONČNA OPREMA CEST</t>
  </si>
  <si>
    <t>Dobava in vgraditev stebrička za prometni znak iz vroče cinkane jeklene cevi s premerom 63 mm, dolge 4500 mm</t>
  </si>
  <si>
    <t>Dobava in pritrditev trikotnega prometnega znaka, podloga iz aluminijaste pločevine, razred svetlobne odbojnosti RA2, dolžina stranice a = 900 mm (velikostni razred 3 - veliki)</t>
  </si>
  <si>
    <t>Dobava in pritrditev okroglega prometnega znaka, podloga iz aluminijaste pločevine, razred svetlobne odbojnosti RA2, premera 600 mm (velikostni razred 3 - veliki)</t>
  </si>
  <si>
    <t>Dobava in pritrditev prometnega znaka, podloga iz aluminijaste pločevine, razred svetlobne odbojnosti RA2, velikost od 0,21 do 0,40 m2</t>
  </si>
  <si>
    <t>Dobava in pritrditev prometnega znaka, podloga iz aluminijaste pločevine, razred svetlobne odbojnosti RA2, velikost od 0,71 do 1,00 m2</t>
  </si>
  <si>
    <t>Dobava in pritrditev osemkotnega prometnega znaka, podloga iz aluminijaste pločevine, razred svetlobne odbojnosti RA2, premera 600 mm (velikostni razred 3 - veliki)</t>
  </si>
  <si>
    <t>6.2</t>
  </si>
  <si>
    <t>OZNAČBE NA VOZIŠČIH</t>
  </si>
  <si>
    <t>Izdelava tankoslojne vzdolžne/prečne označbe na vozišču z enokomponentno belo barvo, vključno 250 g/m2 posipa z drobci / kroglicami stekla, strojno, debelina plasti suhe snovi 250 µm, širina črte 10 cm</t>
  </si>
  <si>
    <t>Izdelava tankoslojne vzdolžne/prečne označbe na vozišču z enokomponentno belo barvo, vključno 250 g/m2 posipa z drobci / kroglicami stekla, strojno, debelina plasti suhe snovi 250 µm, širina črte 50 cm</t>
  </si>
  <si>
    <t>Izdelava tankoslojne prečne in ostalih označb na vozišču z enokomponentno belo barvo, vključno 250 g/m2 posipa z drobci / kroglicami stekla, strojno, debelina plasti suhe snovi 250 µm, površina označbe do 0,5 m2</t>
  </si>
  <si>
    <t>Izdelava tankoslojne prečne in ostalih označb na vozišču z enokomponentno rumeno barvo (RAL 1023), vključno 250 g/m2 posipa z drobci / kroglicami stekla, strojno, debelina plasti suhe snovi 250 µm, površina označbe 0,6 do 1,0 m2</t>
  </si>
  <si>
    <t>7 . 0</t>
  </si>
  <si>
    <t>TUJE STORITVE</t>
  </si>
  <si>
    <t>7.9</t>
  </si>
  <si>
    <t>PRESKUSI, NADZOR IN TEHNIČNA DOKUMENTACIJA</t>
  </si>
  <si>
    <t>ur</t>
  </si>
  <si>
    <t>Projektantski nadzor IZS</t>
  </si>
  <si>
    <t>Geotehnični nadzor</t>
  </si>
  <si>
    <t>Geodetski posnetek izvedenega stanja s pripravo geodetskega načrta</t>
  </si>
  <si>
    <t>Izdelava projektne dokumentacije za projekt izvedenih del</t>
  </si>
  <si>
    <t>8 . 0</t>
  </si>
  <si>
    <t>URBANA OPREMA</t>
  </si>
  <si>
    <t>1.2.1</t>
  </si>
  <si>
    <t>Porušitev in odstranitev vtočnega jaška z notranjo stranico/premerom do 60 cm</t>
  </si>
  <si>
    <t>Vgraditev posteljice v debelini plasti do 40 cm iz zrnate kamnine – 3. kategorije neobčutljive na zmrzovanje (razred F1) skladne z SIST EN 933-1:2012. V ceni je zajeta nabava in dobava materiala na gradbišče, vgrajevanje po plasteh pri optimalni vlagi in s sprotnim komprimiranjem na nosilnost Ev2 ≥ 80 MPa ter zgoščenost najmanj 98% po Proctorju, vključno z vsemi dodatnimi in zaščitnimi deli.</t>
  </si>
  <si>
    <t xml:space="preserve">Izdelava nosilne plasti bituminizirane zmesi AC 32 base B 50/70 A2 v debelini 9 cm. V ceni je zajeta izdelava v projektiranih naklonih ter vsa dodatna in zaščitna dela.  </t>
  </si>
  <si>
    <t>3.1.7</t>
  </si>
  <si>
    <t>ASFALTNE VEZNE PLASTI - BINDER (AC BIN)</t>
  </si>
  <si>
    <t xml:space="preserve">Izdelava vezne plasti bituminizirane zmesi AC 22 bin PmB 45/80-65 A1/A2 v debelini 7 cm. V ceni je zajeta izdelava v projektiranih naklonih ter vsa dodatna in zaščitna dela.  </t>
  </si>
  <si>
    <t>ASFALTNE OBRABNE IN ZAPORNE PLASTI - DROBIRJI Z BITUMENSKIM MASTIKSOM (SMA)</t>
  </si>
  <si>
    <t>Izdelava tankoslojne prečne in ostalih označb na vozišču z enokomponentno belo barvo, vključno 250 g/m2 posipa z drobci / kroglicami stekla, strojno, debelina plasti suhe snovi 250 µm, površina označbe 1,1 do 1,5 m2</t>
  </si>
  <si>
    <t>Doplačilo za izdelavo prekinjenih vzdolžnih označb na vozišču, širina črte 15 cm</t>
  </si>
  <si>
    <t>Izdelava debeloslojne reliefne vodilne črte bele barve iz brizgane vroče plastike  debeline 4-5 mm (talni taktilni vodilni sistem za slepe in slabovidne preko prehoda za pešce) - 3 vzporedne črte širine 3 cm na medsebojni oddaljenosti 3 cm, skupna širina 15 cm</t>
  </si>
  <si>
    <t>Porušitev in odstranitev tlakovanega vozišča iz obbetoniranih kock s stranico 9 do 12 cm z odvozom na mestno deponijo, vključno s čiščenjem in pripravo kock na ponovno vgradnjo</t>
  </si>
  <si>
    <t>Izdelava tankoslojne prečne in ostalih označb na vozišču z enokomponentno belo barvo, vključno 250 g/m2 posipa z drobci / kroglicami stekla, strojno, debelina plasti suhe snovi 250 µm, površina označbe nad 1,5 m2</t>
  </si>
  <si>
    <t>1.1.1</t>
  </si>
  <si>
    <t>1.1.2</t>
  </si>
  <si>
    <t>1.1.3</t>
  </si>
  <si>
    <t>2.1.1</t>
  </si>
  <si>
    <t>2.1.2</t>
  </si>
  <si>
    <t>2.2.1</t>
  </si>
  <si>
    <t>3.1.1.1</t>
  </si>
  <si>
    <t>4.1.1</t>
  </si>
  <si>
    <t>4.3.1</t>
  </si>
  <si>
    <t>5.1.1</t>
  </si>
  <si>
    <t>1.1.4</t>
  </si>
  <si>
    <t>1.2.2.1</t>
  </si>
  <si>
    <t>1.2.2.2</t>
  </si>
  <si>
    <t>1.2.3.1</t>
  </si>
  <si>
    <t>1.2.3.2</t>
  </si>
  <si>
    <t>1.2.3.3</t>
  </si>
  <si>
    <t>1.2.3.4</t>
  </si>
  <si>
    <t>1.2.3.5</t>
  </si>
  <si>
    <t>1.2.3.6</t>
  </si>
  <si>
    <t>1.2.3.7</t>
  </si>
  <si>
    <t>1.2.4.1</t>
  </si>
  <si>
    <t>1.2.4.2</t>
  </si>
  <si>
    <t>1.2.4.3</t>
  </si>
  <si>
    <t>1.2.4.4</t>
  </si>
  <si>
    <t>1.2.4.5</t>
  </si>
  <si>
    <t>2.1.3</t>
  </si>
  <si>
    <t>2.4.1</t>
  </si>
  <si>
    <t>2.5.1</t>
  </si>
  <si>
    <t>2.5.2</t>
  </si>
  <si>
    <t>2.9.1</t>
  </si>
  <si>
    <t>2.9.2</t>
  </si>
  <si>
    <t>2.9.3</t>
  </si>
  <si>
    <t>2.9.4</t>
  </si>
  <si>
    <t>2.9.5</t>
  </si>
  <si>
    <t>3.1.5.1</t>
  </si>
  <si>
    <t>3.2.2.1</t>
  </si>
  <si>
    <t>3.4.1</t>
  </si>
  <si>
    <t>3.4.2</t>
  </si>
  <si>
    <t>3.4.3</t>
  </si>
  <si>
    <t>3.4.4</t>
  </si>
  <si>
    <t>3.4.5</t>
  </si>
  <si>
    <t>3.5.2.1</t>
  </si>
  <si>
    <t>3.5.2.2</t>
  </si>
  <si>
    <t>3.5.2.3</t>
  </si>
  <si>
    <t>4.3.2</t>
  </si>
  <si>
    <t>4.4.1</t>
  </si>
  <si>
    <t>4.4.2</t>
  </si>
  <si>
    <t>4.4.3</t>
  </si>
  <si>
    <t>4.4.4</t>
  </si>
  <si>
    <t>5.2.1</t>
  </si>
  <si>
    <t>5.2.2</t>
  </si>
  <si>
    <t>5.3.1</t>
  </si>
  <si>
    <t>5.3.2</t>
  </si>
  <si>
    <t>5.3.3</t>
  </si>
  <si>
    <t>5.3.4</t>
  </si>
  <si>
    <t>5.3.5</t>
  </si>
  <si>
    <t>5.3.6</t>
  </si>
  <si>
    <t>5.3.7</t>
  </si>
  <si>
    <t>5.10.1</t>
  </si>
  <si>
    <t>5.10.2</t>
  </si>
  <si>
    <t>6.1.1</t>
  </si>
  <si>
    <t>6.1.2</t>
  </si>
  <si>
    <t>6.1.3</t>
  </si>
  <si>
    <t>6.1.4</t>
  </si>
  <si>
    <t>6.1.5</t>
  </si>
  <si>
    <t>6.1.6</t>
  </si>
  <si>
    <t>6.1.7</t>
  </si>
  <si>
    <t>6.1.8</t>
  </si>
  <si>
    <t>6.2.1</t>
  </si>
  <si>
    <t>6.2.2</t>
  </si>
  <si>
    <t>6.2.3</t>
  </si>
  <si>
    <t>6.2.4</t>
  </si>
  <si>
    <t>6.2.5</t>
  </si>
  <si>
    <t>6.2.6</t>
  </si>
  <si>
    <t>6.2.7</t>
  </si>
  <si>
    <t>6.2.8</t>
  </si>
  <si>
    <t>6.2.9</t>
  </si>
  <si>
    <t>6.2.10</t>
  </si>
  <si>
    <t>6.2.11</t>
  </si>
  <si>
    <t>6.2.12</t>
  </si>
  <si>
    <t>6.2.13</t>
  </si>
  <si>
    <t>8.1</t>
  </si>
  <si>
    <t>7.9.1</t>
  </si>
  <si>
    <t>7.9.2</t>
  </si>
  <si>
    <t>7.9.3</t>
  </si>
  <si>
    <t>7.9.4</t>
  </si>
  <si>
    <t>1.2.1.1</t>
  </si>
  <si>
    <t>1.2.1.2</t>
  </si>
  <si>
    <t>3.1.7.1</t>
  </si>
  <si>
    <t>3.5.1</t>
  </si>
  <si>
    <t>4.4.5</t>
  </si>
  <si>
    <t>Vgradnja pločevinastega prezračevalnega jaška kvadratnega prereza (40 x 40 cm), višine 70 cm, zgornji del jaška perforiran v višini 20 cm, privarjena pasnica na vrhu jaška širine 10 cm (zunanja dimenzija 44 cm, odprtina širine 24 cm), na vrhu jaška nad pasnico obbetonirana vbočena litoželezna rešetka z okvirjem dimenzije 300/300 mm iz duktilne nodularne litine z nosilnostjo 250 kN (razred C250) - med predvidenimi drevesi severnega drevoreda na območju tlakovanja</t>
  </si>
  <si>
    <t>NAVODILA K PRIPRAVI PONUDBENEGA PREDRAČUNA</t>
  </si>
  <si>
    <t>1.</t>
  </si>
  <si>
    <t>Vse cene na enoto (brez DDV), količine in vrednosti postavk se navede v EUR na dve decimalni mesti natančno.</t>
  </si>
  <si>
    <t>2.</t>
  </si>
  <si>
    <t>V ceni je potrebno upoštevati notranjo kontrolo (tekoče preiskave).</t>
  </si>
  <si>
    <t>3.</t>
  </si>
  <si>
    <t>4.</t>
  </si>
  <si>
    <t>Popis tvori celoto skupaj z grafičnim in tekstualnim delom načrta, zato ga je potrebno brati skupaj s celotnim načrtom (grafike, tehnična poročila).</t>
  </si>
  <si>
    <t>5.</t>
  </si>
  <si>
    <t>Ponudnik je dolžan o vsaki ugotovljeni neskladnosti med popisom in tehničnim poročilom in/ali grafičnimi prikazi obvestiti projektanta in investitorja ter zahtevati pojasnilo pred oddajo ponudbe.</t>
  </si>
  <si>
    <t>6.</t>
  </si>
  <si>
    <t>Investitor bo zagotovil delovne površine v okviru ustreznega delovnega pasu. Na odsekih, kjer bo zaradi objektivnih vzrokov (v območju bližine objektov, konfiguracije terena, nepridobljenih soglasij ipd.) delovni pas ožji od običajnega, se gradnja prilagodi dejanskim razmeram na terenu.</t>
  </si>
  <si>
    <t>7.</t>
  </si>
  <si>
    <t>Vse ostale površine, ki jih bo izvajalec potreboval za gradnjo in za organizacijo gradbišč, si bo moral priskrbeti sam na svoje stroške.</t>
  </si>
  <si>
    <t>8.</t>
  </si>
  <si>
    <t>Izvajalec je dolžan izvesti vsa dela kvalitetno, v skladu s predpisi, projekti, tehničnimi pogoji in v skladu z dobro gradbeno prakso.</t>
  </si>
  <si>
    <t>9.</t>
  </si>
  <si>
    <t>Izvajalec mora omogočati stalen, prost in vzdrževan dostop za potrebe intervencije oz. vzdrževanja.</t>
  </si>
  <si>
    <t>10.</t>
  </si>
  <si>
    <t>Vsi hladni stiki na obrabni plasti morajo biti obdelani z bitumensko pasto. Pri asfaltih morajo biti v enotnih cenah upoštevani vsi pobrizgi z bitumensko emulzijo ter predhodno čiščenje površine.</t>
  </si>
  <si>
    <t>11.</t>
  </si>
  <si>
    <t xml:space="preserve">Vsi pokrovi jaškov vključujejo dobavo z AB obročem. </t>
  </si>
  <si>
    <t>12.</t>
  </si>
  <si>
    <t>Pri zagotavljanju in kontroli kvalitete materialov in vgrajevanja je potrebno smiselno upoštevati posebne tehnične pogoje za preddela, zemeljska dela in temeljenje, voziščne konstrukcije, odvodnjavanje in opremo cest ter dopolnitve.</t>
  </si>
  <si>
    <t>13.</t>
  </si>
  <si>
    <t>Kategorije izkopov so opredeljene glede na Posebne tehnične pogoje za zemeljska dela in temeljenje z dopolnitvami (5 kategorna lestvica).</t>
  </si>
  <si>
    <t>14.</t>
  </si>
  <si>
    <t>Vse postavke za izkope zajemajo izkop, nakladanje na kamion in odvoz, ter plačilo takse. Koločine izkopov/nasipov so računane v raščenem/komprimiranem stanju.</t>
  </si>
  <si>
    <t>15.</t>
  </si>
  <si>
    <t>Izkopi za jarke, kanali in jaške vključujejo odmet na rob jarka oz. na tovorno vozilo in odvoz na deponijo ter plačilo takse.</t>
  </si>
  <si>
    <t>16.</t>
  </si>
  <si>
    <t xml:space="preserve">Pri postavkah s predvideno zaporo prometa gre za ocenjen znesek prometne zapore. Obračun zapore se bo vršil po dejanskih stroških postavitve in vzdrževanja cestne zapore po ceniku koncesionarja. </t>
  </si>
  <si>
    <t>17.</t>
  </si>
  <si>
    <t>18.</t>
  </si>
  <si>
    <t xml:space="preserve">Vse gradbene odpadke (porušitve in odstranitve) je potrebno odpeljati na ustrezno deponijo (vključeno v ceno odstranitve) in nadzoru predložiti evidenčne liste ravnanja z gradbenimi odpadki ter poročilo o odpadkih (tudi za les in panje). </t>
  </si>
  <si>
    <t>19.</t>
  </si>
  <si>
    <t>Izvajalec mora pred pripravo ponudbe izvesti pregled obravnavane trase.</t>
  </si>
  <si>
    <t>20.</t>
  </si>
  <si>
    <t>Dela je izvajati po projektni dokumentaciji, v skladu z veljavnimi tehničnimi predpisi, normativi in standardi ob upoštevanju zahtev iz varstva pri delu.</t>
  </si>
  <si>
    <t>21.</t>
  </si>
  <si>
    <t>V enotnih cenah morajo biti zajeti vsi stroški po Splošnih tehničnih pogojih.</t>
  </si>
  <si>
    <t>22.</t>
  </si>
  <si>
    <t>Izvajalec mora v enotnih cenah upoštevati naslednje stroške, v kolikor le-ti niso upoštevani v posebnih postavkah:</t>
  </si>
  <si>
    <t>- vse stroške za pridobitev začasnih površin za gradnjo izven delovnega pasu (soglasja, odškodnine ...)</t>
  </si>
  <si>
    <t>- vse stroške v zvezi z začasnim odvozom, deponiranjem in vračanjem izkopanega materiala na mestih, kjer ne bo možno deponirati na gradbišču</t>
  </si>
  <si>
    <t>- vse stroške za ureditev gradbišča, postavitev gradbiščnih objektov (vključno s prostorom za operativne sestanke), ureditev začasnih deponij, tekoče vzdrževanje in odstranitev gradbišča</t>
  </si>
  <si>
    <t>- vse stroške za sanacijo in kultiviranje površin delovnega pasu in gradbiščnih površin po odstranitvi objektov</t>
  </si>
  <si>
    <t>- vse stroške v zvezi s transporti po javnih poteh in cestah: morebitne odškodnine, morebitne sanacij cestišč zaradi poškodb med gradnjo itd.</t>
  </si>
  <si>
    <t>- stroške odvoza in zagotovitev odstranjevanja odpadnega gradbenega materiala skladno z zakonodajo na področju ravnanja z odpadki (odvoz na urejene deponije s taksami itd.)</t>
  </si>
  <si>
    <t>- vsi stroški za zagotavljanje varnosti in zdravja pri delu, zlasti stroške za vsa dela, ki izhajajo iz zahtev Varnostnega načrta</t>
  </si>
  <si>
    <t>- stroški odvoda meteorne vode iz gradbene jame in vode, ki se izceja iz bočnih strani izkopa, če je potrebno</t>
  </si>
  <si>
    <t>- stroški dela v kampadah zaradi oteženih geoloških razmer</t>
  </si>
  <si>
    <t>- stroški dela v nagnjenem terenu</t>
  </si>
  <si>
    <t>- stroški oteženega izkopa v mokrem terenu, izkop v vodi, prekop potokov itd.</t>
  </si>
  <si>
    <t>- stroške gradbiščne omarice z obdobnimi električnimi meritvami</t>
  </si>
  <si>
    <t>23.</t>
  </si>
  <si>
    <t>Vsa nepredvidena dela so zajeta v generalni postavki nepredvidenih del v skupni rekapitulaciji vseh sklopov projekta.</t>
  </si>
  <si>
    <t>24.</t>
  </si>
  <si>
    <t>Ponudbena cena mora vsebovati stroške preprečitve oz. sanacije poškodb zaradi vibracij na sosednjih objektih. Izvajalec</t>
  </si>
  <si>
    <t>je dolžan pred pričetkom gradnje določiti območja, kjer so pričakovani vplivi vibracij na</t>
  </si>
  <si>
    <t>objekte in izdelati posnetek ničelnega stanja. Izvajalec je dolžan na svoje stroške izvajati</t>
  </si>
  <si>
    <t>ukrepe za preprečevanje morebitnih poškodb objektov. V primeru poškodb objektov, ki</t>
  </si>
  <si>
    <t>se ugotovijo med gradnjo in po končani gradnji glede na primerjavo s posnetki</t>
  </si>
  <si>
    <t>ničelnega stanja, je izvajalec na svoje stroške dolžan na prvi poziv odpraviti ali sanirati</t>
  </si>
  <si>
    <t>v čim krajšem času,</t>
  </si>
  <si>
    <t>Rekonstrukcija LINHARTOVE CESTE – II. Faza</t>
  </si>
  <si>
    <t>Odstranitev žive meje vključno s koreninami</t>
  </si>
  <si>
    <t>kpl</t>
  </si>
  <si>
    <t>1.2.2.3</t>
  </si>
  <si>
    <t>1.2.1.4</t>
  </si>
  <si>
    <t>Posek in odstranitev drevesa z deblom premera nad 50 cm ter odstranitev vej</t>
  </si>
  <si>
    <t>Odstranitev panja drevesa z deblom premera nad 50 cm</t>
  </si>
  <si>
    <t>1.2.1.3</t>
  </si>
  <si>
    <t>Rezanje asfaltne plasti s talno diamantno žago, debele do 10 cm</t>
  </si>
  <si>
    <t>1.2.4.6</t>
  </si>
  <si>
    <t>Rezanje asfaltne plasti s talno diamantno žago, debele do 15 cm</t>
  </si>
  <si>
    <t xml:space="preserve"> Odstranitev grmovja na redko porasli površini (do 50 % pokritega tlorisa) - strojno</t>
  </si>
  <si>
    <t>1.2.3.8</t>
  </si>
  <si>
    <t>1.1 GEODETSKA DELA</t>
  </si>
  <si>
    <t>Zakoličenje osi kanalizacije, z zavarovanjem osi in oznako revizijskih jaškov in vsa druga geodetska dela v času gradnje, ki so potrebna za nemoteno izvajanje del (smeri, višine, vmesne, začasne in končne zakoličbe…)</t>
  </si>
  <si>
    <t>Postavitev gradbenih profilov na vzpostavljeno os trase cevovoda, ter določitev nivoja za merjenje globine izkopa in polaganje cevovoda.</t>
  </si>
  <si>
    <t>kom</t>
  </si>
  <si>
    <t>Določanje in označevanje obstoječih podzemnih naprav, ki se križajo ali potekajo vzporedno s predvideno infrastrukturo,  z vidnimi znaki na terenu, s pisanjem zapisnika o primopredaji, eventuelne skice. Obračun po m1 predvidene kanalizacije.</t>
  </si>
  <si>
    <t>ZEMELJSKA DELA IN TEMELJENJE</t>
  </si>
  <si>
    <t>2.1 IZKOPI</t>
  </si>
  <si>
    <t>Strojni izkop jarka, skladno z določili geomehanskega poročila, globine 0-4m, v terenu III. kat. z nakladanjem na kamion in odvozom na trajno gradbeno deponijo, vključno s stroški deponije.</t>
  </si>
  <si>
    <r>
      <t>m</t>
    </r>
    <r>
      <rPr>
        <vertAlign val="superscript"/>
        <sz val="10"/>
        <rFont val="Arial Narrow"/>
        <family val="2"/>
        <charset val="238"/>
      </rPr>
      <t>3</t>
    </r>
  </si>
  <si>
    <t>Strojni izkop jarka, skladno z določili geomehanskega poročila, globine 0-4m, v terenu III. kat. z nakladanjem na kamion in odvozom na trajno gradbeno deponijo, vključno s stroški deponije. - območje ponikovalnice</t>
  </si>
  <si>
    <t>2.2 ZASIPI</t>
  </si>
  <si>
    <t>Ročno planiranje dna jarka s točnostjo +/-3 cm po projektiranem padcu</t>
  </si>
  <si>
    <r>
      <t>m</t>
    </r>
    <r>
      <rPr>
        <vertAlign val="superscript"/>
        <sz val="10"/>
        <rFont val="Arial Narrow"/>
        <family val="2"/>
        <charset val="238"/>
      </rPr>
      <t>2</t>
    </r>
  </si>
  <si>
    <t>2.2.2</t>
  </si>
  <si>
    <t>Izdelava posteljice iz drobljenih kamnitih  zrn (TD22) v debelini 15 cm</t>
  </si>
  <si>
    <t>2.2.3</t>
  </si>
  <si>
    <t>Dobava in vgraditev peščenega materiala granulacije 8 do 16 mm za peščeno ležišče cevi  s sprotno višinsko kontrolo do predpisane kote dna cevi (10cm + D/10) z komprimacijo do stopnje 97% SPP (standardni Proctorjev preizkus), vključno z nabavo in transportom materiala.</t>
  </si>
  <si>
    <t>2.2.4</t>
  </si>
  <si>
    <t>Dobava in vgraditev peščenega materiala granulacije 8 do 16 mm s komprimacijo, v coni cevovoda v debelini 30 cm nad temenom, s komprimacijo v plasteh po 20 cm, zbitost 95% po proctorju, vključno z nabavo in transportom materiala.</t>
  </si>
  <si>
    <t>2.2.5</t>
  </si>
  <si>
    <t>Zasipavanje jarka z izkopanim materialom, s komprimiranjem v slojih po 30 cm, do 95 % zgoščenosti po standardnem Proctorjevem postopku, vključno z dovozom z začasne deponije.</t>
  </si>
  <si>
    <t>2.2.6</t>
  </si>
  <si>
    <t>2.2.7</t>
  </si>
  <si>
    <t>Zasipavanje ponikovalnic z izkopanim materialom, s komprimiranjem v slojih po 30 cm, do 95 % zgoščenosti po standardnem Proctorjevem postopku, vključno z dovozom z začasne deponije.</t>
  </si>
  <si>
    <t>CEVI</t>
  </si>
  <si>
    <t>3.1.1  CEVI IZ PVC</t>
  </si>
  <si>
    <t>3.2.1  CEVI IZ GRP</t>
  </si>
  <si>
    <t>3.2.1.1</t>
  </si>
  <si>
    <t>4.1 JAŠKI IZ GRP</t>
  </si>
  <si>
    <t>Nabava, dobava in montaža revizijskih jaškov iz armiranega poliestra po SIST EN 14364, min. SN 5.000 N/m2, komplet z izdelano muldo in priključnimi cevmi (vtok, Iztok).  Premer jaška 1000mm, globina  1 - 2m, za priključno cev DN300-400mm. Minimalna debelina sten revizijskega jaška je 15mm. Jaški morajo biti izdelani po enaki tehnologiji kot kanalizacijske cevi. Vključno s sidranjem jaška v AB ploščo in obbetoniranjemspodnjega dela jaška. Vgradnja po detajlu.</t>
  </si>
  <si>
    <t>4.1.2</t>
  </si>
  <si>
    <t>Dobava in vgradnja LTŽ pokrova fi 800mm, skladno s SIST EN 124-1:2015 nosilnosti D 400 kN. Pokrov izveden na zaklep z odprtinami za zračenje.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</si>
  <si>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4.2 PONIKOVALNICE</t>
  </si>
  <si>
    <t>4.2.1</t>
  </si>
  <si>
    <t>4.3 LOVILEC OLJA</t>
  </si>
  <si>
    <t>5.0</t>
  </si>
  <si>
    <t>PRIKLJUČKI</t>
  </si>
  <si>
    <t>5.1. PRIKLJUČKI POŽIRALNIKOV</t>
  </si>
  <si>
    <t xml:space="preserve"> Izdelava vtočnega jaška iz PVC cevi DN250mm, za priklop cestnih požiralnikov na projektiran meteorni kanal. V ceni zajeti vsi fazonski kosi, obbetoniranje priklopa z betonom C16/20, vsa pomožna dela, materiali in prenosi. Skladno z detajlom iz načrta. Obračun po dejanskih stroških.</t>
  </si>
  <si>
    <t>6.0</t>
  </si>
  <si>
    <t>PREGLEDI IN KRIŽANJA</t>
  </si>
  <si>
    <t>PREGLED</t>
  </si>
  <si>
    <t>Pregled in čiščenje kanala pred izvedbo preizkusa tesnosti.</t>
  </si>
  <si>
    <t>Preizkus tesnosti kanala po standardu SIST EN 1610 ali DIN 4033 - gravitacijski kanal. Vključno z vsemi dodatnimi in zaščitnimi deli.</t>
  </si>
  <si>
    <t>6.3</t>
  </si>
  <si>
    <t>Pregled in snemanje s TV kamero vseh gravitacijskih kanalizacijskih cevi,  jaškov in vseh cevnih odsekov. Snemanje kanala po standardu SIST EN 13508-2:2003 in skladno z nemškimi smernicami ATV-M 143-2.</t>
  </si>
  <si>
    <t>7.0</t>
  </si>
  <si>
    <t>7.1</t>
  </si>
  <si>
    <t>Projektantski nadzor</t>
  </si>
  <si>
    <t>ura</t>
  </si>
  <si>
    <t>7.2</t>
  </si>
  <si>
    <t>Nadzor geomehanika</t>
  </si>
  <si>
    <t>7.3</t>
  </si>
  <si>
    <t>Nadzor upravljalca komunalnih vodov</t>
  </si>
  <si>
    <t>7.4</t>
  </si>
  <si>
    <t>Izdelava geodetskega posnetka in vris v kataster. Zajema tudi izdelavo geodetskega načrta s certifikatom, skico meritev, terenski zapisnik ter kopijo situacij starega in novega stanja. Datoteka koordinat z atributi za odcepe za hišne priključke z jaškom, prijava spremembe komunalnega voda v ASCII datoteki za prenos podatkov v GIS bazo JP VO - KA. Izdelano v tiskani (v treh izvodih) in elektronski obliki.</t>
  </si>
  <si>
    <t>7.5</t>
  </si>
  <si>
    <t>Izdelava Projekta izvedenih del (PID) v treh izvodih v skladu s Pravilnikom o projektni dokumentaciji (Uradni list RS, št. 55/08) in zahtevami bodočega upravljavca. PID se preda tudi v elektronski obliki v 2 izvodih (formati: risbe v dwg, teksti v doc, preglednice v xls).</t>
  </si>
  <si>
    <t>7.6</t>
  </si>
  <si>
    <t>Izdelava dokazila o zanesljivosti v treh izvodih v skladu s Pravilnikom o dokazilu o zanesljivosti objekta (Uradni list RS, št. 55/08).</t>
  </si>
  <si>
    <t>REKONSTRUKCIJA LINHARTOVE CESTE II. FAZA</t>
  </si>
  <si>
    <t>REKAPITULACIJA STROŠKOV meteorni kanal M1</t>
  </si>
  <si>
    <t>1.0</t>
  </si>
  <si>
    <t>2.0</t>
  </si>
  <si>
    <t>3.0</t>
  </si>
  <si>
    <t>4.0</t>
  </si>
  <si>
    <t>SKUPAJ (brez DDV)</t>
  </si>
  <si>
    <t>DDV (22 %)</t>
  </si>
  <si>
    <t>SKUPAJ (z DDV)</t>
  </si>
  <si>
    <t>Nabava, dobava in vgradnja kanalizacijskih cevi DN 315 iz PVC izdelane po SIST EN 1410-1:2009 in SIST EN 13476-1: 2007, nazivne togosti SN 8, kompletno z potrebnimi spojkami in tesnili. V ceni je vključen prenos kanalizacijskih cevi iz deponije do mesta vgraditve.</t>
  </si>
  <si>
    <t>Nabava, dobava in montaža kanalizacijskih cevi DN 250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</si>
  <si>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4.1.3</t>
  </si>
  <si>
    <t>Dobava in vgradnja LTŽ pokrova fi 800mm, skladno s SIST EN 124-1:2015 nosilnosti C 250 kN. Pokrov izveden na zaklep z odprtinami za zračenje. Tip Norinco, PAM ali enakovredno. Skupaj z razbremenilno AB ploščo za montažo na cev DN 1000 mm, ter vsemi potrebnimi deli in materiali. Vključno z AB vencem za vgradnjo LTŽ pokrova ter  dobavo  in vgrajevanjem betona C16/20 in vso potrebno armaturo za betoniranje pete revizijskih jaškov.</t>
  </si>
  <si>
    <t xml:space="preserve">Nabava, dobava in montaža lovilca olja s koalescenčnim filtrom meterone kanalizacije, tip APLRO NS 80bp 8 ali enakovredno, vključno z beronsko posteljico iz pustega betna C12/15 in LTŽ pokrovom DN 600 za lahki promet </t>
  </si>
  <si>
    <t>2.3 BREŽINE IN ZELENICE</t>
  </si>
  <si>
    <t>2.3.1</t>
  </si>
  <si>
    <t>2.3.2</t>
  </si>
  <si>
    <t>REKAPITULACIJA STROŠKOV meteorni kanal M2</t>
  </si>
  <si>
    <t>Nabava, dobava in montaža kanalizacijskih cevi DN 315 mm iz armiranega poliestra (GRP) izdelane po SIST EN 14364: 2013, nazivne togosti SN 10.000 N/m2, kompletno z potrebnimi spojkami. Cev ima na eni strani montirano spojko iz poliestra z EPDM tesnilom. Spoj (tesnilo) mora biti zaradi zagotovitve kvalitete spoja preizkušen skupaj s cevmi (certifikat). Notranji zaščitni sloj cevi iz čistega poliestra, brez polnila in ojačitve, mora imeti minimalno debelino 1,0 mm s ciljem doseganja tesnosti, kemijske in abrazijske obstojnosti in odpornosti na obrus pri visokotlačnem čiščenju. Vključen je tudi prevoz in prenos kanalizacijskih cevi iz deponije do mesta vgradnje.</t>
  </si>
  <si>
    <t>3.2.1.2</t>
  </si>
  <si>
    <t>Nabava, dobava in vgradnja zasipa okrog ponikovalnice (gramoz frakcije 16/32 mm) vključno s polaganjem geotekstila po obodu, dnu gradbene jame ter po vrhu zasipa</t>
  </si>
  <si>
    <t>Rezkanje asfaltne krovne plasti v debelini nad 10 cm</t>
  </si>
  <si>
    <t>3.2.5</t>
  </si>
  <si>
    <t>ASFALTNE OBRABNE IN ZAPORNE PLASTI - DRENAŽNI ASFALT (PA)</t>
  </si>
  <si>
    <t>3.2.5.1</t>
  </si>
  <si>
    <t>Izdelava obrabne in drenažne plasti bituminizirane zmesi PA 11 B 70/100 A4 v debelini 4 cm z votlostjo 24 - 30 %. Votline se zapolnijo s samorazlivno cementno malto po sistemu Röfix CreteoPhalt 909 (barva po izboru projektanta), finalna obdelava z 2x peskanjem - avtobusna postajališča</t>
  </si>
  <si>
    <t>3.5.3</t>
  </si>
  <si>
    <t>Dobava in vgraditev pogreznjenega granitnega robnika s prerezom 30/20 cm, dolžine 35 cm, na betonsko podlago in z obbetoniranjem C 30/37 XC2  - denivelator (št. robnikov 270)</t>
  </si>
  <si>
    <t>Dobava in vgraditev granitnega robnika s prerezom 35/20 cm, dolžine 50 cm, na betonsko podlago C 30/37 XC2 z obbetoniranjem in fugiranjem</t>
  </si>
  <si>
    <t>Izvedba nege betona (nabava, dobava in polaganje filca, polivanje z vodo in pokritje filca z PE gradbeno folijo)</t>
  </si>
  <si>
    <t>dni</t>
  </si>
  <si>
    <t>Preskus na odvzetih vzorcih in zaključno poročilo</t>
  </si>
  <si>
    <t>Preskus torne sposobnosti proti drsenju mokre površine po metodi SRT po TSC 06-620:2002</t>
  </si>
  <si>
    <t>Dobava in vgradnja penastega traku, debeline 8mm, višine 10 cm (ob robniku prometnih otokov)</t>
  </si>
  <si>
    <t>5.3.8</t>
  </si>
  <si>
    <t>5.3.9</t>
  </si>
  <si>
    <t>5.3.10</t>
  </si>
  <si>
    <t>5.3.11</t>
  </si>
  <si>
    <t>5.3.12</t>
  </si>
  <si>
    <t>Dobava in postavitev mreže Q 503 iz vlečene jeklene žice S 500(B), s premerom &gt; od 4 in &lt; od 12 mm, masa nad 6 kg/m2</t>
  </si>
  <si>
    <t>Doplačilo za izdelavo prekinjenih vzdolžnih označb na vozišču, širina črte 30 cm</t>
  </si>
  <si>
    <t>Doplačilo za izdelavo prekinjenih vzdolžnih označb na vozišču, širina črte 50 cm</t>
  </si>
  <si>
    <t>Izdelava debeloslojne vzdolžne/prečne označbe na vozišču z vročo plastiko bele barve z vmešanimi drobci / kroglicami stekla, vključno 200 g/m2 dodatnega posipa z drobci stekla, strojno, debelina plasti 2-3 mm, širina črte 30 cm</t>
  </si>
  <si>
    <t>Izdelava debeloslojne vzdolžne/prečne označbe na vozišču z vročo plastiko bele barve z vmešanimi drobci / kroglicami stekla, vključno 200 g/m2 dodatnega posipa z drobci stekla, strojno, debelina plasti 2-3 mm, širina črte 50 cm</t>
  </si>
  <si>
    <t>Izdelava debeloslojne prečne in ostalih označb na vozišču z vročo plastiko bele barve z vmešanimi drobci / kroglicami stekla, vključno 200 g/m2 dodatnega posipa z drobci stekla, strojno, debelina plasti 2-3 mm, posamezna površina označbe nad 1,5 m2</t>
  </si>
  <si>
    <t>Izdelava tankoslojne prečne in ostalih označb na vozišču z enokomponentno belo barvo, vključno 250 g/m2 posipa z drobci / kroglicami stekla, strojno, debelina plasti suhe snovi 250 µm, površina označbe od 0,5 m2 do 1,5 m2</t>
  </si>
  <si>
    <t>Izdelava tankoslojne vzdolžne/prečne označbe na vozišču z enokomponentno rumeno barvo (RAL 1023), vključno 250 g/m2 posipa z drobci / kroglicami stekla, strojno, debelina plasti suhe snovi 250 µm, širina črte 30 cm</t>
  </si>
  <si>
    <t>Izdelava tankoslojne prečne in ostalih označb na vozišču z enokomponentno rumeno barvo (RAL 1023), vključno 250 g/m2 posipa z drobci / kroglicami stekla, strojno, debelina plasti suhe snovi 250 µm, površina označbe nad 1,5 m2</t>
  </si>
  <si>
    <t>Izdelava tankoslojne prečne in ostalih označb na vozišču z enokomponentno rumeno barvo (RAL 1023), vključno 250 g/m2 posipa z drobci / kroglicami stekla, strojno, debelina plasti suhe snovi 250 µm, površina označbe do 0,5 m2</t>
  </si>
  <si>
    <t>Izdelava tankoslojne prečne in ostalih označb na vozišču z enokomponentno rumeno barvo (RAL 1023), vključno 250 g/m2 posipa z drobci / kroglicami stekla, strojno, debelina plasti suhe snovi 250 µm, površina označbe od 0,5 m2 do 1,5 m2</t>
  </si>
  <si>
    <t>6.2.14</t>
  </si>
  <si>
    <t>6.2.15</t>
  </si>
  <si>
    <t>6.2.16</t>
  </si>
  <si>
    <t>Demontaža in odstranitev avtomat urbana, izklop elektrike, odstranitev objekta, rušenje temeljev in prevoz na začasno deponijo</t>
  </si>
  <si>
    <t>Demontaža in odstranitev avtobusnega nadstreška, izklop elektrike, odstranitev objekta, rušenje temeljev in prevoz na začasno deponijo</t>
  </si>
  <si>
    <t xml:space="preserve">Dobava ter vgradnja granitnih kock 10/10/10 cm ( obstoječe očiščene) z obbetoniranjem ter zalivanjem s fino vodoneprepustno cementno malto </t>
  </si>
  <si>
    <t>Izdelava tlakovane obrabne plasti iz plošč iz pranega cementnega betona  velikosti 40 cm/40 cm/4 cm, stiki zaliti s cementno malto (obstoječ prehod za pešce med parkiriščem Žale III ter rondojem)</t>
  </si>
  <si>
    <t>3.5.2.4</t>
  </si>
  <si>
    <t>3.5.2.5</t>
  </si>
  <si>
    <t>Dobava ter vgradnja granitnih kock 20/20/18 cm z zgornjo rezano-gladko stranico ter preostalimi klanimi stranicami z obbetoniranjem ter zalivanjem s fino vodoneprepustno cementno malto (na prehodih za pešce)</t>
  </si>
  <si>
    <t>Posek in odstranitev drevesa z deblom premera 11 - 30 cm ter odstranitev vej</t>
  </si>
  <si>
    <t>Odstranitev panja drevesa z deblom premera 11 - 30 cm</t>
  </si>
  <si>
    <t>1.2.1.5</t>
  </si>
  <si>
    <t>1.2.1.6</t>
  </si>
  <si>
    <t>Doplačilo za izdelavo prekinjenih vzdolžnih označb na vozišču, širina črte 25 cm</t>
  </si>
  <si>
    <t>Izdelava tankoslojne prečne in ostalih označb na vozišču z enokomponentno belo barvo, vključno 250 g/m2 posipa z drobci / kroglicami stekla, strojno, debelina plasti suhe snovi 250 µm, površina označbe 0,5 do 1,1 m2</t>
  </si>
  <si>
    <t>6.2.17</t>
  </si>
  <si>
    <t>6.2.18</t>
  </si>
  <si>
    <t>6.2.19</t>
  </si>
  <si>
    <t>Odstranitev neveljavnih označb na vozišču z rezkanjem in barvanjem, širina črte 10 do 15 cm</t>
  </si>
  <si>
    <t>Odstranitev neveljavnih označb na vozišču z rezkanjem in barvanjem, širina črte 20 do 30 cm</t>
  </si>
  <si>
    <t>Odstranitev neveljavnih označb na vozišču z rezkanjem in barvanjem, širina črte 50 cm</t>
  </si>
  <si>
    <t>Odstranitev neveljavnih označb na vozišču z rezkanjem in barvanjem, posamezna površina označbe 1,1 do 1,5 m2</t>
  </si>
  <si>
    <t>Odstranitev neveljavnih označb na vozišču z rezkanjem in barvanjem, posamezna površina označbe nad 1,5 m2</t>
  </si>
  <si>
    <t>6.2.21</t>
  </si>
  <si>
    <t>6.2.22</t>
  </si>
  <si>
    <t>6.2.23</t>
  </si>
  <si>
    <t>6.2.24</t>
  </si>
  <si>
    <t>6.2.25</t>
  </si>
  <si>
    <t>Dobava in pritrditev prometnega znaka, podloga iz aluminijaste pločevine, razred svetlobne odbojnosti RA2, velikost od 0,41 do 0,70 m2</t>
  </si>
  <si>
    <t>Izdelava tankoslojne prečne in ostalih označb na vozišču z enokomponentno belo barvo, vključno 250 g/m2 posipa z drobci / kroglicami stekla, strojno, debelina plasti suhe snovi 250 µm, površina označbe od 0,5 do 1,1 m2</t>
  </si>
  <si>
    <t>Izdelava vtočnega jaška iz PVC cevi DN250mm, za priklop cestnih požiralnikov na obstoječ meteorni kanal. V ceni zajeti vsi fazonski kosi, obbetoniranje priklopa z betonom C16/20, vsa pomožna dela, materiali in prenosi. Skladno z detajlom iz načrta. Obračun po dejanskih stroških.</t>
  </si>
  <si>
    <t>ODSTRANITEV GRMOVJA, DREVES, VEJ IN PANJEV</t>
  </si>
  <si>
    <t>Posek in odstranitev drevesa z deblom premera 11 do 30 cm ter odstranitev vej</t>
  </si>
  <si>
    <t>Odstranitev panja drevesa z deblom premera 11 do 30 cm</t>
  </si>
  <si>
    <t>Izdelava temljev za reklamni pano CITY LIGHT skupaj s sidranjem in potrebno napeljavo</t>
  </si>
  <si>
    <t>8.0</t>
  </si>
  <si>
    <t>REKAPITULACIJA NAČRTA BR 200/23 - PZI(2)</t>
  </si>
  <si>
    <t>REKAPITULACIJA STROŠKOV VOZIŠČE POKOPALIŠKA</t>
  </si>
  <si>
    <t>REKAPITULACIJA STROŠKOV KOLESARSKE STEZE POKOPALIŠKA</t>
  </si>
  <si>
    <t>REKAPITULACIJA STROŠKOV VOZIŠČE FLAJŠMANOVA</t>
  </si>
  <si>
    <t>REKAPITULACIJA STROŠKOV KOLESARSKE STEZE FLAJŠMANOVA</t>
  </si>
  <si>
    <t>V ceni je potrebno upoštevati vsa potrebna geodetska dela, ki so potrebna za izvedbo.</t>
  </si>
  <si>
    <t>Ponudba mora vsebovati tudi izdelavo tehnološkega elaborata,  izdelavo varnostnega načrta (po potrebi) ter izdelavo načrta ureditve gradbišča.</t>
  </si>
  <si>
    <t>REKAPITULACIJA STROŠKOV</t>
  </si>
  <si>
    <t>CESTNA RAZSVETLJAVA</t>
  </si>
  <si>
    <t>KRAJINSKA ARHITEKTURA</t>
  </si>
  <si>
    <t>NEPREDVIDENA DELA 5 %</t>
  </si>
  <si>
    <t>SKUPAJ Z NEPREDVIDENIMI DELI (brez DDV)</t>
  </si>
  <si>
    <t>Izdelava navidezne diletacije (rezana po betoniranju do globine 7 cm)</t>
  </si>
  <si>
    <t>5.1</t>
  </si>
  <si>
    <t>TESARSKA DELA</t>
  </si>
  <si>
    <t>Cena na</t>
  </si>
  <si>
    <t>Opis dela</t>
  </si>
  <si>
    <t>enoto mere</t>
  </si>
  <si>
    <t>Znesek</t>
  </si>
  <si>
    <t>splošno:</t>
  </si>
  <si>
    <t>Dela je potrebno izvajati po projektni dokumentaciji, v skladu z veljavnimi tehničnimi predpisi, normativi in standardi ob upoštevanju zahtev iz varstva pri delu. Uporabljati je potrebno samo materiale, ki ustrezajo predpisom in standardom</t>
  </si>
  <si>
    <t>V enotnih cenah morajo biti zajeti tudi naslednji stroški:</t>
  </si>
  <si>
    <t>*</t>
  </si>
  <si>
    <t>izvajanje geodetskih storitev  med samo gradnjo, ki vsebujejo: zakoličbe širitev in novih komunalnih vodov,  podajanje višin, kontrola ustreznih naklonov ipd., postavitev gradbenih profilov, zaščita zakoličbe, vse  za ves čas gradnje in za vsa dela</t>
  </si>
  <si>
    <t>ves potreben material z dobavo, transporti in vgrajevanjem,</t>
  </si>
  <si>
    <t>nabavo in dobavo osnovnega, pomožnega, pritrdilnega, tesnilnega materiala za izvedbo posamezne postavke iz popisa;</t>
  </si>
  <si>
    <t>izpolnitev obvez izvajalca glede varstva pri delu na premičnih deloviščih (gradbišču)</t>
  </si>
  <si>
    <t>snemanje izmer na licu mesta in usklajevanje z nadzorom oz. odg.projektantom v primeru odstopanja od projekta ali pri nejasnostih;</t>
  </si>
  <si>
    <t>koordinacijo izvajalca do svojih podizvajalcev, dobaviteljev in kooperantov, ki sodelujejo pri predmetni gradnji oz. izvedbi del;</t>
  </si>
  <si>
    <t>izpolnitev vseh obvez izvajalca po veljavni zakonodaji in pripadajočih veljavnih pravilnikih, ki se nanašajo direktno ali indirektno na izvedbo/gradnjo;</t>
  </si>
  <si>
    <t>pripravo in vzdrževanje gradbišča, vključno z odstranitvijo vseh provizorijev ter začasnih komunalnih priključkov po končanih delih;</t>
  </si>
  <si>
    <t>za  vsa čiščenja med samo gradnjo</t>
  </si>
  <si>
    <t>finalno čiščenje gradbišča, pred predajo naročniku</t>
  </si>
  <si>
    <t>zavarovanja gradbišča,</t>
  </si>
  <si>
    <t>začasne in stalne deponije in pripadajoči transporti,</t>
  </si>
  <si>
    <t>sortiranje odpadkov na gradbišču (gradbiščni odpadki in odpadki od rušenja), stroški nakladanja, odvoza na registrirano stalno deponijo ter plačilo stroškov prevozov, deponije in taks. Ponudnik - izvajalec sam izbere lokacije deponij</t>
  </si>
  <si>
    <t>OPOMBE:</t>
  </si>
  <si>
    <t>Vsa zemeljska in rušitvena dela so v popisu načrta prometne ureditve!</t>
  </si>
  <si>
    <t>1</t>
  </si>
  <si>
    <t xml:space="preserve">ZAŠČITA OBSTOJEČE DREVNINE </t>
  </si>
  <si>
    <t>Izdelava mehanske zaščite debla kot zaščita obstoječe drevnine zaradi gradnje!</t>
  </si>
  <si>
    <t>Izdela se zaščitna obloga okrog debla iz neobdelanih lesenih desk dolžine 2m, povezanih z žico in na notranji strani ob deblu obloženih s plastjo filca.</t>
  </si>
  <si>
    <t xml:space="preserve">Izdelava koreninske zavese kot zaščita obstoječe drevnine zaradi gradnje! </t>
  </si>
  <si>
    <t>Pri koreninski zavesi se na strani, ki bo odprta proti bodoči gradbeni jami, postavi stabilen, razgradljiv in zrako prepusten opaž iz kolov, žične mreže in koreninsko pregrado za trajno vlaženje:</t>
  </si>
  <si>
    <t>m1</t>
  </si>
  <si>
    <t xml:space="preserve">Koreninska pregrada za trajno vlaženje površine, 100% biorazgradljiva. Celulozna membrana z robom in dostopom za namakalno linijo, sidrana. Dimenzije: prilagoditi posamezni lokaciji – OCENA! </t>
  </si>
  <si>
    <t>Dolžina niza ob lipah na Štajerski cesti</t>
  </si>
  <si>
    <t>Dolžina niza ob gabrih na Pokopališki cesti</t>
  </si>
  <si>
    <t>Dolžina niza ob brezah na Flajšmanovi cesti</t>
  </si>
  <si>
    <t>Območje ob gabrih v Šmartinskem parku</t>
  </si>
  <si>
    <t>1.3</t>
  </si>
  <si>
    <t>Ročni izkop zemljine na območju korenin</t>
  </si>
  <si>
    <t>Območje ob lipah na Štajerski cesti</t>
  </si>
  <si>
    <t>Območje ob stebrastem gabru (Žalska ulica)</t>
  </si>
  <si>
    <t>Območje ob gabrih na Pokopališki cesti</t>
  </si>
  <si>
    <t>1.4</t>
  </si>
  <si>
    <t>Privez spodnjih etaž vej višje v krošnjo z jeklenimi vrvmi. Obvezna zaščita vej na mestu pritrditve vrvi  z ovojem gume – prepreči zareze v skorjo vej!</t>
  </si>
  <si>
    <t>Niz lip na Štajerski cesti</t>
  </si>
  <si>
    <t>Niz gabrov na Pokopališki cesti</t>
  </si>
  <si>
    <t>Niz brez na Flajšmanovi cesti</t>
  </si>
  <si>
    <t xml:space="preserve">Skupaj z vsemi deli, dognojevanjem, zastiranjem, sprotnim zalivanjem (120 litrov/sadiko), ter oskrbo  </t>
  </si>
  <si>
    <t>ZAŠČITA OBSTOJEČE DREVNINE SKUPAJ:</t>
  </si>
  <si>
    <t>2</t>
  </si>
  <si>
    <t xml:space="preserve">PRESADITEV OBSTOJEČIH DREVES </t>
  </si>
  <si>
    <t>-</t>
  </si>
  <si>
    <t>Nega drevesa, z vsemi potrebnimi deli,  dodajanjem hranil in zalivanjem</t>
  </si>
  <si>
    <t xml:space="preserve">OPOMBA:  Vse presaditve izvajati na prej pripravljeno sadilno mesto! Vsa presajena drevesa ustrezno zaščititi! </t>
  </si>
  <si>
    <t>OPOMBA: Novo lokacijo zasaditve presajenih dreves (11kos) se določi po dogovoru z naročnikom, izvedenscem za arboristiko in odgovornim projektantom! 2kos Carpinus betulus se presadi na novo lokacijo, določeno na risbi 4 in 5, načrta 2424KA</t>
  </si>
  <si>
    <t>Priprava rastišča po SIST DIN 18915:2019 toč. 7.7.1 (mešanica kvalitetne zemlje, mivke (kremenčevega peska) in šote v globini 80 -100 cm)</t>
  </si>
  <si>
    <t>Odkop dreves po postopku za presajanje odrasle drevnine z zaščito korenin, prevoz in presaditev na začasno lokacijo</t>
  </si>
  <si>
    <t>Presaditev dreves na končno lokacijo (ob novi ureditvi Štajerske ceste), skupaj z vsemi potrebnimi deli - izkop, prevoz na novo, končno lokacijo, izkop sadilne jame in priprava rastišča po SIST DIN 18915:2019. Saditev in dognojevanje.</t>
  </si>
  <si>
    <t>OPOMBA:  Začasno lokacijo deponije za odraslo drevnino se določi po dogovoru z naročnikom, izvedencem za arboristiko in odgovornim projektantom!!</t>
  </si>
  <si>
    <t>2.3</t>
  </si>
  <si>
    <t>PRESADITEV OBSTOJEČIH DREVES SKUPAJ:</t>
  </si>
  <si>
    <t>3</t>
  </si>
  <si>
    <t xml:space="preserve">ZEMELJSKA DELA  </t>
  </si>
  <si>
    <t>Obračun zemeljskih del se mora izvajati na osnovi dejansko opravljenih količin z dejansko kategorijo zemljine, katere z vpisom v gradbeni dnevnik potrdi odgovorni nadzorni. Vse količine zemeljskih del, tamponov,.. so podane v raščenem oz. zbitem stanju.</t>
  </si>
  <si>
    <t xml:space="preserve">Ob izvedbi širokega izkopa mora geomehanik prevzeti planum izkopa in potrditi projektiran sestav spodnjega ustroja. Meritve zbitosti in pregledi temeljnih tal, tamponov in nasipov se ne obračunavajo posebej, ampak morajo biti vključene v enotne cene zemeljskih del. </t>
  </si>
  <si>
    <t>Pri izkopih upoštevati tudi: vse vertikalne in horizontalne prenose, prevoze in transporte, vsa podpiranja in zavarovanja brežin izkopov ter zavarovanja okolice med izkopi.</t>
  </si>
  <si>
    <t>Stroški odvoza odvečnega in odpadnega (kontaminiranega) zemeljskega materiala vključujejo odvoz na stalno deponijo v oddaljenosti do 15 km. Kompletno s plačilom taks in stroškov deponije.</t>
  </si>
  <si>
    <t>Zemeljska dela se izvaja v času, ko je frakcija tal sveža ali vlažna.  Fina nivelacija se izvaja ročno na višino +/- 2 cm na 4 metrski lati. Nivo zemlje je potrebno izravnati + 1 cm nad  končno niveleto (upoštevanje posedanje).  Plasti substrata se vgrajujejo postopoma v 20-30 cm plasteh.</t>
  </si>
  <si>
    <t>Skupna debelina sloja rodovitne zemlje oziroma rastnega substrata na površinah ne sme biti manjša od 20cm za izvedbo tratne površine, 40cm za zasaditev grmovnic in 80cm za zasaditev dreves!</t>
  </si>
  <si>
    <t>Zemlja za sajenje mora ustrezati naslednjim zahtevam: ph vrednost: 6-7, vsebnost hranil (mg/100g) po Al metodi: fosfor (4-8), kalij (8-16), Mg (4-8), delež humusa 5-8%. Substrat mora biti zračen, brez plevelnih semen in ostankov korenin ali ostalih rastlinskih delov ter strukturno stabilen.</t>
  </si>
  <si>
    <t>Komplet z vsemi deli, transportom in izvedbo!</t>
  </si>
  <si>
    <t>S sprotnim utrjevanjem do predpisane vrednosti!</t>
  </si>
  <si>
    <t>Široki izkop vezljive zemljine – 3. kategorije – strojno z nakladanjem (izkopi na obm. stockholm sistema)</t>
  </si>
  <si>
    <t>3.3</t>
  </si>
  <si>
    <t>Dodajanje gnojila (kot npr.: Osmocote Exact Standard 8-9 mesecev ali Multicode100g/m2 = 1 pest)</t>
  </si>
  <si>
    <t>Nabava, dobava in zasip rodovitne zemlje v debelini 60cm do nivelete -20cm v sadilnih jarkih in odsekih sadilnih jarkov s Stockholm sistemom. Utrjevanje v slojih po 30cm do predpisane trdnosti.</t>
  </si>
  <si>
    <t>3.6</t>
  </si>
  <si>
    <t>Vgradnja humusa (živice) iz gradbiščne deponije z grobim in finim planiranjem (do višin po projektu) v enotni deb. 20 cm, priprava za sejanje trate. Komplet z vsemi deli, transportom in izvedbo!</t>
  </si>
  <si>
    <t>DRUGA GRADBENA IN OBRTNIŠKA DELA</t>
  </si>
  <si>
    <t>ROBNIKI IN OBROBE</t>
  </si>
  <si>
    <t>3.7</t>
  </si>
  <si>
    <t>ZEMELJSKA DELA SKUPAJ:</t>
  </si>
  <si>
    <t>4</t>
  </si>
  <si>
    <t>ZASADITVE</t>
  </si>
  <si>
    <t>zasaditev:</t>
  </si>
  <si>
    <t>Po končanih gradbenih delih in pred pričetkom saditvenih in setvenih del je potrebno območje očistiti in odstraniti gradbene odpadke. Med deli je potrebno preprečiti kakršnokoli odtekanje škodljivih snovi (olja, goriva, kemikalije, barve ipd.) v tla, sploh na območju predvidenega ozelenjevanja.</t>
  </si>
  <si>
    <t>Pred vgradnjo posameznih plasti vegetacijskega sloja in začetkom zemeljskih in saditvenih del je potrebno preveriti stanje objekta. Pregledajo se površine in odpravijo možne nepravilnosti (poškodbe membrane, zaščitnih slojev: toplotna zaščita in hidroizolacija, pregledajo se vsi spoji, površine..).</t>
  </si>
  <si>
    <t>Izvajalec sadilnih in setvenih del je odgovoren za 2-letno investicijsko  vzdrževanje oziroma vzdrževanje do vraščenosti rastlin.</t>
  </si>
  <si>
    <t>Sadike morajo ustrezati standardu Evropskemu tehničnemu in kakovostnemu standardu za drevesnice (ENA).</t>
  </si>
  <si>
    <t>Pred vgradnjo sadik je potreben strokovni nadzor. Izvaja ga usposobljen strokovnjak (agronom, krajinski arhitekt, izvedenec vrtnarske stroke) in preveri količine, kakovost sadik in ravnanje s sadikami. Neustrezne sadike zavrne!</t>
  </si>
  <si>
    <t>RAVNANJE S SADIKAMI - ZAŠČITA 1: Rastline je potrebno posaditi takoj po dobavi. Če to ni mogoče, se jih lahko uskladišči za največ 48 ur. V tem času je treba rastline z enostavnimi ukrepi, kot je to na primer z zalivanjem in s pokrivanjem, zaščititi tako, da ne bo prišlo do poškodb zaradi izsušitve, zmrzali ali pregrevanja.</t>
  </si>
  <si>
    <t>RAVNANJE S SADIKAMI - ZAŠČITA 2: ko so rastline na gradbišču je treba preprečiti, da bi se poškodovale pri prevozu in premikanju, skladiščenju, vkopavanju v zasip in sajenju. Prav tako jih je treba zaščititi pred izsušitvijo, pregretjem in zmrzaljo.</t>
  </si>
  <si>
    <t>Sadike se nabavijo po pogojih PZR in po terminskem planu. Če predpisanih sadik ni na voljo, mora izvajalec o spremembi obvestiti projektanta in šele z njegovim pisnim privoljenjem izvesti morebitno spremembo.</t>
  </si>
  <si>
    <t>V primeru nejasnosti veljajo navodila, kot jih določajo DIN oz. enakovredni veljavni SIST EN normativi:</t>
  </si>
  <si>
    <t>Upoštevati je treba naravno posedanje in pri nasipih in zasipih sadilnih jam. Pričakovane posedke se upošteva pri dobavi zemlje.</t>
  </si>
  <si>
    <t>Glej še tehnično poročilo in pogoje za sajenje v uvodu popisa.</t>
  </si>
  <si>
    <t>Saditev dreves</t>
  </si>
  <si>
    <t xml:space="preserve">Sadilne jame pri drevesnih in grmovnih sadikah morajo ustrezati najmanj 1,5 kratnemu premeru bale oz. koreninske grude rastline in do globine, ki ustreza višini koreninske grude. </t>
  </si>
  <si>
    <t>KAKOVOST SADIK - Opis kakovostnih zahtev velja po SIST DIN 18916:2019 in FLL določilih za sadike iz drevesnic ter določilih OTP. Sadike dreves morajo imeti koreninsko grudo, premer koreninske grude mora biti vsaj 3x obsega debla na koreninskem vratu. Višina in število presajanj v drevesnici določen v popisu sadik! Neobraščeno deblo mora biti do krošnje visoko najmanj 1.5 m, krošnja z vsaj 5 dobro razvitih nastavkov vretenasto izraščajočih mora biti skladna in v primernem razmerju z obsegom debla.</t>
  </si>
  <si>
    <t>Nabava in dovoz sadik dreves ustrezne vrste in kakovosti kot je opredeljena v popisu sadik!</t>
  </si>
  <si>
    <t>V primeru, da koreninska gruda presega dimenzijo 80cm, se temu prilagodi kamniti material v ’Stockholm’ sistemu.</t>
  </si>
  <si>
    <t>4.1</t>
  </si>
  <si>
    <t>Večja drevesa</t>
  </si>
  <si>
    <t>izkop sadilne jame v velikosti 150x150x80 cm oz. 1.5 x premer bale (glej tehnično poročilo - pogoje saditve!) in sajenje po SIST DIN 18916:2019</t>
  </si>
  <si>
    <t>priprava rastišča po SIST DIN 18915:2019 toč. 7.7.1 (mešanica kvalitetne zemlje, mivke (kremenčevega peska) in šote v globini 20 - 40 cm)</t>
  </si>
  <si>
    <t>količki, impregnirani, premer 10 cm, dolžina 250 cm (4 na sadiko), povezava z impregniranimi  latami (polokroglicami), vezivo mora dovoljevati nihanje drevesa in slediti rasti v debelino</t>
  </si>
  <si>
    <t xml:space="preserve">dobava, saditev, min. gnojilo Osmocote Exact Standard 8-9 mesecev, 100g/m2 na sadiko, izdelava zalivalne sklede, zastiranje v debelini 10 cm, zalivanje (120 litrov/sadiko), oskrba  </t>
  </si>
  <si>
    <t>4.2</t>
  </si>
  <si>
    <t>Sadike dreves</t>
  </si>
  <si>
    <t>Opis kakovostnih zahtev po SIST DIN 18916:2019, FLL določilih za sadike iz drevesnic, ter določilih OTP.</t>
  </si>
  <si>
    <t>Tilia europaea ’Pallida’</t>
  </si>
  <si>
    <t>Carpinus betulus</t>
  </si>
  <si>
    <t>Robinia pseudoacacia ’Semperflorens’</t>
  </si>
  <si>
    <t>Aesculus carnea</t>
  </si>
  <si>
    <t>Saditev grmovnic</t>
  </si>
  <si>
    <t>4.6</t>
  </si>
  <si>
    <t>izkop sadilne jame 60/60 oz 1,5 x širina koreninske bale, v globini 40 cm, lonca ter sajenje po SIST DIN 18916:2019</t>
  </si>
  <si>
    <t>dobava, saditev, gnojilo, zastiranje, zalivanje (35 litrov/sadiko), oskrba</t>
  </si>
  <si>
    <t>4.7</t>
  </si>
  <si>
    <t>Sadike grmovnic in vzpenjalk</t>
  </si>
  <si>
    <t>Lonicera nitida ’Elegant’</t>
  </si>
  <si>
    <t>Kakovost sadike: Lonec (L2), 40-60 cm</t>
  </si>
  <si>
    <t>Symphoricarpos chenaulti ’Hancock’</t>
  </si>
  <si>
    <t>Ureditev tratnih površin</t>
  </si>
  <si>
    <t>4.8</t>
  </si>
  <si>
    <t>Setev trave, strojno rahljanje zgornje plasti (d=8-10cm), fino planiranje, valjanje in zalivanje</t>
  </si>
  <si>
    <t>4.9</t>
  </si>
  <si>
    <t>4.10</t>
  </si>
  <si>
    <t>Dobava, polaganje in priprava naravne, organske, nedrseče zastirke iz drobno mletega lubja temno rjave barve (bor), debeline 5cm</t>
  </si>
  <si>
    <t>4.11</t>
  </si>
  <si>
    <t>Dobava in vgradnja kokosove tkanine za utrjevanje brežin naklona do 1:1, ojačana, debeline 4-5mm, 700g/m2, komplet s pritrditvenim materialom in sidranjem, upoštevati vse preklope in zavihke zaradi sidranja na vrhu in robovih.</t>
  </si>
  <si>
    <t>Folija proti plevelu</t>
  </si>
  <si>
    <t>4.12</t>
  </si>
  <si>
    <t>Dobava in polaganje organske folije proti plevelu, kot npr.: ECOPAC ali enakovredno – ocena!</t>
  </si>
  <si>
    <t>Prezračevanje koreninskega sistema</t>
  </si>
  <si>
    <t>4.13</t>
  </si>
  <si>
    <t>Dobava in montaža prezračevalnega sistema za korenine, cevi za aerifikacijo (premer 150mm) po obodu koreninskih grud, z dvema cevema (upoštevati ves spojni material, zaščitno tkanino za cev in pritrditev). Upoštevati različne višine zemljine po načrtu in vsa potrebna dela in material</t>
  </si>
  <si>
    <t>ZASADITVE SKUPAJ:</t>
  </si>
  <si>
    <t>5</t>
  </si>
  <si>
    <t>RAZNO</t>
  </si>
  <si>
    <t>Projektantski nadzor ZAPS na gradbišču. Obračun po dejanskih urah in materialnih stroških. Ocena ur</t>
  </si>
  <si>
    <t>RAZNO SKUPAJ:</t>
  </si>
  <si>
    <t xml:space="preserve">SKUPAJ </t>
  </si>
  <si>
    <t>Zasip z zrnato kamnino – 3. kategorije - strojno s komprimiranjem po plasteh v debelini do 30 cm</t>
  </si>
  <si>
    <t>2.4.2</t>
  </si>
  <si>
    <t>3.5.2.6</t>
  </si>
  <si>
    <t>5.3.13</t>
  </si>
  <si>
    <t>Izdelava elaborata - Projekt izvajanja betonske konstrukcije - PIBK skladno z SIST EN 13670 (projekt betona), ki ga pripravi strokovnjak z ustreznimi izkušnjami o vidnih betonih, PIBK potrdi projektant</t>
  </si>
  <si>
    <t>OSTALA PREDDELA</t>
  </si>
  <si>
    <t>1.3.1</t>
  </si>
  <si>
    <t>OMEJITVE PROMETA</t>
  </si>
  <si>
    <t>1.3.1.1</t>
  </si>
  <si>
    <t>Zavarovanje gradbišča v času gradnje z zaporo prometa (izbira zapore ceste se uskladi med izvajalcem del in JP LPT d.o.o.), obračun po dejanskih stroških koncesionarja</t>
  </si>
  <si>
    <t>ocena</t>
  </si>
  <si>
    <t>1.3.1.2</t>
  </si>
  <si>
    <t>Izdelava elaborata začasne prometne ureditve, pridobitev dovoljenja</t>
  </si>
  <si>
    <t>1.3.3</t>
  </si>
  <si>
    <t>ZAČASNI OBJEKTI</t>
  </si>
  <si>
    <t>1.3.3.1</t>
  </si>
  <si>
    <t>Organizacija gradbišča skladno z veljavnim pravilnikom – v ceni morajo biti zajeto: gradbiščne ograje, označbe gradbišča, postaviten in odstranitev začasnih objektov, zaščita stavb v pritlicju pred umazanijo, ureditev in čiščenje območja po koncu gradje, omogočanje prostega dostopa pešcem do vseh objektov, ki opravljaljo poslovno dejavnost</t>
  </si>
  <si>
    <t>Odstranitev INOX stebrička z začasno hrambo do ponovne vgradnje vključno z rušenjem, odstranitvijo betonskega temelja ter pripravo stebrička na ponovno vgradnjo</t>
  </si>
  <si>
    <t>Vgradnja predhodno odstranjenih INOX stebričkov vključno s potrebnim izkopom, montažo ter obbetoniranjem temelja</t>
  </si>
  <si>
    <t>Montaža predhodno odstranjene reklamne table (VOLVO servisni center) z izdelavo betonskega temelja ter izvedbo vseh potrebnih električnih inštalacij</t>
  </si>
  <si>
    <t>Demontaža in odstranitev reklamne table (VOLVO servisni center), izklop elektrike, odstranitev table, rušenje temeljev in prevoz na začasno deponijo s pripravo na ponovno vgradnjo</t>
  </si>
  <si>
    <t>Odstranitev betonskega stebričkav za panelno ograjo, ključno z rušenjem ter odstranitvijo betonskega temelja, ter odstranitvijo panelne ograje v dolžini 1,5m</t>
  </si>
  <si>
    <t>Izdelava temljev za reklamni pano skupaj s sidranjem (prestavitev 2 obstoječih panojev ob Savski cesti)</t>
  </si>
  <si>
    <t>Rušenje ter odstranitev betonskih temeljev obstoječega reklamnega panoja (upoštevana 2 temelja na posamezen pano) - prestavitev 2 panojov ob Savski cesti</t>
  </si>
  <si>
    <t>Izdelava betonskih temeljev za BICIKELJ (0,4 x 0,4 x 0,6 m) - prestavitev BICIKELJ postajališča Šmartinski park</t>
  </si>
  <si>
    <t>Rušenje in odstranitev temeljev obstoječega postajališča BICIKELJ Šmartinski park</t>
  </si>
  <si>
    <t>1.2.2.4</t>
  </si>
  <si>
    <t>Odstranitev jeklenih stebričkov vključno z rušenjem in odstranitvijo betonskega temelja (vzdolž parkirišča Žale III)</t>
  </si>
  <si>
    <t>Nabava, dobava ter vgradnja betonske kanalete dolžine 1,00 m z notranjim padcem v projektiranih naklonih - kanaleta svetle širine 10 cm, svetle globine 10 cm, z asimetričnim INOX pokrovom z enojno rego višine 200 mm, razred obremenitve D 400, kanaleta obbetonirana po detajlu z betonom C 30/37 XC2 (kot npr. Hauraton Faserfix KS ali enakovredno)</t>
  </si>
  <si>
    <t>Vgradnja montažnih vodilnih robnikov vključno z markerji (oznaki 11101 + 11103)</t>
  </si>
  <si>
    <t>Nabava, dobava ter vgradnja betonskega peskolova dolžine 0,50 m za kanalete svetle širine 10 cm - peskolov z INOX asimetričnim revizijskim pokrovom, peskolov obbetoniran po detajlu z betonom C 30/37 XC2 (kot npr. Hauraton Faserfix KS ali enakovredno)</t>
  </si>
  <si>
    <t>Dobava in vgraditev predfabriciranega dvignjenega robnika iz cementnega betona s prerezom 44/31 cm svetle višine 16 cm na betonsko podlago C 30/37 z obbetoniranjem in fugiranjem (kot npr. Kasseler Sonderbord PROFILBETON) - vgradnja na avtobusnih postajališčih</t>
  </si>
  <si>
    <t>Dobava in vgradnja penastega traku, debeline 8 mm, višine 10 cm (ob robniku prometnih otokov)</t>
  </si>
  <si>
    <t>Izdelava lesenega opaža izdelanega iz smrekovih površinsko obdelanih plohov, debeline 4cm, višine 20 cm, kompletno z tramiči, postavitivjo, rezanjem, vrtanjem lukenj, drobnim materialom ter razopaženjem in čiščenjem po končanih delih, nakladanje in odvoz na stalno deponijo</t>
  </si>
  <si>
    <t>Nabava, dobava in vgradnja moznikov iz gladkega jekla S235 premera Φ20 mm potopljenih v epoksi maso in posipanih z kremenčevim peskom, d= 500 mm s plastično PE zaščitno cev d=250 mm, vključno z dvojno košarico za moznike</t>
  </si>
  <si>
    <t>GLOBINSKO ODVODNJAVANJE - DRENAŽE</t>
  </si>
  <si>
    <t>Zasip drenažne rigole s peščeno frakcijo 16/32 mm z utrjevanjem po plasteh debeline do 30 cm ter predhodno ovijanje zasipa z geosintetikom (upoštevano 50 cm prečno prekrivanje)</t>
  </si>
  <si>
    <t>Izdelava debeloslojne vzdolžne/prečne označbe na vozišču z vročo plastiko rdeče barve (RAL 3011, 3001) z vmešanimi drobci / kroglicami stekla, vključno 200 g/m2 dodatnega posipa z drobci stekla, strojno, debelina plasti 2-3 mm, širina črte 20 cm</t>
  </si>
  <si>
    <t>Izdelava debeloslojne vzdolžne/prečne označbe na vozišču z vročo plastiko bele barve z vmešanimi drobci / kroglicami stekla, vključno 200 g/m2 dodatnega posipa z drobci stekla, strojno, debelina plasti 2-3 mm, širina črte 15 cm</t>
  </si>
  <si>
    <t>Dobava in vgraditev predfabriciranega zaokroženega robnika robnika iz cementnega betona s prerezom 15/25 cm na betonsko podlago C 20/25 z obbetoniranjem in fugiranjem, zunanji radij 0,25m (robniki prometnih otokov v liti izvedbi)</t>
  </si>
  <si>
    <t>Dobava in vgraditev predfabriciranega zaokroženega robnika robnika iz cementnega betona s prerezom 15/25 cm na betonsko podlago C 12/15 z obbetoniranjem in fugiranjem, zunanji radij 0,50m (robniki prometnih otokov v liti izvedbi)</t>
  </si>
  <si>
    <t>Dobava in vgraditev predfabriciranega dvignjenega robnika iz cementnega betona s prerezom 15/25 cm na betonsko podlago C 20/25 z obbetoniranjem in fugiranjem, na vsakih 5m je potrebna izdelava  elastičnega stika (robniki prometnih otokov v liti izvedbi)</t>
  </si>
  <si>
    <t>Dobava in vgraditev predfabriciranega dvignjenega robnika iz cementnega betona s prerezom 8/20 cm na betonsko podlago C 16/20 z obbetoniranjem in fugiranjem (robniki v liti izvedbi)</t>
  </si>
  <si>
    <t>Dobava in vgraditev predfabriciranega dvignjenega robnika iz cementnega betona s prerezom 15/25 cm na betonsko podlago C 20/25 z obbetoniranjem in fugiranjem, na vsakih 5m je potrebna izdelava  elastičnega stika (robniki v liti izvedbi)</t>
  </si>
  <si>
    <t>3.5.4</t>
  </si>
  <si>
    <t>3.5.5</t>
  </si>
  <si>
    <t>Dobava in vgraditev predfabriciranega zaokroženega robnika robnika iz cementnega betona s prerezom 15/25 cm na betonsko podlago C 20/25 z obbetoniranjem in fugiranjem, zunanji radij 0,25m (robniki v liti izvedbi)</t>
  </si>
  <si>
    <t>Nabava, dobava ter vgradnja peskolova iz umetne mase premera 50 cm globine 1,50 m z izdelanim iztokom za cev DN 200 in nameščenim vstopnim gumijastim tesnilom, vključno s podbetoniranjem s podložnim betonom C 12/15</t>
  </si>
  <si>
    <t>Dobava in pritrditev prometnega znaka, podloga iz aluminijaste pločevine, razred svetlobne odbojnosti RA2, velikost od 2,0 do 4,0 m2</t>
  </si>
  <si>
    <t>Dobava in vgradnja penastega traku, debeline 8mm, višine 15 cm (ob robniku)</t>
  </si>
  <si>
    <t>Izdelava delovnih reg - stikov (prostorska dilatacija)</t>
  </si>
  <si>
    <t>Stčenje reg s elastično maso in granulatom v enaki sestavi kot betonska površina (barva po izboru projektanta)</t>
  </si>
  <si>
    <t>Zarez diletacijskih reg v metličen beton do globine 5 cm in na medsebojni oddaljenosti 5 m (prometni otoki na vozišču - prečni zarezi)</t>
  </si>
  <si>
    <t>Stčenje reg metličenega betona na prometnih otokih z elastično maso in granulatom v enaki sestavi kot betonska površina (barva po izboru projektanta)</t>
  </si>
  <si>
    <t>5.3.14</t>
  </si>
  <si>
    <t>Izdelava obrabne in zaporne plasti bituminizirane zmesi SMA 11 PmB 45/80-65 A1/A2 Z2 v debelini 4 cm</t>
  </si>
  <si>
    <t xml:space="preserve">Izdelava nosilne plasti bituminizirane zmesi AC 16 base B 70/100 A4 v debelini 5 cm. V ceni je zajeta izdelava v projektiranih naklonih ter vsa dodatna in zaščitna dela.   </t>
  </si>
  <si>
    <t>Dobava in vgraditev cementnega betona C30/37 XC2, armiran prerez v debelini 15 cm (podložna AB plošča trnkov)</t>
  </si>
  <si>
    <t>5.3.15</t>
  </si>
  <si>
    <t>5.2.3</t>
  </si>
  <si>
    <t>Dobava in postavitev mreže iz vlečene jeklene žice S 500(B), s premerom &gt; od 4 in &lt; od 12 mm, masa od 4 kg/m2 do 6 kg/m2 (mreža Q 335 v podložni AB plošči trnka)</t>
  </si>
  <si>
    <t>Dobava in vgraditev cementnega betona C20/25 XD3, XF4, nearmiran prerez v debelini 15 cm (metličen beton na prometnih otokih)</t>
  </si>
  <si>
    <t>Dobava in vgrajevanje betona C 30/37 (XF4, XD3, XM2, PV-II, S4 z dodatkom proti krčenju in mikroarmiranjem z jeklenimi vlakni 30 kg/m3 betona) v AB ploščo debeline 20 cm. Izdelava plošče z granulatom po izboru projektanta (frakcije 0-2mm, 4-8mm, 8-16mm), v belem cementu, ter vsemi potrebnimi dodatki za zagotovitev zmrzlinske odpornosti in odpornosti na sol. Končna obdelava prana površina zaščitena z zaščitnim slojem, dilatacije izdelane skladno s shemo, polnjene s trajnoelastičnim kitom potrebne kvalitete (UV obstojnost, primerna elastičnost v času zmrzali) v barvi po izboru projektanta, pred nanosom obvezen premaz s prajmerjem. V enotni ceni upoštevati izdelavo vzorca - plošče (dimenzije 1,5m2), katerega potrdi projektant ter nadzor. (notranji pas rondoja površine 280 m2)</t>
  </si>
  <si>
    <t>Izdelava debeloslojne vzdolžne/prečne označbe na vozišču z vročo plastiko bele barve z vmešanimi drobci / kroglicami stekla, vključno 200 g/m2 dodatnega posipa z drobci stekla, strojno, debelina plasti 2-3 mm, širina črte 25 cm</t>
  </si>
  <si>
    <t>Nabava, dobava in vgradnja koreninskega sidra s krilci dolžine 480 mm za pritrditev stebrička za prometni znak premera 60 mm (prometni znaki v območju asfaltiranih hodnikov)</t>
  </si>
  <si>
    <t>Nabava, dobava in vgradnja koreninskega sidra s krilci dolžine 600 mm za pritrditev stebrička za prometni znak premera 60 mm (prometni znaki v območju zelenic)</t>
  </si>
  <si>
    <t>Nabava, dobava in vgradnja koreninskega sidra s krilci dolžine 480 mm za pritrditev stebrička za prometni znak premera 60 mm (prometni znaki na območju asfaltiranih hodnikov)</t>
  </si>
  <si>
    <t>Dobava in pritrditev prometnega znaka prometni otok (oznaka 3313) dimenzije 300 x 600 mm, razred svetlobne odbojnosti RA3 (v kompletu z izdelavo temelja iz cementnega betona C 12/15, globine 50 cm, premera 30 cm)</t>
  </si>
  <si>
    <t>1.2.2.5</t>
  </si>
  <si>
    <t>Demontaža INOX stojal za kolesa z začasno hrambo med izvedbo gradnje</t>
  </si>
  <si>
    <t>1.2.2.6</t>
  </si>
  <si>
    <t>Demontaža URBANOMATA vključno z rušenjem betonskega temelja</t>
  </si>
  <si>
    <t>1.2.4.7</t>
  </si>
  <si>
    <t xml:space="preserve">Odstranitev 2 betonskih klopi ter koša za smeti pri priključku Žalske ulice z začasno hrambo med izvedbo gradnje in pripravo na ponovno vgradnjo, vključno z rušenjem betonskih temeljev </t>
  </si>
  <si>
    <t>Odstranitev betonskih konfinov z začasno hrambo med izvedbo gradnje</t>
  </si>
  <si>
    <t>5.10.3</t>
  </si>
  <si>
    <t>Vgradnja predhodno odstranjenih 2 klopi ter koša za smeti pri priključku Žalske ulice, vključno z izvedbo betonskega temeljenja</t>
  </si>
  <si>
    <t>Dobava in vgraditev dvignjenega robnika iz naravnega kamna s prerezom 15/25 cm na betonsko podlago C 20/25 z obbetoniranjem in fugiranjem (Žalska ulica)</t>
  </si>
  <si>
    <t>Vgraditev predhodno odstranjanjenega dvignjenega robnika iz naravnega kamna s prerezom 15/25 cm na betonsko podlago C 20/25 z obbetoniranjem in fugiranjem (Žalska ulica)</t>
  </si>
  <si>
    <t>Izdelava obrabne plasti iz tlakovcev iz silikatne kamnine velikosti 10 cm/10 cm/10 cm s klanimi stranicami, tlakovce oz. kocke se polaga na podložni beton C 20/25 v debelini 3-5 cm, širina fuge med kockami 2 cm, fugiranje z 2-komponentno epoksi fugirno malto (paropropustna, vodoprepustna, zmrzlinsko odporna, tlačna trdnost 20 MPa)</t>
  </si>
  <si>
    <t>4.4.6</t>
  </si>
  <si>
    <t>Dobava ter vgradnja INOX vodotesnih kvadratnih pokrovov s polnilom nad obstoječimi jaški, nosilnosti C 250 (pokrovi na območju tlakovanja s kockami - Žalska ulica)</t>
  </si>
  <si>
    <t>5.10.4</t>
  </si>
  <si>
    <t>Izvedba vzdrževalnih del na obstoječem betonskem koritu: čiščenje zunanjih vidnih delov korita s površino približno 10 m2 z visokotlačnim čistilnikom ter zaščita betona z 2-kratnim imregnacijskim premazom (zaščita pred vlago, erozijo, zmrzovanjem/tajanjem, lišajem, cvetenjem, obarvanjem)</t>
  </si>
  <si>
    <t>5.10.5</t>
  </si>
  <si>
    <t>Obnova obstoječih 2 klopi ob betonskem koritu: odstranitev lesenih sedal ter vgradnja novih iz lesenih letev dolžine 2,50 m (širina klopi 1,00 m)</t>
  </si>
  <si>
    <t>1.2.4.8</t>
  </si>
  <si>
    <t>Demontaža in odstranitev avtobusne nadstrešnice, izklop elektrike, rušenje betonskih temeljev, odstranitev objekta in prevoz na deponijo oz. predaja upravljalcu</t>
  </si>
  <si>
    <t>8.2</t>
  </si>
  <si>
    <t>8.3</t>
  </si>
  <si>
    <t>Vse sadike dreves v loncih (in ne s koreninsko grudo!), omogočeno sajenje čez celo leto!</t>
  </si>
  <si>
    <t>Kakovost sadik: 20-25cm, 4x presajena</t>
  </si>
  <si>
    <t>Kakovost sadik:  višina 400-500cm, širina krošnje 100-150cm, 3x presajena</t>
  </si>
  <si>
    <t>Kakovost sadik: 3x presajena, višina 250-300cm</t>
  </si>
  <si>
    <t>POKOPALIŠKA ULICA</t>
  </si>
  <si>
    <t>FLAJŠMANOVA ULICA</t>
  </si>
  <si>
    <t>KROŽNO KRIŽIŠČE ŽALE</t>
  </si>
  <si>
    <t>Dobava ter vgradnja granitnih kock 20/20/18 cm z zgornjo rezano-gladko stranico ter preostalimi klanimi stranicami z obbetoniranjem z betonom C 20/25 ter zalivanjem s fino vodoneprepustno cementno malto (na prehodih za pešce in kolesarje)</t>
  </si>
  <si>
    <t>8.4</t>
  </si>
  <si>
    <r>
      <t xml:space="preserve">Dobava in vgradnja koša za smeti zvonaste oblike </t>
    </r>
    <r>
      <rPr>
        <b/>
        <sz val="8"/>
        <rFont val="Arial Narrow"/>
        <family val="2"/>
        <charset val="238"/>
      </rPr>
      <t xml:space="preserve">"KOŠKO veliki" </t>
    </r>
    <r>
      <rPr>
        <sz val="8"/>
        <rFont val="Arial Narrow"/>
        <family val="2"/>
        <charset val="238"/>
      </rPr>
      <t xml:space="preserve">volumna 200 l po </t>
    </r>
    <r>
      <rPr>
        <i/>
        <sz val="8"/>
        <rFont val="Arial Narrow"/>
        <family val="2"/>
        <charset val="238"/>
      </rPr>
      <t>Katalogu cestne opreme in uličnega pohištva za urejanje javnega prostora MOL</t>
    </r>
    <r>
      <rPr>
        <sz val="8"/>
        <rFont val="Arial Narrow"/>
        <family val="2"/>
        <charset val="238"/>
      </rPr>
      <t>, izdelan iz konstrukcijskega jekla iz ukrivljenih jeklenih palic premera 12 mm pritrjenih na jeklene obroče, na zgornjem obroču sta nameščena pepelnik s ključavnico in pokrov koša, vsi deli pocinkani in lakirani (barva antracit siva RAL 7016),  z obteženim krožno oblikovanim podstavkom koša, višine 102 cm, premer odprtine 76 cm</t>
    </r>
  </si>
  <si>
    <r>
      <t xml:space="preserve">Dobava in vgradnja klopi z naslonom za hrbet </t>
    </r>
    <r>
      <rPr>
        <b/>
        <sz val="8"/>
        <rFont val="Arial Narrow"/>
        <family val="2"/>
        <charset val="238"/>
      </rPr>
      <t>"LJUBLJANSKA" KLOP</t>
    </r>
    <r>
      <rPr>
        <sz val="8"/>
        <rFont val="Arial Narrow"/>
        <family val="2"/>
        <charset val="238"/>
      </rPr>
      <t xml:space="preserve"> po </t>
    </r>
    <r>
      <rPr>
        <i/>
        <sz val="8"/>
        <rFont val="Arial Narrow"/>
        <family val="2"/>
        <charset val="238"/>
      </rPr>
      <t>Katalogu cestne opreme in uličnega pohištva za urejanje javnega prostora MOL</t>
    </r>
    <r>
      <rPr>
        <sz val="8"/>
        <rFont val="Arial Narrow"/>
        <family val="2"/>
        <charset val="238"/>
      </rPr>
      <t>, dolžine 2,00 m in širine 0,54 m, dvojni podstavek iz mikroarmiranega betona (krtačen teraco) v obliki črke "C", na katerega se privijači protikorozijsko zaščiten jeklen nosilec za sedalo in naslon, leseno sedalo in naslonjalo izvedeno z letvami iz impregniranega sibirskega macesna dimenzij 4 x 5 cm s pritrjevanjem preko ožje stranice</t>
    </r>
  </si>
  <si>
    <r>
      <t xml:space="preserve">Dobava in vgradnja </t>
    </r>
    <r>
      <rPr>
        <b/>
        <sz val="8"/>
        <rFont val="Arial Narrow"/>
        <family val="2"/>
        <charset val="238"/>
      </rPr>
      <t xml:space="preserve">INOX kolesarskih stojal - osnovno </t>
    </r>
    <r>
      <rPr>
        <sz val="8"/>
        <rFont val="Arial Narrow"/>
        <family val="2"/>
        <charset val="238"/>
      </rPr>
      <t xml:space="preserve">z zaobljenimi robovi in vmesno prečko po </t>
    </r>
    <r>
      <rPr>
        <i/>
        <sz val="8"/>
        <rFont val="Arial Narrow"/>
        <family val="2"/>
        <charset val="238"/>
      </rPr>
      <t xml:space="preserve">Katalogu cestne opreme in uličnega pohištva za urejanje javnega prostora MOL </t>
    </r>
    <r>
      <rPr>
        <sz val="8"/>
        <rFont val="Arial Narrow"/>
        <family val="2"/>
        <charset val="238"/>
      </rPr>
      <t>(skupinsko z 10 medsebojno povezanimi posameznimi stojali), višina 80 cm, širina 110 cm, razdalja med posameznimi stojali 85 cm, iz cevi (gladko brušena nerjaveča pločevina) premera 50 mm, skupinsko stojalo z 2 povezovalnima vzdolžnima ploščatima talnima profiloma, ki se pritrjujeta oz. vijačita v asfalt, vključno s pritrditvenim materialom</t>
    </r>
  </si>
  <si>
    <t>P.1 PROJEKTANTSKI POPIS</t>
  </si>
  <si>
    <t xml:space="preserve">Cestna razsvetljava </t>
  </si>
  <si>
    <t>Rekonstrukcija 2. del II faze od Linhartove proti Šmartinki</t>
  </si>
  <si>
    <t>RONDO, SAVSKA, POKOPALIŠKA in FLAJŠMANOVA do ŠMARTINSKE</t>
  </si>
  <si>
    <t>št. načrta: 07-30-3122/3192</t>
  </si>
  <si>
    <t>Opis postavke</t>
  </si>
  <si>
    <t>Kol. post.</t>
  </si>
  <si>
    <t>cena</t>
  </si>
  <si>
    <t>Količina x cena</t>
  </si>
  <si>
    <t>Izdelava temelja za kovinski kandelaber višine h=10 m nad nivojem terena, komplet z izkopom jame, obbetoniranjem, za postavitev kandelabra direktno v temelj:</t>
  </si>
  <si>
    <t>Izdelava temelja za kombinirani kandelaber s prirobnico višine h = 10 m nad nivojem terena (bič - težka izvedba), I. vetrovna cona (20 m/s), komplet z izkopom jame, betoniranjem, dobavo in vgradnjo sidra:</t>
  </si>
  <si>
    <t>Izkop kanala za kabelsko kanalizacijo globine 0.9 m in širine 0.3 m (kategorija terena I-III), priprava posteljice (0.1 m), dobava in polaganje cevi iz koluta, zasutje z drobnim peskom 0-4 mm (0.15 m), polaganje valjanca, zasutje s čisto zemljo z nizko specifično upornostjo (0.15 m) in izkopanim materialom (0.1 m) do kote zgornjega ustroja (0.4 m), utrjevanje, opozorilni trak:</t>
  </si>
  <si>
    <t>valjanec FeZn 25x4 mm, komplet s spojnim materialom:</t>
  </si>
  <si>
    <t>Izdelava kompletnega tipskega jaška cestne razsvetljave dimenzij 60 x 60 cm z velikostjo litoželeznega pokrova   60 x 60 cm; nosilnost 125 kN z napisom JAVNA RAZSVETLJAVA</t>
  </si>
  <si>
    <t xml:space="preserve">Izdelava kompletnega jaška 60 x 60 z RF pokrovom 60 x 60 cm, zapolnjenim z okoliškim tlakom, nosilnost 125 kN </t>
  </si>
  <si>
    <t>Izdelava betonskega temelja za prižigališče javne razsvetljave, komplet z izkopom jame</t>
  </si>
  <si>
    <t>Vgradnja poliesterskega podstavka PMO, komplet z izkopom ter obbetoniranjem</t>
  </si>
  <si>
    <t>Dobava in polaganje betonskih plošč pred prižigališče in PMO</t>
  </si>
  <si>
    <t>Obbetoniranje kabelske kanalizacije pri prehodih preko povoznih površin (0,4x0,3x380 m) ter ob kabelskih jaških (0,2 m3 x 95) - beton C16/20:</t>
  </si>
  <si>
    <t>Rušitev obstoječega omrežja javne razsvetljave ter odvoz na deponijo:</t>
  </si>
  <si>
    <t>Rušenje asfalta, komplet z odvozom na deponijo izven območja obdelave</t>
  </si>
  <si>
    <t>Asfaltiranje poškodovanih površin - izven območja obdelave</t>
  </si>
  <si>
    <t>Izdelava prebojev v obstoječe kabelske jaške:</t>
  </si>
  <si>
    <t>Izvedba navezave novo predvidene kabelskih jaškov na obstoječo kabelsko kanalizacijo/ obstoječe kabelske trase JR</t>
  </si>
  <si>
    <t>Pospravilo trase v prvotno stanje</t>
  </si>
  <si>
    <t>Odvoz odvečnega materiala na deponijo do 40 km, z vsemi pristojbinami in taksami za gradbene odpadke</t>
  </si>
  <si>
    <t>Skupaj:</t>
  </si>
  <si>
    <t>SVETLOBNA OPREMA</t>
  </si>
  <si>
    <t>Dobava in postavitev ravnega pocinkanega kandelabra višine h=10 m nad nivojem terena za montažo v temelj s svetilko kot npr. (LUMA GEN 2 MINI BGP703  z ravnim steklom - proizvajalec PHILIPS) z naslednjimi tehničnimi parametri; optika DM11, svetlobni tok 9600 lm, barva svetlobe WW 3000K, max. priključna moč 70 W, daljinska regulacija DALI, kompletno svetlobno mesto z ožičenjem</t>
  </si>
  <si>
    <t>Dobava in postavitev ravnega pocinkanega kandelabra višine h=10 m nad nivojem terena za montažo v temelj z 2x svetilko kot npr. (LUMA GEN 2 MINI BGP703  z ravnim steklom - proizvajalec PHILIPS) z naslednjimi tehničnimi parametri; optika DM11, svetlobni tok 9600 lm, barva svetlobe WW 3000K, max. priključna moč 70 W, daljinska regulacija DALI, kompletno svetlobno mesto z ožičenjem</t>
  </si>
  <si>
    <t>Dobava in postavitev ravnega pocinkanega kandelabra višine h=10 m nad nivojem terena za montažo v temelj s svetilko kot npr. (LUMA GEN 2 MEDIUM BGP704 z ravnim steklom - proizvajalec PHILIPS) z naslednjimi tehničnimi parametri; optika DW10, svetlobni tok 15000 lm, barva svetlobe NW 3000K, max. priključna moč 110 W, daljinska regulacija DALI, kompletno svetlobno mesto z ožičenjem</t>
  </si>
  <si>
    <t>Dobava in postavitev ravnega pocinkanega kandelabra višine h=10 m nad nivojem terena za montažo v temelj z 2x svetilko kot npr. (LUMA GEN 2 MEDIUM BGP704 z ravnim steklom - proizvajalec PHILIPS) z naslednjimi tehničnimi parametri; optika DW10, svetlobni tok 15000 lm, barva svetlobe WW 3000K, max. priključna moč 110 W, daljinska regulacija DALI, kompletno svetlobno mesto z ožičenjem</t>
  </si>
  <si>
    <t xml:space="preserve">Dobava in postavitev ravnega (segmentnega) kombiniranega kovinskega vročecinkanega kandelabra (bič - težka izvedba) s prirobnico višine h = 10 m nad nivojem terena, I. vetrovna cona (20 m/s), z LED svetilko kot npr. kot npr. (LUMA GEN 2 MEDIUM BGP704 z ravnim steklom - proizvajalec PHILIPS) z naslednjimi tehničnimi parametri; optika DW10, svetlobni tok 15000 lm, barva svetlobe WW 3000K, max. priključna moč 110 W, daljinska regulacija DALI, kompletno svetlobno mesto z ožičenjem + ročica dolžine l = 6-8 m 
</t>
  </si>
  <si>
    <t>ELEKTRO OPREMA</t>
  </si>
  <si>
    <t>Izdelava, dobava in montaža prižigališča cestne razsvetljave, opremljenega  v skladu z zahtevami upravljalca JR (daljinsko vodenje in nadzor), komplet z omaro kot npr. F6 1350/320 proizvajalca ELSTA MOSDORF)</t>
  </si>
  <si>
    <t xml:space="preserve">Dobava in vgradnja 1x  prostostoječe kabelske omare (PMO) kot npr. AF/K5 1080/320 proizvajalca ELSTA MOSDORFER z opremo po tropolni shemi: </t>
  </si>
  <si>
    <t xml:space="preserve">Dobava in montaža poliesterskega postavka za PMO  dimenzij 900 x 780 x 310 mm  </t>
  </si>
  <si>
    <t>Izvedba prestavitve obstoječe naprave merilnega mesata v novo predvideno PMO, komplet s priključitvijo</t>
  </si>
  <si>
    <t xml:space="preserve">KABLI </t>
  </si>
  <si>
    <t>Dobava in polaganje kabla NYY-J 5x16 mm2:</t>
  </si>
  <si>
    <t>Dobava in polaganje kabla NYY-J 5x10 mm2 (BUS):</t>
  </si>
  <si>
    <t>Dobava in polaganje krmilnega kabla NYY-J 4x2,5mm2</t>
  </si>
  <si>
    <t>Dobava in polaganje energetskega kabla NAYY-J 4x95 mm2-za potrebe izvedbe napajanja prižigališča M-ZJ-07 in M-NJ-01:</t>
  </si>
  <si>
    <t>MONTAŽNA DELA</t>
  </si>
  <si>
    <t>Vezave kablov v kandelabrskih omaricah:</t>
  </si>
  <si>
    <t>Priključki pocinkanega valjanca (TN-C,) komplet:</t>
  </si>
  <si>
    <t>Izdelava kabelskih končnikov:</t>
  </si>
  <si>
    <t>Priklop kabla v prižigališču:</t>
  </si>
  <si>
    <t>Priklop energetskih kablov v prižigališčih in PMO:</t>
  </si>
  <si>
    <t>Povezava prevodnih delov z ozemlitvijo javne razsvetljave komplet s spojnim materialom:</t>
  </si>
  <si>
    <t>Dobava in montaža kabelske spojke na napajalnem oz krmilnem kablu, komplet s priborom in kabelsko maso</t>
  </si>
  <si>
    <t>Dobava in montaža kabelske spojke na energetskem kablu, komplet s priborom in kabelsko maso</t>
  </si>
  <si>
    <t>Zatesnitev cevi v PMO in prižigališču:</t>
  </si>
  <si>
    <t>Dobava in nasutje higroskopskega granulata v poliesterski podstavek PMO</t>
  </si>
  <si>
    <t>Izdelava začasnih navezav obstoječega omrežja javne razsvetljave v času gradnje - izdelava začasnih priklopov</t>
  </si>
  <si>
    <t>DRUGA DELA</t>
  </si>
  <si>
    <t>Trasiranje in zakoličbe za potrebe javne razsvetljave:</t>
  </si>
  <si>
    <t>Zakoličbe komunalnih vodov:</t>
  </si>
  <si>
    <t>Geodetski posnetki:</t>
  </si>
  <si>
    <t>Izdelava osnov za vnos v kataster komunalnih vodov:</t>
  </si>
  <si>
    <t>Izdelava baze cestnih podatkov - BCP:</t>
  </si>
  <si>
    <t>Meritve električnih lastnosti:</t>
  </si>
  <si>
    <t>Preveritev srednje osvetljenosti površine- križišča:</t>
  </si>
  <si>
    <t>Preveritev srednje svetlosti površine vozišča:</t>
  </si>
  <si>
    <t>Nepredvidena dela in drobni material v višini 2,1 % od načrtovanih del - obračun po dejanskih stroških in potrjenem gradbenem dnevniku:</t>
  </si>
  <si>
    <t>Projektantski nadzor:</t>
  </si>
  <si>
    <t>Nadzor pristojnega elektrodistributerja pri priklopu energetskih kablov v PMO omari</t>
  </si>
  <si>
    <t>Izdelava PID dokumentacije:</t>
  </si>
  <si>
    <t>NADZOR IN KRMILJENJE</t>
  </si>
  <si>
    <t>Krmilna naprava, kpl. z montažo in ožičenjem v prižigališču JR:</t>
  </si>
  <si>
    <t>Dograditev nadzornega računalniškega programa SCADA za daljinski nadzor razsvetljave (RONDO z priključnimi cestami) - dograditev obstoječega programa za nadzor razsvetljave MOL:</t>
  </si>
  <si>
    <t>Dograditev nadzornega računalniškega programa SCADA za daljinski nadzor razsvetljave - implemetacija prometnih podatkov na obravnavanem območju:</t>
  </si>
  <si>
    <t>Dograditev nadzornega računalniškega programa SCADA za daljinski nadzor razsvetljave - implemetacija vremenskih podatkov na obravnavanem območju:</t>
  </si>
  <si>
    <t>Dograditev aplikacijske programske opreme - rondo s priključnimi cestami (izdelava ekranske slike v sklopu nadzora in krmiljenja drugih objektov, dinamizacija ekranske slike, izdelava komunikacijskih protokolov za prenos podatkov iz prižigališč v bazo podatkov, dodelava baze podatkov v sklopu nadzora, preizkus v razvojnem okolju in na terenu):</t>
  </si>
  <si>
    <t>Dobava in vgradnja segmentnega krmilnika - lokalne postaje (LP) v prižigališče JR:</t>
  </si>
  <si>
    <t>Dobava in vgradnja nadzorno/krmilnega modula (NKM) v posamezno svetilko JR:</t>
  </si>
  <si>
    <t>Dobava in montaža GSM modula:</t>
  </si>
  <si>
    <t>Rekapitulacija:</t>
  </si>
  <si>
    <t>Svetlobna oprema</t>
  </si>
  <si>
    <t>Elektro oprema</t>
  </si>
  <si>
    <t>Kabli</t>
  </si>
  <si>
    <t>Montažna dela</t>
  </si>
  <si>
    <t>Druga dela</t>
  </si>
  <si>
    <t>Nadzor in krmiljenje</t>
  </si>
  <si>
    <t>Skupaj brez DDV:</t>
  </si>
  <si>
    <t>5.11</t>
  </si>
  <si>
    <t>2x PE dvoslojna rebrasta cev Ф50 mm v kolutu za zaščito el. kablov (rdeča):</t>
  </si>
  <si>
    <t>1x PE dvoslojna rebrasta cev Ф110 mm v kolutu za zaščito el. kablov (rdeča):</t>
  </si>
  <si>
    <t>2x PE dvoslojna rebrasta cev Ф110 mm v kolutu za zaščito el. kablov (rdeča):</t>
  </si>
  <si>
    <t>4x PE dvoslojna rebrasta cev Ф110 mm v kolutu za zaščito el. kablov (rdeča):</t>
  </si>
  <si>
    <t>6x PE dvoslojna rebrasta cev Ф110 mm v kolutu za zaščito el. kablov (rdeča):</t>
  </si>
  <si>
    <t>4x PE dvoslojna rebrasta cev Ф110 mm + 1 x cev  Ф125 mm v kolutu za zaščito el. kablov (rdeča):</t>
  </si>
  <si>
    <t>6x PE dvoslojna rebrasta cev Ф110 mm + 1 x cev  Ф125 mm v kolutu za zaščito el. kablov (rdeča):</t>
  </si>
  <si>
    <t>5.11.1</t>
  </si>
  <si>
    <t>5.11.5</t>
  </si>
  <si>
    <t>5.11.2</t>
  </si>
  <si>
    <t>5.11.3</t>
  </si>
  <si>
    <t>5.11.4</t>
  </si>
  <si>
    <t>5.11.6</t>
  </si>
  <si>
    <t>5.11.7</t>
  </si>
  <si>
    <t>5.11.8</t>
  </si>
  <si>
    <t>5.11.9</t>
  </si>
  <si>
    <t>5.11.10</t>
  </si>
  <si>
    <t>5.11.11</t>
  </si>
  <si>
    <t>5.11.12</t>
  </si>
  <si>
    <t>5.11.13</t>
  </si>
  <si>
    <t>5.11.14</t>
  </si>
  <si>
    <t>5.11.15</t>
  </si>
  <si>
    <t>5.11.16</t>
  </si>
  <si>
    <t>5.11.17</t>
  </si>
  <si>
    <t>Izdelava temelja za ravni samostojni drog s prirobnico, višina h = 3,65 m, I. vetrovna cona (20 m/s), komplet z izkopom jame, betoniranjem, dobavo in vgradnjo sidra (semaforizacija križišča Šmartinka - Flajšmanova, smer rondo Žale)</t>
  </si>
  <si>
    <t>Izdelava temelja za ravni samostojni drog s prirobnico, višina h = 3,65 m, I. vetrovna cona (20 m/s), komplet z izkopom jame, betoniranjem, dobavo in vgradnjo sidra  (semaforizacija križišča Šmartinka - Pokopališka, smer rondo Žale)</t>
  </si>
  <si>
    <t>3.5.2.7</t>
  </si>
  <si>
    <t>3.5.2.8</t>
  </si>
  <si>
    <t>4.3.3</t>
  </si>
  <si>
    <t>GRADBENA DELA ZA IZVEDBO CESTNE RAZSVETLJAVE (za celotno območje obdelave projekta)</t>
  </si>
  <si>
    <t>Porušitev in odstranitev asfaltne plasti z nakladanjem v debelini nad 10 cm</t>
  </si>
  <si>
    <t>Rezkanje asfaltne krovne plasti v debelini do 4 cm</t>
  </si>
  <si>
    <t>Porušitev in odstranitev varovalnega pasu iz betona v debelini 15 cm</t>
  </si>
  <si>
    <t>Višinska prilagoditev pokrovov na predvideno stanje (do 50 cm) obstoječega jaška (elektro, TK, kanalizacija...) iz cementnega betona krožnega prereza s premerom do 100 cm ali kvadratnega prereza do 80/80 cm v kompletu z nizanjem obstoječe AB plošče</t>
  </si>
  <si>
    <t>Izdelava obrabne in zaporne plasti bituminizirane zmesi AC surf 11 B50/70 A3 Z2 v debelini 4 cm</t>
  </si>
  <si>
    <t>Izdelava obrabne in zaporne plasti bituminizirane zmesi AC 8 surf B 70/100 A5 v debelini 5 cm. V ceni je zajeta izdelava v projektiranih naklonih ter vsa dodatna in zaščitna dela.</t>
  </si>
  <si>
    <t>Polaganje kanalizacije iz PVC (troslojne KOEX koekstrudirane) cevi DN 200 SN 8 z obbetoniranjem s cementnim betonom C 20/25 (nevazava na obst. Jaške</t>
  </si>
  <si>
    <t>Izdelava debeloslojne vzdolžne/prečne označbe na vozišču z vročo plastiko bele barve z vmešanimi drobci / kroglicami stekla, vključno 200 g/m2 dodatnega posipa z drobci stekla, strojno, debelina plasti 2-3 mm, širina črte 10 cm</t>
  </si>
  <si>
    <t>Izdelava debeloslojne vzdolžne/prečne označbe na vozišču z vročo plastiko bele barve z vmešanimi drobci / kroglicami stekla, vključno 200 g/m2 dodatnega posipa z drobci stekla, strojno, debelina plasti 2-3 mm, širina črte 12 cm</t>
  </si>
  <si>
    <t>Izdelava debeloslojne vzdolžne/prečne označbe na vozišču z vročo plastiko rumene barve z vmešanimi drobci / kroglicami stekla, vključno 200 g/m2 dodatnega posipa z drobci stekla, strojno, debelina plasti 2-3 mm, širina črte 12 cm</t>
  </si>
  <si>
    <t>ZVEZNA ULICA</t>
  </si>
  <si>
    <t>Nabava, dobava in montaža ponikovalnega jaška premera 2,50 m in višine 3,00 m iz perforiranih betonskih cevi, v kompletu z LTŽ pokrovom DN fi 600 mm ter nastavkom za povišanje vrata DN fi 1000 mm (h=1,05 m), nosilnostja B 125 kN, vklljučno z vsemi deli</t>
  </si>
  <si>
    <r>
      <t xml:space="preserve">ureditev gradbišča, </t>
    </r>
    <r>
      <rPr>
        <b/>
        <sz val="11"/>
        <rFont val="Calibri Light"/>
        <family val="2"/>
      </rPr>
      <t>postavitev zaščitne ograje okrog obstoječih dreves</t>
    </r>
    <r>
      <rPr>
        <sz val="11"/>
        <rFont val="Calibri Light"/>
        <family val="2"/>
        <charset val="1"/>
      </rPr>
      <t xml:space="preserve"> (ZMEH- ogr.) ter ostala pripravljalna dela, z vsemi deli in materialom in dnevno čiščenje gradbišča, skladno z varnostnim načrtom</t>
    </r>
  </si>
  <si>
    <r>
      <t>Zaščita obstoječe vegetacije in rastiščnega prostora, skladno z načrtom varovanja in predpisanimi ukrepi  licenciranega arborista, v skladu z vsemi normativi SIST DIN 18920:2019!</t>
    </r>
    <r>
      <rPr>
        <b/>
        <sz val="11"/>
        <rFont val="Calibri Light"/>
        <family val="2"/>
        <charset val="1"/>
      </rPr>
      <t xml:space="preserve"> Za natančne postavke glej Varstvo drevnine pred gradbenimi posegi – št.načrta 2424KA!</t>
    </r>
  </si>
  <si>
    <t>Izdelava mehanske zaščite debla kot zaščita obstoječe drevnine zaradi gradnje (2.ZMEH-deblo)</t>
  </si>
  <si>
    <r>
      <t xml:space="preserve">Deske ne smejo segati na koreničnik, od njega morajo biti </t>
    </r>
    <r>
      <rPr>
        <b/>
        <sz val="11"/>
        <rFont val="Calibri Light"/>
        <family val="2"/>
        <charset val="1"/>
      </rPr>
      <t>dvignjene za 20cm</t>
    </r>
    <r>
      <rPr>
        <sz val="11"/>
        <rFont val="Calibri Light"/>
        <family val="2"/>
        <charset val="1"/>
      </rPr>
      <t>!</t>
    </r>
  </si>
  <si>
    <t>Izdelava koreninske zavese (6.ZMEH-korenin.zavesa)</t>
  </si>
  <si>
    <t xml:space="preserve">Od koreničnika naj bo zunanji rob zavese odmaknjen za razdaljo, ki je enaka štirikratniku obsega debla na višini 1 m oziroma za najmanj 2,5 m. Izkop za zaveso naj se izdela ročno (upoštevati v oceni)! Z izvedbo koreninske zavese naj se začne eno rastno obdobje pred začetkom gradbenih del. </t>
  </si>
  <si>
    <t>Debelina koreninske zavese s substratom naj znaša minimalno 25 cm, v globino naj sega do konca koreninskega sistema, vendar največ do dna gradbene jame. - OCENA!</t>
  </si>
  <si>
    <t>Do začetka gradnje in med samo gradnjo mora biti koreninska zavesa stalno vlažna!</t>
  </si>
  <si>
    <t>Dolžina niza na obodu rondoja (po celotni dolžini ob Ob035, Ob036, Ob037)</t>
  </si>
  <si>
    <t>Zaščita območja korenin pri izdelavi temeljev in tamponske plasti za povozne površine (5.ZMEH - zaščita obm.korenin pri izdelavi temeljev, tamp.plasti za povozne površine)</t>
  </si>
  <si>
    <t>Izdelava mehanske zaščite korenin kot zaščita obstoječe drevnine zaradi gradnje! Ocena.</t>
  </si>
  <si>
    <t>Korenin, ki so debelejše od 2 cm se ne sme izrezovati! Vse gole korenine, ki se razgalijo zaradi izkopov je potrebno VAROVATI PRED IZSUŠITVIJO!</t>
  </si>
  <si>
    <t>Kjer segajo gradbeni posegi v območje korenin je potrebno izvesti ročni izkop ali se material odstranjuje z odsesavanjem. Ročni izkop zajet v ločeni postavki 1.4.</t>
  </si>
  <si>
    <t>Odstranjevanje rastja, listja in drugih organskih snovi z območja korenin.</t>
  </si>
  <si>
    <t>Sanacija morebitnih poškodb korenin: poškodovani del odstranitit z gladko rezjo in rano premazati z ustreznim sredstvom.</t>
  </si>
  <si>
    <t>Nabava, dobava in vgradnja sipkega materiala (prodca) v debelini 20cm.</t>
  </si>
  <si>
    <t>Nabava, dobava in vgradnja jute, s polaganjem (ovijanjem) sipkega materiala in vsakodnevnim vlaženjem.</t>
  </si>
  <si>
    <t>Če zaradi gradbenih posegov pride do izdatne izgube koreninskega sistema je potrebno ustrezno zmanjšati volumen krošnje (po navodilih arborista).</t>
  </si>
  <si>
    <t>Ročni izkop v raščenem terenu v območju korenin, kot del varovanja drevnine, izkop v zemljini III.  ktg, z odlaganjem  izkopanega materiala ob izkopu. Ocena.</t>
  </si>
  <si>
    <t>Območje ob brezah na Flajšmanovi cesti</t>
  </si>
  <si>
    <t>1.5</t>
  </si>
  <si>
    <t>Zaščita krošnje (ZMEH - krošnja)</t>
  </si>
  <si>
    <t>Glej tehnično poročilo! Velja za celotno območje gradbišča in 3m pas okrog območja gradbišča!</t>
  </si>
  <si>
    <r>
      <t>Presaditev obstoječe drevnine ob Šmartinskem parku (</t>
    </r>
    <r>
      <rPr>
        <i/>
        <sz val="11"/>
        <rFont val="Calibri Light"/>
        <family val="2"/>
        <charset val="238"/>
      </rPr>
      <t>Carpinus betulus 13kos</t>
    </r>
    <r>
      <rPr>
        <sz val="11"/>
        <rFont val="Calibri Light"/>
        <family val="2"/>
        <charset val="1"/>
      </rPr>
      <t xml:space="preserve"> in </t>
    </r>
    <r>
      <rPr>
        <i/>
        <sz val="11"/>
        <rFont val="Calibri Light"/>
        <family val="2"/>
        <charset val="238"/>
      </rPr>
      <t>Quercus petraea 4kos</t>
    </r>
    <r>
      <rPr>
        <sz val="11"/>
        <rFont val="Calibri Light"/>
        <family val="2"/>
        <charset val="1"/>
      </rPr>
      <t>) z zahtevno nego (po načrtih in dogovoru z naročnikom, izvedencem za arboristiko in projektantom!) Skupaj z vsemi deli in nego dreves.</t>
    </r>
  </si>
  <si>
    <t>Odkop dreves (kombiniran odkop (strojni, ročni z odsesavanjem), zaščita korenin z juto, priprava na transport (privezovanj vej in grude) in transport do sadilnega mesta, s sprotnim vlaženjem grude!</t>
  </si>
  <si>
    <t>Presaditev na novo lokacijo po izboru naročnika s privezovanjem sadike s trakovi na 4.točkovno oporo (impregnirani leseni koli 400/15cm)</t>
  </si>
  <si>
    <t>Carpinus betulus 13kos, Quercus petraea 4kos</t>
  </si>
  <si>
    <t>OPOMBA:  Stara zbita tla v območju krošnje obstoječih dreves je potrebno razrahljati ročno in z razpihovalcem, doda se plodno zemljo z dodatkom založnih gnojil s počasnim sproščanjem kot npr. Osmocote Exact Standard 8-9 mesecev ali Multicode 100g/m2=1 pest) in mulč po površini. Pri novi zasaditvi je naj globina plodne in zračne zemlje vsaj 80cm!</t>
  </si>
  <si>
    <r>
      <t>Presaditev obstoječe drevnine ob Štajerski cesti (</t>
    </r>
    <r>
      <rPr>
        <i/>
        <sz val="11"/>
        <rFont val="Calibri Light"/>
        <family val="2"/>
        <charset val="238"/>
      </rPr>
      <t>Tilia platyphyllos</t>
    </r>
    <r>
      <rPr>
        <sz val="11"/>
        <rFont val="Calibri Light"/>
        <family val="2"/>
        <charset val="1"/>
      </rPr>
      <t xml:space="preserve">, 17kos) z zahtevno nego na začasno lokacijo (po načrtih in dogovoru z naročnikom, izvedencem za arboristiko in projektantom!). </t>
    </r>
  </si>
  <si>
    <t>Priprava deponije za hranjenje dreves (lip): izgradnja korita, izdelava namakalnega sistema, vgrajevanje substrata (kot npr Vulkahum 60 + humus) in izdelava zastirke 10cm – sekanci. (glej detajl korita za presajena drevesa)</t>
  </si>
  <si>
    <t>Po potrebi stabilizacija drevnine z oporo - glej tehnično poročilo!</t>
  </si>
  <si>
    <t xml:space="preserve">Obvezna vzpostavitev zalivalnega sistema do začasne lokacije presajene drevnine – v času začasne presaditve se koreninski sistem ne sme izsušiti!! </t>
  </si>
  <si>
    <t>Tilia platyphyllos 17kos</t>
  </si>
  <si>
    <t>Po presaditvi dreves na končno lokacijo (drevored ob Štajerski cesti) je obvezna sanacija tal na območju začasne presaditve (rahljanje tal, zatravitev,..) Ocena.</t>
  </si>
  <si>
    <r>
      <t xml:space="preserve">(STOCKHOLM SISTEM) </t>
    </r>
    <r>
      <rPr>
        <sz val="11"/>
        <rFont val="Calibri Light"/>
        <family val="2"/>
        <charset val="1"/>
      </rPr>
      <t>Nabava, dobava in vgradnja spodnjega ustroja sadilnega jarka, 500-800 mm drobljene kamnine 100 - 150 mm in prsti po opredeljenem postopku: 1.vgradnja drobljne kamnine (100-150mm v plasteh po 250 in poravnava sloja z lato 2. postopni nanosi rodovitne prsti z vmešano šoto (10%) v max debelini 2 cm, 3. inkorporiranje (spiranje!) v reže med kamnite agregate.  Postopek ponavljati do popolne zapolnitve por oz. prostorov med kamnitimi agregati kar ustreza razmerju zemlja/ kamniti del 1:3, 4. Utrjevanje do predpisane trdnosti.</t>
    </r>
  </si>
  <si>
    <r>
      <t xml:space="preserve">Dobava in vgrajevanje </t>
    </r>
    <r>
      <rPr>
        <b/>
        <sz val="11"/>
        <rFont val="Calibri Light"/>
        <family val="2"/>
        <charset val="1"/>
      </rPr>
      <t>pvc vrtnih robnikov</t>
    </r>
    <r>
      <rPr>
        <sz val="11"/>
        <rFont val="Calibri Light"/>
        <family val="2"/>
        <charset val="1"/>
      </rPr>
      <t xml:space="preserve"> oz. obrob za razmejitev gred. Robniki dim. 5/80/60mm, UV odporni, vključno z vsem spojnim in pritrdilnim materialom.</t>
    </r>
  </si>
  <si>
    <r>
      <t>SIST DIN 18915:2019</t>
    </r>
    <r>
      <rPr>
        <sz val="11"/>
        <rFont val="Calibri Light"/>
        <family val="2"/>
        <charset val="1"/>
      </rPr>
      <t xml:space="preserve"> Uporaba rastlin pri urejanje zelenih površin - Zemeljska dela (Vegetationstechnik im Landschaftsbau – Bodenarbeiten)</t>
    </r>
  </si>
  <si>
    <r>
      <t xml:space="preserve">SIST DIN 18916:2019 </t>
    </r>
    <r>
      <rPr>
        <sz val="11"/>
        <rFont val="Calibri Light"/>
        <family val="2"/>
        <charset val="1"/>
      </rPr>
      <t>Uporaba rastlin pri urejanje zelenih površin – Rastline in saditvena dela</t>
    </r>
    <r>
      <rPr>
        <b/>
        <sz val="11"/>
        <rFont val="Calibri Light"/>
        <family val="2"/>
        <charset val="1"/>
      </rPr>
      <t xml:space="preserve"> </t>
    </r>
    <r>
      <rPr>
        <sz val="11"/>
        <rFont val="Calibri Light"/>
        <family val="2"/>
        <charset val="1"/>
      </rPr>
      <t xml:space="preserve"> (Vegetationstechnik im Landschaftsbau - Pflanzen und Pflanzarbeiten)</t>
    </r>
  </si>
  <si>
    <r>
      <t>SIST DIN 18917:2019</t>
    </r>
    <r>
      <rPr>
        <sz val="11"/>
        <rFont val="Calibri Light"/>
        <family val="2"/>
        <charset val="1"/>
      </rPr>
      <t xml:space="preserve"> Uporaba rastlin pri urejanje zelenih površin – Trate in setvena dela (Vegetationstechnik im Landschaftsbau, Rasen und Saatarbeiten)</t>
    </r>
  </si>
  <si>
    <r>
      <t>SIST DIN 18918:2019</t>
    </r>
    <r>
      <rPr>
        <sz val="11"/>
        <rFont val="Calibri Light"/>
        <family val="2"/>
        <charset val="1"/>
      </rPr>
      <t xml:space="preserve"> – Vegetacijska tehnika v krajinski gradnji  (Vegetationstechnik im Landschaftsbau - Ingenieurbiologische Sicherungsbauweisen- Sicherungen durch Ansaaten, Bepflanzungen, Bauweisen mit lebenden und nicht lebenden Stoffen und Bauteilen, kombinierte Bauweisen)</t>
    </r>
  </si>
  <si>
    <r>
      <t>SIST DIN 18919:2019</t>
    </r>
    <r>
      <rPr>
        <sz val="11"/>
        <rFont val="Calibri Light"/>
        <family val="2"/>
        <charset val="1"/>
      </rPr>
      <t xml:space="preserve"> – Uporaba rastlin pri urejanje zelenih površin – Začetno in redno vzdrževanje zelenih površin - Entwicklungs und Unterhaltungspflege von Grünflächen (povzetek načel dobre prakse pri ureditvi in oskrbi zelenih površin)</t>
    </r>
  </si>
  <si>
    <r>
      <t xml:space="preserve">SIST DIN 18920:2019 - </t>
    </r>
    <r>
      <rPr>
        <sz val="11"/>
        <rFont val="Calibri Light"/>
        <family val="2"/>
        <charset val="1"/>
      </rPr>
      <t>Uporaba rastlin pri urejanju zelenih površin  Zaščita drevja, rastlinskih sestojev in nasadov pri gradbenih posegih</t>
    </r>
  </si>
  <si>
    <t>priprava rastišča po SIST DIN 18915:2019 toč. 7.7.1 (mešanica kvalitetne zemlje, mivke (kremenčevega peska) in šote v globini 80 cm)</t>
  </si>
  <si>
    <t>Kakovost sadik:  3x presajena, obseg debla 18-20cm</t>
  </si>
  <si>
    <t>Grmovnice</t>
  </si>
  <si>
    <t>Kakovost sadike: sadika za živo mejo, gola korenina, 120 cm</t>
  </si>
  <si>
    <t>Ureditev trate na površinah pod drevesi</t>
  </si>
  <si>
    <t>Zastirke</t>
  </si>
  <si>
    <t xml:space="preserve">Dobava, polaganje in priprava mineralne zastirke iz drobljenca (granulacije 4mm), v debelini 6-8cm </t>
  </si>
  <si>
    <t>Nadzor licenciranega arborista. Ocena ur</t>
  </si>
  <si>
    <t>Izdelava obrabne plasti iz tlakovcev iz silikatne kamnine velikosti 20 cm/20 cm/20 cm (klane stranice ter vrhnja površina ravna in žgana) na predhodno urejeno podlago, fuge morajo biti poravnane z vrhnjo linijo tlakovcev; ročno fugiranje, šir fuge 2 cm fugiranje ter podložna plast debeline do 5 cm iz malte za polaganje tlakovcev iz naravnega kamna na povoznih površinah (C 30/37 - XC4/XD2/XF3 - Dmax4 - S5) - trnek</t>
  </si>
  <si>
    <t>Izdelava vtočnega jaška iz PVC cevi DN250mm, za priklop cestnih požiralnikov na projektiran meteorni kanal. V ceni zajeti vsi fazonski kosi, obbetoniranje priklopa z betonom C16/20, vsa pomožna dela, materiali in prenosi. Skladno z detajlom iz načrta. Obračun po dejanskih stroških.</t>
  </si>
  <si>
    <t>REKAPITULACIJA STROŠKOV ZVEZNA ULICA</t>
  </si>
  <si>
    <t>3.2.2.2</t>
  </si>
  <si>
    <t>krožno križišče pri Žalah s Pokopališko, Flajšmanovo ter Zvezno ulico</t>
  </si>
  <si>
    <t>METEORNA KANALIZACIJA POKOPALIŠKA ULICA - kanala M1 in M2</t>
  </si>
  <si>
    <t>REKAPITULACIJA STROŠKOV VOZIŠČE KROŽNO KRIŽIŠČE ŽALE</t>
  </si>
  <si>
    <t>REKAPITULACIJA STROŠKOV KOLESARSKE STEZE KROŽNO KRIŽIŠČE ŽALE</t>
  </si>
  <si>
    <r>
      <t xml:space="preserve">Dobava in vgradnja </t>
    </r>
    <r>
      <rPr>
        <b/>
        <sz val="8"/>
        <rFont val="Arial Narrow"/>
        <family val="2"/>
        <charset val="238"/>
      </rPr>
      <t>drevesne rešetke</t>
    </r>
    <r>
      <rPr>
        <sz val="8"/>
        <rFont val="Arial Narrow"/>
        <family val="2"/>
        <charset val="238"/>
      </rPr>
      <t xml:space="preserve"> po </t>
    </r>
    <r>
      <rPr>
        <i/>
        <sz val="8"/>
        <rFont val="Arial Narrow"/>
        <family val="2"/>
        <charset val="238"/>
      </rPr>
      <t>Katalogu cestne opreme in uličnega pohištva za urejanje javnega prostora MOL</t>
    </r>
    <r>
      <rPr>
        <sz val="8"/>
        <rFont val="Arial Narrow"/>
        <family val="2"/>
        <charset val="238"/>
      </rPr>
      <t xml:space="preserve"> s sledečimi lastnostmi: iz duktilne litine (EN-GJS-250 DIN EN 1561) kvadratna z okroglo notranjo odprtino fi 600 mm vključno s pritrdilnim materialom iz nerjavečega jekla, premaz cink fosforjeva epoksidna osnova in 2 komponentni strukturni lak (črna RAL 9005), vključno s spodnjo 2-delno vroče cinkano jekleno konstrukcijo s pritdilnim materialom (vgradnja nad 4-delnim betonskim okvirjem), vključno z zaščitno mrežo za debla iz vročecinkanega ploščatega železa, ki je prašno barvano (črna RAL 9005), višine 182 cm, premer 60 cm, pritrjevanje s 4 kavlji na talno drevesno rešetko
Višina rešetke 41 mm
Višina okvirja: 100 mm 
Obremenitev  50 kN
Zunanje dimenzije:1250 X 1250 mm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</si>
</sst>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0.00\ &quot;€&quot;;[Red]\-#,##0.00\ &quot;€&quot;"/>
    <numFmt numFmtId="44" formatCode="_-* #,##0.00\ &quot;€&quot;_-;\-* #,##0.00\ &quot;€&quot;_-;_-* &quot;-&quot;??\ &quot;€&quot;_-;_-@_-"/>
    <numFmt numFmtId="164" formatCode="#,##0.00\ &quot;€&quot;"/>
    <numFmt numFmtId="165" formatCode="_-* #,##0.00\ _S_I_T_-;\-* #,##0.00\ _S_I_T_-;_-* &quot;-&quot;??\ _S_I_T_-;_-@_-"/>
    <numFmt numFmtId="166" formatCode="_-* #,##0.00\ &quot;SIT&quot;_-;\-* #,##0.00\ &quot;SIT&quot;_-;_-* &quot;-&quot;??\ &quot;SIT&quot;_-;_-@_-"/>
    <numFmt numFmtId="167" formatCode="_-* #,##0.00\ [$€-1]_-;\-* #,##0.00\ [$€-1]_-;_-* &quot;-&quot;??\ [$€-1]_-;_-@_-"/>
    <numFmt numFmtId="168" formatCode="#,##0.00_ ;[Red]\-#,##0.00\ "/>
    <numFmt numFmtId="169" formatCode="#,##0.00&quot;      &quot;;\-#,##0.00&quot;      &quot;"/>
    <numFmt numFmtId="170" formatCode="* #,##0.00&quot;    &quot;;\-* #,##0.00&quot;    &quot;;* \-#&quot;    &quot;;@"/>
    <numFmt numFmtId="171" formatCode="_-* #,##0.00\ _€_-;\-* #,##0.00\ _€_-;_-* \-??\ _€_-;_-@"/>
    <numFmt numFmtId="172" formatCode="#,##0.00\ [$€-809]"/>
  </numFmts>
  <fonts count="81"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4"/>
      <color theme="1"/>
      <name val="Arial Narrow"/>
      <family val="2"/>
      <charset val="238"/>
    </font>
    <font>
      <sz val="8"/>
      <name val="Arial Narrow"/>
      <family val="2"/>
      <charset val="238"/>
    </font>
    <font>
      <sz val="10"/>
      <name val="Arial Narrow"/>
      <family val="2"/>
      <charset val="238"/>
    </font>
    <font>
      <b/>
      <sz val="10"/>
      <name val="Arial Narrow"/>
      <family val="2"/>
      <charset val="238"/>
    </font>
    <font>
      <b/>
      <sz val="11"/>
      <name val="Arial Narrow"/>
      <family val="2"/>
      <charset val="238"/>
    </font>
    <font>
      <b/>
      <sz val="8"/>
      <name val="Arial Narrow"/>
      <family val="2"/>
      <charset val="238"/>
    </font>
    <font>
      <sz val="12"/>
      <color indexed="24"/>
      <name val="Times New Roman"/>
      <family val="1"/>
      <charset val="238"/>
    </font>
    <font>
      <sz val="14"/>
      <name val="Arial Narrow"/>
      <family val="2"/>
      <charset val="238"/>
    </font>
    <font>
      <sz val="14"/>
      <color rgb="FFFF0000"/>
      <name val="Arial Narrow"/>
      <family val="2"/>
      <charset val="238"/>
    </font>
    <font>
      <sz val="10"/>
      <color theme="1"/>
      <name val="Arial Narrow"/>
      <family val="2"/>
      <charset val="238"/>
    </font>
    <font>
      <sz val="8"/>
      <name val="Calibri"/>
      <family val="2"/>
      <scheme val="minor"/>
    </font>
    <font>
      <sz val="14"/>
      <color rgb="FF000000"/>
      <name val="Arial Narrow"/>
      <family val="2"/>
      <charset val="238"/>
    </font>
    <font>
      <b/>
      <sz val="11"/>
      <color rgb="FF000000"/>
      <name val="Arial"/>
      <family val="2"/>
      <charset val="238"/>
    </font>
    <font>
      <sz val="11"/>
      <color rgb="FF000000"/>
      <name val="Arial"/>
      <family val="2"/>
      <charset val="238"/>
    </font>
    <font>
      <b/>
      <sz val="11"/>
      <name val="Arial"/>
      <family val="2"/>
      <charset val="238"/>
    </font>
    <font>
      <sz val="9"/>
      <name val="Arial Narrow"/>
      <family val="2"/>
      <charset val="238"/>
    </font>
    <font>
      <sz val="12"/>
      <color rgb="FF9999FF"/>
      <name val="Times New Roman"/>
      <family val="1"/>
      <charset val="238"/>
    </font>
    <font>
      <sz val="10"/>
      <name val="Arial CE"/>
    </font>
    <font>
      <sz val="10"/>
      <color rgb="FF000000"/>
      <name val="Arial"/>
      <family val="2"/>
      <charset val="238"/>
    </font>
    <font>
      <sz val="12"/>
      <name val="Arial Narrow"/>
      <family val="2"/>
      <charset val="238"/>
    </font>
    <font>
      <b/>
      <sz val="16"/>
      <name val="Arial Narrow"/>
      <family val="2"/>
      <charset val="238"/>
    </font>
    <font>
      <b/>
      <sz val="12"/>
      <name val="Arial Narrow"/>
      <family val="2"/>
      <charset val="238"/>
    </font>
    <font>
      <b/>
      <sz val="14"/>
      <name val="Arial Narrow"/>
      <family val="2"/>
      <charset val="238"/>
    </font>
    <font>
      <sz val="16"/>
      <name val="Arial Narrow"/>
      <family val="2"/>
      <charset val="238"/>
    </font>
    <font>
      <vertAlign val="superscript"/>
      <sz val="10"/>
      <name val="Arial Narrow"/>
      <family val="2"/>
      <charset val="238"/>
    </font>
    <font>
      <sz val="11"/>
      <name val="Calibri"/>
      <family val="2"/>
      <charset val="238"/>
      <scheme val="minor"/>
    </font>
    <font>
      <b/>
      <sz val="10"/>
      <color rgb="FFFF0000"/>
      <name val="Arial Narrow"/>
      <family val="2"/>
      <charset val="238"/>
    </font>
    <font>
      <sz val="10"/>
      <name val="Arial"/>
      <family val="2"/>
      <charset val="238"/>
    </font>
    <font>
      <b/>
      <sz val="14"/>
      <color theme="1"/>
      <name val="Arial Narrow"/>
      <family val="2"/>
      <charset val="238"/>
    </font>
    <font>
      <sz val="12"/>
      <color theme="1"/>
      <name val="Arial Narrow"/>
      <family val="2"/>
      <charset val="238"/>
    </font>
    <font>
      <b/>
      <sz val="12"/>
      <color theme="1"/>
      <name val="Arial Narrow"/>
      <family val="2"/>
      <charset val="238"/>
    </font>
    <font>
      <b/>
      <sz val="11"/>
      <name val="Calibri Light"/>
      <family val="2"/>
      <charset val="1"/>
    </font>
    <font>
      <sz val="11"/>
      <name val="Calibri Light"/>
      <family val="2"/>
      <charset val="1"/>
    </font>
    <font>
      <sz val="11"/>
      <color rgb="FF2A6099"/>
      <name val="Calibri Light"/>
      <family val="2"/>
      <charset val="1"/>
    </font>
    <font>
      <b/>
      <sz val="11"/>
      <color rgb="FF000000"/>
      <name val="Calibri Light"/>
      <family val="2"/>
      <charset val="1"/>
    </font>
    <font>
      <b/>
      <i/>
      <sz val="11"/>
      <name val="Calibri Light"/>
      <family val="2"/>
      <charset val="1"/>
    </font>
    <font>
      <i/>
      <sz val="11"/>
      <name val="Calibri Light"/>
      <family val="2"/>
      <charset val="1"/>
    </font>
    <font>
      <sz val="11"/>
      <color rgb="FF000000"/>
      <name val="Calibri Light"/>
      <family val="2"/>
      <charset val="1"/>
    </font>
    <font>
      <b/>
      <i/>
      <sz val="11"/>
      <color rgb="FF000000"/>
      <name val="Calibri Light"/>
      <family val="2"/>
      <charset val="1"/>
    </font>
    <font>
      <i/>
      <sz val="11"/>
      <color rgb="FF000000"/>
      <name val="Calibri Light"/>
      <family val="2"/>
      <charset val="1"/>
    </font>
    <font>
      <i/>
      <sz val="11"/>
      <name val="Calibri Light"/>
      <family val="2"/>
      <charset val="238"/>
    </font>
    <font>
      <sz val="10"/>
      <name val="Calibri Light"/>
      <family val="2"/>
      <charset val="1"/>
    </font>
    <font>
      <sz val="10"/>
      <color rgb="FF000000"/>
      <name val="Calibri Light"/>
      <family val="2"/>
      <charset val="1"/>
    </font>
    <font>
      <sz val="11"/>
      <color rgb="FFFF0000"/>
      <name val="Calibri Light"/>
      <family val="2"/>
      <charset val="1"/>
    </font>
    <font>
      <i/>
      <sz val="11"/>
      <color rgb="FF2A6099"/>
      <name val="Calibri Light"/>
      <family val="2"/>
      <charset val="1"/>
    </font>
    <font>
      <b/>
      <sz val="11"/>
      <name val="Calibri Light"/>
      <family val="2"/>
      <charset val="238"/>
    </font>
    <font>
      <sz val="11"/>
      <color rgb="FFC00000"/>
      <name val="Calibri Light"/>
      <family val="2"/>
      <charset val="1"/>
    </font>
    <font>
      <b/>
      <sz val="11"/>
      <color rgb="FF2A6099"/>
      <name val="Calibri Light"/>
      <family val="2"/>
      <charset val="1"/>
    </font>
    <font>
      <sz val="11"/>
      <color rgb="FFCE181E"/>
      <name val="Calibri Light"/>
      <family val="2"/>
      <charset val="1"/>
    </font>
    <font>
      <sz val="11"/>
      <color rgb="FFFF3333"/>
      <name val="Calibri Light"/>
      <family val="2"/>
      <charset val="1"/>
    </font>
    <font>
      <i/>
      <sz val="8"/>
      <name val="Arial Narrow"/>
      <family val="2"/>
      <charset val="238"/>
    </font>
    <font>
      <sz val="8"/>
      <name val="Times New Roman CE"/>
      <family val="1"/>
      <charset val="238"/>
    </font>
    <font>
      <sz val="12"/>
      <name val="Arial CE"/>
      <family val="2"/>
      <charset val="238"/>
    </font>
    <font>
      <sz val="10"/>
      <name val="Times New Roman CE"/>
      <family val="1"/>
      <charset val="238"/>
    </font>
    <font>
      <b/>
      <sz val="10"/>
      <name val="Arial CE"/>
      <family val="2"/>
      <charset val="238"/>
    </font>
    <font>
      <sz val="10"/>
      <name val="Arial CE"/>
      <family val="2"/>
      <charset val="238"/>
    </font>
    <font>
      <b/>
      <sz val="12"/>
      <name val="Arial CE"/>
      <family val="2"/>
      <charset val="238"/>
    </font>
    <font>
      <b/>
      <sz val="12"/>
      <name val="Arial"/>
      <family val="2"/>
      <charset val="238"/>
    </font>
    <font>
      <sz val="11"/>
      <name val="Arial CE"/>
      <family val="2"/>
      <charset val="238"/>
    </font>
    <font>
      <b/>
      <sz val="11"/>
      <name val="Arial CE"/>
      <family val="2"/>
      <charset val="238"/>
    </font>
    <font>
      <b/>
      <sz val="10"/>
      <name val="Arial"/>
      <family val="2"/>
      <charset val="238"/>
    </font>
    <font>
      <b/>
      <sz val="12"/>
      <name val="Arial CE"/>
      <charset val="238"/>
    </font>
    <font>
      <b/>
      <sz val="10"/>
      <color indexed="58"/>
      <name val="Arial CE"/>
      <family val="2"/>
      <charset val="238"/>
    </font>
    <font>
      <sz val="8"/>
      <name val="Arial CE"/>
      <family val="2"/>
      <charset val="238"/>
    </font>
    <font>
      <sz val="10"/>
      <color indexed="8"/>
      <name val="Arial CE"/>
      <family val="2"/>
      <charset val="238"/>
    </font>
    <font>
      <sz val="10"/>
      <name val="Arial CE"/>
      <charset val="238"/>
    </font>
    <font>
      <sz val="9"/>
      <name val="Arial CE"/>
      <charset val="238"/>
    </font>
    <font>
      <b/>
      <sz val="11"/>
      <color rgb="FFFF0000"/>
      <name val="Calibri Light"/>
      <family val="2"/>
      <charset val="1"/>
    </font>
    <font>
      <b/>
      <sz val="11"/>
      <name val="Calibri Light"/>
      <family val="2"/>
    </font>
    <font>
      <sz val="11"/>
      <name val="Arial"/>
      <family val="2"/>
      <charset val="238"/>
    </font>
    <font>
      <sz val="11"/>
      <name val="Calibri"/>
      <family val="2"/>
    </font>
    <font>
      <i/>
      <sz val="11"/>
      <color rgb="FFFF0000"/>
      <name val="Calibri Light"/>
      <family val="2"/>
      <charset val="1"/>
    </font>
    <font>
      <sz val="11"/>
      <name val="Calibri Light"/>
      <family val="2"/>
    </font>
    <font>
      <sz val="10"/>
      <name val="Calibri Light"/>
      <family val="2"/>
    </font>
    <font>
      <sz val="10"/>
      <color rgb="FFFF0000"/>
      <name val="Calibri Light"/>
      <family val="2"/>
      <charset val="1"/>
    </font>
    <font>
      <i/>
      <sz val="11"/>
      <name val="Calibri Light"/>
      <family val="2"/>
    </font>
    <font>
      <sz val="11"/>
      <name val="Calibri Light"/>
      <family val="2"/>
      <charset val="238"/>
    </font>
    <font>
      <b/>
      <i/>
      <sz val="11"/>
      <color rgb="FFFF0000"/>
      <name val="Calibri Light"/>
      <family val="2"/>
      <charset val="1"/>
    </font>
  </fonts>
  <fills count="18">
    <fill>
      <patternFill patternType="none"/>
    </fill>
    <fill>
      <patternFill patternType="gray125"/>
    </fill>
    <fill>
      <patternFill patternType="solid">
        <fgColor theme="0" tint="-0.499984740745262"/>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rgb="FFCCCCCC"/>
        <bgColor rgb="FFDDDDDD"/>
      </patternFill>
    </fill>
    <fill>
      <patternFill patternType="solid">
        <fgColor rgb="FFDDDDDD"/>
        <bgColor rgb="FFEEEEEE"/>
      </patternFill>
    </fill>
    <fill>
      <patternFill patternType="solid">
        <fgColor rgb="FFC2E0AE"/>
        <bgColor rgb="FFCCCCCC"/>
      </patternFill>
    </fill>
    <fill>
      <patternFill patternType="solid">
        <fgColor indexed="42"/>
        <bgColor indexed="64"/>
      </patternFill>
    </fill>
    <fill>
      <patternFill patternType="solid">
        <fgColor auto="1"/>
        <bgColor indexed="64"/>
      </patternFill>
    </fill>
    <fill>
      <patternFill patternType="solid">
        <fgColor auto="1"/>
        <bgColor rgb="FFDDDDDD"/>
      </patternFill>
    </fill>
    <fill>
      <patternFill patternType="solid">
        <fgColor auto="1"/>
        <bgColor rgb="FFEEEEEE"/>
      </patternFill>
    </fill>
    <fill>
      <patternFill patternType="solid">
        <fgColor auto="1"/>
        <bgColor rgb="FF808080"/>
      </patternFill>
    </fill>
    <fill>
      <patternFill patternType="solid">
        <fgColor auto="1"/>
        <bgColor rgb="FFCCCCCC"/>
      </patternFill>
    </fill>
    <fill>
      <patternFill patternType="solid">
        <fgColor rgb="FFFFFF0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bottom style="medium">
        <color indexed="64"/>
      </bottom>
      <diagonal/>
    </border>
    <border>
      <left style="medium">
        <color indexed="64"/>
      </left>
      <right style="thin">
        <color indexed="64"/>
      </right>
      <top style="double">
        <color indexed="64"/>
      </top>
      <bottom style="medium">
        <color indexed="64"/>
      </bottom>
      <diagonal/>
    </border>
    <border>
      <left style="thin">
        <color indexed="64"/>
      </left>
      <right style="medium">
        <color indexed="64"/>
      </right>
      <top style="double">
        <color indexed="64"/>
      </top>
      <bottom style="medium">
        <color indexed="64"/>
      </bottom>
      <diagonal/>
    </border>
    <border>
      <left/>
      <right/>
      <top/>
      <bottom style="thin">
        <color auto="1"/>
      </bottom>
      <diagonal/>
    </border>
    <border>
      <left/>
      <right/>
      <top/>
      <bottom style="double">
        <color auto="1"/>
      </bottom>
      <diagonal/>
    </border>
    <border>
      <left/>
      <right/>
      <top/>
      <bottom style="hair">
        <color auto="1"/>
      </bottom>
      <diagonal/>
    </border>
    <border>
      <left style="hair">
        <color auto="1"/>
      </left>
      <right/>
      <top/>
      <bottom/>
      <diagonal/>
    </border>
    <border>
      <left/>
      <right style="hair">
        <color auto="1"/>
      </right>
      <top/>
      <bottom/>
      <diagonal/>
    </border>
    <border>
      <left/>
      <right/>
      <top style="hair">
        <color auto="1"/>
      </top>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thin">
        <color indexed="64"/>
      </bottom>
      <diagonal/>
    </border>
  </borders>
  <cellStyleXfs count="13">
    <xf numFmtId="0" fontId="0" fillId="0" borderId="0"/>
    <xf numFmtId="0" fontId="3" fillId="0" borderId="0"/>
    <xf numFmtId="0" fontId="9" fillId="0" borderId="0"/>
    <xf numFmtId="0" fontId="2" fillId="0" borderId="0"/>
    <xf numFmtId="0" fontId="14" fillId="0" borderId="0"/>
    <xf numFmtId="0" fontId="19" fillId="0" borderId="0"/>
    <xf numFmtId="0" fontId="20" fillId="0" borderId="0"/>
    <xf numFmtId="165" fontId="20" fillId="0" borderId="0" applyFont="0" applyFill="0" applyBorder="0" applyAlignment="0" applyProtection="0"/>
    <xf numFmtId="166" fontId="20" fillId="0" borderId="0" applyFont="0" applyBorder="0" applyProtection="0">
      <alignment vertical="top" wrapText="1"/>
    </xf>
    <xf numFmtId="0" fontId="21" fillId="0" borderId="0"/>
    <xf numFmtId="0" fontId="1" fillId="0" borderId="0"/>
    <xf numFmtId="0" fontId="68" fillId="0" borderId="0"/>
    <xf numFmtId="165" fontId="68" fillId="0" borderId="0" applyFont="0" applyFill="0" applyBorder="0" applyAlignment="0" applyProtection="0"/>
  </cellStyleXfs>
  <cellXfs count="587">
    <xf numFmtId="0" fontId="0" fillId="0" borderId="0" xfId="0"/>
    <xf numFmtId="49" fontId="4" fillId="0" borderId="1" xfId="1" applyNumberFormat="1" applyFont="1" applyBorder="1" applyAlignment="1">
      <alignment horizontal="center" vertical="center"/>
    </xf>
    <xf numFmtId="0" fontId="3" fillId="0" borderId="0" xfId="1"/>
    <xf numFmtId="0" fontId="5" fillId="0" borderId="2" xfId="1" applyFont="1" applyBorder="1" applyAlignment="1">
      <alignment horizontal="center"/>
    </xf>
    <xf numFmtId="0" fontId="5" fillId="0" borderId="2" xfId="1" applyFont="1" applyBorder="1"/>
    <xf numFmtId="4" fontId="5" fillId="0" borderId="2" xfId="1" applyNumberFormat="1" applyFont="1" applyBorder="1" applyAlignment="1">
      <alignment horizontal="center"/>
    </xf>
    <xf numFmtId="49" fontId="6" fillId="2" borderId="3" xfId="1" applyNumberFormat="1" applyFont="1" applyFill="1" applyBorder="1" applyAlignment="1">
      <alignment horizontal="center" vertical="center"/>
    </xf>
    <xf numFmtId="49" fontId="7" fillId="2" borderId="3" xfId="1" applyNumberFormat="1" applyFont="1" applyFill="1" applyBorder="1" applyAlignment="1">
      <alignment horizontal="left" vertical="center"/>
    </xf>
    <xf numFmtId="0" fontId="6" fillId="2" borderId="3" xfId="1" applyFont="1" applyFill="1" applyBorder="1" applyAlignment="1">
      <alignment horizontal="center"/>
    </xf>
    <xf numFmtId="4" fontId="6" fillId="2" borderId="3" xfId="1" applyNumberFormat="1" applyFont="1" applyFill="1" applyBorder="1" applyAlignment="1">
      <alignment horizontal="center"/>
    </xf>
    <xf numFmtId="0" fontId="6" fillId="2" borderId="3" xfId="1" applyFont="1" applyFill="1" applyBorder="1"/>
    <xf numFmtId="0" fontId="6" fillId="0" borderId="4" xfId="1" applyFont="1" applyBorder="1" applyAlignment="1">
      <alignment horizontal="center"/>
    </xf>
    <xf numFmtId="0" fontId="7" fillId="0" borderId="4" xfId="1" applyFont="1" applyBorder="1"/>
    <xf numFmtId="4" fontId="6" fillId="0" borderId="4" xfId="1" applyNumberFormat="1" applyFont="1" applyBorder="1" applyAlignment="1">
      <alignment horizontal="center"/>
    </xf>
    <xf numFmtId="0" fontId="6" fillId="0" borderId="4" xfId="1" applyFont="1" applyBorder="1"/>
    <xf numFmtId="49" fontId="8" fillId="3" borderId="1" xfId="1" applyNumberFormat="1" applyFont="1" applyFill="1" applyBorder="1" applyAlignment="1">
      <alignment horizontal="center" vertical="center"/>
    </xf>
    <xf numFmtId="49" fontId="8" fillId="3" borderId="1" xfId="1" applyNumberFormat="1" applyFont="1" applyFill="1" applyBorder="1" applyAlignment="1">
      <alignment horizontal="left" vertical="center"/>
    </xf>
    <xf numFmtId="0" fontId="6" fillId="3" borderId="1" xfId="1" applyFont="1" applyFill="1" applyBorder="1" applyAlignment="1">
      <alignment horizontal="center"/>
    </xf>
    <xf numFmtId="4" fontId="6" fillId="3" borderId="1" xfId="1" applyNumberFormat="1" applyFont="1" applyFill="1" applyBorder="1" applyAlignment="1">
      <alignment horizontal="center"/>
    </xf>
    <xf numFmtId="0" fontId="6" fillId="3" borderId="1" xfId="1" applyFont="1" applyFill="1" applyBorder="1"/>
    <xf numFmtId="49" fontId="4" fillId="0" borderId="5" xfId="2" applyNumberFormat="1" applyFont="1" applyBorder="1" applyAlignment="1">
      <alignment horizontal="center" vertical="center"/>
    </xf>
    <xf numFmtId="0" fontId="4" fillId="0" borderId="1" xfId="1" applyFont="1" applyBorder="1" applyAlignment="1">
      <alignment horizontal="left" vertical="center" wrapText="1"/>
    </xf>
    <xf numFmtId="0" fontId="4" fillId="0" borderId="1" xfId="1" applyFont="1" applyBorder="1" applyAlignment="1">
      <alignment horizontal="center" vertical="center"/>
    </xf>
    <xf numFmtId="4" fontId="4" fillId="0" borderId="1" xfId="1" applyNumberFormat="1" applyFont="1" applyBorder="1" applyAlignment="1">
      <alignment horizontal="center" vertical="center"/>
    </xf>
    <xf numFmtId="164" fontId="4" fillId="0" borderId="1" xfId="1" applyNumberFormat="1" applyFont="1" applyBorder="1" applyAlignment="1">
      <alignment horizontal="right" vertical="center"/>
    </xf>
    <xf numFmtId="49" fontId="8" fillId="4" borderId="1" xfId="1" applyNumberFormat="1" applyFont="1" applyFill="1" applyBorder="1" applyAlignment="1">
      <alignment horizontal="center" vertical="center"/>
    </xf>
    <xf numFmtId="49" fontId="8" fillId="4" borderId="1" xfId="1" applyNumberFormat="1" applyFont="1" applyFill="1" applyBorder="1" applyAlignment="1">
      <alignment horizontal="left" vertical="center" wrapText="1"/>
    </xf>
    <xf numFmtId="0" fontId="6" fillId="4" borderId="1" xfId="1" applyFont="1" applyFill="1" applyBorder="1" applyAlignment="1">
      <alignment horizontal="center"/>
    </xf>
    <xf numFmtId="4" fontId="6" fillId="4" borderId="1" xfId="1" applyNumberFormat="1" applyFont="1" applyFill="1" applyBorder="1" applyAlignment="1">
      <alignment horizontal="center"/>
    </xf>
    <xf numFmtId="0" fontId="6" fillId="4" borderId="1" xfId="1" applyFont="1" applyFill="1" applyBorder="1"/>
    <xf numFmtId="49" fontId="8" fillId="4" borderId="1" xfId="1" applyNumberFormat="1" applyFont="1" applyFill="1" applyBorder="1" applyAlignment="1">
      <alignment horizontal="left" vertical="center"/>
    </xf>
    <xf numFmtId="0" fontId="10" fillId="0" borderId="0" xfId="1" applyFont="1"/>
    <xf numFmtId="0" fontId="11" fillId="0" borderId="0" xfId="1" applyFont="1"/>
    <xf numFmtId="0" fontId="4" fillId="0" borderId="1" xfId="1" applyFont="1" applyBorder="1" applyAlignment="1">
      <alignment horizontal="left" vertical="top" wrapText="1"/>
    </xf>
    <xf numFmtId="0" fontId="3" fillId="0" borderId="6" xfId="1" applyBorder="1"/>
    <xf numFmtId="4" fontId="3" fillId="0" borderId="6" xfId="1" applyNumberFormat="1" applyBorder="1"/>
    <xf numFmtId="0" fontId="8" fillId="0" borderId="7" xfId="1" applyFont="1" applyBorder="1" applyAlignment="1">
      <alignment horizontal="center"/>
    </xf>
    <xf numFmtId="49" fontId="8" fillId="0" borderId="7" xfId="1" applyNumberFormat="1" applyFont="1" applyBorder="1" applyAlignment="1">
      <alignment horizontal="right" vertical="center"/>
    </xf>
    <xf numFmtId="4" fontId="8" fillId="0" borderId="7" xfId="1" applyNumberFormat="1" applyFont="1" applyBorder="1"/>
    <xf numFmtId="8" fontId="8" fillId="0" borderId="7" xfId="1" applyNumberFormat="1" applyFont="1" applyBorder="1" applyAlignment="1">
      <alignment horizontal="right" vertical="center"/>
    </xf>
    <xf numFmtId="49" fontId="8" fillId="3" borderId="1" xfId="1" applyNumberFormat="1" applyFont="1" applyFill="1" applyBorder="1" applyAlignment="1">
      <alignment horizontal="center" vertical="center" wrapText="1"/>
    </xf>
    <xf numFmtId="0" fontId="8" fillId="0" borderId="8" xfId="1" applyFont="1" applyBorder="1" applyAlignment="1">
      <alignment horizontal="center"/>
    </xf>
    <xf numFmtId="49" fontId="8" fillId="0" borderId="8" xfId="1" applyNumberFormat="1" applyFont="1" applyBorder="1" applyAlignment="1">
      <alignment horizontal="right" vertical="center"/>
    </xf>
    <xf numFmtId="4" fontId="8" fillId="0" borderId="8" xfId="1" applyNumberFormat="1" applyFont="1" applyBorder="1"/>
    <xf numFmtId="8" fontId="8" fillId="0" borderId="8" xfId="1" applyNumberFormat="1" applyFont="1" applyBorder="1" applyAlignment="1">
      <alignment horizontal="right" vertical="center"/>
    </xf>
    <xf numFmtId="0" fontId="6" fillId="0" borderId="4" xfId="1" applyFont="1" applyBorder="1" applyAlignment="1">
      <alignment horizontal="center" vertical="center"/>
    </xf>
    <xf numFmtId="0" fontId="8" fillId="0" borderId="0" xfId="1" applyFont="1" applyAlignment="1">
      <alignment horizontal="center"/>
    </xf>
    <xf numFmtId="49" fontId="8" fillId="0" borderId="0" xfId="1" applyNumberFormat="1" applyFont="1" applyAlignment="1">
      <alignment horizontal="right" vertical="center"/>
    </xf>
    <xf numFmtId="4" fontId="8" fillId="0" borderId="0" xfId="1" applyNumberFormat="1" applyFont="1"/>
    <xf numFmtId="8" fontId="8" fillId="0" borderId="0" xfId="1" applyNumberFormat="1" applyFont="1" applyAlignment="1">
      <alignment horizontal="right" vertical="center"/>
    </xf>
    <xf numFmtId="4" fontId="3" fillId="0" borderId="0" xfId="1" applyNumberFormat="1"/>
    <xf numFmtId="0" fontId="12" fillId="0" borderId="0" xfId="1" applyFont="1" applyAlignment="1">
      <alignment vertical="top" wrapText="1"/>
    </xf>
    <xf numFmtId="0" fontId="15" fillId="0" borderId="0" xfId="0" applyFont="1" applyAlignment="1">
      <alignment wrapText="1" shrinkToFit="1"/>
    </xf>
    <xf numFmtId="0" fontId="16" fillId="0" borderId="0" xfId="0" applyFont="1"/>
    <xf numFmtId="0" fontId="17" fillId="0" borderId="0" xfId="0" applyFont="1" applyAlignment="1">
      <alignment horizontal="left" vertical="top"/>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10" xfId="0" applyFont="1" applyBorder="1" applyAlignment="1">
      <alignment horizontal="left" vertical="center" wrapText="1"/>
    </xf>
    <xf numFmtId="0" fontId="18" fillId="0" borderId="9" xfId="0" applyFont="1" applyBorder="1" applyAlignment="1">
      <alignment horizontal="left" vertical="center" wrapText="1"/>
    </xf>
    <xf numFmtId="0" fontId="18" fillId="0" borderId="11" xfId="0" applyFont="1" applyBorder="1" applyAlignment="1">
      <alignment horizontal="left" vertical="center" wrapText="1"/>
    </xf>
    <xf numFmtId="0" fontId="18" fillId="0" borderId="5" xfId="0" applyFont="1" applyBorder="1" applyAlignment="1">
      <alignment horizontal="left" vertical="center" wrapText="1"/>
    </xf>
    <xf numFmtId="0" fontId="18" fillId="0" borderId="12" xfId="0" applyFont="1" applyBorder="1" applyAlignment="1">
      <alignment horizontal="left" vertical="center" wrapText="1"/>
    </xf>
    <xf numFmtId="3" fontId="22" fillId="0" borderId="4" xfId="10" applyNumberFormat="1" applyFont="1" applyBorder="1" applyAlignment="1" applyProtection="1">
      <alignment horizontal="center" vertical="center" wrapText="1"/>
      <protection locked="0"/>
    </xf>
    <xf numFmtId="0" fontId="1" fillId="0" borderId="0" xfId="10"/>
    <xf numFmtId="3" fontId="22" fillId="0" borderId="1" xfId="10" applyNumberFormat="1" applyFont="1" applyBorder="1" applyAlignment="1" applyProtection="1">
      <alignment horizontal="center" vertical="center"/>
      <protection locked="0"/>
    </xf>
    <xf numFmtId="3" fontId="23" fillId="5" borderId="1" xfId="10" applyNumberFormat="1" applyFont="1" applyFill="1" applyBorder="1" applyAlignment="1" applyProtection="1">
      <alignment horizontal="center" vertical="center"/>
      <protection locked="0"/>
    </xf>
    <xf numFmtId="3" fontId="24" fillId="0" borderId="1" xfId="10" applyNumberFormat="1" applyFont="1" applyBorder="1" applyAlignment="1" applyProtection="1">
      <alignment horizontal="center" vertical="center"/>
      <protection locked="0"/>
    </xf>
    <xf numFmtId="3" fontId="24" fillId="4" borderId="1" xfId="10" applyNumberFormat="1" applyFont="1" applyFill="1" applyBorder="1" applyAlignment="1" applyProtection="1">
      <alignment horizontal="center" vertical="center"/>
      <protection locked="0"/>
    </xf>
    <xf numFmtId="44" fontId="22" fillId="0" borderId="1" xfId="10" applyNumberFormat="1" applyFont="1" applyBorder="1" applyAlignment="1" applyProtection="1">
      <alignment horizontal="center" vertical="center"/>
      <protection locked="0"/>
    </xf>
    <xf numFmtId="167" fontId="22" fillId="0" borderId="17" xfId="10" applyNumberFormat="1" applyFont="1" applyBorder="1" applyAlignment="1" applyProtection="1">
      <alignment horizontal="center" vertical="center"/>
      <protection locked="0"/>
    </xf>
    <xf numFmtId="3" fontId="10" fillId="0" borderId="20" xfId="10" applyNumberFormat="1" applyFont="1" applyBorder="1" applyAlignment="1" applyProtection="1">
      <alignment horizontal="center" vertical="center"/>
      <protection locked="0"/>
    </xf>
    <xf numFmtId="167" fontId="26" fillId="5" borderId="4" xfId="10" applyNumberFormat="1" applyFont="1" applyFill="1" applyBorder="1" applyAlignment="1" applyProtection="1">
      <alignment horizontal="center" vertical="center"/>
      <protection locked="0"/>
    </xf>
    <xf numFmtId="167" fontId="22" fillId="0" borderId="1" xfId="10" applyNumberFormat="1" applyFont="1" applyBorder="1" applyAlignment="1" applyProtection="1">
      <alignment horizontal="center" vertical="center"/>
      <protection locked="0"/>
    </xf>
    <xf numFmtId="167" fontId="22" fillId="4" borderId="1" xfId="10" applyNumberFormat="1" applyFont="1" applyFill="1" applyBorder="1" applyAlignment="1" applyProtection="1">
      <alignment horizontal="center" vertical="center"/>
      <protection locked="0"/>
    </xf>
    <xf numFmtId="167" fontId="22" fillId="0" borderId="2" xfId="10" applyNumberFormat="1" applyFont="1" applyBorder="1" applyAlignment="1" applyProtection="1">
      <alignment horizontal="center" vertical="center"/>
      <protection locked="0"/>
    </xf>
    <xf numFmtId="168" fontId="23" fillId="5" borderId="4" xfId="10" applyNumberFormat="1" applyFont="1" applyFill="1" applyBorder="1" applyAlignment="1" applyProtection="1">
      <alignment horizontal="center" vertical="center"/>
      <protection locked="0"/>
    </xf>
    <xf numFmtId="168" fontId="22" fillId="0" borderId="1" xfId="10" applyNumberFormat="1" applyFont="1" applyBorder="1" applyAlignment="1" applyProtection="1">
      <alignment horizontal="center" vertical="center"/>
      <protection locked="0"/>
    </xf>
    <xf numFmtId="168" fontId="22" fillId="4" borderId="1" xfId="10" applyNumberFormat="1" applyFont="1" applyFill="1" applyBorder="1" applyAlignment="1" applyProtection="1">
      <alignment horizontal="center" vertical="center"/>
      <protection locked="0"/>
    </xf>
    <xf numFmtId="3" fontId="26" fillId="5" borderId="4" xfId="10" applyNumberFormat="1" applyFont="1" applyFill="1" applyBorder="1" applyAlignment="1" applyProtection="1">
      <alignment horizontal="center" vertical="center"/>
      <protection locked="0"/>
    </xf>
    <xf numFmtId="3" fontId="26" fillId="0" borderId="5" xfId="10" applyNumberFormat="1" applyFont="1" applyBorder="1" applyAlignment="1" applyProtection="1">
      <alignment horizontal="center" vertical="center"/>
      <protection locked="0"/>
    </xf>
    <xf numFmtId="3" fontId="10" fillId="0" borderId="9" xfId="10" applyNumberFormat="1" applyFont="1" applyBorder="1" applyAlignment="1" applyProtection="1">
      <alignment horizontal="center" vertical="center"/>
      <protection locked="0"/>
    </xf>
    <xf numFmtId="3" fontId="26" fillId="5" borderId="3" xfId="10" applyNumberFormat="1" applyFont="1" applyFill="1" applyBorder="1" applyAlignment="1" applyProtection="1">
      <alignment horizontal="center" vertical="center"/>
      <protection locked="0"/>
    </xf>
    <xf numFmtId="3" fontId="26" fillId="6" borderId="9" xfId="10" applyNumberFormat="1" applyFont="1" applyFill="1" applyBorder="1" applyAlignment="1" applyProtection="1">
      <alignment horizontal="center" vertical="center"/>
      <protection locked="0"/>
    </xf>
    <xf numFmtId="0" fontId="28" fillId="0" borderId="0" xfId="10" applyFont="1"/>
    <xf numFmtId="3" fontId="29" fillId="4" borderId="1" xfId="10" applyNumberFormat="1" applyFont="1" applyFill="1" applyBorder="1" applyAlignment="1" applyProtection="1">
      <alignment horizontal="right"/>
      <protection locked="0"/>
    </xf>
    <xf numFmtId="3" fontId="26" fillId="5" borderId="20" xfId="10" applyNumberFormat="1" applyFont="1" applyFill="1" applyBorder="1" applyAlignment="1" applyProtection="1">
      <alignment horizontal="center" vertical="center"/>
      <protection locked="0"/>
    </xf>
    <xf numFmtId="3" fontId="22" fillId="0" borderId="5" xfId="10" applyNumberFormat="1" applyFont="1" applyBorder="1" applyAlignment="1" applyProtection="1">
      <alignment horizontal="center" vertical="center"/>
      <protection locked="0"/>
    </xf>
    <xf numFmtId="3" fontId="10" fillId="0" borderId="7" xfId="10" applyNumberFormat="1" applyFont="1" applyBorder="1" applyAlignment="1" applyProtection="1">
      <alignment horizontal="center" vertical="center"/>
      <protection locked="0"/>
    </xf>
    <xf numFmtId="0" fontId="1" fillId="0" borderId="0" xfId="10" applyProtection="1">
      <protection locked="0"/>
    </xf>
    <xf numFmtId="0" fontId="31" fillId="0" borderId="0" xfId="1" applyFont="1"/>
    <xf numFmtId="49" fontId="32" fillId="0" borderId="0" xfId="1" applyNumberFormat="1" applyFont="1"/>
    <xf numFmtId="0" fontId="32" fillId="0" borderId="0" xfId="1" applyFont="1"/>
    <xf numFmtId="164" fontId="32" fillId="0" borderId="0" xfId="1" applyNumberFormat="1" applyFont="1"/>
    <xf numFmtId="0" fontId="32" fillId="0" borderId="36" xfId="1" applyFont="1" applyBorder="1"/>
    <xf numFmtId="49" fontId="32" fillId="0" borderId="36" xfId="1" applyNumberFormat="1" applyFont="1" applyBorder="1"/>
    <xf numFmtId="164" fontId="33" fillId="0" borderId="36" xfId="1" applyNumberFormat="1" applyFont="1" applyBorder="1"/>
    <xf numFmtId="0" fontId="33" fillId="0" borderId="0" xfId="1" applyFont="1"/>
    <xf numFmtId="0" fontId="32" fillId="0" borderId="37" xfId="1" applyFont="1" applyBorder="1"/>
    <xf numFmtId="164" fontId="33" fillId="0" borderId="37" xfId="1" applyNumberFormat="1" applyFont="1" applyBorder="1"/>
    <xf numFmtId="3" fontId="6" fillId="4" borderId="1" xfId="1" applyNumberFormat="1" applyFont="1" applyFill="1" applyBorder="1" applyAlignment="1" applyProtection="1">
      <alignment horizontal="right"/>
      <protection locked="0"/>
    </xf>
    <xf numFmtId="164" fontId="4" fillId="0" borderId="1" xfId="1" applyNumberFormat="1" applyFont="1" applyBorder="1" applyAlignment="1" applyProtection="1">
      <alignment horizontal="right" vertical="center"/>
      <protection locked="0"/>
    </xf>
    <xf numFmtId="0" fontId="4" fillId="0" borderId="5" xfId="1" applyFont="1" applyBorder="1" applyAlignment="1">
      <alignment vertical="center" wrapText="1"/>
    </xf>
    <xf numFmtId="3" fontId="6" fillId="2" borderId="3" xfId="1" applyNumberFormat="1" applyFont="1" applyFill="1" applyBorder="1" applyAlignment="1" applyProtection="1">
      <alignment horizontal="right"/>
      <protection locked="0"/>
    </xf>
    <xf numFmtId="3" fontId="6" fillId="0" borderId="4" xfId="1" applyNumberFormat="1" applyFont="1" applyBorder="1" applyAlignment="1" applyProtection="1">
      <alignment horizontal="right"/>
      <protection locked="0"/>
    </xf>
    <xf numFmtId="0" fontId="3" fillId="0" borderId="6" xfId="1" applyBorder="1" applyProtection="1">
      <protection locked="0"/>
    </xf>
    <xf numFmtId="3" fontId="4" fillId="0" borderId="8" xfId="1" applyNumberFormat="1" applyFont="1" applyBorder="1" applyAlignment="1" applyProtection="1">
      <alignment horizontal="right"/>
      <protection locked="0"/>
    </xf>
    <xf numFmtId="49" fontId="8" fillId="7" borderId="1" xfId="1" applyNumberFormat="1" applyFont="1" applyFill="1" applyBorder="1" applyAlignment="1">
      <alignment horizontal="center" vertical="center"/>
    </xf>
    <xf numFmtId="49" fontId="8" fillId="7" borderId="1" xfId="1" applyNumberFormat="1" applyFont="1" applyFill="1" applyBorder="1" applyAlignment="1">
      <alignment horizontal="left" vertical="center"/>
    </xf>
    <xf numFmtId="0" fontId="6" fillId="7" borderId="1" xfId="1" applyFont="1" applyFill="1" applyBorder="1" applyAlignment="1">
      <alignment horizontal="center"/>
    </xf>
    <xf numFmtId="4" fontId="6" fillId="7" borderId="1" xfId="1" applyNumberFormat="1" applyFont="1" applyFill="1" applyBorder="1" applyAlignment="1">
      <alignment horizontal="center"/>
    </xf>
    <xf numFmtId="0" fontId="6" fillId="7" borderId="1" xfId="1" applyFont="1" applyFill="1" applyBorder="1"/>
    <xf numFmtId="164" fontId="32" fillId="0" borderId="36" xfId="1" applyNumberFormat="1" applyFont="1" applyBorder="1"/>
    <xf numFmtId="164" fontId="3" fillId="0" borderId="0" xfId="1" applyNumberFormat="1"/>
    <xf numFmtId="49" fontId="34" fillId="0" borderId="0" xfId="9" applyNumberFormat="1" applyFont="1" applyAlignment="1">
      <alignment horizontal="center" vertical="center"/>
    </xf>
    <xf numFmtId="0" fontId="35" fillId="0" borderId="0" xfId="9" applyFont="1" applyAlignment="1">
      <alignment horizontal="center" vertical="center"/>
    </xf>
    <xf numFmtId="0" fontId="34" fillId="0" borderId="0" xfId="9" applyFont="1" applyAlignment="1">
      <alignment horizontal="center" vertical="center"/>
    </xf>
    <xf numFmtId="0" fontId="36" fillId="0" borderId="0" xfId="9" applyFont="1" applyAlignment="1">
      <alignment horizontal="left" vertical="center"/>
    </xf>
    <xf numFmtId="0" fontId="35" fillId="0" borderId="0" xfId="9" applyFont="1" applyAlignment="1">
      <alignment vertical="center"/>
    </xf>
    <xf numFmtId="49" fontId="38" fillId="8" borderId="0" xfId="9" applyNumberFormat="1" applyFont="1" applyFill="1" applyAlignment="1">
      <alignment horizontal="center" vertical="center"/>
    </xf>
    <xf numFmtId="0" fontId="36" fillId="8" borderId="0" xfId="9" applyFont="1" applyFill="1" applyAlignment="1">
      <alignment horizontal="left" vertical="center"/>
    </xf>
    <xf numFmtId="0" fontId="35" fillId="8" borderId="0" xfId="9" applyFont="1" applyFill="1" applyAlignment="1">
      <alignment vertical="center"/>
    </xf>
    <xf numFmtId="49" fontId="38" fillId="0" borderId="0" xfId="9" applyNumberFormat="1" applyFont="1" applyAlignment="1">
      <alignment horizontal="center" vertical="center"/>
    </xf>
    <xf numFmtId="0" fontId="38" fillId="0" borderId="0" xfId="9" applyFont="1"/>
    <xf numFmtId="0" fontId="35" fillId="0" borderId="0" xfId="9" applyFont="1" applyAlignment="1">
      <alignment vertical="center" wrapText="1"/>
    </xf>
    <xf numFmtId="49" fontId="35" fillId="0" borderId="0" xfId="9" applyNumberFormat="1" applyFont="1" applyAlignment="1">
      <alignment horizontal="center" vertical="center"/>
    </xf>
    <xf numFmtId="0" fontId="40" fillId="0" borderId="0" xfId="9" applyFont="1"/>
    <xf numFmtId="0" fontId="35" fillId="0" borderId="0" xfId="9" applyFont="1"/>
    <xf numFmtId="0" fontId="21" fillId="0" borderId="0" xfId="9"/>
    <xf numFmtId="0" fontId="40" fillId="0" borderId="0" xfId="9" applyFont="1" applyAlignment="1">
      <alignment vertical="center" wrapText="1"/>
    </xf>
    <xf numFmtId="0" fontId="37" fillId="0" borderId="0" xfId="9" applyFont="1" applyAlignment="1">
      <alignment vertical="center"/>
    </xf>
    <xf numFmtId="0" fontId="40" fillId="0" borderId="0" xfId="9" applyFont="1" applyAlignment="1">
      <alignment horizontal="left" vertical="center"/>
    </xf>
    <xf numFmtId="0" fontId="40" fillId="0" borderId="0" xfId="9" applyFont="1" applyAlignment="1">
      <alignment vertical="center"/>
    </xf>
    <xf numFmtId="0" fontId="42" fillId="9" borderId="36" xfId="9" applyFont="1" applyFill="1" applyBorder="1"/>
    <xf numFmtId="0" fontId="40" fillId="8" borderId="0" xfId="9" applyFont="1" applyFill="1" applyAlignment="1">
      <alignment horizontal="left" vertical="center"/>
    </xf>
    <xf numFmtId="0" fontId="40" fillId="8" borderId="0" xfId="9" applyFont="1" applyFill="1" applyAlignment="1">
      <alignment vertical="center"/>
    </xf>
    <xf numFmtId="0" fontId="44" fillId="0" borderId="0" xfId="9" applyFont="1"/>
    <xf numFmtId="0" fontId="45" fillId="0" borderId="0" xfId="9" applyFont="1"/>
    <xf numFmtId="0" fontId="40" fillId="0" borderId="0" xfId="9" applyFont="1" applyAlignment="1">
      <alignment horizontal="left" vertical="center" wrapText="1"/>
    </xf>
    <xf numFmtId="0" fontId="40" fillId="9" borderId="38" xfId="9" applyFont="1" applyFill="1" applyBorder="1"/>
    <xf numFmtId="0" fontId="41" fillId="0" borderId="0" xfId="9" applyFont="1"/>
    <xf numFmtId="0" fontId="42" fillId="0" borderId="0" xfId="9" applyFont="1" applyAlignment="1">
      <alignment horizontal="left" vertical="center"/>
    </xf>
    <xf numFmtId="0" fontId="41" fillId="0" borderId="0" xfId="9" applyFont="1" applyAlignment="1">
      <alignment vertical="center"/>
    </xf>
    <xf numFmtId="0" fontId="47" fillId="0" borderId="0" xfId="9" applyFont="1" applyAlignment="1">
      <alignment horizontal="left" vertical="center"/>
    </xf>
    <xf numFmtId="0" fontId="38" fillId="0" borderId="0" xfId="9" applyFont="1" applyAlignment="1">
      <alignment vertical="center"/>
    </xf>
    <xf numFmtId="0" fontId="35" fillId="0" borderId="0" xfId="9" applyFont="1" applyAlignment="1">
      <alignment horizontal="left" vertical="center"/>
    </xf>
    <xf numFmtId="49" fontId="35" fillId="0" borderId="0" xfId="9" applyNumberFormat="1" applyFont="1" applyAlignment="1">
      <alignment horizontal="center" vertical="center" wrapText="1"/>
    </xf>
    <xf numFmtId="49" fontId="38" fillId="9" borderId="38" xfId="9" applyNumberFormat="1" applyFont="1" applyFill="1" applyBorder="1" applyAlignment="1">
      <alignment horizontal="center" vertical="center" wrapText="1"/>
    </xf>
    <xf numFmtId="0" fontId="35" fillId="9" borderId="38" xfId="9" applyFont="1" applyFill="1" applyBorder="1"/>
    <xf numFmtId="0" fontId="37" fillId="8" borderId="0" xfId="9" applyFont="1" applyFill="1" applyAlignment="1">
      <alignment vertical="center"/>
    </xf>
    <xf numFmtId="0" fontId="49" fillId="0" borderId="0" xfId="9" applyFont="1" applyAlignment="1">
      <alignment vertical="center"/>
    </xf>
    <xf numFmtId="0" fontId="50" fillId="0" borderId="0" xfId="9" applyFont="1" applyAlignment="1">
      <alignment horizontal="left" vertical="center"/>
    </xf>
    <xf numFmtId="0" fontId="46" fillId="0" borderId="0" xfId="9" applyFont="1" applyAlignment="1">
      <alignment horizontal="left" vertical="center"/>
    </xf>
    <xf numFmtId="0" fontId="34" fillId="0" borderId="0" xfId="9" applyFont="1" applyAlignment="1">
      <alignment vertical="center"/>
    </xf>
    <xf numFmtId="0" fontId="37" fillId="9" borderId="38" xfId="9" applyFont="1" applyFill="1" applyBorder="1"/>
    <xf numFmtId="0" fontId="39" fillId="8" borderId="0" xfId="9" applyFont="1" applyFill="1" applyAlignment="1">
      <alignment horizontal="left" vertical="center"/>
    </xf>
    <xf numFmtId="0" fontId="39" fillId="8" borderId="0" xfId="9" applyFont="1" applyFill="1" applyAlignment="1">
      <alignment vertical="center"/>
    </xf>
    <xf numFmtId="49" fontId="38" fillId="0" borderId="0" xfId="9" applyNumberFormat="1" applyFont="1" applyAlignment="1">
      <alignment horizontal="center" vertical="center" wrapText="1"/>
    </xf>
    <xf numFmtId="0" fontId="39" fillId="9" borderId="38" xfId="9" applyFont="1" applyFill="1" applyBorder="1" applyAlignment="1">
      <alignment horizontal="left" vertical="center"/>
    </xf>
    <xf numFmtId="0" fontId="39" fillId="9" borderId="38" xfId="9" applyFont="1" applyFill="1" applyBorder="1" applyAlignment="1">
      <alignment vertical="center"/>
    </xf>
    <xf numFmtId="0" fontId="35" fillId="10" borderId="41" xfId="9" applyFont="1" applyFill="1" applyBorder="1" applyAlignment="1">
      <alignment horizontal="center" vertical="center"/>
    </xf>
    <xf numFmtId="0" fontId="35" fillId="10" borderId="41" xfId="9" applyFont="1" applyFill="1" applyBorder="1" applyAlignment="1">
      <alignment vertical="center"/>
    </xf>
    <xf numFmtId="0" fontId="36" fillId="10" borderId="41" xfId="9" applyFont="1" applyFill="1" applyBorder="1" applyAlignment="1">
      <alignment horizontal="left" vertical="center"/>
    </xf>
    <xf numFmtId="3" fontId="6" fillId="3" borderId="1" xfId="1" applyNumberFormat="1" applyFont="1" applyFill="1" applyBorder="1" applyAlignment="1" applyProtection="1">
      <alignment horizontal="right"/>
      <protection locked="0"/>
    </xf>
    <xf numFmtId="0" fontId="54" fillId="0" borderId="0" xfId="6" applyFont="1"/>
    <xf numFmtId="0" fontId="20" fillId="0" borderId="0" xfId="6"/>
    <xf numFmtId="4" fontId="57" fillId="0" borderId="0" xfId="6" applyNumberFormat="1" applyFont="1" applyAlignment="1">
      <alignment horizontal="right"/>
    </xf>
    <xf numFmtId="0" fontId="58" fillId="0" borderId="0" xfId="6" applyFont="1"/>
    <xf numFmtId="165" fontId="59" fillId="0" borderId="0" xfId="6" applyNumberFormat="1" applyFont="1" applyAlignment="1">
      <alignment horizontal="center"/>
    </xf>
    <xf numFmtId="0" fontId="60" fillId="6" borderId="0" xfId="6" applyFont="1" applyFill="1"/>
    <xf numFmtId="0" fontId="58" fillId="6" borderId="0" xfId="6" applyFont="1" applyFill="1"/>
    <xf numFmtId="4" fontId="57" fillId="6" borderId="0" xfId="6" applyNumberFormat="1" applyFont="1" applyFill="1" applyAlignment="1">
      <alignment horizontal="right"/>
    </xf>
    <xf numFmtId="0" fontId="54" fillId="6" borderId="0" xfId="6" applyFont="1" applyFill="1"/>
    <xf numFmtId="0" fontId="17" fillId="6" borderId="0" xfId="6" applyFont="1" applyFill="1"/>
    <xf numFmtId="0" fontId="61" fillId="6" borderId="0" xfId="6" applyFont="1" applyFill="1"/>
    <xf numFmtId="4" fontId="62" fillId="6" borderId="0" xfId="6" applyNumberFormat="1" applyFont="1" applyFill="1" applyAlignment="1">
      <alignment horizontal="right"/>
    </xf>
    <xf numFmtId="0" fontId="63" fillId="6" borderId="0" xfId="6" applyFont="1" applyFill="1"/>
    <xf numFmtId="0" fontId="64" fillId="6" borderId="0" xfId="6" applyFont="1" applyFill="1"/>
    <xf numFmtId="0" fontId="58" fillId="6" borderId="0" xfId="6" applyFont="1" applyFill="1" applyAlignment="1">
      <alignment horizontal="right"/>
    </xf>
    <xf numFmtId="0" fontId="58" fillId="0" borderId="0" xfId="6" applyFont="1" applyAlignment="1">
      <alignment vertical="top"/>
    </xf>
    <xf numFmtId="0" fontId="65" fillId="11" borderId="42" xfId="6" applyFont="1" applyFill="1" applyBorder="1" applyAlignment="1">
      <alignment horizontal="center" vertical="top" wrapText="1"/>
    </xf>
    <xf numFmtId="4" fontId="65" fillId="11" borderId="42" xfId="6" applyNumberFormat="1" applyFont="1" applyFill="1" applyBorder="1" applyAlignment="1">
      <alignment horizontal="right" vertical="top"/>
    </xf>
    <xf numFmtId="0" fontId="66" fillId="0" borderId="1" xfId="6" applyFont="1" applyBorder="1" applyAlignment="1">
      <alignment horizontal="left" vertical="top"/>
    </xf>
    <xf numFmtId="0" fontId="58" fillId="0" borderId="1" xfId="6" applyFont="1" applyBorder="1" applyAlignment="1">
      <alignment vertical="top" wrapText="1"/>
    </xf>
    <xf numFmtId="164" fontId="58" fillId="0" borderId="1" xfId="6" applyNumberFormat="1" applyFont="1" applyBorder="1" applyAlignment="1">
      <alignment horizontal="center"/>
    </xf>
    <xf numFmtId="164" fontId="58" fillId="0" borderId="43" xfId="6" applyNumberFormat="1" applyFont="1" applyBorder="1" applyAlignment="1">
      <alignment horizontal="center"/>
    </xf>
    <xf numFmtId="0" fontId="58" fillId="0" borderId="1" xfId="6" applyFont="1" applyBorder="1" applyAlignment="1">
      <alignment horizontal="center"/>
    </xf>
    <xf numFmtId="0" fontId="58" fillId="0" borderId="0" xfId="6" applyFont="1" applyAlignment="1">
      <alignment horizontal="right"/>
    </xf>
    <xf numFmtId="164" fontId="58" fillId="0" borderId="0" xfId="6" applyNumberFormat="1" applyFont="1" applyAlignment="1">
      <alignment horizontal="center"/>
    </xf>
    <xf numFmtId="0" fontId="58" fillId="0" borderId="1" xfId="6" applyFont="1" applyBorder="1" applyAlignment="1">
      <alignment horizontal="left" vertical="top" wrapText="1"/>
    </xf>
    <xf numFmtId="0" fontId="58" fillId="0" borderId="1" xfId="6" applyFont="1" applyBorder="1" applyAlignment="1">
      <alignment horizontal="right"/>
    </xf>
    <xf numFmtId="0" fontId="66" fillId="0" borderId="0" xfId="6" applyFont="1" applyAlignment="1">
      <alignment horizontal="left" vertical="top"/>
    </xf>
    <xf numFmtId="0" fontId="58" fillId="0" borderId="0" xfId="6" applyFont="1" applyAlignment="1">
      <alignment vertical="top" wrapText="1"/>
    </xf>
    <xf numFmtId="164" fontId="57" fillId="0" borderId="0" xfId="6" applyNumberFormat="1" applyFont="1" applyAlignment="1">
      <alignment horizontal="center"/>
    </xf>
    <xf numFmtId="0" fontId="57" fillId="0" borderId="1" xfId="6" applyFont="1" applyBorder="1" applyAlignment="1">
      <alignment vertical="top" wrapText="1"/>
    </xf>
    <xf numFmtId="4" fontId="58" fillId="0" borderId="1" xfId="6" applyNumberFormat="1" applyFont="1" applyBorder="1" applyAlignment="1">
      <alignment horizontal="center"/>
    </xf>
    <xf numFmtId="0" fontId="66" fillId="6" borderId="1" xfId="6" applyFont="1" applyFill="1" applyBorder="1" applyAlignment="1">
      <alignment horizontal="left" vertical="top"/>
    </xf>
    <xf numFmtId="0" fontId="58" fillId="6" borderId="1" xfId="6" applyFont="1" applyFill="1" applyBorder="1" applyAlignment="1">
      <alignment horizontal="left" vertical="top" wrapText="1"/>
    </xf>
    <xf numFmtId="0" fontId="58" fillId="6" borderId="43" xfId="6" applyFont="1" applyFill="1" applyBorder="1" applyAlignment="1">
      <alignment horizontal="right"/>
    </xf>
    <xf numFmtId="0" fontId="58" fillId="6" borderId="1" xfId="6" applyFont="1" applyFill="1" applyBorder="1" applyAlignment="1">
      <alignment horizontal="right"/>
    </xf>
    <xf numFmtId="164" fontId="58" fillId="6" borderId="43" xfId="6" applyNumberFormat="1" applyFont="1" applyFill="1" applyBorder="1" applyAlignment="1">
      <alignment horizontal="center"/>
    </xf>
    <xf numFmtId="0" fontId="58" fillId="6" borderId="0" xfId="6" applyFont="1" applyFill="1" applyAlignment="1">
      <alignment horizontal="left" vertical="top" wrapText="1"/>
    </xf>
    <xf numFmtId="0" fontId="66" fillId="6" borderId="0" xfId="6" applyFont="1" applyFill="1"/>
    <xf numFmtId="0" fontId="57" fillId="6" borderId="2" xfId="6" applyFont="1" applyFill="1" applyBorder="1" applyAlignment="1">
      <alignment vertical="top" wrapText="1"/>
    </xf>
    <xf numFmtId="0" fontId="58" fillId="6" borderId="10" xfId="6" applyFont="1" applyFill="1" applyBorder="1" applyAlignment="1">
      <alignment horizontal="right"/>
    </xf>
    <xf numFmtId="4" fontId="58" fillId="6" borderId="10" xfId="6" applyNumberFormat="1" applyFont="1" applyFill="1" applyBorder="1" applyAlignment="1">
      <alignment horizontal="right"/>
    </xf>
    <xf numFmtId="0" fontId="20" fillId="6" borderId="0" xfId="6" applyFill="1"/>
    <xf numFmtId="0" fontId="66" fillId="6" borderId="1" xfId="6" applyFont="1" applyFill="1" applyBorder="1" applyAlignment="1">
      <alignment horizontal="left"/>
    </xf>
    <xf numFmtId="0" fontId="68" fillId="6" borderId="1" xfId="6" applyFont="1" applyFill="1" applyBorder="1" applyAlignment="1">
      <alignment vertical="top" wrapText="1"/>
    </xf>
    <xf numFmtId="164" fontId="58" fillId="6" borderId="1" xfId="6" applyNumberFormat="1" applyFont="1" applyFill="1" applyBorder="1" applyAlignment="1">
      <alignment horizontal="center"/>
    </xf>
    <xf numFmtId="0" fontId="20" fillId="6" borderId="1" xfId="6" applyFill="1" applyBorder="1" applyAlignment="1">
      <alignment horizontal="left" wrapText="1"/>
    </xf>
    <xf numFmtId="0" fontId="58" fillId="6" borderId="1" xfId="6" applyFont="1" applyFill="1" applyBorder="1" applyAlignment="1">
      <alignment vertical="top" wrapText="1"/>
    </xf>
    <xf numFmtId="0" fontId="20" fillId="6" borderId="1" xfId="6" applyFill="1" applyBorder="1" applyAlignment="1">
      <alignment vertical="top" wrapText="1"/>
    </xf>
    <xf numFmtId="0" fontId="66" fillId="6" borderId="0" xfId="6" applyFont="1" applyFill="1" applyAlignment="1">
      <alignment horizontal="left" vertical="top"/>
    </xf>
    <xf numFmtId="0" fontId="58" fillId="6" borderId="0" xfId="6" applyFont="1" applyFill="1" applyAlignment="1">
      <alignment vertical="top" wrapText="1"/>
    </xf>
    <xf numFmtId="164" fontId="57" fillId="6" borderId="0" xfId="6" applyNumberFormat="1" applyFont="1" applyFill="1" applyAlignment="1">
      <alignment horizontal="center"/>
    </xf>
    <xf numFmtId="164" fontId="57" fillId="0" borderId="1" xfId="6" applyNumberFormat="1" applyFont="1" applyBorder="1" applyAlignment="1">
      <alignment horizontal="center"/>
    </xf>
    <xf numFmtId="164" fontId="57" fillId="0" borderId="0" xfId="6" applyNumberFormat="1" applyFont="1" applyAlignment="1">
      <alignment horizontal="center" vertical="top"/>
    </xf>
    <xf numFmtId="0" fontId="69" fillId="6" borderId="1" xfId="6" applyFont="1" applyFill="1" applyBorder="1" applyAlignment="1">
      <alignment vertical="top" wrapText="1"/>
    </xf>
    <xf numFmtId="0" fontId="66" fillId="0" borderId="36" xfId="6" applyFont="1" applyBorder="1" applyAlignment="1">
      <alignment horizontal="left" vertical="top"/>
    </xf>
    <xf numFmtId="0" fontId="66" fillId="0" borderId="0" xfId="6" applyFont="1"/>
    <xf numFmtId="0" fontId="59" fillId="0" borderId="36" xfId="6" applyFont="1" applyBorder="1" applyAlignment="1">
      <alignment vertical="top" wrapText="1"/>
    </xf>
    <xf numFmtId="0" fontId="58" fillId="0" borderId="36" xfId="6" applyFont="1" applyBorder="1" applyAlignment="1">
      <alignment horizontal="right"/>
    </xf>
    <xf numFmtId="164" fontId="57" fillId="0" borderId="36" xfId="6" applyNumberFormat="1" applyFont="1" applyBorder="1" applyAlignment="1">
      <alignment horizontal="center"/>
    </xf>
    <xf numFmtId="0" fontId="55" fillId="0" borderId="36" xfId="6" applyFont="1" applyBorder="1" applyAlignment="1">
      <alignment vertical="top" wrapText="1"/>
    </xf>
    <xf numFmtId="0" fontId="55" fillId="0" borderId="0" xfId="6" applyFont="1" applyAlignment="1">
      <alignment horizontal="right"/>
    </xf>
    <xf numFmtId="17" fontId="20" fillId="0" borderId="0" xfId="6" applyNumberFormat="1"/>
    <xf numFmtId="4" fontId="20" fillId="0" borderId="0" xfId="6" applyNumberFormat="1" applyAlignment="1">
      <alignment horizontal="right"/>
    </xf>
    <xf numFmtId="0" fontId="55" fillId="0" borderId="0" xfId="6" applyFont="1" applyAlignment="1">
      <alignment vertical="top" wrapText="1"/>
    </xf>
    <xf numFmtId="0" fontId="70" fillId="0" borderId="0" xfId="9" applyFont="1" applyAlignment="1">
      <alignment horizontal="right" vertical="center"/>
    </xf>
    <xf numFmtId="0" fontId="34" fillId="12" borderId="0" xfId="9" applyFont="1" applyFill="1" applyAlignment="1">
      <alignment horizontal="center" vertical="center"/>
    </xf>
    <xf numFmtId="0" fontId="35" fillId="12" borderId="0" xfId="9" applyFont="1" applyFill="1" applyAlignment="1">
      <alignment vertical="center"/>
    </xf>
    <xf numFmtId="0" fontId="46" fillId="0" borderId="0" xfId="9" applyFont="1" applyAlignment="1">
      <alignment horizontal="right" vertical="center"/>
    </xf>
    <xf numFmtId="0" fontId="46" fillId="8" borderId="0" xfId="9" applyFont="1" applyFill="1" applyAlignment="1">
      <alignment horizontal="right" vertical="center"/>
    </xf>
    <xf numFmtId="0" fontId="35" fillId="13" borderId="0" xfId="9" applyFont="1" applyFill="1" applyAlignment="1">
      <alignment vertical="center"/>
    </xf>
    <xf numFmtId="0" fontId="72" fillId="0" borderId="0" xfId="9" applyFont="1"/>
    <xf numFmtId="0" fontId="46" fillId="0" borderId="0" xfId="9" applyFont="1"/>
    <xf numFmtId="0" fontId="40" fillId="12" borderId="0" xfId="9" applyFont="1" applyFill="1"/>
    <xf numFmtId="0" fontId="35" fillId="12" borderId="0" xfId="9" applyFont="1" applyFill="1"/>
    <xf numFmtId="49" fontId="35" fillId="0" borderId="0" xfId="9" applyNumberFormat="1" applyFont="1" applyAlignment="1">
      <alignment horizontal="center"/>
    </xf>
    <xf numFmtId="0" fontId="40" fillId="12" borderId="0" xfId="9" applyFont="1" applyFill="1" applyAlignment="1">
      <alignment vertical="center"/>
    </xf>
    <xf numFmtId="49" fontId="38" fillId="9" borderId="36" xfId="9" applyNumberFormat="1" applyFont="1" applyFill="1" applyBorder="1" applyAlignment="1">
      <alignment horizontal="center" vertical="center"/>
    </xf>
    <xf numFmtId="0" fontId="74" fillId="9" borderId="36" xfId="9" applyFont="1" applyFill="1" applyBorder="1"/>
    <xf numFmtId="0" fontId="42" fillId="14" borderId="36" xfId="9" applyFont="1" applyFill="1" applyBorder="1"/>
    <xf numFmtId="49" fontId="34" fillId="8" borderId="0" xfId="9" applyNumberFormat="1" applyFont="1" applyFill="1" applyAlignment="1">
      <alignment horizontal="center" vertical="center"/>
    </xf>
    <xf numFmtId="0" fontId="40" fillId="13" borderId="0" xfId="9" applyFont="1" applyFill="1" applyAlignment="1">
      <alignment vertical="center"/>
    </xf>
    <xf numFmtId="49" fontId="75" fillId="0" borderId="0" xfId="9" applyNumberFormat="1" applyFont="1" applyAlignment="1">
      <alignment horizontal="center" vertical="center"/>
    </xf>
    <xf numFmtId="49" fontId="76" fillId="0" borderId="0" xfId="9" applyNumberFormat="1" applyFont="1" applyAlignment="1">
      <alignment horizontal="center" vertical="center"/>
    </xf>
    <xf numFmtId="0" fontId="77" fillId="0" borderId="0" xfId="9" applyFont="1"/>
    <xf numFmtId="0" fontId="44" fillId="12" borderId="0" xfId="9" applyFont="1" applyFill="1"/>
    <xf numFmtId="0" fontId="46" fillId="9" borderId="38" xfId="9" applyFont="1" applyFill="1" applyBorder="1" applyAlignment="1">
      <alignment horizontal="right"/>
    </xf>
    <xf numFmtId="0" fontId="40" fillId="14" borderId="38" xfId="9" applyFont="1" applyFill="1" applyBorder="1"/>
    <xf numFmtId="0" fontId="46" fillId="0" borderId="0" xfId="9" applyFont="1" applyAlignment="1">
      <alignment horizontal="right"/>
    </xf>
    <xf numFmtId="49" fontId="35" fillId="0" borderId="0" xfId="9" applyNumberFormat="1" applyFont="1" applyAlignment="1">
      <alignment horizontal="center" vertical="top" wrapText="1"/>
    </xf>
    <xf numFmtId="0" fontId="80" fillId="0" borderId="0" xfId="9" applyFont="1"/>
    <xf numFmtId="0" fontId="41" fillId="12" borderId="0" xfId="9" applyFont="1" applyFill="1"/>
    <xf numFmtId="0" fontId="80" fillId="0" borderId="0" xfId="9" applyFont="1" applyAlignment="1">
      <alignment horizontal="right" vertical="center"/>
    </xf>
    <xf numFmtId="0" fontId="41" fillId="12" borderId="0" xfId="9" applyFont="1" applyFill="1" applyAlignment="1">
      <alignment vertical="center"/>
    </xf>
    <xf numFmtId="0" fontId="38" fillId="12" borderId="0" xfId="9" applyFont="1" applyFill="1" applyAlignment="1">
      <alignment vertical="center"/>
    </xf>
    <xf numFmtId="0" fontId="46" fillId="0" borderId="0" xfId="9" applyFont="1" applyAlignment="1">
      <alignment horizontal="right" vertical="center" wrapText="1"/>
    </xf>
    <xf numFmtId="0" fontId="35" fillId="12" borderId="39" xfId="9" applyFont="1" applyFill="1" applyBorder="1" applyAlignment="1">
      <alignment horizontal="justify" vertical="top" wrapText="1"/>
    </xf>
    <xf numFmtId="4" fontId="35" fillId="12" borderId="0" xfId="9" applyNumberFormat="1" applyFont="1" applyFill="1" applyAlignment="1">
      <alignment horizontal="center"/>
    </xf>
    <xf numFmtId="0" fontId="35" fillId="12" borderId="40" xfId="9" applyFont="1" applyFill="1" applyBorder="1" applyAlignment="1">
      <alignment horizontal="center"/>
    </xf>
    <xf numFmtId="0" fontId="35" fillId="12" borderId="39" xfId="9" applyFont="1" applyFill="1" applyBorder="1"/>
    <xf numFmtId="0" fontId="35" fillId="12" borderId="40" xfId="9" applyFont="1" applyFill="1" applyBorder="1"/>
    <xf numFmtId="0" fontId="38" fillId="12" borderId="0" xfId="9" applyFont="1" applyFill="1"/>
    <xf numFmtId="4" fontId="35" fillId="0" borderId="0" xfId="9" applyNumberFormat="1" applyFont="1" applyAlignment="1" applyProtection="1">
      <alignment horizontal="center" vertical="center"/>
      <protection locked="0"/>
    </xf>
    <xf numFmtId="4" fontId="35" fillId="0" borderId="0" xfId="9" applyNumberFormat="1" applyFont="1" applyAlignment="1" applyProtection="1">
      <alignment horizontal="center"/>
      <protection locked="0"/>
    </xf>
    <xf numFmtId="0" fontId="35" fillId="14" borderId="38" xfId="9" applyFont="1" applyFill="1" applyBorder="1"/>
    <xf numFmtId="0" fontId="70" fillId="8" borderId="0" xfId="9" applyFont="1" applyFill="1" applyAlignment="1">
      <alignment horizontal="right" vertical="center"/>
    </xf>
    <xf numFmtId="0" fontId="37" fillId="13" borderId="0" xfId="9" applyFont="1" applyFill="1" applyAlignment="1">
      <alignment horizontal="left"/>
    </xf>
    <xf numFmtId="0" fontId="40" fillId="13" borderId="0" xfId="9" applyFont="1" applyFill="1"/>
    <xf numFmtId="0" fontId="40" fillId="14" borderId="0" xfId="9" applyFont="1" applyFill="1"/>
    <xf numFmtId="0" fontId="37" fillId="14" borderId="0" xfId="9" applyFont="1" applyFill="1" applyAlignment="1">
      <alignment wrapText="1"/>
    </xf>
    <xf numFmtId="0" fontId="37" fillId="14" borderId="0" xfId="9" applyFont="1" applyFill="1"/>
    <xf numFmtId="0" fontId="37" fillId="14" borderId="0" xfId="9" applyFont="1" applyFill="1" applyAlignment="1">
      <alignment vertical="center"/>
    </xf>
    <xf numFmtId="0" fontId="51" fillId="12" borderId="0" xfId="9" applyFont="1" applyFill="1" applyAlignment="1">
      <alignment vertical="center"/>
    </xf>
    <xf numFmtId="0" fontId="40" fillId="15" borderId="0" xfId="9" applyFont="1" applyFill="1"/>
    <xf numFmtId="0" fontId="35" fillId="15" borderId="0" xfId="9" applyFont="1" applyFill="1" applyAlignment="1">
      <alignment vertical="center"/>
    </xf>
    <xf numFmtId="4" fontId="37" fillId="12" borderId="0" xfId="9" applyNumberFormat="1" applyFont="1" applyFill="1" applyAlignment="1">
      <alignment horizontal="left" vertical="center"/>
    </xf>
    <xf numFmtId="0" fontId="40" fillId="15" borderId="0" xfId="9" applyFont="1" applyFill="1" applyAlignment="1">
      <alignment vertical="center"/>
    </xf>
    <xf numFmtId="4" fontId="40" fillId="12" borderId="0" xfId="9" applyNumberFormat="1" applyFont="1" applyFill="1" applyAlignment="1">
      <alignment vertical="center"/>
    </xf>
    <xf numFmtId="4" fontId="40" fillId="15" borderId="0" xfId="9" applyNumberFormat="1" applyFont="1" applyFill="1" applyAlignment="1">
      <alignment vertical="center"/>
    </xf>
    <xf numFmtId="0" fontId="37" fillId="12" borderId="0" xfId="9" applyFont="1" applyFill="1" applyAlignment="1">
      <alignment horizontal="left" vertical="center"/>
    </xf>
    <xf numFmtId="0" fontId="37" fillId="12" borderId="0" xfId="9" applyFont="1" applyFill="1" applyAlignment="1">
      <alignment horizontal="left" vertical="center" wrapText="1"/>
    </xf>
    <xf numFmtId="0" fontId="40" fillId="13" borderId="0" xfId="9" applyFont="1" applyFill="1" applyAlignment="1">
      <alignment vertical="center" wrapText="1"/>
    </xf>
    <xf numFmtId="0" fontId="40" fillId="12" borderId="0" xfId="9" applyFont="1" applyFill="1" applyAlignment="1">
      <alignment vertical="center" wrapText="1"/>
    </xf>
    <xf numFmtId="0" fontId="40" fillId="12" borderId="0" xfId="9" applyFont="1" applyFill="1" applyAlignment="1">
      <alignment wrapText="1"/>
    </xf>
    <xf numFmtId="0" fontId="37" fillId="12" borderId="0" xfId="9" applyFont="1" applyFill="1" applyAlignment="1">
      <alignment vertical="center"/>
    </xf>
    <xf numFmtId="0" fontId="46" fillId="0" borderId="0" xfId="9" applyFont="1" applyAlignment="1">
      <alignment vertical="center"/>
    </xf>
    <xf numFmtId="49" fontId="34" fillId="0" borderId="0" xfId="9" applyNumberFormat="1" applyFont="1" applyAlignment="1">
      <alignment horizontal="center" vertical="center" wrapText="1"/>
    </xf>
    <xf numFmtId="0" fontId="70" fillId="0" borderId="0" xfId="9" applyFont="1" applyAlignment="1">
      <alignment horizontal="right" vertical="center" wrapText="1"/>
    </xf>
    <xf numFmtId="0" fontId="34" fillId="12" borderId="0" xfId="9" applyFont="1" applyFill="1" applyAlignment="1">
      <alignment vertical="center"/>
    </xf>
    <xf numFmtId="0" fontId="46" fillId="0" borderId="0" xfId="9" applyFont="1" applyAlignment="1">
      <alignment vertical="center" wrapText="1"/>
    </xf>
    <xf numFmtId="0" fontId="35" fillId="12" borderId="0" xfId="9" applyFont="1" applyFill="1" applyAlignment="1">
      <alignment vertical="center" wrapText="1"/>
    </xf>
    <xf numFmtId="0" fontId="46" fillId="0" borderId="0" xfId="9" applyFont="1" applyAlignment="1">
      <alignment horizontal="left" vertical="center" wrapText="1"/>
    </xf>
    <xf numFmtId="0" fontId="70" fillId="9" borderId="38" xfId="9" applyFont="1" applyFill="1" applyBorder="1"/>
    <xf numFmtId="0" fontId="37" fillId="14" borderId="38" xfId="9" applyFont="1" applyFill="1" applyBorder="1"/>
    <xf numFmtId="0" fontId="74" fillId="8" borderId="0" xfId="9" applyFont="1" applyFill="1" applyAlignment="1">
      <alignment horizontal="right" vertical="center"/>
    </xf>
    <xf numFmtId="0" fontId="39" fillId="13" borderId="0" xfId="9" applyFont="1" applyFill="1" applyAlignment="1">
      <alignment vertical="center"/>
    </xf>
    <xf numFmtId="0" fontId="74" fillId="9" borderId="38" xfId="9" applyFont="1" applyFill="1" applyBorder="1" applyAlignment="1">
      <alignment horizontal="right" vertical="center"/>
    </xf>
    <xf numFmtId="0" fontId="39" fillId="14" borderId="38" xfId="9" applyFont="1" applyFill="1" applyBorder="1" applyAlignment="1">
      <alignment vertical="center"/>
    </xf>
    <xf numFmtId="0" fontId="46" fillId="10" borderId="41" xfId="9" applyFont="1" applyFill="1" applyBorder="1" applyAlignment="1">
      <alignment horizontal="right" vertical="center"/>
    </xf>
    <xf numFmtId="0" fontId="35" fillId="16" borderId="41" xfId="9" applyFont="1" applyFill="1" applyBorder="1" applyAlignment="1">
      <alignment vertical="center"/>
    </xf>
    <xf numFmtId="0" fontId="4" fillId="0" borderId="0" xfId="1" applyFont="1" applyAlignment="1">
      <alignment horizontal="left" vertical="center" wrapText="1"/>
    </xf>
    <xf numFmtId="0" fontId="4" fillId="0" borderId="1" xfId="0" applyFont="1" applyBorder="1" applyAlignment="1">
      <alignment horizontal="left" vertical="center" wrapText="1"/>
    </xf>
    <xf numFmtId="0" fontId="4" fillId="0" borderId="1" xfId="0" applyFont="1" applyBorder="1" applyAlignment="1">
      <alignment horizontal="center" vertical="center"/>
    </xf>
    <xf numFmtId="4" fontId="4" fillId="0" borderId="1" xfId="0" applyNumberFormat="1" applyFont="1" applyBorder="1" applyAlignment="1">
      <alignment horizontal="center" vertical="center"/>
    </xf>
    <xf numFmtId="49" fontId="4" fillId="0" borderId="9" xfId="2" applyNumberFormat="1" applyFont="1" applyBorder="1" applyAlignment="1">
      <alignment horizontal="center" vertical="center"/>
    </xf>
    <xf numFmtId="0" fontId="4" fillId="0" borderId="9" xfId="1" applyFont="1" applyBorder="1" applyAlignment="1">
      <alignment horizontal="left" vertical="top" wrapText="1"/>
    </xf>
    <xf numFmtId="0" fontId="4" fillId="0" borderId="9" xfId="1" applyFont="1" applyBorder="1" applyAlignment="1">
      <alignment horizontal="center" vertical="center"/>
    </xf>
    <xf numFmtId="4" fontId="4" fillId="0" borderId="9" xfId="1" applyNumberFormat="1" applyFont="1" applyBorder="1" applyAlignment="1">
      <alignment horizontal="center" vertical="center"/>
    </xf>
    <xf numFmtId="49" fontId="4" fillId="6" borderId="5" xfId="1" applyNumberFormat="1" applyFont="1" applyFill="1" applyBorder="1" applyAlignment="1">
      <alignment horizontal="center" vertical="center"/>
    </xf>
    <xf numFmtId="49" fontId="8" fillId="4" borderId="1" xfId="0" applyNumberFormat="1" applyFont="1" applyFill="1" applyBorder="1" applyAlignment="1">
      <alignment horizontal="center" vertical="center"/>
    </xf>
    <xf numFmtId="49" fontId="8" fillId="4" borderId="1" xfId="0" applyNumberFormat="1" applyFont="1" applyFill="1" applyBorder="1" applyAlignment="1">
      <alignment horizontal="left" vertical="center"/>
    </xf>
    <xf numFmtId="0" fontId="6" fillId="4" borderId="1" xfId="0" applyFont="1" applyFill="1" applyBorder="1" applyAlignment="1">
      <alignment horizontal="center"/>
    </xf>
    <xf numFmtId="4" fontId="6" fillId="4" borderId="1" xfId="0" applyNumberFormat="1" applyFont="1" applyFill="1" applyBorder="1" applyAlignment="1">
      <alignment horizontal="center"/>
    </xf>
    <xf numFmtId="168" fontId="4" fillId="0" borderId="1" xfId="0" applyNumberFormat="1" applyFont="1" applyBorder="1" applyAlignment="1">
      <alignment horizontal="center" vertical="center"/>
    </xf>
    <xf numFmtId="0" fontId="4" fillId="0" borderId="5" xfId="1" applyFont="1" applyBorder="1" applyAlignment="1">
      <alignment wrapText="1"/>
    </xf>
    <xf numFmtId="164" fontId="4" fillId="0" borderId="1" xfId="0" applyNumberFormat="1" applyFont="1" applyBorder="1" applyAlignment="1">
      <alignment horizontal="right" vertical="center"/>
    </xf>
    <xf numFmtId="164" fontId="4" fillId="0" borderId="9" xfId="1" applyNumberFormat="1" applyFont="1" applyBorder="1" applyAlignment="1">
      <alignment horizontal="right" vertical="center"/>
    </xf>
    <xf numFmtId="0" fontId="6" fillId="4" borderId="1" xfId="0" applyFont="1" applyFill="1" applyBorder="1"/>
    <xf numFmtId="164" fontId="4" fillId="0" borderId="1" xfId="0" applyNumberFormat="1" applyFont="1" applyBorder="1" applyAlignment="1">
      <alignment vertical="center"/>
    </xf>
    <xf numFmtId="49" fontId="4" fillId="0" borderId="1" xfId="1" applyNumberFormat="1" applyFont="1" applyBorder="1" applyAlignment="1" applyProtection="1">
      <alignment horizontal="center" vertical="center"/>
      <protection locked="0"/>
    </xf>
    <xf numFmtId="3" fontId="5" fillId="0" borderId="2" xfId="1" applyNumberFormat="1" applyFont="1" applyBorder="1" applyAlignment="1" applyProtection="1">
      <alignment horizontal="right"/>
      <protection locked="0"/>
    </xf>
    <xf numFmtId="164" fontId="4" fillId="0" borderId="1" xfId="0" applyNumberFormat="1" applyFont="1" applyBorder="1" applyAlignment="1" applyProtection="1">
      <alignment horizontal="right" vertical="center"/>
      <protection locked="0"/>
    </xf>
    <xf numFmtId="164" fontId="4" fillId="0" borderId="9" xfId="1" applyNumberFormat="1" applyFont="1" applyBorder="1" applyAlignment="1" applyProtection="1">
      <alignment horizontal="right" vertical="center"/>
      <protection locked="0"/>
    </xf>
    <xf numFmtId="3" fontId="4" fillId="0" borderId="7" xfId="1" applyNumberFormat="1" applyFont="1" applyBorder="1" applyAlignment="1" applyProtection="1">
      <alignment horizontal="right"/>
      <protection locked="0"/>
    </xf>
    <xf numFmtId="3" fontId="6" fillId="4" borderId="1" xfId="0" applyNumberFormat="1" applyFont="1" applyFill="1" applyBorder="1" applyAlignment="1" applyProtection="1">
      <alignment horizontal="right"/>
      <protection locked="0"/>
    </xf>
    <xf numFmtId="167" fontId="4" fillId="0" borderId="1" xfId="0" applyNumberFormat="1" applyFont="1" applyBorder="1" applyAlignment="1" applyProtection="1">
      <alignment horizontal="center" vertical="center"/>
      <protection locked="0"/>
    </xf>
    <xf numFmtId="3" fontId="4" fillId="0" borderId="0" xfId="1" applyNumberFormat="1" applyFont="1" applyAlignment="1" applyProtection="1">
      <alignment horizontal="right"/>
      <protection locked="0"/>
    </xf>
    <xf numFmtId="0" fontId="3" fillId="0" borderId="0" xfId="1" applyProtection="1">
      <protection locked="0"/>
    </xf>
    <xf numFmtId="0" fontId="12" fillId="0" borderId="0" xfId="1" applyFont="1" applyAlignment="1" applyProtection="1">
      <alignment vertical="top" wrapText="1"/>
      <protection locked="0"/>
    </xf>
    <xf numFmtId="49" fontId="8" fillId="0" borderId="1" xfId="1" applyNumberFormat="1" applyFont="1" applyBorder="1" applyAlignment="1">
      <alignment horizontal="center" vertical="center"/>
    </xf>
    <xf numFmtId="49" fontId="8" fillId="0" borderId="1" xfId="1" applyNumberFormat="1" applyFont="1" applyBorder="1" applyAlignment="1">
      <alignment horizontal="left" vertical="center"/>
    </xf>
    <xf numFmtId="0" fontId="6" fillId="0" borderId="1" xfId="1" applyFont="1" applyBorder="1" applyAlignment="1">
      <alignment horizontal="center"/>
    </xf>
    <xf numFmtId="4" fontId="6" fillId="0" borderId="1" xfId="1" applyNumberFormat="1" applyFont="1" applyBorder="1" applyAlignment="1">
      <alignment horizontal="center"/>
    </xf>
    <xf numFmtId="49" fontId="4" fillId="0" borderId="1" xfId="2" applyNumberFormat="1" applyFont="1" applyBorder="1" applyAlignment="1">
      <alignment horizontal="center" vertical="center"/>
    </xf>
    <xf numFmtId="2" fontId="4" fillId="0" borderId="1" xfId="1" applyNumberFormat="1" applyFont="1" applyBorder="1" applyAlignment="1">
      <alignment horizontal="center" vertical="center"/>
    </xf>
    <xf numFmtId="49" fontId="4" fillId="0" borderId="1" xfId="1" applyNumberFormat="1" applyFont="1" applyBorder="1" applyAlignment="1">
      <alignment horizontal="left" vertical="top" wrapText="1"/>
    </xf>
    <xf numFmtId="0" fontId="6" fillId="0" borderId="1" xfId="1" applyFont="1" applyBorder="1"/>
    <xf numFmtId="164" fontId="4" fillId="0" borderId="1" xfId="1" applyNumberFormat="1" applyFont="1" applyBorder="1" applyAlignment="1">
      <alignment vertical="center"/>
    </xf>
    <xf numFmtId="3" fontId="6" fillId="0" borderId="1" xfId="1" applyNumberFormat="1" applyFont="1" applyBorder="1" applyAlignment="1" applyProtection="1">
      <alignment horizontal="right"/>
      <protection locked="0"/>
    </xf>
    <xf numFmtId="164" fontId="4" fillId="0" borderId="1" xfId="1" applyNumberFormat="1" applyFont="1" applyBorder="1" applyAlignment="1" applyProtection="1">
      <alignment horizontal="center" vertical="center"/>
      <protection locked="0"/>
    </xf>
    <xf numFmtId="3" fontId="6" fillId="7" borderId="1" xfId="1" applyNumberFormat="1" applyFont="1" applyFill="1" applyBorder="1" applyAlignment="1" applyProtection="1">
      <alignment horizontal="right"/>
      <protection locked="0"/>
    </xf>
    <xf numFmtId="49" fontId="22" fillId="0" borderId="13" xfId="10" applyNumberFormat="1" applyFont="1" applyBorder="1" applyAlignment="1">
      <alignment horizontal="center" vertical="center"/>
    </xf>
    <xf numFmtId="0" fontId="22" fillId="0" borderId="4" xfId="10" applyFont="1" applyBorder="1" applyAlignment="1">
      <alignment horizontal="center" vertical="top"/>
    </xf>
    <xf numFmtId="0" fontId="22" fillId="0" borderId="4" xfId="10" applyFont="1" applyBorder="1" applyAlignment="1">
      <alignment horizontal="center" vertical="center"/>
    </xf>
    <xf numFmtId="3" fontId="22" fillId="0" borderId="4" xfId="10" applyNumberFormat="1" applyFont="1" applyBorder="1" applyAlignment="1">
      <alignment horizontal="center" vertical="center"/>
    </xf>
    <xf numFmtId="49" fontId="22" fillId="0" borderId="15" xfId="10" applyNumberFormat="1" applyFont="1" applyBorder="1" applyAlignment="1">
      <alignment horizontal="center" vertical="center"/>
    </xf>
    <xf numFmtId="0" fontId="22" fillId="0" borderId="1" xfId="10" applyFont="1" applyBorder="1" applyAlignment="1">
      <alignment vertical="top"/>
    </xf>
    <xf numFmtId="0" fontId="22" fillId="0" borderId="1" xfId="10" applyFont="1" applyBorder="1" applyAlignment="1">
      <alignment horizontal="center" vertical="center"/>
    </xf>
    <xf numFmtId="3" fontId="22" fillId="0" borderId="1" xfId="10" applyNumberFormat="1" applyFont="1" applyBorder="1" applyAlignment="1">
      <alignment horizontal="center" vertical="center"/>
    </xf>
    <xf numFmtId="49" fontId="23" fillId="5" borderId="15" xfId="10" applyNumberFormat="1" applyFont="1" applyFill="1" applyBorder="1" applyAlignment="1">
      <alignment horizontal="center" vertical="center"/>
    </xf>
    <xf numFmtId="0" fontId="23" fillId="5" borderId="1" xfId="10" applyFont="1" applyFill="1" applyBorder="1" applyAlignment="1">
      <alignment vertical="top"/>
    </xf>
    <xf numFmtId="0" fontId="23" fillId="5" borderId="1" xfId="10" applyFont="1" applyFill="1" applyBorder="1" applyAlignment="1">
      <alignment horizontal="center" vertical="center"/>
    </xf>
    <xf numFmtId="3" fontId="23" fillId="5" borderId="1" xfId="10" applyNumberFormat="1" applyFont="1" applyFill="1" applyBorder="1" applyAlignment="1">
      <alignment horizontal="center" vertical="center"/>
    </xf>
    <xf numFmtId="49" fontId="24" fillId="0" borderId="15" xfId="10" applyNumberFormat="1" applyFont="1" applyBorder="1" applyAlignment="1">
      <alignment horizontal="center" vertical="center"/>
    </xf>
    <xf numFmtId="0" fontId="24" fillId="0" borderId="1" xfId="10" applyFont="1" applyBorder="1" applyAlignment="1">
      <alignment vertical="top"/>
    </xf>
    <xf numFmtId="0" fontId="24" fillId="0" borderId="1" xfId="10" applyFont="1" applyBorder="1" applyAlignment="1">
      <alignment horizontal="center" vertical="center"/>
    </xf>
    <xf numFmtId="3" fontId="24" fillId="0" borderId="1" xfId="10" applyNumberFormat="1" applyFont="1" applyBorder="1" applyAlignment="1">
      <alignment horizontal="center" vertical="center"/>
    </xf>
    <xf numFmtId="49" fontId="22" fillId="4" borderId="15" xfId="10" applyNumberFormat="1" applyFont="1" applyFill="1" applyBorder="1" applyAlignment="1">
      <alignment horizontal="center" vertical="center" wrapText="1"/>
    </xf>
    <xf numFmtId="0" fontId="24" fillId="4" borderId="1" xfId="10" applyFont="1" applyFill="1" applyBorder="1" applyAlignment="1">
      <alignment vertical="top" wrapText="1"/>
    </xf>
    <xf numFmtId="0" fontId="24" fillId="4" borderId="1" xfId="10" applyFont="1" applyFill="1" applyBorder="1" applyAlignment="1">
      <alignment horizontal="center" vertical="center"/>
    </xf>
    <xf numFmtId="3" fontId="24" fillId="4" borderId="1" xfId="10" applyNumberFormat="1" applyFont="1" applyFill="1" applyBorder="1" applyAlignment="1">
      <alignment horizontal="center" vertical="center"/>
    </xf>
    <xf numFmtId="49" fontId="22" fillId="0" borderId="15" xfId="10" applyNumberFormat="1" applyFont="1" applyBorder="1" applyAlignment="1">
      <alignment horizontal="center" vertical="center" wrapText="1"/>
    </xf>
    <xf numFmtId="0" fontId="22" fillId="0" borderId="1" xfId="10" applyFont="1" applyBorder="1" applyAlignment="1">
      <alignment horizontal="left" vertical="top" wrapText="1"/>
    </xf>
    <xf numFmtId="2" fontId="22" fillId="0" borderId="1" xfId="10" applyNumberFormat="1" applyFont="1" applyBorder="1" applyAlignment="1">
      <alignment horizontal="center" vertical="center"/>
    </xf>
    <xf numFmtId="0" fontId="22" fillId="0" borderId="17" xfId="10" applyFont="1" applyBorder="1" applyAlignment="1">
      <alignment vertical="top" wrapText="1"/>
    </xf>
    <xf numFmtId="0" fontId="22" fillId="0" borderId="17" xfId="10" applyFont="1" applyBorder="1" applyAlignment="1">
      <alignment horizontal="center" vertical="center"/>
    </xf>
    <xf numFmtId="168" fontId="22" fillId="0" borderId="17" xfId="10" applyNumberFormat="1" applyFont="1" applyBorder="1" applyAlignment="1">
      <alignment horizontal="center" vertical="center"/>
    </xf>
    <xf numFmtId="49" fontId="24" fillId="0" borderId="19" xfId="10" applyNumberFormat="1" applyFont="1" applyBorder="1" applyAlignment="1">
      <alignment horizontal="center" vertical="center"/>
    </xf>
    <xf numFmtId="0" fontId="25" fillId="0" borderId="20" xfId="10" applyFont="1" applyBorder="1" applyAlignment="1">
      <alignment horizontal="right" vertical="top"/>
    </xf>
    <xf numFmtId="0" fontId="25" fillId="0" borderId="20" xfId="10" applyFont="1" applyBorder="1" applyAlignment="1">
      <alignment horizontal="center" vertical="center"/>
    </xf>
    <xf numFmtId="168" fontId="25" fillId="0" borderId="20" xfId="10" applyNumberFormat="1" applyFont="1" applyBorder="1" applyAlignment="1">
      <alignment horizontal="center" vertical="center"/>
    </xf>
    <xf numFmtId="49" fontId="23" fillId="5" borderId="13" xfId="10" applyNumberFormat="1" applyFont="1" applyFill="1" applyBorder="1" applyAlignment="1">
      <alignment horizontal="center" vertical="center"/>
    </xf>
    <xf numFmtId="0" fontId="23" fillId="5" borderId="4" xfId="10" applyFont="1" applyFill="1" applyBorder="1" applyAlignment="1">
      <alignment vertical="top"/>
    </xf>
    <xf numFmtId="0" fontId="23" fillId="5" borderId="4" xfId="10" applyFont="1" applyFill="1" applyBorder="1" applyAlignment="1">
      <alignment horizontal="center" vertical="center"/>
    </xf>
    <xf numFmtId="168" fontId="23" fillId="5" borderId="4" xfId="10" applyNumberFormat="1" applyFont="1" applyFill="1" applyBorder="1" applyAlignment="1">
      <alignment horizontal="center" vertical="center"/>
    </xf>
    <xf numFmtId="168" fontId="22" fillId="0" borderId="1" xfId="10" applyNumberFormat="1" applyFont="1" applyBorder="1" applyAlignment="1">
      <alignment horizontal="center" vertical="center"/>
    </xf>
    <xf numFmtId="49" fontId="22" fillId="4" borderId="15" xfId="10" applyNumberFormat="1" applyFont="1" applyFill="1" applyBorder="1" applyAlignment="1">
      <alignment horizontal="center" vertical="center"/>
    </xf>
    <xf numFmtId="0" fontId="22" fillId="4" borderId="1" xfId="10" applyFont="1" applyFill="1" applyBorder="1" applyAlignment="1">
      <alignment horizontal="center" vertical="center"/>
    </xf>
    <xf numFmtId="168" fontId="22" fillId="4" borderId="1" xfId="10" applyNumberFormat="1" applyFont="1" applyFill="1" applyBorder="1" applyAlignment="1">
      <alignment horizontal="center" vertical="center"/>
    </xf>
    <xf numFmtId="0" fontId="22" fillId="0" borderId="1" xfId="10" applyFont="1" applyBorder="1" applyAlignment="1">
      <alignment horizontal="left" vertical="center" wrapText="1"/>
    </xf>
    <xf numFmtId="168" fontId="22" fillId="0" borderId="2" xfId="10" applyNumberFormat="1" applyFont="1" applyBorder="1" applyAlignment="1">
      <alignment horizontal="center" vertical="center"/>
    </xf>
    <xf numFmtId="0" fontId="22" fillId="0" borderId="2" xfId="10" applyFont="1" applyBorder="1" applyAlignment="1">
      <alignment horizontal="left" vertical="top" wrapText="1"/>
    </xf>
    <xf numFmtId="0" fontId="22" fillId="0" borderId="2" xfId="10" applyFont="1" applyBorder="1" applyAlignment="1">
      <alignment horizontal="center" vertical="center"/>
    </xf>
    <xf numFmtId="0" fontId="22" fillId="0" borderId="17" xfId="10" applyFont="1" applyBorder="1" applyAlignment="1">
      <alignment vertical="top"/>
    </xf>
    <xf numFmtId="0" fontId="22" fillId="0" borderId="17" xfId="10" applyFont="1" applyBorder="1" applyAlignment="1">
      <alignment horizontal="left" vertical="top" wrapText="1"/>
    </xf>
    <xf numFmtId="49" fontId="23" fillId="0" borderId="23" xfId="10" applyNumberFormat="1" applyFont="1" applyBorder="1" applyAlignment="1">
      <alignment horizontal="center" vertical="center"/>
    </xf>
    <xf numFmtId="0" fontId="23" fillId="0" borderId="5" xfId="10" applyFont="1" applyBorder="1" applyAlignment="1">
      <alignment vertical="top"/>
    </xf>
    <xf numFmtId="0" fontId="23" fillId="0" borderId="5" xfId="10" applyFont="1" applyBorder="1" applyAlignment="1">
      <alignment horizontal="center" vertical="center"/>
    </xf>
    <xf numFmtId="168" fontId="23" fillId="0" borderId="5" xfId="10" applyNumberFormat="1" applyFont="1" applyBorder="1" applyAlignment="1">
      <alignment horizontal="center" vertical="center"/>
    </xf>
    <xf numFmtId="167" fontId="22" fillId="0" borderId="17" xfId="10" applyNumberFormat="1" applyFont="1" applyBorder="1" applyAlignment="1">
      <alignment vertical="top"/>
    </xf>
    <xf numFmtId="4" fontId="22" fillId="0" borderId="17" xfId="10" applyNumberFormat="1" applyFont="1" applyBorder="1" applyAlignment="1">
      <alignment vertical="center"/>
    </xf>
    <xf numFmtId="167" fontId="22" fillId="0" borderId="17" xfId="10" applyNumberFormat="1" applyFont="1" applyBorder="1" applyAlignment="1">
      <alignment horizontal="center" vertical="center"/>
    </xf>
    <xf numFmtId="49" fontId="22" fillId="0" borderId="27" xfId="10" applyNumberFormat="1" applyFont="1" applyBorder="1" applyAlignment="1">
      <alignment horizontal="center" vertical="center"/>
    </xf>
    <xf numFmtId="0" fontId="25" fillId="0" borderId="9" xfId="10" applyFont="1" applyBorder="1" applyAlignment="1">
      <alignment horizontal="center" vertical="center"/>
    </xf>
    <xf numFmtId="168" fontId="25" fillId="0" borderId="9" xfId="10" applyNumberFormat="1" applyFont="1" applyBorder="1" applyAlignment="1">
      <alignment horizontal="center" vertical="center"/>
    </xf>
    <xf numFmtId="49" fontId="23" fillId="5" borderId="29" xfId="10" applyNumberFormat="1" applyFont="1" applyFill="1" applyBorder="1" applyAlignment="1">
      <alignment horizontal="center" vertical="center"/>
    </xf>
    <xf numFmtId="0" fontId="23" fillId="5" borderId="3" xfId="10" applyFont="1" applyFill="1" applyBorder="1" applyAlignment="1">
      <alignment vertical="top"/>
    </xf>
    <xf numFmtId="0" fontId="23" fillId="5" borderId="3" xfId="10" applyFont="1" applyFill="1" applyBorder="1" applyAlignment="1">
      <alignment horizontal="center" vertical="center"/>
    </xf>
    <xf numFmtId="168" fontId="23" fillId="5" borderId="3" xfId="10" applyNumberFormat="1" applyFont="1" applyFill="1" applyBorder="1" applyAlignment="1">
      <alignment horizontal="center" vertical="center"/>
    </xf>
    <xf numFmtId="49" fontId="23" fillId="6" borderId="31" xfId="10" applyNumberFormat="1" applyFont="1" applyFill="1" applyBorder="1" applyAlignment="1">
      <alignment horizontal="center" vertical="center"/>
    </xf>
    <xf numFmtId="0" fontId="23" fillId="6" borderId="9" xfId="10" applyFont="1" applyFill="1" applyBorder="1" applyAlignment="1">
      <alignment vertical="top"/>
    </xf>
    <xf numFmtId="0" fontId="23" fillId="6" borderId="9" xfId="10" applyFont="1" applyFill="1" applyBorder="1" applyAlignment="1">
      <alignment horizontal="center" vertical="center"/>
    </xf>
    <xf numFmtId="168" fontId="23" fillId="6" borderId="9" xfId="10" applyNumberFormat="1" applyFont="1" applyFill="1" applyBorder="1" applyAlignment="1">
      <alignment horizontal="center" vertical="center"/>
    </xf>
    <xf numFmtId="49" fontId="22" fillId="0" borderId="32" xfId="10" applyNumberFormat="1" applyFont="1" applyBorder="1" applyAlignment="1">
      <alignment horizontal="center" vertical="center" wrapText="1"/>
    </xf>
    <xf numFmtId="49" fontId="22" fillId="0" borderId="33" xfId="10" applyNumberFormat="1" applyFont="1" applyBorder="1" applyAlignment="1">
      <alignment horizontal="center" vertical="center"/>
    </xf>
    <xf numFmtId="16" fontId="24" fillId="4" borderId="1" xfId="10" applyNumberFormat="1" applyFont="1" applyFill="1" applyBorder="1" applyAlignment="1">
      <alignment vertical="top" wrapText="1"/>
    </xf>
    <xf numFmtId="0" fontId="6" fillId="4" borderId="1" xfId="10" applyFont="1" applyFill="1" applyBorder="1" applyAlignment="1">
      <alignment horizontal="center"/>
    </xf>
    <xf numFmtId="3" fontId="6" fillId="4" borderId="1" xfId="10" applyNumberFormat="1" applyFont="1" applyFill="1" applyBorder="1" applyAlignment="1">
      <alignment horizontal="center"/>
    </xf>
    <xf numFmtId="49" fontId="23" fillId="5" borderId="33" xfId="10" applyNumberFormat="1" applyFont="1" applyFill="1" applyBorder="1" applyAlignment="1">
      <alignment horizontal="center" vertical="center"/>
    </xf>
    <xf numFmtId="0" fontId="23" fillId="5" borderId="20" xfId="10" applyFont="1" applyFill="1" applyBorder="1" applyAlignment="1">
      <alignment vertical="top"/>
    </xf>
    <xf numFmtId="0" fontId="23" fillId="5" borderId="20" xfId="10" applyFont="1" applyFill="1" applyBorder="1" applyAlignment="1">
      <alignment horizontal="center" vertical="center"/>
    </xf>
    <xf numFmtId="168" fontId="23" fillId="5" borderId="20" xfId="10" applyNumberFormat="1" applyFont="1" applyFill="1" applyBorder="1" applyAlignment="1">
      <alignment horizontal="center" vertical="center"/>
    </xf>
    <xf numFmtId="49" fontId="22" fillId="0" borderId="23" xfId="10" applyNumberFormat="1" applyFont="1" applyBorder="1" applyAlignment="1">
      <alignment horizontal="center" vertical="center"/>
    </xf>
    <xf numFmtId="0" fontId="22" fillId="0" borderId="5" xfId="10" applyFont="1" applyBorder="1" applyAlignment="1">
      <alignment vertical="top"/>
    </xf>
    <xf numFmtId="0" fontId="22" fillId="0" borderId="5" xfId="10" applyFont="1" applyBorder="1" applyAlignment="1">
      <alignment horizontal="center" vertical="center"/>
    </xf>
    <xf numFmtId="168" fontId="22" fillId="0" borderId="5" xfId="10" applyNumberFormat="1" applyFont="1" applyBorder="1" applyAlignment="1">
      <alignment horizontal="center" vertical="center"/>
    </xf>
    <xf numFmtId="0" fontId="22" fillId="0" borderId="1" xfId="10" applyFont="1" applyBorder="1" applyAlignment="1">
      <alignment vertical="top" wrapText="1"/>
    </xf>
    <xf numFmtId="4" fontId="30" fillId="0" borderId="1" xfId="10" applyNumberFormat="1" applyFont="1" applyBorder="1" applyAlignment="1">
      <alignment vertical="top" wrapText="1"/>
    </xf>
    <xf numFmtId="49" fontId="22" fillId="0" borderId="34" xfId="10" applyNumberFormat="1" applyFont="1" applyBorder="1" applyAlignment="1">
      <alignment horizontal="center" vertical="center"/>
    </xf>
    <xf numFmtId="0" fontId="25" fillId="0" borderId="7" xfId="10" applyFont="1" applyBorder="1" applyAlignment="1">
      <alignment horizontal="right" vertical="top"/>
    </xf>
    <xf numFmtId="0" fontId="25" fillId="0" borderId="7" xfId="10" applyFont="1" applyBorder="1" applyAlignment="1">
      <alignment horizontal="center" vertical="center"/>
    </xf>
    <xf numFmtId="168" fontId="25" fillId="0" borderId="7" xfId="10" applyNumberFormat="1" applyFont="1" applyBorder="1" applyAlignment="1">
      <alignment horizontal="center" vertical="center"/>
    </xf>
    <xf numFmtId="3" fontId="22" fillId="0" borderId="14" xfId="10" applyNumberFormat="1" applyFont="1" applyBorder="1" applyAlignment="1">
      <alignment horizontal="center" vertical="center"/>
    </xf>
    <xf numFmtId="0" fontId="22" fillId="0" borderId="16" xfId="10" applyFont="1" applyBorder="1" applyAlignment="1">
      <alignment vertical="center"/>
    </xf>
    <xf numFmtId="0" fontId="23" fillId="5" borderId="16" xfId="10" applyFont="1" applyFill="1" applyBorder="1" applyAlignment="1">
      <alignment vertical="center"/>
    </xf>
    <xf numFmtId="0" fontId="24" fillId="0" borderId="16" xfId="10" applyFont="1" applyBorder="1" applyAlignment="1">
      <alignment vertical="center"/>
    </xf>
    <xf numFmtId="0" fontId="24" fillId="4" borderId="16" xfId="10" applyFont="1" applyFill="1" applyBorder="1" applyAlignment="1">
      <alignment vertical="center"/>
    </xf>
    <xf numFmtId="164" fontId="22" fillId="0" borderId="16" xfId="10" applyNumberFormat="1" applyFont="1" applyBorder="1" applyAlignment="1">
      <alignment vertical="center"/>
    </xf>
    <xf numFmtId="164" fontId="22" fillId="0" borderId="18" xfId="10" applyNumberFormat="1" applyFont="1" applyBorder="1" applyAlignment="1">
      <alignment vertical="center"/>
    </xf>
    <xf numFmtId="164" fontId="25" fillId="0" borderId="21" xfId="10" applyNumberFormat="1" applyFont="1" applyBorder="1" applyAlignment="1">
      <alignment vertical="center"/>
    </xf>
    <xf numFmtId="164" fontId="26" fillId="5" borderId="14" xfId="10" applyNumberFormat="1" applyFont="1" applyFill="1" applyBorder="1" applyAlignment="1">
      <alignment vertical="center"/>
    </xf>
    <xf numFmtId="164" fontId="24" fillId="0" borderId="16" xfId="10" applyNumberFormat="1" applyFont="1" applyBorder="1" applyAlignment="1">
      <alignment vertical="center"/>
    </xf>
    <xf numFmtId="164" fontId="24" fillId="4" borderId="16" xfId="10" applyNumberFormat="1" applyFont="1" applyFill="1" applyBorder="1" applyAlignment="1">
      <alignment vertical="center"/>
    </xf>
    <xf numFmtId="164" fontId="22" fillId="4" borderId="16" xfId="10" applyNumberFormat="1" applyFont="1" applyFill="1" applyBorder="1" applyAlignment="1">
      <alignment vertical="center"/>
    </xf>
    <xf numFmtId="164" fontId="22" fillId="0" borderId="22" xfId="10" applyNumberFormat="1" applyFont="1" applyBorder="1" applyAlignment="1">
      <alignment vertical="center"/>
    </xf>
    <xf numFmtId="164" fontId="26" fillId="0" borderId="24" xfId="10" applyNumberFormat="1" applyFont="1" applyBorder="1" applyAlignment="1">
      <alignment vertical="center"/>
    </xf>
    <xf numFmtId="164" fontId="22" fillId="4" borderId="1" xfId="10" applyNumberFormat="1" applyFont="1" applyFill="1" applyBorder="1" applyAlignment="1">
      <alignment horizontal="center" vertical="center"/>
    </xf>
    <xf numFmtId="164" fontId="22" fillId="0" borderId="25" xfId="10" applyNumberFormat="1" applyFont="1" applyBorder="1" applyAlignment="1">
      <alignment vertical="center"/>
    </xf>
    <xf numFmtId="164" fontId="22" fillId="0" borderId="26" xfId="10" applyNumberFormat="1" applyFont="1" applyBorder="1" applyAlignment="1">
      <alignment vertical="center"/>
    </xf>
    <xf numFmtId="164" fontId="25" fillId="0" borderId="28" xfId="10" applyNumberFormat="1" applyFont="1" applyBorder="1" applyAlignment="1">
      <alignment vertical="center"/>
    </xf>
    <xf numFmtId="164" fontId="26" fillId="5" borderId="30" xfId="10" applyNumberFormat="1" applyFont="1" applyFill="1" applyBorder="1" applyAlignment="1">
      <alignment vertical="center"/>
    </xf>
    <xf numFmtId="164" fontId="26" fillId="6" borderId="28" xfId="10" applyNumberFormat="1" applyFont="1" applyFill="1" applyBorder="1" applyAlignment="1">
      <alignment vertical="center"/>
    </xf>
    <xf numFmtId="164" fontId="6" fillId="4" borderId="16" xfId="10" applyNumberFormat="1" applyFont="1" applyFill="1" applyBorder="1"/>
    <xf numFmtId="164" fontId="26" fillId="5" borderId="21" xfId="10" applyNumberFormat="1" applyFont="1" applyFill="1" applyBorder="1" applyAlignment="1">
      <alignment vertical="center"/>
    </xf>
    <xf numFmtId="164" fontId="22" fillId="0" borderId="24" xfId="10" applyNumberFormat="1" applyFont="1" applyBorder="1" applyAlignment="1">
      <alignment vertical="center"/>
    </xf>
    <xf numFmtId="164" fontId="22" fillId="0" borderId="28" xfId="10" applyNumberFormat="1" applyFont="1" applyBorder="1" applyAlignment="1">
      <alignment vertical="center"/>
    </xf>
    <xf numFmtId="164" fontId="25" fillId="0" borderId="35" xfId="10" applyNumberFormat="1" applyFont="1" applyBorder="1" applyAlignment="1">
      <alignment vertical="center"/>
    </xf>
    <xf numFmtId="164" fontId="35" fillId="17" borderId="0" xfId="9" applyNumberFormat="1" applyFont="1" applyFill="1" applyAlignment="1" applyProtection="1">
      <alignment horizontal="center"/>
      <protection locked="0"/>
    </xf>
    <xf numFmtId="0" fontId="34" fillId="0" borderId="0" xfId="9" applyFont="1" applyAlignment="1">
      <alignment horizontal="left" vertical="center" wrapText="1"/>
    </xf>
    <xf numFmtId="169" fontId="34" fillId="0" borderId="0" xfId="9" applyNumberFormat="1" applyFont="1" applyAlignment="1">
      <alignment horizontal="left" vertical="center" wrapText="1"/>
    </xf>
    <xf numFmtId="169" fontId="34" fillId="0" borderId="0" xfId="9" applyNumberFormat="1" applyFont="1" applyAlignment="1">
      <alignment horizontal="center" vertical="center"/>
    </xf>
    <xf numFmtId="169" fontId="35" fillId="0" borderId="0" xfId="9" applyNumberFormat="1" applyFont="1" applyAlignment="1">
      <alignment horizontal="center" vertical="center"/>
    </xf>
    <xf numFmtId="4" fontId="34" fillId="0" borderId="0" xfId="9" applyNumberFormat="1" applyFont="1" applyAlignment="1">
      <alignment horizontal="left" vertical="center"/>
    </xf>
    <xf numFmtId="4" fontId="35" fillId="0" borderId="0" xfId="9" applyNumberFormat="1" applyFont="1" applyAlignment="1">
      <alignment horizontal="center" vertical="center"/>
    </xf>
    <xf numFmtId="4" fontId="35" fillId="0" borderId="0" xfId="9" applyNumberFormat="1" applyFont="1" applyAlignment="1">
      <alignment vertical="center"/>
    </xf>
    <xf numFmtId="4" fontId="35" fillId="0" borderId="0" xfId="9" applyNumberFormat="1" applyFont="1" applyAlignment="1">
      <alignment horizontal="left" vertical="center" wrapText="1"/>
    </xf>
    <xf numFmtId="4" fontId="35" fillId="0" borderId="0" xfId="9" applyNumberFormat="1" applyFont="1" applyAlignment="1">
      <alignment horizontal="left" vertical="center"/>
    </xf>
    <xf numFmtId="4" fontId="35" fillId="0" borderId="0" xfId="9" applyNumberFormat="1" applyFont="1" applyAlignment="1">
      <alignment horizontal="center" vertical="center" wrapText="1"/>
    </xf>
    <xf numFmtId="0" fontId="34" fillId="0" borderId="0" xfId="9" applyFont="1" applyAlignment="1">
      <alignment horizontal="left" vertical="center"/>
    </xf>
    <xf numFmtId="4" fontId="34" fillId="0" borderId="0" xfId="9" applyNumberFormat="1" applyFont="1" applyAlignment="1">
      <alignment horizontal="center" vertical="center"/>
    </xf>
    <xf numFmtId="170" fontId="34" fillId="0" borderId="0" xfId="9" applyNumberFormat="1" applyFont="1" applyAlignment="1">
      <alignment vertical="center"/>
    </xf>
    <xf numFmtId="0" fontId="38" fillId="8" borderId="0" xfId="9" applyFont="1" applyFill="1"/>
    <xf numFmtId="4" fontId="39" fillId="8" borderId="0" xfId="9" applyNumberFormat="1" applyFont="1" applyFill="1" applyAlignment="1">
      <alignment horizontal="center"/>
    </xf>
    <xf numFmtId="0" fontId="39" fillId="8" borderId="0" xfId="9" applyFont="1" applyFill="1" applyAlignment="1">
      <alignment horizontal="center"/>
    </xf>
    <xf numFmtId="4" fontId="39" fillId="0" borderId="0" xfId="9" applyNumberFormat="1" applyFont="1" applyAlignment="1">
      <alignment horizontal="center"/>
    </xf>
    <xf numFmtId="0" fontId="39" fillId="0" borderId="0" xfId="9" applyFont="1" applyAlignment="1">
      <alignment horizontal="center"/>
    </xf>
    <xf numFmtId="0" fontId="72" fillId="0" borderId="0" xfId="9" applyFont="1" applyAlignment="1">
      <alignment horizontal="center"/>
    </xf>
    <xf numFmtId="0" fontId="34" fillId="0" borderId="0" xfId="9" applyFont="1" applyAlignment="1">
      <alignment vertical="center" wrapText="1"/>
    </xf>
    <xf numFmtId="4" fontId="35" fillId="0" borderId="0" xfId="9" applyNumberFormat="1" applyFont="1" applyAlignment="1">
      <alignment horizontal="center"/>
    </xf>
    <xf numFmtId="0" fontId="35" fillId="0" borderId="0" xfId="9" applyFont="1" applyAlignment="1">
      <alignment horizontal="center"/>
    </xf>
    <xf numFmtId="164" fontId="35" fillId="0" borderId="0" xfId="9" applyNumberFormat="1" applyFont="1" applyAlignment="1">
      <alignment horizontal="right"/>
    </xf>
    <xf numFmtId="4" fontId="35" fillId="0" borderId="0" xfId="9" applyNumberFormat="1" applyFont="1" applyAlignment="1">
      <alignment horizontal="right"/>
    </xf>
    <xf numFmtId="0" fontId="35" fillId="0" borderId="0" xfId="9" applyFont="1" applyAlignment="1">
      <alignment vertical="top" wrapText="1"/>
    </xf>
    <xf numFmtId="0" fontId="34" fillId="0" borderId="0" xfId="9" applyFont="1" applyAlignment="1">
      <alignment wrapText="1"/>
    </xf>
    <xf numFmtId="0" fontId="35" fillId="0" borderId="0" xfId="9" applyFont="1" applyAlignment="1">
      <alignment wrapText="1"/>
    </xf>
    <xf numFmtId="0" fontId="73" fillId="0" borderId="0" xfId="9" applyFont="1" applyAlignment="1">
      <alignment vertical="center" wrapText="1"/>
    </xf>
    <xf numFmtId="0" fontId="34" fillId="0" borderId="0" xfId="9" applyFont="1"/>
    <xf numFmtId="0" fontId="38" fillId="9" borderId="36" xfId="9" applyFont="1" applyFill="1" applyBorder="1" applyAlignment="1">
      <alignment wrapText="1"/>
    </xf>
    <xf numFmtId="4" fontId="39" fillId="9" borderId="36" xfId="9" applyNumberFormat="1" applyFont="1" applyFill="1" applyBorder="1" applyAlignment="1">
      <alignment horizontal="center"/>
    </xf>
    <xf numFmtId="0" fontId="39" fillId="9" borderId="36" xfId="9" applyFont="1" applyFill="1" applyBorder="1" applyAlignment="1">
      <alignment horizontal="center"/>
    </xf>
    <xf numFmtId="164" fontId="38" fillId="9" borderId="36" xfId="9" applyNumberFormat="1" applyFont="1" applyFill="1" applyBorder="1" applyAlignment="1">
      <alignment horizontal="right"/>
    </xf>
    <xf numFmtId="170" fontId="35" fillId="0" borderId="0" xfId="9" applyNumberFormat="1" applyFont="1" applyAlignment="1">
      <alignment vertical="center"/>
    </xf>
    <xf numFmtId="0" fontId="34" fillId="8" borderId="0" xfId="9" applyFont="1" applyFill="1" applyAlignment="1">
      <alignment horizontal="left" vertical="center"/>
    </xf>
    <xf numFmtId="4" fontId="35" fillId="8" borderId="0" xfId="9" applyNumberFormat="1" applyFont="1" applyFill="1" applyAlignment="1">
      <alignment horizontal="center" vertical="center"/>
    </xf>
    <xf numFmtId="0" fontId="35" fillId="8" borderId="0" xfId="9" applyFont="1" applyFill="1" applyAlignment="1">
      <alignment horizontal="center" vertical="center"/>
    </xf>
    <xf numFmtId="170" fontId="35" fillId="8" borderId="0" xfId="9" applyNumberFormat="1" applyFont="1" applyFill="1" applyAlignment="1">
      <alignment vertical="center"/>
    </xf>
    <xf numFmtId="0" fontId="35" fillId="0" borderId="0" xfId="9" applyFont="1" applyAlignment="1">
      <alignment horizontal="left" vertical="center" wrapText="1"/>
    </xf>
    <xf numFmtId="164" fontId="35" fillId="0" borderId="0" xfId="9" applyNumberFormat="1" applyFont="1" applyAlignment="1">
      <alignment vertical="center"/>
    </xf>
    <xf numFmtId="4" fontId="44" fillId="0" borderId="0" xfId="9" applyNumberFormat="1" applyFont="1" applyAlignment="1">
      <alignment horizontal="center"/>
    </xf>
    <xf numFmtId="0" fontId="44" fillId="0" borderId="0" xfId="9" applyFont="1" applyAlignment="1">
      <alignment horizontal="center"/>
    </xf>
    <xf numFmtId="0" fontId="78" fillId="0" borderId="0" xfId="9" applyFont="1" applyAlignment="1">
      <alignment horizontal="left" vertical="center" wrapText="1"/>
    </xf>
    <xf numFmtId="0" fontId="79" fillId="0" borderId="0" xfId="9" applyFont="1" applyAlignment="1">
      <alignment horizontal="left" vertical="center" wrapText="1"/>
    </xf>
    <xf numFmtId="4" fontId="35" fillId="9" borderId="38" xfId="9" applyNumberFormat="1" applyFont="1" applyFill="1" applyBorder="1" applyAlignment="1">
      <alignment horizontal="center"/>
    </xf>
    <xf numFmtId="164" fontId="38" fillId="9" borderId="38" xfId="9" applyNumberFormat="1" applyFont="1" applyFill="1" applyBorder="1" applyAlignment="1">
      <alignment horizontal="right" wrapText="1"/>
    </xf>
    <xf numFmtId="0" fontId="35" fillId="0" borderId="0" xfId="9" applyFont="1" applyAlignment="1">
      <alignment horizontal="left" vertical="top" wrapText="1"/>
    </xf>
    <xf numFmtId="0" fontId="35" fillId="0" borderId="0" xfId="9" applyFont="1" applyAlignment="1">
      <alignment horizontal="center" vertical="top" wrapText="1"/>
    </xf>
    <xf numFmtId="4" fontId="35" fillId="0" borderId="0" xfId="9" applyNumberFormat="1" applyFont="1" applyAlignment="1">
      <alignment horizontal="center" vertical="top" wrapText="1"/>
    </xf>
    <xf numFmtId="171" fontId="35" fillId="0" borderId="0" xfId="9" applyNumberFormat="1" applyFont="1"/>
    <xf numFmtId="4" fontId="39" fillId="0" borderId="0" xfId="9" applyNumberFormat="1" applyFont="1" applyAlignment="1">
      <alignment horizontal="center" vertical="center"/>
    </xf>
    <xf numFmtId="0" fontId="39" fillId="0" borderId="0" xfId="9" applyFont="1" applyAlignment="1">
      <alignment horizontal="center" vertical="center"/>
    </xf>
    <xf numFmtId="170" fontId="39" fillId="0" borderId="0" xfId="9" applyNumberFormat="1" applyFont="1" applyAlignment="1">
      <alignment vertical="center"/>
    </xf>
    <xf numFmtId="0" fontId="38" fillId="0" borderId="0" xfId="9" applyFont="1" applyAlignment="1">
      <alignment horizontal="left" vertical="center" wrapText="1"/>
    </xf>
    <xf numFmtId="164" fontId="35" fillId="0" borderId="0" xfId="9" applyNumberFormat="1" applyFont="1" applyAlignment="1">
      <alignment horizontal="right" vertical="center"/>
    </xf>
    <xf numFmtId="170" fontId="39" fillId="0" borderId="0" xfId="9" applyNumberFormat="1" applyFont="1" applyAlignment="1">
      <alignment horizontal="right"/>
    </xf>
    <xf numFmtId="0" fontId="48" fillId="0" borderId="0" xfId="9" applyFont="1" applyAlignment="1">
      <alignment horizontal="left" vertical="center" wrapText="1"/>
    </xf>
    <xf numFmtId="0" fontId="38" fillId="0" borderId="0" xfId="9" applyFont="1" applyAlignment="1">
      <alignment horizontal="center"/>
    </xf>
    <xf numFmtId="171" fontId="35" fillId="0" borderId="0" xfId="9" applyNumberFormat="1" applyFont="1" applyAlignment="1">
      <alignment horizontal="right"/>
    </xf>
    <xf numFmtId="170" fontId="39" fillId="0" borderId="0" xfId="9" applyNumberFormat="1" applyFont="1" applyAlignment="1">
      <alignment horizontal="right" vertical="center"/>
    </xf>
    <xf numFmtId="0" fontId="34" fillId="0" borderId="0" xfId="9" applyFont="1" applyAlignment="1">
      <alignment horizontal="justify" vertical="top" wrapText="1"/>
    </xf>
    <xf numFmtId="0" fontId="35" fillId="0" borderId="0" xfId="9" applyFont="1" applyAlignment="1">
      <alignment horizontal="center" vertical="center" wrapText="1"/>
    </xf>
    <xf numFmtId="4" fontId="35" fillId="0" borderId="0" xfId="9" applyNumberFormat="1" applyFont="1" applyAlignment="1">
      <alignment horizontal="right" vertical="center"/>
    </xf>
    <xf numFmtId="0" fontId="35" fillId="0" borderId="0" xfId="9" applyFont="1" applyAlignment="1">
      <alignment horizontal="justify" vertical="center" wrapText="1"/>
    </xf>
    <xf numFmtId="0" fontId="35" fillId="0" borderId="0" xfId="9" applyFont="1" applyAlignment="1">
      <alignment horizontal="right" vertical="center"/>
    </xf>
    <xf numFmtId="49" fontId="35" fillId="0" borderId="0" xfId="9" applyNumberFormat="1" applyFont="1" applyAlignment="1">
      <alignment horizontal="left" vertical="center" wrapText="1"/>
    </xf>
    <xf numFmtId="49" fontId="35" fillId="0" borderId="0" xfId="9" applyNumberFormat="1" applyFont="1" applyAlignment="1">
      <alignment vertical="center" wrapText="1"/>
    </xf>
    <xf numFmtId="49" fontId="35" fillId="0" borderId="0" xfId="9" applyNumberFormat="1" applyFont="1" applyAlignment="1">
      <alignment vertical="center"/>
    </xf>
    <xf numFmtId="170" fontId="35" fillId="0" borderId="0" xfId="9" applyNumberFormat="1" applyFont="1" applyAlignment="1">
      <alignment vertical="center" wrapText="1"/>
    </xf>
    <xf numFmtId="172" fontId="35" fillId="0" borderId="0" xfId="9" applyNumberFormat="1" applyFont="1" applyAlignment="1">
      <alignment vertical="center"/>
    </xf>
    <xf numFmtId="0" fontId="75" fillId="0" borderId="0" xfId="9" applyFont="1" applyAlignment="1">
      <alignment horizontal="left" vertical="center" wrapText="1"/>
    </xf>
    <xf numFmtId="170" fontId="35" fillId="0" borderId="0" xfId="9" applyNumberFormat="1" applyFont="1" applyAlignment="1">
      <alignment horizontal="left" vertical="center"/>
    </xf>
    <xf numFmtId="164" fontId="35" fillId="0" borderId="0" xfId="9" applyNumberFormat="1" applyFont="1" applyAlignment="1">
      <alignment vertical="center" wrapText="1"/>
    </xf>
    <xf numFmtId="170" fontId="35" fillId="0" borderId="0" xfId="9" applyNumberFormat="1" applyFont="1" applyAlignment="1">
      <alignment horizontal="right" vertical="center"/>
    </xf>
    <xf numFmtId="0" fontId="38" fillId="9" borderId="38" xfId="9" applyFont="1" applyFill="1" applyBorder="1" applyAlignment="1">
      <alignment horizontal="left" vertical="center" wrapText="1"/>
    </xf>
    <xf numFmtId="4" fontId="35" fillId="9" borderId="38" xfId="9" applyNumberFormat="1" applyFont="1" applyFill="1" applyBorder="1" applyAlignment="1">
      <alignment horizontal="center" vertical="center" wrapText="1"/>
    </xf>
    <xf numFmtId="0" fontId="35" fillId="9" borderId="38" xfId="9" applyFont="1" applyFill="1" applyBorder="1" applyAlignment="1">
      <alignment horizontal="center" vertical="center" wrapText="1"/>
    </xf>
    <xf numFmtId="164" fontId="38" fillId="9" borderId="38" xfId="9" applyNumberFormat="1" applyFont="1" applyFill="1" applyBorder="1" applyAlignment="1">
      <alignment horizontal="right" vertical="center" wrapText="1"/>
    </xf>
    <xf numFmtId="0" fontId="38" fillId="8" borderId="0" xfId="9" applyFont="1" applyFill="1" applyAlignment="1">
      <alignment horizontal="left" vertical="center"/>
    </xf>
    <xf numFmtId="0" fontId="39" fillId="8" borderId="0" xfId="9" applyFont="1" applyFill="1" applyAlignment="1">
      <alignment horizontal="center" vertical="center" wrapText="1"/>
    </xf>
    <xf numFmtId="0" fontId="39" fillId="8" borderId="0" xfId="9" applyFont="1" applyFill="1" applyAlignment="1">
      <alignment vertical="center" wrapText="1"/>
    </xf>
    <xf numFmtId="170" fontId="39" fillId="8" borderId="0" xfId="9" applyNumberFormat="1" applyFont="1" applyFill="1" applyAlignment="1">
      <alignment vertical="center"/>
    </xf>
    <xf numFmtId="170" fontId="39" fillId="8" borderId="0" xfId="9" applyNumberFormat="1" applyFont="1" applyFill="1" applyAlignment="1">
      <alignment horizontal="right" vertical="center" wrapText="1"/>
    </xf>
    <xf numFmtId="0" fontId="39" fillId="0" borderId="0" xfId="9" applyFont="1" applyAlignment="1">
      <alignment horizontal="center" vertical="center" wrapText="1"/>
    </xf>
    <xf numFmtId="0" fontId="39" fillId="0" borderId="0" xfId="9" applyFont="1" applyAlignment="1">
      <alignment vertical="center" wrapText="1"/>
    </xf>
    <xf numFmtId="170" fontId="39" fillId="0" borderId="0" xfId="9" applyNumberFormat="1" applyFont="1" applyAlignment="1">
      <alignment horizontal="right" vertical="center" wrapText="1"/>
    </xf>
    <xf numFmtId="170" fontId="39" fillId="9" borderId="38" xfId="9" applyNumberFormat="1" applyFont="1" applyFill="1" applyBorder="1" applyAlignment="1">
      <alignment vertical="center"/>
    </xf>
    <xf numFmtId="0" fontId="34" fillId="10" borderId="41" xfId="9" applyFont="1" applyFill="1" applyBorder="1" applyAlignment="1">
      <alignment horizontal="left" vertical="center"/>
    </xf>
    <xf numFmtId="164" fontId="38" fillId="10" borderId="41" xfId="9" applyNumberFormat="1" applyFont="1" applyFill="1" applyBorder="1" applyAlignment="1">
      <alignment horizontal="right" vertical="center"/>
    </xf>
    <xf numFmtId="164" fontId="35" fillId="17" borderId="0" xfId="9" applyNumberFormat="1" applyFont="1" applyFill="1" applyAlignment="1" applyProtection="1">
      <alignment vertical="center"/>
      <protection locked="0"/>
    </xf>
    <xf numFmtId="164" fontId="35" fillId="17" borderId="0" xfId="9" applyNumberFormat="1" applyFont="1" applyFill="1" applyAlignment="1" applyProtection="1">
      <alignment horizontal="center" vertical="center"/>
      <protection locked="0"/>
    </xf>
    <xf numFmtId="170" fontId="39" fillId="0" borderId="0" xfId="9" applyNumberFormat="1" applyFont="1" applyAlignment="1" applyProtection="1">
      <alignment horizontal="center" vertical="center"/>
      <protection locked="0"/>
    </xf>
    <xf numFmtId="171" fontId="35" fillId="0" borderId="0" xfId="9" applyNumberFormat="1" applyFont="1" applyProtection="1">
      <protection locked="0"/>
    </xf>
    <xf numFmtId="170" fontId="39" fillId="0" borderId="0" xfId="9" applyNumberFormat="1" applyFont="1" applyAlignment="1" applyProtection="1">
      <alignment vertical="center"/>
      <protection locked="0"/>
    </xf>
    <xf numFmtId="170" fontId="35" fillId="0" borderId="0" xfId="9" applyNumberFormat="1" applyFont="1" applyAlignment="1" applyProtection="1">
      <alignment vertical="center"/>
      <protection locked="0"/>
    </xf>
    <xf numFmtId="164" fontId="35" fillId="17" borderId="0" xfId="9" applyNumberFormat="1" applyFont="1" applyFill="1" applyAlignment="1" applyProtection="1">
      <alignment horizontal="right" vertical="center"/>
      <protection locked="0"/>
    </xf>
    <xf numFmtId="0" fontId="35" fillId="0" borderId="0" xfId="9" applyFont="1" applyAlignment="1" applyProtection="1">
      <alignment vertical="center"/>
      <protection locked="0"/>
    </xf>
    <xf numFmtId="170" fontId="35" fillId="0" borderId="0" xfId="9" applyNumberFormat="1" applyFont="1" applyAlignment="1" applyProtection="1">
      <alignment horizontal="left" vertical="center"/>
      <protection locked="0"/>
    </xf>
    <xf numFmtId="164" fontId="35" fillId="17" borderId="0" xfId="9" applyNumberFormat="1" applyFont="1" applyFill="1" applyAlignment="1" applyProtection="1">
      <alignment vertical="center" wrapText="1"/>
      <protection locked="0"/>
    </xf>
    <xf numFmtId="170" fontId="35" fillId="0" borderId="0" xfId="9" applyNumberFormat="1" applyFont="1" applyAlignment="1" applyProtection="1">
      <alignment horizontal="right" vertical="center"/>
      <protection locked="0"/>
    </xf>
    <xf numFmtId="4" fontId="56" fillId="0" borderId="0" xfId="6" applyNumberFormat="1" applyFont="1" applyAlignment="1" applyProtection="1">
      <alignment horizontal="right"/>
      <protection locked="0"/>
    </xf>
    <xf numFmtId="4" fontId="58" fillId="6" borderId="0" xfId="6" applyNumberFormat="1" applyFont="1" applyFill="1" applyAlignment="1" applyProtection="1">
      <alignment horizontal="right"/>
      <protection locked="0"/>
    </xf>
    <xf numFmtId="4" fontId="61" fillId="6" borderId="0" xfId="6" applyNumberFormat="1" applyFont="1" applyFill="1" applyAlignment="1" applyProtection="1">
      <alignment horizontal="right"/>
      <protection locked="0"/>
    </xf>
    <xf numFmtId="4" fontId="56" fillId="6" borderId="0" xfId="6" applyNumberFormat="1" applyFont="1" applyFill="1" applyAlignment="1" applyProtection="1">
      <alignment horizontal="right"/>
      <protection locked="0"/>
    </xf>
    <xf numFmtId="4" fontId="65" fillId="11" borderId="42" xfId="6" applyNumberFormat="1" applyFont="1" applyFill="1" applyBorder="1" applyAlignment="1" applyProtection="1">
      <alignment horizontal="right" vertical="top" wrapText="1"/>
      <protection locked="0"/>
    </xf>
    <xf numFmtId="4" fontId="67" fillId="0" borderId="0" xfId="8" applyNumberFormat="1" applyFont="1" applyBorder="1" applyAlignment="1" applyProtection="1">
      <alignment horizontal="center" wrapText="1"/>
      <protection locked="0"/>
    </xf>
    <xf numFmtId="4" fontId="58" fillId="0" borderId="1" xfId="6" applyNumberFormat="1" applyFont="1" applyBorder="1" applyAlignment="1" applyProtection="1">
      <alignment horizontal="center"/>
      <protection locked="0"/>
    </xf>
    <xf numFmtId="164" fontId="58" fillId="6" borderId="43" xfId="6" applyNumberFormat="1" applyFont="1" applyFill="1" applyBorder="1" applyAlignment="1" applyProtection="1">
      <alignment horizontal="center"/>
      <protection locked="0"/>
    </xf>
    <xf numFmtId="164" fontId="67" fillId="0" borderId="1" xfId="7" applyNumberFormat="1" applyFont="1" applyFill="1" applyBorder="1" applyAlignment="1" applyProtection="1">
      <alignment horizontal="centerContinuous"/>
      <protection locked="0"/>
    </xf>
    <xf numFmtId="4" fontId="58" fillId="6" borderId="10" xfId="6" applyNumberFormat="1" applyFont="1" applyFill="1" applyBorder="1" applyAlignment="1" applyProtection="1">
      <alignment horizontal="right"/>
      <protection locked="0"/>
    </xf>
    <xf numFmtId="164" fontId="58" fillId="6" borderId="1" xfId="6" applyNumberFormat="1" applyFont="1" applyFill="1" applyBorder="1" applyAlignment="1" applyProtection="1">
      <alignment horizontal="center"/>
      <protection locked="0"/>
    </xf>
    <xf numFmtId="164" fontId="67" fillId="6" borderId="0" xfId="8" applyNumberFormat="1" applyFont="1" applyFill="1" applyBorder="1" applyAlignment="1" applyProtection="1">
      <alignment horizontal="center" wrapText="1"/>
      <protection locked="0"/>
    </xf>
    <xf numFmtId="164" fontId="67" fillId="0" borderId="1" xfId="8" applyNumberFormat="1" applyFont="1" applyBorder="1" applyAlignment="1" applyProtection="1">
      <alignment horizontal="center" wrapText="1"/>
      <protection locked="0"/>
    </xf>
    <xf numFmtId="164" fontId="58" fillId="0" borderId="1" xfId="7" applyNumberFormat="1" applyFont="1" applyFill="1" applyBorder="1" applyAlignment="1" applyProtection="1">
      <alignment horizontal="center"/>
      <protection locked="0"/>
    </xf>
    <xf numFmtId="164" fontId="58" fillId="6" borderId="1" xfId="7" applyNumberFormat="1" applyFont="1" applyFill="1" applyBorder="1" applyAlignment="1" applyProtection="1">
      <alignment horizontal="center"/>
      <protection locked="0"/>
    </xf>
    <xf numFmtId="164" fontId="58" fillId="0" borderId="0" xfId="6" applyNumberFormat="1" applyFont="1" applyAlignment="1" applyProtection="1">
      <alignment horizontal="center" vertical="top"/>
      <protection locked="0"/>
    </xf>
    <xf numFmtId="164" fontId="58" fillId="0" borderId="1" xfId="6" applyNumberFormat="1" applyFont="1" applyBorder="1" applyAlignment="1" applyProtection="1">
      <alignment horizontal="center"/>
      <protection locked="0"/>
    </xf>
    <xf numFmtId="164" fontId="58" fillId="0" borderId="0" xfId="6" applyNumberFormat="1" applyFont="1" applyAlignment="1" applyProtection="1">
      <alignment horizontal="center"/>
      <protection locked="0"/>
    </xf>
    <xf numFmtId="164" fontId="58" fillId="0" borderId="36" xfId="6" applyNumberFormat="1" applyFont="1" applyBorder="1" applyAlignment="1" applyProtection="1">
      <alignment horizontal="center"/>
      <protection locked="0"/>
    </xf>
    <xf numFmtId="4" fontId="20" fillId="0" borderId="0" xfId="6" applyNumberFormat="1" applyAlignment="1" applyProtection="1">
      <alignment horizontal="right"/>
      <protection locked="0"/>
    </xf>
    <xf numFmtId="0" fontId="20" fillId="0" borderId="0" xfId="6" applyProtection="1">
      <protection locked="0"/>
    </xf>
    <xf numFmtId="49" fontId="3" fillId="0" borderId="0" xfId="1" applyNumberFormat="1" applyAlignment="1">
      <alignment horizontal="center"/>
    </xf>
    <xf numFmtId="49" fontId="3" fillId="0" borderId="0" xfId="1" applyNumberFormat="1" applyAlignment="1">
      <alignment horizontal="center" vertical="center" wrapText="1"/>
    </xf>
    <xf numFmtId="4" fontId="35" fillId="0" borderId="0" xfId="9" applyNumberFormat="1" applyFont="1" applyAlignment="1">
      <alignment horizontal="left" vertical="center" wrapText="1"/>
    </xf>
    <xf numFmtId="4" fontId="35" fillId="0" borderId="0" xfId="9" applyNumberFormat="1" applyFont="1" applyAlignment="1">
      <alignment horizontal="left" vertical="center"/>
    </xf>
    <xf numFmtId="0" fontId="35" fillId="0" borderId="0" xfId="9" applyFont="1" applyAlignment="1">
      <alignment horizontal="left" vertical="center" wrapText="1"/>
    </xf>
    <xf numFmtId="0" fontId="34" fillId="0" borderId="0" xfId="9" applyFont="1" applyAlignment="1">
      <alignment horizontal="left" vertical="center" wrapText="1"/>
    </xf>
    <xf numFmtId="0" fontId="38" fillId="9" borderId="38" xfId="9" applyFont="1" applyFill="1" applyBorder="1" applyAlignment="1">
      <alignment vertical="top" wrapText="1"/>
    </xf>
    <xf numFmtId="0" fontId="52" fillId="0" borderId="0" xfId="9" applyFont="1" applyAlignment="1">
      <alignment horizontal="left" vertical="center"/>
    </xf>
    <xf numFmtId="0" fontId="35" fillId="0" borderId="0" xfId="9" applyFont="1" applyAlignment="1">
      <alignment horizontal="left" vertical="top" wrapText="1"/>
    </xf>
    <xf numFmtId="0" fontId="35" fillId="0" borderId="0" xfId="9" applyFont="1" applyAlignment="1">
      <alignment vertical="top" wrapText="1"/>
    </xf>
    <xf numFmtId="49" fontId="35" fillId="0" borderId="0" xfId="9" applyNumberFormat="1" applyFont="1" applyAlignment="1">
      <alignment horizontal="left" vertical="center" wrapText="1"/>
    </xf>
    <xf numFmtId="0" fontId="48" fillId="0" borderId="0" xfId="9" applyFont="1" applyAlignment="1">
      <alignment horizontal="left" vertical="center" wrapText="1"/>
    </xf>
    <xf numFmtId="0" fontId="38" fillId="9" borderId="38" xfId="9" applyFont="1" applyFill="1" applyBorder="1" applyAlignment="1">
      <alignment horizontal="left" vertical="center" wrapText="1"/>
    </xf>
    <xf numFmtId="0" fontId="55" fillId="0" borderId="0" xfId="6" applyFont="1" applyAlignment="1">
      <alignment vertical="top" wrapText="1"/>
    </xf>
    <xf numFmtId="0" fontId="20" fillId="0" borderId="0" xfId="6"/>
  </cellXfs>
  <cellStyles count="13">
    <cellStyle name="Comma 2" xfId="7" xr:uid="{00000000-0005-0000-0000-000000000000}"/>
    <cellStyle name="Currency 2" xfId="8" xr:uid="{00000000-0005-0000-0000-000001000000}"/>
    <cellStyle name="Navadno 10" xfId="5" xr:uid="{00000000-0005-0000-0000-000003000000}"/>
    <cellStyle name="Navadno 2" xfId="11" xr:uid="{00000000-0005-0000-0000-000004000000}"/>
    <cellStyle name="Normal" xfId="0" builtinId="0"/>
    <cellStyle name="Normal 2" xfId="1" xr:uid="{00000000-0005-0000-0000-000005000000}"/>
    <cellStyle name="Normal 3" xfId="3" xr:uid="{00000000-0005-0000-0000-000006000000}"/>
    <cellStyle name="Normal 3 2" xfId="10" xr:uid="{00000000-0005-0000-0000-000007000000}"/>
    <cellStyle name="Normal 4" xfId="2" xr:uid="{00000000-0005-0000-0000-000008000000}"/>
    <cellStyle name="Normal 5" xfId="4" xr:uid="{00000000-0005-0000-0000-000009000000}"/>
    <cellStyle name="Normal 6" xfId="6" xr:uid="{00000000-0005-0000-0000-00000A000000}"/>
    <cellStyle name="Normal 7" xfId="9" xr:uid="{00000000-0005-0000-0000-00000B000000}"/>
    <cellStyle name="Vejica 2" xfId="12"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47"/>
  <sheetViews>
    <sheetView tabSelected="1" view="pageLayout" zoomScale="115" zoomScaleNormal="100" zoomScalePageLayoutView="115" workbookViewId="0">
      <selection activeCell="B3" sqref="B3"/>
    </sheetView>
  </sheetViews>
  <sheetFormatPr defaultRowHeight="15" x14ac:dyDescent="0.25"/>
  <cols>
    <col min="1" max="1" width="3.85546875" customWidth="1"/>
    <col min="2" max="2" width="80.85546875" customWidth="1"/>
  </cols>
  <sheetData>
    <row r="1" spans="1:2" x14ac:dyDescent="0.25">
      <c r="A1" s="52"/>
      <c r="B1" s="52" t="s">
        <v>314</v>
      </c>
    </row>
    <row r="2" spans="1:2" x14ac:dyDescent="0.25">
      <c r="A2" s="52"/>
      <c r="B2" s="52" t="s">
        <v>914</v>
      </c>
    </row>
    <row r="3" spans="1:2" x14ac:dyDescent="0.25">
      <c r="A3" s="53"/>
      <c r="B3" s="53"/>
    </row>
    <row r="4" spans="1:2" x14ac:dyDescent="0.25">
      <c r="A4" s="54" t="s">
        <v>249</v>
      </c>
      <c r="B4" s="53"/>
    </row>
    <row r="5" spans="1:2" x14ac:dyDescent="0.25">
      <c r="A5" s="53"/>
      <c r="B5" s="53"/>
    </row>
    <row r="6" spans="1:2" x14ac:dyDescent="0.25">
      <c r="A6" s="55" t="s">
        <v>250</v>
      </c>
      <c r="B6" s="55" t="s">
        <v>251</v>
      </c>
    </row>
    <row r="7" spans="1:2" x14ac:dyDescent="0.25">
      <c r="A7" s="55" t="s">
        <v>252</v>
      </c>
      <c r="B7" s="55" t="s">
        <v>253</v>
      </c>
    </row>
    <row r="8" spans="1:2" x14ac:dyDescent="0.25">
      <c r="A8" s="55" t="s">
        <v>254</v>
      </c>
      <c r="B8" s="55" t="s">
        <v>479</v>
      </c>
    </row>
    <row r="9" spans="1:2" ht="27" x14ac:dyDescent="0.25">
      <c r="A9" s="55" t="s">
        <v>255</v>
      </c>
      <c r="B9" s="55" t="s">
        <v>256</v>
      </c>
    </row>
    <row r="10" spans="1:2" ht="27" x14ac:dyDescent="0.25">
      <c r="A10" s="55" t="s">
        <v>257</v>
      </c>
      <c r="B10" s="55" t="s">
        <v>258</v>
      </c>
    </row>
    <row r="11" spans="1:2" ht="40.5" x14ac:dyDescent="0.25">
      <c r="A11" s="55" t="s">
        <v>259</v>
      </c>
      <c r="B11" s="55" t="s">
        <v>260</v>
      </c>
    </row>
    <row r="12" spans="1:2" ht="27" x14ac:dyDescent="0.25">
      <c r="A12" s="55" t="s">
        <v>261</v>
      </c>
      <c r="B12" s="55" t="s">
        <v>262</v>
      </c>
    </row>
    <row r="13" spans="1:2" x14ac:dyDescent="0.25">
      <c r="A13" s="55" t="s">
        <v>263</v>
      </c>
      <c r="B13" s="55" t="s">
        <v>264</v>
      </c>
    </row>
    <row r="14" spans="1:2" x14ac:dyDescent="0.25">
      <c r="A14" s="55" t="s">
        <v>265</v>
      </c>
      <c r="B14" s="55" t="s">
        <v>266</v>
      </c>
    </row>
    <row r="15" spans="1:2" ht="27" x14ac:dyDescent="0.25">
      <c r="A15" s="55" t="s">
        <v>267</v>
      </c>
      <c r="B15" s="55" t="s">
        <v>268</v>
      </c>
    </row>
    <row r="16" spans="1:2" x14ac:dyDescent="0.25">
      <c r="A16" s="55" t="s">
        <v>269</v>
      </c>
      <c r="B16" s="55" t="s">
        <v>270</v>
      </c>
    </row>
    <row r="17" spans="1:2" ht="27" x14ac:dyDescent="0.25">
      <c r="A17" s="55" t="s">
        <v>271</v>
      </c>
      <c r="B17" s="55" t="s">
        <v>272</v>
      </c>
    </row>
    <row r="18" spans="1:2" ht="27" x14ac:dyDescent="0.25">
      <c r="A18" s="55" t="s">
        <v>273</v>
      </c>
      <c r="B18" s="55" t="s">
        <v>274</v>
      </c>
    </row>
    <row r="19" spans="1:2" ht="27" x14ac:dyDescent="0.25">
      <c r="A19" s="55" t="s">
        <v>275</v>
      </c>
      <c r="B19" s="55" t="s">
        <v>276</v>
      </c>
    </row>
    <row r="20" spans="1:2" x14ac:dyDescent="0.25">
      <c r="A20" s="55" t="s">
        <v>277</v>
      </c>
      <c r="B20" s="55" t="s">
        <v>278</v>
      </c>
    </row>
    <row r="21" spans="1:2" ht="27" x14ac:dyDescent="0.25">
      <c r="A21" s="55" t="s">
        <v>279</v>
      </c>
      <c r="B21" s="55" t="s">
        <v>280</v>
      </c>
    </row>
    <row r="22" spans="1:2" ht="27" x14ac:dyDescent="0.25">
      <c r="A22" s="55" t="s">
        <v>281</v>
      </c>
      <c r="B22" s="55" t="s">
        <v>480</v>
      </c>
    </row>
    <row r="23" spans="1:2" ht="27" x14ac:dyDescent="0.25">
      <c r="A23" s="55" t="s">
        <v>282</v>
      </c>
      <c r="B23" s="55" t="s">
        <v>283</v>
      </c>
    </row>
    <row r="24" spans="1:2" x14ac:dyDescent="0.25">
      <c r="A24" s="55" t="s">
        <v>284</v>
      </c>
      <c r="B24" s="55" t="s">
        <v>285</v>
      </c>
    </row>
    <row r="25" spans="1:2" ht="27" x14ac:dyDescent="0.25">
      <c r="A25" s="55" t="s">
        <v>286</v>
      </c>
      <c r="B25" s="55" t="s">
        <v>287</v>
      </c>
    </row>
    <row r="26" spans="1:2" x14ac:dyDescent="0.25">
      <c r="A26" s="55" t="s">
        <v>288</v>
      </c>
      <c r="B26" s="55" t="s">
        <v>289</v>
      </c>
    </row>
    <row r="27" spans="1:2" x14ac:dyDescent="0.25">
      <c r="A27" s="55" t="s">
        <v>290</v>
      </c>
      <c r="B27" s="55" t="s">
        <v>291</v>
      </c>
    </row>
    <row r="28" spans="1:2" x14ac:dyDescent="0.25">
      <c r="A28" s="55"/>
      <c r="B28" s="55" t="s">
        <v>292</v>
      </c>
    </row>
    <row r="29" spans="1:2" ht="27" x14ac:dyDescent="0.25">
      <c r="A29" s="55"/>
      <c r="B29" s="55" t="s">
        <v>293</v>
      </c>
    </row>
    <row r="30" spans="1:2" ht="27" x14ac:dyDescent="0.25">
      <c r="A30" s="55"/>
      <c r="B30" s="55" t="s">
        <v>294</v>
      </c>
    </row>
    <row r="31" spans="1:2" x14ac:dyDescent="0.25">
      <c r="A31" s="55"/>
      <c r="B31" s="55" t="s">
        <v>295</v>
      </c>
    </row>
    <row r="32" spans="1:2" ht="27" x14ac:dyDescent="0.25">
      <c r="A32" s="55"/>
      <c r="B32" s="55" t="s">
        <v>296</v>
      </c>
    </row>
    <row r="33" spans="1:2" ht="27" x14ac:dyDescent="0.25">
      <c r="A33" s="55"/>
      <c r="B33" s="55" t="s">
        <v>297</v>
      </c>
    </row>
    <row r="34" spans="1:2" x14ac:dyDescent="0.25">
      <c r="A34" s="55"/>
      <c r="B34" s="55" t="s">
        <v>298</v>
      </c>
    </row>
    <row r="35" spans="1:2" x14ac:dyDescent="0.25">
      <c r="A35" s="55"/>
      <c r="B35" s="55" t="s">
        <v>299</v>
      </c>
    </row>
    <row r="36" spans="1:2" x14ac:dyDescent="0.25">
      <c r="A36" s="55"/>
      <c r="B36" s="55" t="s">
        <v>300</v>
      </c>
    </row>
    <row r="37" spans="1:2" x14ac:dyDescent="0.25">
      <c r="A37" s="55"/>
      <c r="B37" s="55" t="s">
        <v>301</v>
      </c>
    </row>
    <row r="38" spans="1:2" x14ac:dyDescent="0.25">
      <c r="A38" s="55"/>
      <c r="B38" s="55" t="s">
        <v>302</v>
      </c>
    </row>
    <row r="39" spans="1:2" x14ac:dyDescent="0.25">
      <c r="A39" s="55"/>
      <c r="B39" s="55" t="s">
        <v>303</v>
      </c>
    </row>
    <row r="40" spans="1:2" x14ac:dyDescent="0.25">
      <c r="A40" s="55" t="s">
        <v>304</v>
      </c>
      <c r="B40" s="55" t="s">
        <v>305</v>
      </c>
    </row>
    <row r="41" spans="1:2" x14ac:dyDescent="0.25">
      <c r="A41" s="56" t="s">
        <v>306</v>
      </c>
      <c r="B41" s="57" t="s">
        <v>307</v>
      </c>
    </row>
    <row r="42" spans="1:2" x14ac:dyDescent="0.25">
      <c r="A42" s="58"/>
      <c r="B42" s="59" t="s">
        <v>308</v>
      </c>
    </row>
    <row r="43" spans="1:2" x14ac:dyDescent="0.25">
      <c r="A43" s="58"/>
      <c r="B43" s="59" t="s">
        <v>309</v>
      </c>
    </row>
    <row r="44" spans="1:2" x14ac:dyDescent="0.25">
      <c r="A44" s="58"/>
      <c r="B44" s="59" t="s">
        <v>310</v>
      </c>
    </row>
    <row r="45" spans="1:2" x14ac:dyDescent="0.25">
      <c r="A45" s="58"/>
      <c r="B45" s="59" t="s">
        <v>311</v>
      </c>
    </row>
    <row r="46" spans="1:2" x14ac:dyDescent="0.25">
      <c r="A46" s="58"/>
      <c r="B46" s="59" t="s">
        <v>312</v>
      </c>
    </row>
    <row r="47" spans="1:2" x14ac:dyDescent="0.25">
      <c r="A47" s="60"/>
      <c r="B47" s="61" t="s">
        <v>313</v>
      </c>
    </row>
  </sheetData>
  <sheetProtection algorithmName="SHA-512" hashValue="+6oF/+sVl1idloHNjOLy1+CgiivOWciklaCE+HfZHRE+FdPeq1DpAM4XHCTtgRA17dHlitT5TqzJxzE4aoG8DQ==" saltValue="L4M+tQp7S1na1TRkL3Wl4A==" spinCount="100000" sheet="1" objects="1" scenarios="1"/>
  <pageMargins left="1.1770833333333333" right="0.23622047244094491" top="0.78740157480314965" bottom="0.78740157480314965" header="0.31496062992125984" footer="0.31496062992125984"/>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F1016"/>
  <sheetViews>
    <sheetView view="pageBreakPreview" topLeftCell="A121" zoomScale="115" zoomScaleNormal="160" zoomScaleSheetLayoutView="115" zoomScalePageLayoutView="130" workbookViewId="0">
      <selection activeCell="J126" sqref="J126"/>
    </sheetView>
  </sheetViews>
  <sheetFormatPr defaultRowHeight="18" x14ac:dyDescent="0.25"/>
  <cols>
    <col min="1" max="1" width="5.28515625" style="2" bestFit="1" customWidth="1"/>
    <col min="2" max="2" width="50" style="2" customWidth="1"/>
    <col min="3" max="3" width="4.85546875" style="2" customWidth="1"/>
    <col min="4" max="4" width="6.5703125" style="2" bestFit="1" customWidth="1"/>
    <col min="5" max="5" width="9.7109375" style="330" bestFit="1" customWidth="1"/>
    <col min="6" max="6" width="10.42578125" style="2" customWidth="1"/>
    <col min="7" max="16384" width="9.140625" style="2"/>
  </cols>
  <sheetData>
    <row r="1" spans="1:6" ht="14.1" customHeight="1" x14ac:dyDescent="0.25">
      <c r="A1" s="1" t="s">
        <v>0</v>
      </c>
      <c r="B1" s="1" t="s">
        <v>1</v>
      </c>
      <c r="C1" s="1" t="s">
        <v>2</v>
      </c>
      <c r="D1" s="1" t="s">
        <v>3</v>
      </c>
      <c r="E1" s="322" t="s">
        <v>4</v>
      </c>
      <c r="F1" s="1" t="s">
        <v>5</v>
      </c>
    </row>
    <row r="2" spans="1:6" ht="8.4499999999999993" customHeight="1" thickBot="1" x14ac:dyDescent="0.3">
      <c r="A2" s="3"/>
      <c r="B2" s="4"/>
      <c r="C2" s="3"/>
      <c r="D2" s="5"/>
      <c r="E2" s="323"/>
      <c r="F2" s="4"/>
    </row>
    <row r="3" spans="1:6" ht="17.100000000000001" customHeight="1" thickBot="1" x14ac:dyDescent="0.3">
      <c r="A3" s="6" t="s">
        <v>6</v>
      </c>
      <c r="B3" s="7" t="s">
        <v>7</v>
      </c>
      <c r="C3" s="8"/>
      <c r="D3" s="9"/>
      <c r="E3" s="102"/>
      <c r="F3" s="10"/>
    </row>
    <row r="4" spans="1:6" ht="8.4499999999999993" customHeight="1" x14ac:dyDescent="0.3">
      <c r="A4" s="11"/>
      <c r="B4" s="12"/>
      <c r="C4" s="11"/>
      <c r="D4" s="13"/>
      <c r="E4" s="103"/>
      <c r="F4" s="14"/>
    </row>
    <row r="5" spans="1:6" ht="14.1" customHeight="1" x14ac:dyDescent="0.25">
      <c r="A5" s="15" t="s">
        <v>8</v>
      </c>
      <c r="B5" s="16" t="s">
        <v>9</v>
      </c>
      <c r="C5" s="17"/>
      <c r="D5" s="18"/>
      <c r="E5" s="162"/>
      <c r="F5" s="19"/>
    </row>
    <row r="6" spans="1:6" ht="25.5" x14ac:dyDescent="0.25">
      <c r="A6" s="20" t="s">
        <v>157</v>
      </c>
      <c r="B6" s="21" t="s">
        <v>15</v>
      </c>
      <c r="C6" s="22" t="s">
        <v>14</v>
      </c>
      <c r="D6" s="23">
        <v>89</v>
      </c>
      <c r="E6" s="100"/>
      <c r="F6" s="24">
        <f>E6*D6</f>
        <v>0</v>
      </c>
    </row>
    <row r="7" spans="1:6" ht="14.1" customHeight="1" x14ac:dyDescent="0.25">
      <c r="A7" s="15" t="s">
        <v>16</v>
      </c>
      <c r="B7" s="16" t="s">
        <v>17</v>
      </c>
      <c r="C7" s="17"/>
      <c r="D7" s="18"/>
      <c r="E7" s="162"/>
      <c r="F7" s="19"/>
    </row>
    <row r="8" spans="1:6" ht="38.25" x14ac:dyDescent="0.25">
      <c r="A8" s="25"/>
      <c r="B8" s="26" t="s">
        <v>18</v>
      </c>
      <c r="C8" s="27"/>
      <c r="D8" s="28"/>
      <c r="E8" s="99"/>
      <c r="F8" s="29"/>
    </row>
    <row r="9" spans="1:6" ht="13.5" customHeight="1" x14ac:dyDescent="0.25">
      <c r="A9" s="25" t="s">
        <v>144</v>
      </c>
      <c r="B9" s="30" t="s">
        <v>469</v>
      </c>
      <c r="C9" s="27"/>
      <c r="D9" s="28"/>
      <c r="E9" s="99"/>
      <c r="F9" s="29"/>
    </row>
    <row r="10" spans="1:6" ht="13.5" customHeight="1" x14ac:dyDescent="0.25">
      <c r="A10" s="20" t="s">
        <v>243</v>
      </c>
      <c r="B10" s="21" t="s">
        <v>315</v>
      </c>
      <c r="C10" s="22" t="s">
        <v>37</v>
      </c>
      <c r="D10" s="23">
        <v>110</v>
      </c>
      <c r="E10" s="100"/>
      <c r="F10" s="24">
        <f>D10*E10</f>
        <v>0</v>
      </c>
    </row>
    <row r="11" spans="1:6" ht="13.5" customHeight="1" x14ac:dyDescent="0.25">
      <c r="A11" s="20" t="s">
        <v>244</v>
      </c>
      <c r="B11" s="304" t="s">
        <v>447</v>
      </c>
      <c r="C11" s="305" t="s">
        <v>14</v>
      </c>
      <c r="D11" s="306">
        <v>3</v>
      </c>
      <c r="E11" s="324"/>
      <c r="F11" s="318">
        <f>E11*D11</f>
        <v>0</v>
      </c>
    </row>
    <row r="12" spans="1:6" ht="13.5" customHeight="1" x14ac:dyDescent="0.25">
      <c r="A12" s="20" t="s">
        <v>321</v>
      </c>
      <c r="B12" s="304" t="s">
        <v>448</v>
      </c>
      <c r="C12" s="305" t="s">
        <v>14</v>
      </c>
      <c r="D12" s="306">
        <v>3</v>
      </c>
      <c r="E12" s="324"/>
      <c r="F12" s="318">
        <f>E12*D12</f>
        <v>0</v>
      </c>
    </row>
    <row r="13" spans="1:6" ht="14.1" customHeight="1" x14ac:dyDescent="0.25">
      <c r="A13" s="332" t="s">
        <v>19</v>
      </c>
      <c r="B13" s="333" t="s">
        <v>20</v>
      </c>
      <c r="C13" s="334"/>
      <c r="D13" s="335"/>
      <c r="E13" s="341"/>
      <c r="F13" s="339"/>
    </row>
    <row r="14" spans="1:6" ht="14.1" customHeight="1" x14ac:dyDescent="0.25">
      <c r="A14" s="20" t="s">
        <v>168</v>
      </c>
      <c r="B14" s="21" t="s">
        <v>21</v>
      </c>
      <c r="C14" s="22" t="s">
        <v>14</v>
      </c>
      <c r="D14" s="23">
        <v>4</v>
      </c>
      <c r="E14" s="100"/>
      <c r="F14" s="24">
        <f>E14*D14</f>
        <v>0</v>
      </c>
    </row>
    <row r="15" spans="1:6" s="31" customFormat="1" ht="25.5" x14ac:dyDescent="0.25">
      <c r="A15" s="20" t="s">
        <v>169</v>
      </c>
      <c r="B15" s="21" t="s">
        <v>22</v>
      </c>
      <c r="C15" s="22" t="s">
        <v>14</v>
      </c>
      <c r="D15" s="23">
        <v>3</v>
      </c>
      <c r="E15" s="100"/>
      <c r="F15" s="24">
        <f>E15*D15</f>
        <v>0</v>
      </c>
    </row>
    <row r="16" spans="1:6" s="31" customFormat="1" ht="38.25" x14ac:dyDescent="0.25">
      <c r="A16" s="20" t="s">
        <v>317</v>
      </c>
      <c r="B16" s="21" t="s">
        <v>647</v>
      </c>
      <c r="C16" s="22" t="s">
        <v>14</v>
      </c>
      <c r="D16" s="23">
        <v>18</v>
      </c>
      <c r="E16" s="100"/>
      <c r="F16" s="24">
        <f>E16*D16</f>
        <v>0</v>
      </c>
    </row>
    <row r="17" spans="1:6" ht="14.1" customHeight="1" x14ac:dyDescent="0.25">
      <c r="A17" s="332" t="s">
        <v>23</v>
      </c>
      <c r="B17" s="333" t="s">
        <v>24</v>
      </c>
      <c r="C17" s="334"/>
      <c r="D17" s="335"/>
      <c r="E17" s="341"/>
      <c r="F17" s="339"/>
    </row>
    <row r="18" spans="1:6" ht="14.1" customHeight="1" x14ac:dyDescent="0.25">
      <c r="A18" s="20" t="s">
        <v>170</v>
      </c>
      <c r="B18" s="21" t="s">
        <v>26</v>
      </c>
      <c r="C18" s="22" t="s">
        <v>25</v>
      </c>
      <c r="D18" s="23">
        <v>1090</v>
      </c>
      <c r="E18" s="100"/>
      <c r="F18" s="24">
        <f t="shared" ref="F18:F24" si="0">E18*D18</f>
        <v>0</v>
      </c>
    </row>
    <row r="19" spans="1:6" ht="14.1" customHeight="1" x14ac:dyDescent="0.25">
      <c r="A19" s="20" t="s">
        <v>171</v>
      </c>
      <c r="B19" s="21" t="s">
        <v>408</v>
      </c>
      <c r="C19" s="22" t="s">
        <v>25</v>
      </c>
      <c r="D19" s="23">
        <v>80</v>
      </c>
      <c r="E19" s="100"/>
      <c r="F19" s="24">
        <f t="shared" si="0"/>
        <v>0</v>
      </c>
    </row>
    <row r="20" spans="1:6" ht="14.1" customHeight="1" x14ac:dyDescent="0.25">
      <c r="A20" s="20" t="s">
        <v>172</v>
      </c>
      <c r="B20" s="21" t="s">
        <v>322</v>
      </c>
      <c r="C20" s="22" t="s">
        <v>27</v>
      </c>
      <c r="D20" s="23">
        <v>10</v>
      </c>
      <c r="E20" s="100"/>
      <c r="F20" s="24">
        <f t="shared" si="0"/>
        <v>0</v>
      </c>
    </row>
    <row r="21" spans="1:6" ht="14.1" customHeight="1" x14ac:dyDescent="0.25">
      <c r="A21" s="20" t="s">
        <v>173</v>
      </c>
      <c r="B21" s="21" t="s">
        <v>28</v>
      </c>
      <c r="C21" s="22" t="s">
        <v>27</v>
      </c>
      <c r="D21" s="23">
        <v>70</v>
      </c>
      <c r="E21" s="100"/>
      <c r="F21" s="24">
        <f t="shared" si="0"/>
        <v>0</v>
      </c>
    </row>
    <row r="22" spans="1:6" ht="25.5" x14ac:dyDescent="0.25">
      <c r="A22" s="20" t="s">
        <v>174</v>
      </c>
      <c r="B22" s="21" t="s">
        <v>29</v>
      </c>
      <c r="C22" s="22" t="s">
        <v>27</v>
      </c>
      <c r="D22" s="23">
        <v>10</v>
      </c>
      <c r="E22" s="100"/>
      <c r="F22" s="24">
        <f t="shared" si="0"/>
        <v>0</v>
      </c>
    </row>
    <row r="23" spans="1:6" s="31" customFormat="1" ht="25.5" x14ac:dyDescent="0.25">
      <c r="A23" s="20" t="s">
        <v>175</v>
      </c>
      <c r="B23" s="21" t="s">
        <v>30</v>
      </c>
      <c r="C23" s="22" t="s">
        <v>27</v>
      </c>
      <c r="D23" s="23">
        <v>610</v>
      </c>
      <c r="E23" s="100"/>
      <c r="F23" s="24">
        <f t="shared" si="0"/>
        <v>0</v>
      </c>
    </row>
    <row r="24" spans="1:6" s="32" customFormat="1" ht="38.25" x14ac:dyDescent="0.25">
      <c r="A24" s="20" t="s">
        <v>176</v>
      </c>
      <c r="B24" s="21" t="s">
        <v>155</v>
      </c>
      <c r="C24" s="22" t="s">
        <v>25</v>
      </c>
      <c r="D24" s="23">
        <v>40</v>
      </c>
      <c r="E24" s="100"/>
      <c r="F24" s="24">
        <f t="shared" si="0"/>
        <v>0</v>
      </c>
    </row>
    <row r="25" spans="1:6" ht="14.1" customHeight="1" x14ac:dyDescent="0.25">
      <c r="A25" s="332" t="s">
        <v>33</v>
      </c>
      <c r="B25" s="333" t="s">
        <v>34</v>
      </c>
      <c r="C25" s="334"/>
      <c r="D25" s="335"/>
      <c r="E25" s="341"/>
      <c r="F25" s="339"/>
    </row>
    <row r="26" spans="1:6" ht="14.1" customHeight="1" x14ac:dyDescent="0.25">
      <c r="A26" s="20" t="s">
        <v>177</v>
      </c>
      <c r="B26" s="21" t="s">
        <v>35</v>
      </c>
      <c r="C26" s="22" t="s">
        <v>27</v>
      </c>
      <c r="D26" s="23">
        <v>75</v>
      </c>
      <c r="E26" s="100"/>
      <c r="F26" s="24">
        <f t="shared" ref="F26:F31" si="1">E26*D26</f>
        <v>0</v>
      </c>
    </row>
    <row r="27" spans="1:6" ht="25.5" x14ac:dyDescent="0.25">
      <c r="A27" s="20" t="s">
        <v>178</v>
      </c>
      <c r="B27" s="21" t="s">
        <v>36</v>
      </c>
      <c r="C27" s="22" t="s">
        <v>37</v>
      </c>
      <c r="D27" s="23">
        <v>15</v>
      </c>
      <c r="E27" s="100"/>
      <c r="F27" s="24">
        <f t="shared" si="1"/>
        <v>0</v>
      </c>
    </row>
    <row r="28" spans="1:6" ht="14.1" customHeight="1" x14ac:dyDescent="0.25">
      <c r="A28" s="20" t="s">
        <v>179</v>
      </c>
      <c r="B28" s="21" t="s">
        <v>38</v>
      </c>
      <c r="C28" s="22" t="s">
        <v>14</v>
      </c>
      <c r="D28" s="23">
        <v>1</v>
      </c>
      <c r="E28" s="100"/>
      <c r="F28" s="24">
        <f t="shared" si="1"/>
        <v>0</v>
      </c>
    </row>
    <row r="29" spans="1:6" ht="38.25" x14ac:dyDescent="0.25">
      <c r="A29" s="20" t="s">
        <v>180</v>
      </c>
      <c r="B29" s="21" t="s">
        <v>39</v>
      </c>
      <c r="C29" s="22" t="s">
        <v>14</v>
      </c>
      <c r="D29" s="23">
        <v>16</v>
      </c>
      <c r="E29" s="100"/>
      <c r="F29" s="24">
        <f t="shared" si="1"/>
        <v>0</v>
      </c>
    </row>
    <row r="30" spans="1:6" ht="25.5" x14ac:dyDescent="0.25">
      <c r="A30" s="20" t="s">
        <v>181</v>
      </c>
      <c r="B30" s="21" t="s">
        <v>655</v>
      </c>
      <c r="C30" s="22" t="s">
        <v>32</v>
      </c>
      <c r="D30" s="23">
        <v>2</v>
      </c>
      <c r="E30" s="100"/>
      <c r="F30" s="24">
        <f t="shared" si="1"/>
        <v>0</v>
      </c>
    </row>
    <row r="31" spans="1:6" ht="38.25" x14ac:dyDescent="0.25">
      <c r="A31" s="20" t="s">
        <v>323</v>
      </c>
      <c r="B31" s="21" t="s">
        <v>717</v>
      </c>
      <c r="C31" s="22" t="s">
        <v>14</v>
      </c>
      <c r="D31" s="23">
        <v>2</v>
      </c>
      <c r="E31" s="100"/>
      <c r="F31" s="24">
        <f t="shared" si="1"/>
        <v>0</v>
      </c>
    </row>
    <row r="32" spans="1:6" ht="8.4499999999999993" customHeight="1" thickBot="1" x14ac:dyDescent="0.3">
      <c r="A32" s="34"/>
      <c r="B32" s="34"/>
      <c r="C32" s="34"/>
      <c r="D32" s="35"/>
      <c r="E32" s="104"/>
      <c r="F32" s="34"/>
    </row>
    <row r="33" spans="1:6" ht="14.1" customHeight="1" thickTop="1" thickBot="1" x14ac:dyDescent="0.3">
      <c r="A33" s="36"/>
      <c r="B33" s="37" t="s">
        <v>40</v>
      </c>
      <c r="C33" s="36"/>
      <c r="D33" s="38"/>
      <c r="E33" s="326"/>
      <c r="F33" s="39">
        <f>SUM(F6:F32)</f>
        <v>0</v>
      </c>
    </row>
    <row r="34" spans="1:6" ht="17.100000000000001" customHeight="1" thickBot="1" x14ac:dyDescent="0.3">
      <c r="A34" s="6" t="s">
        <v>41</v>
      </c>
      <c r="B34" s="7" t="s">
        <v>42</v>
      </c>
      <c r="C34" s="8"/>
      <c r="D34" s="9"/>
      <c r="E34" s="102"/>
      <c r="F34" s="10"/>
    </row>
    <row r="35" spans="1:6" ht="8.4499999999999993" customHeight="1" x14ac:dyDescent="0.3">
      <c r="A35" s="11"/>
      <c r="B35" s="12"/>
      <c r="C35" s="11"/>
      <c r="D35" s="13"/>
      <c r="E35" s="103"/>
      <c r="F35" s="14"/>
    </row>
    <row r="36" spans="1:6" ht="14.1" customHeight="1" x14ac:dyDescent="0.25">
      <c r="A36" s="15" t="s">
        <v>43</v>
      </c>
      <c r="B36" s="16" t="s">
        <v>44</v>
      </c>
      <c r="C36" s="17"/>
      <c r="D36" s="18"/>
      <c r="E36" s="162"/>
      <c r="F36" s="19"/>
    </row>
    <row r="37" spans="1:6" ht="25.5" x14ac:dyDescent="0.25">
      <c r="A37" s="20" t="s">
        <v>160</v>
      </c>
      <c r="B37" s="21" t="s">
        <v>45</v>
      </c>
      <c r="C37" s="22" t="s">
        <v>32</v>
      </c>
      <c r="D37" s="23">
        <v>480</v>
      </c>
      <c r="E37" s="100"/>
      <c r="F37" s="24">
        <f>E37*D37</f>
        <v>0</v>
      </c>
    </row>
    <row r="38" spans="1:6" ht="25.5" x14ac:dyDescent="0.25">
      <c r="A38" s="20" t="s">
        <v>161</v>
      </c>
      <c r="B38" s="21" t="s">
        <v>46</v>
      </c>
      <c r="C38" s="22" t="s">
        <v>32</v>
      </c>
      <c r="D38" s="23">
        <v>1710</v>
      </c>
      <c r="E38" s="100"/>
      <c r="F38" s="24">
        <f>E38*D38</f>
        <v>0</v>
      </c>
    </row>
    <row r="39" spans="1:6" s="31" customFormat="1" ht="38.25" x14ac:dyDescent="0.25">
      <c r="A39" s="20" t="s">
        <v>182</v>
      </c>
      <c r="B39" s="21" t="s">
        <v>47</v>
      </c>
      <c r="C39" s="22" t="s">
        <v>32</v>
      </c>
      <c r="D39" s="23">
        <v>15</v>
      </c>
      <c r="E39" s="100"/>
      <c r="F39" s="24">
        <f>E39*D39</f>
        <v>0</v>
      </c>
    </row>
    <row r="40" spans="1:6" ht="14.1" customHeight="1" x14ac:dyDescent="0.25">
      <c r="A40" s="40" t="s">
        <v>48</v>
      </c>
      <c r="B40" s="16" t="s">
        <v>49</v>
      </c>
      <c r="C40" s="17"/>
      <c r="D40" s="18"/>
      <c r="E40" s="162"/>
      <c r="F40" s="19"/>
    </row>
    <row r="41" spans="1:6" ht="14.1" customHeight="1" x14ac:dyDescent="0.25">
      <c r="A41" s="20" t="s">
        <v>162</v>
      </c>
      <c r="B41" s="21" t="s">
        <v>50</v>
      </c>
      <c r="C41" s="22" t="s">
        <v>25</v>
      </c>
      <c r="D41" s="23">
        <v>2425</v>
      </c>
      <c r="E41" s="100"/>
      <c r="F41" s="24">
        <f>E41*D41</f>
        <v>0</v>
      </c>
    </row>
    <row r="42" spans="1:6" ht="14.1" customHeight="1" x14ac:dyDescent="0.25">
      <c r="A42" s="15" t="s">
        <v>51</v>
      </c>
      <c r="B42" s="16" t="s">
        <v>52</v>
      </c>
      <c r="C42" s="17"/>
      <c r="D42" s="18"/>
      <c r="E42" s="162"/>
      <c r="F42" s="19"/>
    </row>
    <row r="43" spans="1:6" ht="76.5" x14ac:dyDescent="0.25">
      <c r="A43" s="20" t="s">
        <v>183</v>
      </c>
      <c r="B43" s="21" t="s">
        <v>53</v>
      </c>
      <c r="C43" s="22" t="s">
        <v>32</v>
      </c>
      <c r="D43" s="23">
        <v>777</v>
      </c>
      <c r="E43" s="100"/>
      <c r="F43" s="24">
        <f>E43*D43</f>
        <v>0</v>
      </c>
    </row>
    <row r="44" spans="1:6" ht="25.5" x14ac:dyDescent="0.25">
      <c r="A44" s="20" t="s">
        <v>631</v>
      </c>
      <c r="B44" s="21" t="s">
        <v>630</v>
      </c>
      <c r="C44" s="22" t="s">
        <v>32</v>
      </c>
      <c r="D44" s="23">
        <v>150</v>
      </c>
      <c r="E44" s="100"/>
      <c r="F44" s="24">
        <f>E44*D44</f>
        <v>0</v>
      </c>
    </row>
    <row r="45" spans="1:6" ht="14.1" customHeight="1" x14ac:dyDescent="0.25">
      <c r="A45" s="15" t="s">
        <v>54</v>
      </c>
      <c r="B45" s="16" t="s">
        <v>55</v>
      </c>
      <c r="C45" s="17"/>
      <c r="D45" s="18"/>
      <c r="E45" s="162"/>
      <c r="F45" s="19"/>
    </row>
    <row r="46" spans="1:6" ht="25.5" x14ac:dyDescent="0.25">
      <c r="A46" s="20" t="s">
        <v>184</v>
      </c>
      <c r="B46" s="21" t="s">
        <v>56</v>
      </c>
      <c r="C46" s="22" t="s">
        <v>25</v>
      </c>
      <c r="D46" s="23">
        <v>910</v>
      </c>
      <c r="E46" s="100"/>
      <c r="F46" s="24">
        <f>E46*D46</f>
        <v>0</v>
      </c>
    </row>
    <row r="47" spans="1:6" ht="14.1" customHeight="1" x14ac:dyDescent="0.25">
      <c r="A47" s="20" t="s">
        <v>185</v>
      </c>
      <c r="B47" s="21" t="s">
        <v>57</v>
      </c>
      <c r="C47" s="22" t="s">
        <v>25</v>
      </c>
      <c r="D47" s="23">
        <v>910</v>
      </c>
      <c r="E47" s="100"/>
      <c r="F47" s="24">
        <f>E47*D47</f>
        <v>0</v>
      </c>
    </row>
    <row r="48" spans="1:6" ht="14.1" customHeight="1" x14ac:dyDescent="0.25">
      <c r="A48" s="15" t="s">
        <v>58</v>
      </c>
      <c r="B48" s="16" t="s">
        <v>59</v>
      </c>
      <c r="C48" s="17"/>
      <c r="D48" s="18"/>
      <c r="E48" s="162"/>
      <c r="F48" s="19"/>
    </row>
    <row r="49" spans="1:6" ht="25.5" x14ac:dyDescent="0.25">
      <c r="A49" s="20" t="s">
        <v>186</v>
      </c>
      <c r="B49" s="21" t="s">
        <v>60</v>
      </c>
      <c r="C49" s="22" t="s">
        <v>61</v>
      </c>
      <c r="D49" s="23">
        <v>864</v>
      </c>
      <c r="E49" s="100"/>
      <c r="F49" s="24">
        <f>E49*D49</f>
        <v>0</v>
      </c>
    </row>
    <row r="50" spans="1:6" ht="25.5" x14ac:dyDescent="0.25">
      <c r="A50" s="20" t="s">
        <v>187</v>
      </c>
      <c r="B50" s="21" t="s">
        <v>62</v>
      </c>
      <c r="C50" s="22" t="s">
        <v>61</v>
      </c>
      <c r="D50" s="23">
        <v>2835</v>
      </c>
      <c r="E50" s="100"/>
      <c r="F50" s="24">
        <f>E50*D50</f>
        <v>0</v>
      </c>
    </row>
    <row r="51" spans="1:6" ht="25.5" x14ac:dyDescent="0.25">
      <c r="A51" s="20" t="s">
        <v>188</v>
      </c>
      <c r="B51" s="21" t="s">
        <v>63</v>
      </c>
      <c r="C51" s="22" t="s">
        <v>61</v>
      </c>
      <c r="D51" s="23">
        <v>109</v>
      </c>
      <c r="E51" s="100"/>
      <c r="F51" s="24">
        <f>E51*D51</f>
        <v>0</v>
      </c>
    </row>
    <row r="52" spans="1:6" s="31" customFormat="1" ht="25.5" x14ac:dyDescent="0.25">
      <c r="A52" s="20" t="s">
        <v>189</v>
      </c>
      <c r="B52" s="21" t="s">
        <v>64</v>
      </c>
      <c r="C52" s="22" t="s">
        <v>61</v>
      </c>
      <c r="D52" s="23">
        <v>118.5</v>
      </c>
      <c r="E52" s="100"/>
      <c r="F52" s="24">
        <f>E52*D52</f>
        <v>0</v>
      </c>
    </row>
    <row r="53" spans="1:6" s="31" customFormat="1" ht="14.1" customHeight="1" x14ac:dyDescent="0.25">
      <c r="A53" s="20" t="s">
        <v>190</v>
      </c>
      <c r="B53" s="21" t="s">
        <v>65</v>
      </c>
      <c r="C53" s="22" t="s">
        <v>61</v>
      </c>
      <c r="D53" s="23">
        <v>3926.5</v>
      </c>
      <c r="E53" s="100"/>
      <c r="F53" s="24">
        <f>E53*D53</f>
        <v>0</v>
      </c>
    </row>
    <row r="54" spans="1:6" ht="8.4499999999999993" customHeight="1" thickBot="1" x14ac:dyDescent="0.3">
      <c r="A54" s="34"/>
      <c r="B54" s="34"/>
      <c r="C54" s="34"/>
      <c r="D54" s="35"/>
      <c r="E54" s="104"/>
      <c r="F54" s="34"/>
    </row>
    <row r="55" spans="1:6" ht="14.1" customHeight="1" thickTop="1" thickBot="1" x14ac:dyDescent="0.3">
      <c r="A55" s="41"/>
      <c r="B55" s="42" t="s">
        <v>40</v>
      </c>
      <c r="C55" s="41"/>
      <c r="D55" s="43"/>
      <c r="E55" s="105"/>
      <c r="F55" s="44">
        <f>SUM(F37:F54)</f>
        <v>0</v>
      </c>
    </row>
    <row r="56" spans="1:6" ht="17.100000000000001" customHeight="1" thickBot="1" x14ac:dyDescent="0.3">
      <c r="A56" s="6" t="s">
        <v>66</v>
      </c>
      <c r="B56" s="7" t="s">
        <v>67</v>
      </c>
      <c r="C56" s="8"/>
      <c r="D56" s="9"/>
      <c r="E56" s="102"/>
      <c r="F56" s="10"/>
    </row>
    <row r="57" spans="1:6" ht="8.4499999999999993" customHeight="1" x14ac:dyDescent="0.3">
      <c r="A57" s="11"/>
      <c r="B57" s="12"/>
      <c r="C57" s="11"/>
      <c r="D57" s="13"/>
      <c r="E57" s="103"/>
      <c r="F57" s="14"/>
    </row>
    <row r="58" spans="1:6" ht="14.1" customHeight="1" x14ac:dyDescent="0.25">
      <c r="A58" s="15" t="s">
        <v>68</v>
      </c>
      <c r="B58" s="16" t="s">
        <v>69</v>
      </c>
      <c r="C58" s="17"/>
      <c r="D58" s="18"/>
      <c r="E58" s="162"/>
      <c r="F58" s="19"/>
    </row>
    <row r="59" spans="1:6" ht="14.1" customHeight="1" x14ac:dyDescent="0.25">
      <c r="A59" s="25" t="s">
        <v>70</v>
      </c>
      <c r="B59" s="30" t="s">
        <v>71</v>
      </c>
      <c r="C59" s="27"/>
      <c r="D59" s="28"/>
      <c r="E59" s="99"/>
      <c r="F59" s="29"/>
    </row>
    <row r="60" spans="1:6" ht="76.5" x14ac:dyDescent="0.25">
      <c r="A60" s="20" t="s">
        <v>163</v>
      </c>
      <c r="B60" s="21" t="s">
        <v>72</v>
      </c>
      <c r="C60" s="22" t="s">
        <v>32</v>
      </c>
      <c r="D60" s="23">
        <v>650</v>
      </c>
      <c r="E60" s="100"/>
      <c r="F60" s="24">
        <f>E60*D60</f>
        <v>0</v>
      </c>
    </row>
    <row r="61" spans="1:6" ht="14.1" customHeight="1" x14ac:dyDescent="0.25">
      <c r="A61" s="25" t="s">
        <v>73</v>
      </c>
      <c r="B61" s="30" t="s">
        <v>74</v>
      </c>
      <c r="C61" s="27"/>
      <c r="D61" s="28"/>
      <c r="E61" s="99"/>
      <c r="F61" s="29"/>
    </row>
    <row r="62" spans="1:6" s="31" customFormat="1" ht="38.25" x14ac:dyDescent="0.25">
      <c r="A62" s="20" t="s">
        <v>191</v>
      </c>
      <c r="B62" s="21" t="s">
        <v>686</v>
      </c>
      <c r="C62" s="22" t="s">
        <v>25</v>
      </c>
      <c r="D62" s="23">
        <v>2465</v>
      </c>
      <c r="E62" s="100"/>
      <c r="F62" s="24">
        <f>E62*D62</f>
        <v>0</v>
      </c>
    </row>
    <row r="63" spans="1:6" ht="14.1" customHeight="1" x14ac:dyDescent="0.25">
      <c r="A63" s="15" t="s">
        <v>75</v>
      </c>
      <c r="B63" s="16" t="s">
        <v>76</v>
      </c>
      <c r="C63" s="17"/>
      <c r="D63" s="18"/>
      <c r="E63" s="162"/>
      <c r="F63" s="19"/>
    </row>
    <row r="64" spans="1:6" ht="14.1" customHeight="1" x14ac:dyDescent="0.25">
      <c r="A64" s="25" t="s">
        <v>77</v>
      </c>
      <c r="B64" s="30" t="s">
        <v>78</v>
      </c>
      <c r="C64" s="27"/>
      <c r="D64" s="28"/>
      <c r="E64" s="99"/>
      <c r="F64" s="29"/>
    </row>
    <row r="65" spans="1:6" ht="38.25" x14ac:dyDescent="0.25">
      <c r="A65" s="20" t="s">
        <v>192</v>
      </c>
      <c r="B65" s="21" t="s">
        <v>79</v>
      </c>
      <c r="C65" s="22" t="s">
        <v>25</v>
      </c>
      <c r="D65" s="23">
        <v>2465</v>
      </c>
      <c r="E65" s="100"/>
      <c r="F65" s="24">
        <f>E65*D65</f>
        <v>0</v>
      </c>
    </row>
    <row r="66" spans="1:6" ht="14.1" customHeight="1" x14ac:dyDescent="0.25">
      <c r="A66" s="15" t="s">
        <v>80</v>
      </c>
      <c r="B66" s="16" t="s">
        <v>81</v>
      </c>
      <c r="C66" s="17"/>
      <c r="D66" s="18"/>
      <c r="E66" s="162"/>
      <c r="F66" s="19"/>
    </row>
    <row r="67" spans="1:6" ht="51" x14ac:dyDescent="0.25">
      <c r="A67" s="20" t="s">
        <v>193</v>
      </c>
      <c r="B67" s="21" t="s">
        <v>82</v>
      </c>
      <c r="C67" s="22" t="s">
        <v>37</v>
      </c>
      <c r="D67" s="23">
        <v>47.8</v>
      </c>
      <c r="E67" s="100"/>
      <c r="F67" s="24">
        <f>E67*D67</f>
        <v>0</v>
      </c>
    </row>
    <row r="68" spans="1:6" ht="51" x14ac:dyDescent="0.25">
      <c r="A68" s="20" t="s">
        <v>194</v>
      </c>
      <c r="B68" s="21" t="s">
        <v>83</v>
      </c>
      <c r="C68" s="22" t="s">
        <v>25</v>
      </c>
      <c r="D68" s="23">
        <v>22</v>
      </c>
      <c r="E68" s="100"/>
      <c r="F68" s="24">
        <f>E68*D68</f>
        <v>0</v>
      </c>
    </row>
    <row r="69" spans="1:6" s="31" customFormat="1" ht="89.25" x14ac:dyDescent="0.25">
      <c r="A69" s="20" t="s">
        <v>195</v>
      </c>
      <c r="B69" s="21" t="s">
        <v>84</v>
      </c>
      <c r="C69" s="22" t="s">
        <v>25</v>
      </c>
      <c r="D69" s="23">
        <v>128</v>
      </c>
      <c r="E69" s="100"/>
      <c r="F69" s="24">
        <f>E69*D69</f>
        <v>0</v>
      </c>
    </row>
    <row r="70" spans="1:6" ht="14.1" customHeight="1" x14ac:dyDescent="0.25">
      <c r="A70" s="15" t="s">
        <v>85</v>
      </c>
      <c r="B70" s="16" t="s">
        <v>86</v>
      </c>
      <c r="C70" s="17"/>
      <c r="D70" s="18"/>
      <c r="E70" s="162"/>
      <c r="F70" s="19"/>
    </row>
    <row r="71" spans="1:6" ht="14.1" customHeight="1" x14ac:dyDescent="0.25">
      <c r="A71" s="25" t="s">
        <v>87</v>
      </c>
      <c r="B71" s="30" t="s">
        <v>88</v>
      </c>
      <c r="C71" s="27"/>
      <c r="D71" s="28"/>
      <c r="E71" s="99"/>
      <c r="F71" s="29"/>
    </row>
    <row r="72" spans="1:6" ht="51" x14ac:dyDescent="0.25">
      <c r="A72" s="20" t="s">
        <v>198</v>
      </c>
      <c r="B72" s="21" t="s">
        <v>673</v>
      </c>
      <c r="C72" s="22" t="s">
        <v>27</v>
      </c>
      <c r="D72" s="23">
        <v>868</v>
      </c>
      <c r="E72" s="100"/>
      <c r="F72" s="24">
        <f>E72*D72</f>
        <v>0</v>
      </c>
    </row>
    <row r="73" spans="1:6" ht="38.25" x14ac:dyDescent="0.25">
      <c r="A73" s="20" t="s">
        <v>199</v>
      </c>
      <c r="B73" s="21" t="s">
        <v>676</v>
      </c>
      <c r="C73" s="22" t="s">
        <v>27</v>
      </c>
      <c r="D73" s="23">
        <v>10</v>
      </c>
      <c r="E73" s="100"/>
      <c r="F73" s="24">
        <f t="shared" ref="F73" si="2">E73*D73</f>
        <v>0</v>
      </c>
    </row>
    <row r="74" spans="1:6" ht="38.25" x14ac:dyDescent="0.25">
      <c r="A74" s="20" t="s">
        <v>200</v>
      </c>
      <c r="B74" s="21" t="s">
        <v>672</v>
      </c>
      <c r="C74" s="22" t="s">
        <v>27</v>
      </c>
      <c r="D74" s="23">
        <v>1095</v>
      </c>
      <c r="E74" s="100"/>
      <c r="F74" s="24">
        <f>E74*D74</f>
        <v>0</v>
      </c>
    </row>
    <row r="75" spans="1:6" ht="38.25" x14ac:dyDescent="0.25">
      <c r="A75" s="20" t="s">
        <v>444</v>
      </c>
      <c r="B75" s="21" t="s">
        <v>446</v>
      </c>
      <c r="C75" s="22" t="s">
        <v>27</v>
      </c>
      <c r="D75" s="23">
        <v>35</v>
      </c>
      <c r="E75" s="100"/>
      <c r="F75" s="24">
        <f>E75*D75</f>
        <v>0</v>
      </c>
    </row>
    <row r="76" spans="1:6" ht="51" x14ac:dyDescent="0.25">
      <c r="A76" s="20" t="s">
        <v>445</v>
      </c>
      <c r="B76" s="21" t="s">
        <v>661</v>
      </c>
      <c r="C76" s="22" t="s">
        <v>27</v>
      </c>
      <c r="D76" s="23">
        <v>54.7</v>
      </c>
      <c r="E76" s="100"/>
      <c r="F76" s="24">
        <f>E76*D76</f>
        <v>0</v>
      </c>
    </row>
    <row r="77" spans="1:6" ht="25.5" x14ac:dyDescent="0.25">
      <c r="A77" s="20" t="s">
        <v>632</v>
      </c>
      <c r="B77" s="21" t="s">
        <v>115</v>
      </c>
      <c r="C77" s="22" t="s">
        <v>37</v>
      </c>
      <c r="D77" s="23">
        <v>17</v>
      </c>
      <c r="E77" s="100"/>
      <c r="F77" s="24">
        <f t="shared" ref="F77" si="3">E77*D77</f>
        <v>0</v>
      </c>
    </row>
    <row r="78" spans="1:6" ht="8.4499999999999993" customHeight="1" thickBot="1" x14ac:dyDescent="0.3">
      <c r="A78" s="34"/>
      <c r="B78" s="34"/>
      <c r="C78" s="34"/>
      <c r="D78" s="35"/>
      <c r="E78" s="104"/>
      <c r="F78" s="34"/>
    </row>
    <row r="79" spans="1:6" ht="14.1" customHeight="1" thickTop="1" thickBot="1" x14ac:dyDescent="0.3">
      <c r="A79" s="41"/>
      <c r="B79" s="42" t="s">
        <v>40</v>
      </c>
      <c r="C79" s="41"/>
      <c r="D79" s="43"/>
      <c r="E79" s="105"/>
      <c r="F79" s="44">
        <f>SUM(F60:F78)</f>
        <v>0</v>
      </c>
    </row>
    <row r="80" spans="1:6" ht="17.100000000000001" customHeight="1" thickBot="1" x14ac:dyDescent="0.3">
      <c r="A80" s="6" t="s">
        <v>90</v>
      </c>
      <c r="B80" s="7" t="s">
        <v>91</v>
      </c>
      <c r="C80" s="8"/>
      <c r="D80" s="9"/>
      <c r="E80" s="102"/>
      <c r="F80" s="10"/>
    </row>
    <row r="81" spans="1:6" ht="8.4499999999999993" customHeight="1" x14ac:dyDescent="0.3">
      <c r="A81" s="45"/>
      <c r="B81" s="12"/>
      <c r="C81" s="11"/>
      <c r="D81" s="13"/>
      <c r="E81" s="103"/>
      <c r="F81" s="14"/>
    </row>
    <row r="82" spans="1:6" ht="14.1" customHeight="1" x14ac:dyDescent="0.25">
      <c r="A82" s="25" t="s">
        <v>92</v>
      </c>
      <c r="B82" s="30" t="s">
        <v>93</v>
      </c>
      <c r="C82" s="27"/>
      <c r="D82" s="28"/>
      <c r="E82" s="99"/>
      <c r="F82" s="29"/>
    </row>
    <row r="83" spans="1:6" ht="63.75" x14ac:dyDescent="0.25">
      <c r="A83" s="20" t="s">
        <v>165</v>
      </c>
      <c r="B83" s="21" t="s">
        <v>94</v>
      </c>
      <c r="C83" s="22" t="s">
        <v>37</v>
      </c>
      <c r="D83" s="23">
        <v>15</v>
      </c>
      <c r="E83" s="100"/>
      <c r="F83" s="24">
        <f t="shared" ref="F83:F85" si="4">E83*D83</f>
        <v>0</v>
      </c>
    </row>
    <row r="84" spans="1:6" s="31" customFormat="1" ht="63.75" x14ac:dyDescent="0.25">
      <c r="A84" s="20" t="s">
        <v>201</v>
      </c>
      <c r="B84" s="21" t="s">
        <v>658</v>
      </c>
      <c r="C84" s="22" t="s">
        <v>37</v>
      </c>
      <c r="D84" s="23">
        <v>52.1</v>
      </c>
      <c r="E84" s="100"/>
      <c r="F84" s="24">
        <f t="shared" si="4"/>
        <v>0</v>
      </c>
    </row>
    <row r="85" spans="1:6" s="31" customFormat="1" ht="51" x14ac:dyDescent="0.25">
      <c r="A85" s="20" t="s">
        <v>846</v>
      </c>
      <c r="B85" s="21" t="s">
        <v>660</v>
      </c>
      <c r="C85" s="22" t="s">
        <v>14</v>
      </c>
      <c r="D85" s="23">
        <v>5</v>
      </c>
      <c r="E85" s="100"/>
      <c r="F85" s="24">
        <f t="shared" si="4"/>
        <v>0</v>
      </c>
    </row>
    <row r="86" spans="1:6" ht="14.1" customHeight="1" x14ac:dyDescent="0.25">
      <c r="A86" s="25" t="s">
        <v>96</v>
      </c>
      <c r="B86" s="30" t="s">
        <v>97</v>
      </c>
      <c r="C86" s="27"/>
      <c r="D86" s="28"/>
      <c r="E86" s="99"/>
      <c r="F86" s="29"/>
    </row>
    <row r="87" spans="1:6" ht="38.25" x14ac:dyDescent="0.25">
      <c r="A87" s="20" t="s">
        <v>202</v>
      </c>
      <c r="B87" s="21" t="s">
        <v>677</v>
      </c>
      <c r="C87" s="22" t="s">
        <v>14</v>
      </c>
      <c r="D87" s="23">
        <v>38</v>
      </c>
      <c r="E87" s="100"/>
      <c r="F87" s="24">
        <f>E87*D87</f>
        <v>0</v>
      </c>
    </row>
    <row r="88" spans="1:6" ht="51" x14ac:dyDescent="0.25">
      <c r="A88" s="20" t="s">
        <v>203</v>
      </c>
      <c r="B88" s="21" t="s">
        <v>100</v>
      </c>
      <c r="C88" s="22" t="s">
        <v>14</v>
      </c>
      <c r="D88" s="23">
        <v>2</v>
      </c>
      <c r="E88" s="100"/>
      <c r="F88" s="24">
        <f>E88*D88</f>
        <v>0</v>
      </c>
    </row>
    <row r="89" spans="1:6" s="32" customFormat="1" ht="51" x14ac:dyDescent="0.25">
      <c r="A89" s="20" t="s">
        <v>204</v>
      </c>
      <c r="B89" s="21" t="s">
        <v>101</v>
      </c>
      <c r="C89" s="22" t="s">
        <v>14</v>
      </c>
      <c r="D89" s="23">
        <v>36</v>
      </c>
      <c r="E89" s="100"/>
      <c r="F89" s="24">
        <f>D89*E89</f>
        <v>0</v>
      </c>
    </row>
    <row r="90" spans="1:6" s="32" customFormat="1" ht="89.25" x14ac:dyDescent="0.25">
      <c r="A90" s="20" t="s">
        <v>205</v>
      </c>
      <c r="B90" s="21" t="s">
        <v>248</v>
      </c>
      <c r="C90" s="22" t="s">
        <v>14</v>
      </c>
      <c r="D90" s="23">
        <v>2</v>
      </c>
      <c r="E90" s="100"/>
      <c r="F90" s="24">
        <f>D90*E90</f>
        <v>0</v>
      </c>
    </row>
    <row r="91" spans="1:6" ht="8.4499999999999993" customHeight="1" thickBot="1" x14ac:dyDescent="0.3">
      <c r="A91" s="34"/>
      <c r="B91" s="34"/>
      <c r="C91" s="34"/>
      <c r="D91" s="35"/>
      <c r="E91" s="104"/>
      <c r="F91" s="34"/>
    </row>
    <row r="92" spans="1:6" ht="14.1" customHeight="1" thickTop="1" thickBot="1" x14ac:dyDescent="0.3">
      <c r="A92" s="41"/>
      <c r="B92" s="42" t="s">
        <v>40</v>
      </c>
      <c r="C92" s="41"/>
      <c r="D92" s="43"/>
      <c r="E92" s="105"/>
      <c r="F92" s="44">
        <f>SUM(F82:F91)</f>
        <v>0</v>
      </c>
    </row>
    <row r="93" spans="1:6" ht="17.100000000000001" customHeight="1" thickBot="1" x14ac:dyDescent="0.3">
      <c r="A93" s="6" t="s">
        <v>102</v>
      </c>
      <c r="B93" s="7" t="s">
        <v>103</v>
      </c>
      <c r="C93" s="8"/>
      <c r="D93" s="9"/>
      <c r="E93" s="102"/>
      <c r="F93" s="10"/>
    </row>
    <row r="94" spans="1:6" ht="8.4499999999999993" customHeight="1" x14ac:dyDescent="0.3">
      <c r="A94" s="11"/>
      <c r="B94" s="12"/>
      <c r="C94" s="11"/>
      <c r="D94" s="13"/>
      <c r="E94" s="103"/>
      <c r="F94" s="14"/>
    </row>
    <row r="95" spans="1:6" ht="14.1" customHeight="1" x14ac:dyDescent="0.25">
      <c r="A95" s="25" t="s">
        <v>104</v>
      </c>
      <c r="B95" s="30" t="s">
        <v>105</v>
      </c>
      <c r="C95" s="27"/>
      <c r="D95" s="28"/>
      <c r="E95" s="99"/>
      <c r="F95" s="29"/>
    </row>
    <row r="96" spans="1:6" ht="25.5" x14ac:dyDescent="0.25">
      <c r="A96" s="20" t="s">
        <v>206</v>
      </c>
      <c r="B96" s="21" t="s">
        <v>426</v>
      </c>
      <c r="C96" s="22" t="s">
        <v>107</v>
      </c>
      <c r="D96" s="23">
        <v>1343</v>
      </c>
      <c r="E96" s="100"/>
      <c r="F96" s="24">
        <f>D96*E96</f>
        <v>0</v>
      </c>
    </row>
    <row r="97" spans="1:6" ht="14.1" customHeight="1" x14ac:dyDescent="0.25">
      <c r="A97" s="25" t="s">
        <v>108</v>
      </c>
      <c r="B97" s="30" t="s">
        <v>109</v>
      </c>
      <c r="C97" s="27"/>
      <c r="D97" s="28"/>
      <c r="E97" s="99"/>
      <c r="F97" s="29"/>
    </row>
    <row r="98" spans="1:6" ht="38.25" x14ac:dyDescent="0.25">
      <c r="A98" s="20" t="s">
        <v>208</v>
      </c>
      <c r="B98" s="21" t="s">
        <v>112</v>
      </c>
      <c r="C98" s="22" t="s">
        <v>14</v>
      </c>
      <c r="D98" s="23">
        <v>2</v>
      </c>
      <c r="E98" s="100"/>
      <c r="F98" s="24">
        <f>D98*E98</f>
        <v>0</v>
      </c>
    </row>
    <row r="99" spans="1:6" ht="25.5" x14ac:dyDescent="0.25">
      <c r="A99" s="20" t="s">
        <v>209</v>
      </c>
      <c r="B99" s="21" t="s">
        <v>472</v>
      </c>
      <c r="C99" s="22" t="s">
        <v>14</v>
      </c>
      <c r="D99" s="23">
        <v>4</v>
      </c>
      <c r="E99" s="100"/>
      <c r="F99" s="24">
        <f>D99*E99</f>
        <v>0</v>
      </c>
    </row>
    <row r="100" spans="1:6" ht="25.5" x14ac:dyDescent="0.25">
      <c r="A100" s="20" t="s">
        <v>210</v>
      </c>
      <c r="B100" s="21" t="s">
        <v>654</v>
      </c>
      <c r="C100" s="22" t="s">
        <v>14</v>
      </c>
      <c r="D100" s="23">
        <v>21</v>
      </c>
      <c r="E100" s="100"/>
      <c r="F100" s="24">
        <f>D100*E100</f>
        <v>0</v>
      </c>
    </row>
    <row r="101" spans="1:6" ht="14.1" customHeight="1" x14ac:dyDescent="0.25">
      <c r="A101" s="25" t="s">
        <v>113</v>
      </c>
      <c r="B101" s="30" t="s">
        <v>114</v>
      </c>
      <c r="C101" s="27"/>
      <c r="D101" s="28"/>
      <c r="E101" s="99"/>
      <c r="F101" s="29"/>
    </row>
    <row r="102" spans="1:6" s="32" customFormat="1" ht="38.25" x14ac:dyDescent="0.25">
      <c r="A102" s="336" t="s">
        <v>215</v>
      </c>
      <c r="B102" s="21" t="s">
        <v>116</v>
      </c>
      <c r="C102" s="22" t="s">
        <v>14</v>
      </c>
      <c r="D102" s="23">
        <v>12</v>
      </c>
      <c r="E102" s="100"/>
      <c r="F102" s="24">
        <f>D102*E102</f>
        <v>0</v>
      </c>
    </row>
    <row r="103" spans="1:6" s="32" customFormat="1" ht="25.5" x14ac:dyDescent="0.25">
      <c r="A103" s="336" t="s">
        <v>216</v>
      </c>
      <c r="B103" s="21" t="s">
        <v>648</v>
      </c>
      <c r="C103" s="22" t="s">
        <v>14</v>
      </c>
      <c r="D103" s="23">
        <v>18</v>
      </c>
      <c r="E103" s="100"/>
      <c r="F103" s="24">
        <f>D103*E103</f>
        <v>0</v>
      </c>
    </row>
    <row r="104" spans="1:6" s="32" customFormat="1" ht="51" x14ac:dyDescent="0.25">
      <c r="A104" s="336" t="s">
        <v>705</v>
      </c>
      <c r="B104" s="21" t="s">
        <v>843</v>
      </c>
      <c r="C104" s="22" t="s">
        <v>14</v>
      </c>
      <c r="D104" s="23">
        <v>1</v>
      </c>
      <c r="E104" s="100"/>
      <c r="F104" s="24">
        <f>D104*E104</f>
        <v>0</v>
      </c>
    </row>
    <row r="105" spans="1:6" ht="8.4499999999999993" customHeight="1" thickBot="1" x14ac:dyDescent="0.3">
      <c r="A105" s="34"/>
      <c r="B105" s="34"/>
      <c r="C105" s="34"/>
      <c r="D105" s="35"/>
      <c r="E105" s="104"/>
      <c r="F105" s="34"/>
    </row>
    <row r="106" spans="1:6" ht="14.1" customHeight="1" thickTop="1" thickBot="1" x14ac:dyDescent="0.3">
      <c r="A106" s="41"/>
      <c r="B106" s="42" t="s">
        <v>40</v>
      </c>
      <c r="C106" s="41"/>
      <c r="D106" s="43"/>
      <c r="E106" s="105"/>
      <c r="F106" s="44">
        <f>SUM(F96:F105)</f>
        <v>0</v>
      </c>
    </row>
    <row r="107" spans="1:6" ht="17.100000000000001" customHeight="1" thickBot="1" x14ac:dyDescent="0.3">
      <c r="A107" s="6" t="s">
        <v>117</v>
      </c>
      <c r="B107" s="7" t="s">
        <v>118</v>
      </c>
      <c r="C107" s="8"/>
      <c r="D107" s="9"/>
      <c r="E107" s="102"/>
      <c r="F107" s="10"/>
    </row>
    <row r="108" spans="1:6" ht="8.4499999999999993" customHeight="1" x14ac:dyDescent="0.3">
      <c r="A108" s="11"/>
      <c r="B108" s="12"/>
      <c r="C108" s="11"/>
      <c r="D108" s="13"/>
      <c r="E108" s="103"/>
      <c r="F108" s="14"/>
    </row>
    <row r="109" spans="1:6" ht="14.1" customHeight="1" x14ac:dyDescent="0.25">
      <c r="A109" s="25" t="s">
        <v>119</v>
      </c>
      <c r="B109" s="30" t="s">
        <v>120</v>
      </c>
      <c r="C109" s="27"/>
      <c r="D109" s="28"/>
      <c r="E109" s="99"/>
      <c r="F109" s="29"/>
    </row>
    <row r="110" spans="1:6" ht="38.25" x14ac:dyDescent="0.25">
      <c r="A110" s="20" t="s">
        <v>217</v>
      </c>
      <c r="B110" s="21" t="s">
        <v>695</v>
      </c>
      <c r="C110" s="22" t="s">
        <v>14</v>
      </c>
      <c r="D110" s="23">
        <v>9</v>
      </c>
      <c r="E110" s="100"/>
      <c r="F110" s="24">
        <f t="shared" ref="F110:F115" si="5">E110*D110</f>
        <v>0</v>
      </c>
    </row>
    <row r="111" spans="1:6" ht="25.5" x14ac:dyDescent="0.25">
      <c r="A111" s="20" t="s">
        <v>218</v>
      </c>
      <c r="B111" s="21" t="s">
        <v>121</v>
      </c>
      <c r="C111" s="22" t="s">
        <v>14</v>
      </c>
      <c r="D111" s="23">
        <v>9</v>
      </c>
      <c r="E111" s="100"/>
      <c r="F111" s="24">
        <f t="shared" si="5"/>
        <v>0</v>
      </c>
    </row>
    <row r="112" spans="1:6" ht="38.25" x14ac:dyDescent="0.25">
      <c r="A112" s="20" t="s">
        <v>219</v>
      </c>
      <c r="B112" s="21" t="s">
        <v>122</v>
      </c>
      <c r="C112" s="22" t="s">
        <v>14</v>
      </c>
      <c r="D112" s="23">
        <v>4</v>
      </c>
      <c r="E112" s="100"/>
      <c r="F112" s="24">
        <f t="shared" si="5"/>
        <v>0</v>
      </c>
    </row>
    <row r="113" spans="1:6" ht="38.25" x14ac:dyDescent="0.25">
      <c r="A113" s="20" t="s">
        <v>220</v>
      </c>
      <c r="B113" s="21" t="s">
        <v>123</v>
      </c>
      <c r="C113" s="22" t="s">
        <v>14</v>
      </c>
      <c r="D113" s="23">
        <v>7</v>
      </c>
      <c r="E113" s="100"/>
      <c r="F113" s="24">
        <f t="shared" si="5"/>
        <v>0</v>
      </c>
    </row>
    <row r="114" spans="1:6" ht="25.5" x14ac:dyDescent="0.25">
      <c r="A114" s="20" t="s">
        <v>221</v>
      </c>
      <c r="B114" s="21" t="s">
        <v>124</v>
      </c>
      <c r="C114" s="22" t="s">
        <v>14</v>
      </c>
      <c r="D114" s="23">
        <v>2</v>
      </c>
      <c r="E114" s="100"/>
      <c r="F114" s="24">
        <f t="shared" si="5"/>
        <v>0</v>
      </c>
    </row>
    <row r="115" spans="1:6" ht="38.25" x14ac:dyDescent="0.25">
      <c r="A115" s="20" t="s">
        <v>222</v>
      </c>
      <c r="B115" s="21" t="s">
        <v>126</v>
      </c>
      <c r="C115" s="22" t="s">
        <v>14</v>
      </c>
      <c r="D115" s="23">
        <v>2</v>
      </c>
      <c r="E115" s="100"/>
      <c r="F115" s="24">
        <f t="shared" si="5"/>
        <v>0</v>
      </c>
    </row>
    <row r="116" spans="1:6" ht="14.1" customHeight="1" x14ac:dyDescent="0.25">
      <c r="A116" s="25" t="s">
        <v>127</v>
      </c>
      <c r="B116" s="30" t="s">
        <v>128</v>
      </c>
      <c r="C116" s="27"/>
      <c r="D116" s="28"/>
      <c r="E116" s="99"/>
      <c r="F116" s="29"/>
    </row>
    <row r="117" spans="1:6" ht="38.25" x14ac:dyDescent="0.25">
      <c r="A117" s="20" t="s">
        <v>225</v>
      </c>
      <c r="B117" s="33" t="s">
        <v>129</v>
      </c>
      <c r="C117" s="22" t="s">
        <v>27</v>
      </c>
      <c r="D117" s="23">
        <v>493</v>
      </c>
      <c r="E117" s="100"/>
      <c r="F117" s="24">
        <f t="shared" ref="F117:F119" si="6">E117*D117</f>
        <v>0</v>
      </c>
    </row>
    <row r="118" spans="1:6" s="31" customFormat="1" ht="38.25" x14ac:dyDescent="0.25">
      <c r="A118" s="20" t="s">
        <v>226</v>
      </c>
      <c r="B118" s="33" t="s">
        <v>131</v>
      </c>
      <c r="C118" s="22" t="s">
        <v>25</v>
      </c>
      <c r="D118" s="23">
        <v>6.2</v>
      </c>
      <c r="E118" s="100"/>
      <c r="F118" s="24">
        <f t="shared" si="6"/>
        <v>0</v>
      </c>
    </row>
    <row r="119" spans="1:6" s="31" customFormat="1" ht="38.25" x14ac:dyDescent="0.25">
      <c r="A119" s="20" t="s">
        <v>227</v>
      </c>
      <c r="B119" s="33" t="s">
        <v>467</v>
      </c>
      <c r="C119" s="22" t="s">
        <v>25</v>
      </c>
      <c r="D119" s="23">
        <v>1.2</v>
      </c>
      <c r="E119" s="100"/>
      <c r="F119" s="24">
        <f t="shared" si="6"/>
        <v>0</v>
      </c>
    </row>
    <row r="120" spans="1:6" ht="8.4499999999999993" customHeight="1" thickBot="1" x14ac:dyDescent="0.3">
      <c r="A120" s="34"/>
      <c r="B120" s="34"/>
      <c r="C120" s="34"/>
      <c r="D120" s="35"/>
      <c r="E120" s="104"/>
      <c r="F120" s="34"/>
    </row>
    <row r="121" spans="1:6" ht="14.1" customHeight="1" thickTop="1" thickBot="1" x14ac:dyDescent="0.3">
      <c r="A121" s="41"/>
      <c r="B121" s="42" t="s">
        <v>40</v>
      </c>
      <c r="C121" s="41"/>
      <c r="D121" s="43"/>
      <c r="E121" s="105"/>
      <c r="F121" s="44">
        <f>SUM(F110:F120)</f>
        <v>0</v>
      </c>
    </row>
    <row r="122" spans="1:6" ht="14.1" customHeight="1" thickBot="1" x14ac:dyDescent="0.3">
      <c r="A122" s="6" t="s">
        <v>142</v>
      </c>
      <c r="B122" s="7" t="s">
        <v>143</v>
      </c>
      <c r="C122" s="8"/>
      <c r="D122" s="9"/>
      <c r="E122" s="102"/>
      <c r="F122" s="10"/>
    </row>
    <row r="123" spans="1:6" ht="8.4499999999999993" customHeight="1" x14ac:dyDescent="0.3">
      <c r="A123" s="11"/>
      <c r="B123" s="12"/>
      <c r="C123" s="11"/>
      <c r="D123" s="13"/>
      <c r="E123" s="103"/>
      <c r="F123" s="14"/>
    </row>
    <row r="124" spans="1:6" ht="165.75" x14ac:dyDescent="0.25">
      <c r="A124" s="20" t="s">
        <v>238</v>
      </c>
      <c r="B124" s="338" t="s">
        <v>918</v>
      </c>
      <c r="C124" s="1" t="s">
        <v>14</v>
      </c>
      <c r="D124" s="23">
        <v>3</v>
      </c>
      <c r="E124" s="100"/>
      <c r="F124" s="340">
        <f>D124*E124</f>
        <v>0</v>
      </c>
    </row>
    <row r="125" spans="1:6" ht="89.25" x14ac:dyDescent="0.25">
      <c r="A125" s="20" t="s">
        <v>718</v>
      </c>
      <c r="B125" s="338" t="s">
        <v>730</v>
      </c>
      <c r="C125" s="1" t="s">
        <v>14</v>
      </c>
      <c r="D125" s="23">
        <v>2</v>
      </c>
      <c r="E125" s="100"/>
      <c r="F125" s="340">
        <f>D125*E125</f>
        <v>0</v>
      </c>
    </row>
    <row r="126" spans="1:6" ht="89.25" x14ac:dyDescent="0.25">
      <c r="A126" s="20" t="s">
        <v>719</v>
      </c>
      <c r="B126" s="338" t="s">
        <v>729</v>
      </c>
      <c r="C126" s="1" t="s">
        <v>14</v>
      </c>
      <c r="D126" s="23">
        <v>1</v>
      </c>
      <c r="E126" s="100"/>
      <c r="F126" s="340">
        <f>D126*E126</f>
        <v>0</v>
      </c>
    </row>
    <row r="127" spans="1:6" ht="8.4499999999999993" customHeight="1" thickBot="1" x14ac:dyDescent="0.3">
      <c r="A127" s="34"/>
      <c r="B127" s="34"/>
      <c r="C127" s="34"/>
      <c r="D127" s="35"/>
      <c r="E127" s="104"/>
      <c r="F127" s="34"/>
    </row>
    <row r="128" spans="1:6" ht="14.1" customHeight="1" thickTop="1" x14ac:dyDescent="0.25">
      <c r="A128" s="41"/>
      <c r="B128" s="42" t="s">
        <v>40</v>
      </c>
      <c r="C128" s="41"/>
      <c r="D128" s="43"/>
      <c r="E128" s="105"/>
      <c r="F128" s="44">
        <f>SUM(F124:F127)</f>
        <v>0</v>
      </c>
    </row>
    <row r="129" spans="4:4" x14ac:dyDescent="0.25">
      <c r="D129" s="50"/>
    </row>
    <row r="130" spans="4:4" x14ac:dyDescent="0.25">
      <c r="D130" s="50"/>
    </row>
    <row r="131" spans="4:4" x14ac:dyDescent="0.25">
      <c r="D131" s="50"/>
    </row>
    <row r="132" spans="4:4" x14ac:dyDescent="0.25">
      <c r="D132" s="50"/>
    </row>
    <row r="133" spans="4:4" x14ac:dyDescent="0.25">
      <c r="D133" s="50"/>
    </row>
    <row r="134" spans="4:4" x14ac:dyDescent="0.25">
      <c r="D134" s="50"/>
    </row>
    <row r="135" spans="4:4" x14ac:dyDescent="0.25">
      <c r="D135" s="50"/>
    </row>
    <row r="136" spans="4:4" x14ac:dyDescent="0.25">
      <c r="D136" s="50"/>
    </row>
    <row r="137" spans="4:4" x14ac:dyDescent="0.25">
      <c r="D137" s="50"/>
    </row>
    <row r="138" spans="4:4" x14ac:dyDescent="0.25">
      <c r="D138" s="50"/>
    </row>
    <row r="139" spans="4:4" x14ac:dyDescent="0.25">
      <c r="D139" s="50"/>
    </row>
    <row r="140" spans="4:4" x14ac:dyDescent="0.25">
      <c r="D140" s="50"/>
    </row>
    <row r="141" spans="4:4" x14ac:dyDescent="0.25">
      <c r="D141" s="50"/>
    </row>
    <row r="142" spans="4:4" x14ac:dyDescent="0.25">
      <c r="D142" s="50"/>
    </row>
    <row r="143" spans="4:4" x14ac:dyDescent="0.25">
      <c r="D143" s="50"/>
    </row>
    <row r="144" spans="4:4" x14ac:dyDescent="0.25">
      <c r="D144" s="50"/>
    </row>
    <row r="145" spans="4:4" x14ac:dyDescent="0.25">
      <c r="D145" s="50"/>
    </row>
    <row r="146" spans="4:4" x14ac:dyDescent="0.25">
      <c r="D146" s="50"/>
    </row>
    <row r="147" spans="4:4" x14ac:dyDescent="0.25">
      <c r="D147" s="50"/>
    </row>
    <row r="148" spans="4:4" x14ac:dyDescent="0.25">
      <c r="D148" s="50"/>
    </row>
    <row r="149" spans="4:4" x14ac:dyDescent="0.25">
      <c r="D149" s="50"/>
    </row>
    <row r="150" spans="4:4" x14ac:dyDescent="0.25">
      <c r="D150" s="50"/>
    </row>
    <row r="151" spans="4:4" x14ac:dyDescent="0.25">
      <c r="D151" s="50"/>
    </row>
    <row r="152" spans="4:4" x14ac:dyDescent="0.25">
      <c r="D152" s="50"/>
    </row>
    <row r="153" spans="4:4" x14ac:dyDescent="0.25">
      <c r="D153" s="50"/>
    </row>
    <row r="154" spans="4:4" x14ac:dyDescent="0.25">
      <c r="D154" s="50"/>
    </row>
    <row r="155" spans="4:4" x14ac:dyDescent="0.25">
      <c r="D155" s="50"/>
    </row>
    <row r="156" spans="4:4" x14ac:dyDescent="0.25">
      <c r="D156" s="50"/>
    </row>
    <row r="157" spans="4:4" x14ac:dyDescent="0.25">
      <c r="D157" s="50"/>
    </row>
    <row r="158" spans="4:4" x14ac:dyDescent="0.25">
      <c r="D158" s="50"/>
    </row>
    <row r="159" spans="4:4" x14ac:dyDescent="0.25">
      <c r="D159" s="50"/>
    </row>
    <row r="160" spans="4:4" x14ac:dyDescent="0.25">
      <c r="D160" s="50"/>
    </row>
    <row r="161" spans="4:4" x14ac:dyDescent="0.25">
      <c r="D161" s="50"/>
    </row>
    <row r="162" spans="4:4" x14ac:dyDescent="0.25">
      <c r="D162" s="50"/>
    </row>
    <row r="163" spans="4:4" x14ac:dyDescent="0.25">
      <c r="D163" s="50"/>
    </row>
    <row r="164" spans="4:4" x14ac:dyDescent="0.25">
      <c r="D164" s="50"/>
    </row>
    <row r="165" spans="4:4" x14ac:dyDescent="0.25">
      <c r="D165" s="50"/>
    </row>
    <row r="166" spans="4:4" x14ac:dyDescent="0.25">
      <c r="D166" s="50"/>
    </row>
    <row r="167" spans="4:4" x14ac:dyDescent="0.25">
      <c r="D167" s="50"/>
    </row>
    <row r="168" spans="4:4" x14ac:dyDescent="0.25">
      <c r="D168" s="50"/>
    </row>
    <row r="169" spans="4:4" x14ac:dyDescent="0.25">
      <c r="D169" s="50"/>
    </row>
    <row r="170" spans="4:4" x14ac:dyDescent="0.25">
      <c r="D170" s="50"/>
    </row>
    <row r="171" spans="4:4" x14ac:dyDescent="0.25">
      <c r="D171" s="50"/>
    </row>
    <row r="172" spans="4:4" x14ac:dyDescent="0.25">
      <c r="D172" s="50"/>
    </row>
    <row r="173" spans="4:4" x14ac:dyDescent="0.25">
      <c r="D173" s="50"/>
    </row>
    <row r="174" spans="4:4" x14ac:dyDescent="0.25">
      <c r="D174" s="50"/>
    </row>
    <row r="175" spans="4:4" x14ac:dyDescent="0.25">
      <c r="D175" s="50"/>
    </row>
    <row r="176" spans="4:4" x14ac:dyDescent="0.25">
      <c r="D176" s="50"/>
    </row>
    <row r="177" spans="4:4" x14ac:dyDescent="0.25">
      <c r="D177" s="50"/>
    </row>
    <row r="178" spans="4:4" x14ac:dyDescent="0.25">
      <c r="D178" s="50"/>
    </row>
    <row r="179" spans="4:4" x14ac:dyDescent="0.25">
      <c r="D179" s="50"/>
    </row>
    <row r="180" spans="4:4" x14ac:dyDescent="0.25">
      <c r="D180" s="50"/>
    </row>
    <row r="181" spans="4:4" x14ac:dyDescent="0.25">
      <c r="D181" s="50"/>
    </row>
    <row r="182" spans="4:4" x14ac:dyDescent="0.25">
      <c r="D182" s="50"/>
    </row>
    <row r="183" spans="4:4" x14ac:dyDescent="0.25">
      <c r="D183" s="50"/>
    </row>
    <row r="184" spans="4:4" x14ac:dyDescent="0.25">
      <c r="D184" s="50"/>
    </row>
    <row r="185" spans="4:4" x14ac:dyDescent="0.25">
      <c r="D185" s="50"/>
    </row>
    <row r="186" spans="4:4" x14ac:dyDescent="0.25">
      <c r="D186" s="50"/>
    </row>
    <row r="187" spans="4:4" x14ac:dyDescent="0.25">
      <c r="D187" s="50"/>
    </row>
    <row r="188" spans="4:4" x14ac:dyDescent="0.25">
      <c r="D188" s="50"/>
    </row>
    <row r="189" spans="4:4" x14ac:dyDescent="0.25">
      <c r="D189" s="50"/>
    </row>
    <row r="190" spans="4:4" x14ac:dyDescent="0.25">
      <c r="D190" s="50"/>
    </row>
    <row r="191" spans="4:4" x14ac:dyDescent="0.25">
      <c r="D191" s="50"/>
    </row>
    <row r="192" spans="4:4" x14ac:dyDescent="0.25">
      <c r="D192" s="50"/>
    </row>
    <row r="193" spans="4:4" x14ac:dyDescent="0.25">
      <c r="D193" s="50"/>
    </row>
    <row r="194" spans="4:4" x14ac:dyDescent="0.25">
      <c r="D194" s="50"/>
    </row>
    <row r="195" spans="4:4" x14ac:dyDescent="0.25">
      <c r="D195" s="50"/>
    </row>
    <row r="196" spans="4:4" x14ac:dyDescent="0.25">
      <c r="D196" s="50"/>
    </row>
    <row r="197" spans="4:4" x14ac:dyDescent="0.25">
      <c r="D197" s="50"/>
    </row>
    <row r="198" spans="4:4" x14ac:dyDescent="0.25">
      <c r="D198" s="50"/>
    </row>
    <row r="199" spans="4:4" x14ac:dyDescent="0.25">
      <c r="D199" s="50"/>
    </row>
    <row r="200" spans="4:4" x14ac:dyDescent="0.25">
      <c r="D200" s="50"/>
    </row>
    <row r="201" spans="4:4" x14ac:dyDescent="0.25">
      <c r="D201" s="50"/>
    </row>
    <row r="202" spans="4:4" x14ac:dyDescent="0.25">
      <c r="D202" s="50"/>
    </row>
    <row r="203" spans="4:4" x14ac:dyDescent="0.25">
      <c r="D203" s="50"/>
    </row>
    <row r="204" spans="4:4" x14ac:dyDescent="0.25">
      <c r="D204" s="50"/>
    </row>
    <row r="205" spans="4:4" x14ac:dyDescent="0.25">
      <c r="D205" s="50"/>
    </row>
    <row r="206" spans="4:4" x14ac:dyDescent="0.25">
      <c r="D206" s="50"/>
    </row>
    <row r="207" spans="4:4" x14ac:dyDescent="0.25">
      <c r="D207" s="50"/>
    </row>
    <row r="208" spans="4:4" x14ac:dyDescent="0.25">
      <c r="D208" s="50"/>
    </row>
    <row r="209" spans="4:4" x14ac:dyDescent="0.25">
      <c r="D209" s="50"/>
    </row>
    <row r="210" spans="4:4" x14ac:dyDescent="0.25">
      <c r="D210" s="50"/>
    </row>
    <row r="211" spans="4:4" x14ac:dyDescent="0.25">
      <c r="D211" s="50"/>
    </row>
    <row r="212" spans="4:4" x14ac:dyDescent="0.25">
      <c r="D212" s="50"/>
    </row>
    <row r="213" spans="4:4" x14ac:dyDescent="0.25">
      <c r="D213" s="50"/>
    </row>
    <row r="214" spans="4:4" x14ac:dyDescent="0.25">
      <c r="D214" s="50"/>
    </row>
    <row r="215" spans="4:4" x14ac:dyDescent="0.25">
      <c r="D215" s="50"/>
    </row>
    <row r="216" spans="4:4" x14ac:dyDescent="0.25">
      <c r="D216" s="50"/>
    </row>
    <row r="217" spans="4:4" x14ac:dyDescent="0.25">
      <c r="D217" s="50"/>
    </row>
    <row r="218" spans="4:4" x14ac:dyDescent="0.25">
      <c r="D218" s="50"/>
    </row>
    <row r="219" spans="4:4" x14ac:dyDescent="0.25">
      <c r="D219" s="50"/>
    </row>
    <row r="220" spans="4:4" x14ac:dyDescent="0.25">
      <c r="D220" s="50"/>
    </row>
    <row r="221" spans="4:4" x14ac:dyDescent="0.25">
      <c r="D221" s="50"/>
    </row>
    <row r="222" spans="4:4" x14ac:dyDescent="0.25">
      <c r="D222" s="50"/>
    </row>
    <row r="223" spans="4:4" x14ac:dyDescent="0.25">
      <c r="D223" s="50"/>
    </row>
    <row r="224" spans="4:4" x14ac:dyDescent="0.25">
      <c r="D224" s="50"/>
    </row>
    <row r="225" spans="4:4" x14ac:dyDescent="0.25">
      <c r="D225" s="50"/>
    </row>
    <row r="226" spans="4:4" x14ac:dyDescent="0.25">
      <c r="D226" s="50"/>
    </row>
    <row r="227" spans="4:4" x14ac:dyDescent="0.25">
      <c r="D227" s="50"/>
    </row>
    <row r="228" spans="4:4" x14ac:dyDescent="0.25">
      <c r="D228" s="50"/>
    </row>
    <row r="229" spans="4:4" x14ac:dyDescent="0.25">
      <c r="D229" s="50"/>
    </row>
    <row r="230" spans="4:4" x14ac:dyDescent="0.25">
      <c r="D230" s="50"/>
    </row>
    <row r="231" spans="4:4" x14ac:dyDescent="0.25">
      <c r="D231" s="50"/>
    </row>
    <row r="232" spans="4:4" x14ac:dyDescent="0.25">
      <c r="D232" s="50"/>
    </row>
    <row r="233" spans="4:4" x14ac:dyDescent="0.25">
      <c r="D233" s="50"/>
    </row>
    <row r="234" spans="4:4" x14ac:dyDescent="0.25">
      <c r="D234" s="50"/>
    </row>
    <row r="235" spans="4:4" x14ac:dyDescent="0.25">
      <c r="D235" s="50"/>
    </row>
    <row r="236" spans="4:4" x14ac:dyDescent="0.25">
      <c r="D236" s="50"/>
    </row>
    <row r="237" spans="4:4" x14ac:dyDescent="0.25">
      <c r="D237" s="50"/>
    </row>
    <row r="238" spans="4:4" x14ac:dyDescent="0.25">
      <c r="D238" s="50"/>
    </row>
    <row r="239" spans="4:4" x14ac:dyDescent="0.25">
      <c r="D239" s="50"/>
    </row>
    <row r="240" spans="4:4" x14ac:dyDescent="0.25">
      <c r="D240" s="50"/>
    </row>
    <row r="241" spans="4:4" x14ac:dyDescent="0.25">
      <c r="D241" s="50"/>
    </row>
    <row r="242" spans="4:4" x14ac:dyDescent="0.25">
      <c r="D242" s="50"/>
    </row>
    <row r="243" spans="4:4" x14ac:dyDescent="0.25">
      <c r="D243" s="50"/>
    </row>
    <row r="244" spans="4:4" x14ac:dyDescent="0.25">
      <c r="D244" s="50"/>
    </row>
    <row r="245" spans="4:4" x14ac:dyDescent="0.25">
      <c r="D245" s="50"/>
    </row>
    <row r="246" spans="4:4" x14ac:dyDescent="0.25">
      <c r="D246" s="50"/>
    </row>
    <row r="247" spans="4:4" x14ac:dyDescent="0.25">
      <c r="D247" s="50"/>
    </row>
    <row r="248" spans="4:4" x14ac:dyDescent="0.25">
      <c r="D248" s="50"/>
    </row>
    <row r="249" spans="4:4" x14ac:dyDescent="0.25">
      <c r="D249" s="50"/>
    </row>
    <row r="250" spans="4:4" x14ac:dyDescent="0.25">
      <c r="D250" s="50"/>
    </row>
    <row r="251" spans="4:4" x14ac:dyDescent="0.25">
      <c r="D251" s="50"/>
    </row>
    <row r="252" spans="4:4" x14ac:dyDescent="0.25">
      <c r="D252" s="50"/>
    </row>
    <row r="253" spans="4:4" x14ac:dyDescent="0.25">
      <c r="D253" s="50"/>
    </row>
    <row r="254" spans="4:4" x14ac:dyDescent="0.25">
      <c r="D254" s="50"/>
    </row>
    <row r="255" spans="4:4" x14ac:dyDescent="0.25">
      <c r="D255" s="50"/>
    </row>
    <row r="256" spans="4:4" x14ac:dyDescent="0.25">
      <c r="D256" s="50"/>
    </row>
    <row r="257" spans="4:4" x14ac:dyDescent="0.25">
      <c r="D257" s="50"/>
    </row>
    <row r="258" spans="4:4" x14ac:dyDescent="0.25">
      <c r="D258" s="50"/>
    </row>
    <row r="259" spans="4:4" x14ac:dyDescent="0.25">
      <c r="D259" s="50"/>
    </row>
    <row r="260" spans="4:4" x14ac:dyDescent="0.25">
      <c r="D260" s="50"/>
    </row>
    <row r="261" spans="4:4" x14ac:dyDescent="0.25">
      <c r="D261" s="50"/>
    </row>
    <row r="262" spans="4:4" x14ac:dyDescent="0.25">
      <c r="D262" s="50"/>
    </row>
    <row r="263" spans="4:4" x14ac:dyDescent="0.25">
      <c r="D263" s="50"/>
    </row>
    <row r="264" spans="4:4" x14ac:dyDescent="0.25">
      <c r="D264" s="50"/>
    </row>
    <row r="265" spans="4:4" x14ac:dyDescent="0.25">
      <c r="D265" s="50"/>
    </row>
    <row r="266" spans="4:4" x14ac:dyDescent="0.25">
      <c r="D266" s="50"/>
    </row>
    <row r="267" spans="4:4" x14ac:dyDescent="0.25">
      <c r="D267" s="50"/>
    </row>
    <row r="268" spans="4:4" x14ac:dyDescent="0.25">
      <c r="D268" s="50"/>
    </row>
    <row r="269" spans="4:4" x14ac:dyDescent="0.25">
      <c r="D269" s="50"/>
    </row>
    <row r="270" spans="4:4" x14ac:dyDescent="0.25">
      <c r="D270" s="50"/>
    </row>
    <row r="271" spans="4:4" x14ac:dyDescent="0.25">
      <c r="D271" s="50"/>
    </row>
    <row r="272" spans="4:4" x14ac:dyDescent="0.25">
      <c r="D272" s="50"/>
    </row>
    <row r="273" spans="4:4" x14ac:dyDescent="0.25">
      <c r="D273" s="50"/>
    </row>
    <row r="274" spans="4:4" x14ac:dyDescent="0.25">
      <c r="D274" s="50"/>
    </row>
    <row r="275" spans="4:4" x14ac:dyDescent="0.25">
      <c r="D275" s="50"/>
    </row>
    <row r="276" spans="4:4" x14ac:dyDescent="0.25">
      <c r="D276" s="50"/>
    </row>
    <row r="277" spans="4:4" x14ac:dyDescent="0.25">
      <c r="D277" s="50"/>
    </row>
    <row r="278" spans="4:4" x14ac:dyDescent="0.25">
      <c r="D278" s="50"/>
    </row>
    <row r="279" spans="4:4" x14ac:dyDescent="0.25">
      <c r="D279" s="50"/>
    </row>
    <row r="280" spans="4:4" x14ac:dyDescent="0.25">
      <c r="D280" s="50"/>
    </row>
    <row r="281" spans="4:4" x14ac:dyDescent="0.25">
      <c r="D281" s="50"/>
    </row>
    <row r="282" spans="4:4" x14ac:dyDescent="0.25">
      <c r="D282" s="50"/>
    </row>
    <row r="283" spans="4:4" x14ac:dyDescent="0.25">
      <c r="D283" s="50"/>
    </row>
    <row r="284" spans="4:4" x14ac:dyDescent="0.25">
      <c r="D284" s="50"/>
    </row>
    <row r="285" spans="4:4" x14ac:dyDescent="0.25">
      <c r="D285" s="50"/>
    </row>
    <row r="286" spans="4:4" x14ac:dyDescent="0.25">
      <c r="D286" s="50"/>
    </row>
    <row r="287" spans="4:4" x14ac:dyDescent="0.25">
      <c r="D287" s="50"/>
    </row>
    <row r="288" spans="4:4" x14ac:dyDescent="0.25">
      <c r="D288" s="50"/>
    </row>
    <row r="289" spans="4:4" x14ac:dyDescent="0.25">
      <c r="D289" s="50"/>
    </row>
    <row r="290" spans="4:4" x14ac:dyDescent="0.25">
      <c r="D290" s="50"/>
    </row>
    <row r="291" spans="4:4" x14ac:dyDescent="0.25">
      <c r="D291" s="50"/>
    </row>
    <row r="292" spans="4:4" x14ac:dyDescent="0.25">
      <c r="D292" s="50"/>
    </row>
    <row r="293" spans="4:4" x14ac:dyDescent="0.25">
      <c r="D293" s="50"/>
    </row>
    <row r="294" spans="4:4" x14ac:dyDescent="0.25">
      <c r="D294" s="50"/>
    </row>
    <row r="295" spans="4:4" x14ac:dyDescent="0.25">
      <c r="D295" s="50"/>
    </row>
    <row r="296" spans="4:4" x14ac:dyDescent="0.25">
      <c r="D296" s="50"/>
    </row>
    <row r="297" spans="4:4" x14ac:dyDescent="0.25">
      <c r="D297" s="50"/>
    </row>
    <row r="298" spans="4:4" x14ac:dyDescent="0.25">
      <c r="D298" s="50"/>
    </row>
    <row r="299" spans="4:4" x14ac:dyDescent="0.25">
      <c r="D299" s="50"/>
    </row>
    <row r="300" spans="4:4" x14ac:dyDescent="0.25">
      <c r="D300" s="50"/>
    </row>
    <row r="301" spans="4:4" x14ac:dyDescent="0.25">
      <c r="D301" s="50"/>
    </row>
    <row r="302" spans="4:4" x14ac:dyDescent="0.25">
      <c r="D302" s="50"/>
    </row>
    <row r="303" spans="4:4" x14ac:dyDescent="0.25">
      <c r="D303" s="50"/>
    </row>
    <row r="304" spans="4:4" x14ac:dyDescent="0.25">
      <c r="D304" s="50"/>
    </row>
    <row r="305" spans="4:4" x14ac:dyDescent="0.25">
      <c r="D305" s="50"/>
    </row>
    <row r="306" spans="4:4" x14ac:dyDescent="0.25">
      <c r="D306" s="50"/>
    </row>
    <row r="307" spans="4:4" x14ac:dyDescent="0.25">
      <c r="D307" s="50"/>
    </row>
    <row r="308" spans="4:4" x14ac:dyDescent="0.25">
      <c r="D308" s="50"/>
    </row>
    <row r="309" spans="4:4" x14ac:dyDescent="0.25">
      <c r="D309" s="50"/>
    </row>
    <row r="310" spans="4:4" x14ac:dyDescent="0.25">
      <c r="D310" s="50"/>
    </row>
    <row r="311" spans="4:4" x14ac:dyDescent="0.25">
      <c r="D311" s="50"/>
    </row>
    <row r="312" spans="4:4" x14ac:dyDescent="0.25">
      <c r="D312" s="50"/>
    </row>
    <row r="313" spans="4:4" x14ac:dyDescent="0.25">
      <c r="D313" s="50"/>
    </row>
    <row r="314" spans="4:4" x14ac:dyDescent="0.25">
      <c r="D314" s="50"/>
    </row>
    <row r="315" spans="4:4" x14ac:dyDescent="0.25">
      <c r="D315" s="50"/>
    </row>
    <row r="316" spans="4:4" x14ac:dyDescent="0.25">
      <c r="D316" s="50"/>
    </row>
    <row r="317" spans="4:4" x14ac:dyDescent="0.25">
      <c r="D317" s="50"/>
    </row>
    <row r="318" spans="4:4" x14ac:dyDescent="0.25">
      <c r="D318" s="50"/>
    </row>
    <row r="319" spans="4:4" x14ac:dyDescent="0.25">
      <c r="D319" s="50"/>
    </row>
    <row r="320" spans="4:4" x14ac:dyDescent="0.25">
      <c r="D320" s="50"/>
    </row>
    <row r="321" spans="4:4" x14ac:dyDescent="0.25">
      <c r="D321" s="50"/>
    </row>
    <row r="322" spans="4:4" x14ac:dyDescent="0.25">
      <c r="D322" s="50"/>
    </row>
    <row r="323" spans="4:4" x14ac:dyDescent="0.25">
      <c r="D323" s="50"/>
    </row>
    <row r="324" spans="4:4" x14ac:dyDescent="0.25">
      <c r="D324" s="50"/>
    </row>
    <row r="325" spans="4:4" x14ac:dyDescent="0.25">
      <c r="D325" s="50"/>
    </row>
    <row r="326" spans="4:4" x14ac:dyDescent="0.25">
      <c r="D326" s="50"/>
    </row>
    <row r="327" spans="4:4" x14ac:dyDescent="0.25">
      <c r="D327" s="50"/>
    </row>
    <row r="328" spans="4:4" x14ac:dyDescent="0.25">
      <c r="D328" s="50"/>
    </row>
    <row r="329" spans="4:4" x14ac:dyDescent="0.25">
      <c r="D329" s="50"/>
    </row>
    <row r="330" spans="4:4" x14ac:dyDescent="0.25">
      <c r="D330" s="50"/>
    </row>
    <row r="331" spans="4:4" x14ac:dyDescent="0.25">
      <c r="D331" s="50"/>
    </row>
    <row r="332" spans="4:4" x14ac:dyDescent="0.25">
      <c r="D332" s="50"/>
    </row>
    <row r="333" spans="4:4" x14ac:dyDescent="0.25">
      <c r="D333" s="50"/>
    </row>
    <row r="334" spans="4:4" x14ac:dyDescent="0.25">
      <c r="D334" s="50"/>
    </row>
    <row r="335" spans="4:4" x14ac:dyDescent="0.25">
      <c r="D335" s="50"/>
    </row>
    <row r="336" spans="4:4" x14ac:dyDescent="0.25">
      <c r="D336" s="50"/>
    </row>
    <row r="337" spans="4:4" x14ac:dyDescent="0.25">
      <c r="D337" s="50"/>
    </row>
    <row r="338" spans="4:4" x14ac:dyDescent="0.25">
      <c r="D338" s="50"/>
    </row>
    <row r="339" spans="4:4" x14ac:dyDescent="0.25">
      <c r="D339" s="50"/>
    </row>
    <row r="340" spans="4:4" x14ac:dyDescent="0.25">
      <c r="D340" s="50"/>
    </row>
    <row r="341" spans="4:4" x14ac:dyDescent="0.25">
      <c r="D341" s="50"/>
    </row>
    <row r="342" spans="4:4" x14ac:dyDescent="0.25">
      <c r="D342" s="50"/>
    </row>
    <row r="343" spans="4:4" x14ac:dyDescent="0.25">
      <c r="D343" s="50"/>
    </row>
    <row r="344" spans="4:4" x14ac:dyDescent="0.25">
      <c r="D344" s="50"/>
    </row>
    <row r="345" spans="4:4" x14ac:dyDescent="0.25">
      <c r="D345" s="50"/>
    </row>
    <row r="346" spans="4:4" x14ac:dyDescent="0.25">
      <c r="D346" s="50"/>
    </row>
    <row r="347" spans="4:4" x14ac:dyDescent="0.25">
      <c r="D347" s="50"/>
    </row>
    <row r="348" spans="4:4" x14ac:dyDescent="0.25">
      <c r="D348" s="50"/>
    </row>
    <row r="349" spans="4:4" x14ac:dyDescent="0.25">
      <c r="D349" s="50"/>
    </row>
    <row r="350" spans="4:4" x14ac:dyDescent="0.25">
      <c r="D350" s="50"/>
    </row>
    <row r="351" spans="4:4" x14ac:dyDescent="0.25">
      <c r="D351" s="50"/>
    </row>
    <row r="352" spans="4:4" x14ac:dyDescent="0.25">
      <c r="D352" s="50"/>
    </row>
    <row r="353" spans="4:4" x14ac:dyDescent="0.25">
      <c r="D353" s="50"/>
    </row>
    <row r="354" spans="4:4" x14ac:dyDescent="0.25">
      <c r="D354" s="50"/>
    </row>
    <row r="355" spans="4:4" x14ac:dyDescent="0.25">
      <c r="D355" s="50"/>
    </row>
    <row r="356" spans="4:4" x14ac:dyDescent="0.25">
      <c r="D356" s="50"/>
    </row>
    <row r="357" spans="4:4" x14ac:dyDescent="0.25">
      <c r="D357" s="50"/>
    </row>
    <row r="358" spans="4:4" x14ac:dyDescent="0.25">
      <c r="D358" s="50"/>
    </row>
    <row r="359" spans="4:4" x14ac:dyDescent="0.25">
      <c r="D359" s="50"/>
    </row>
    <row r="360" spans="4:4" x14ac:dyDescent="0.25">
      <c r="D360" s="50"/>
    </row>
    <row r="361" spans="4:4" x14ac:dyDescent="0.25">
      <c r="D361" s="50"/>
    </row>
    <row r="362" spans="4:4" x14ac:dyDescent="0.25">
      <c r="D362" s="50"/>
    </row>
    <row r="363" spans="4:4" x14ac:dyDescent="0.25">
      <c r="D363" s="50"/>
    </row>
    <row r="364" spans="4:4" x14ac:dyDescent="0.25">
      <c r="D364" s="50"/>
    </row>
    <row r="365" spans="4:4" x14ac:dyDescent="0.25">
      <c r="D365" s="50"/>
    </row>
    <row r="366" spans="4:4" x14ac:dyDescent="0.25">
      <c r="D366" s="50"/>
    </row>
    <row r="367" spans="4:4" x14ac:dyDescent="0.25">
      <c r="D367" s="50"/>
    </row>
    <row r="368" spans="4:4" x14ac:dyDescent="0.25">
      <c r="D368" s="50"/>
    </row>
    <row r="369" spans="4:4" x14ac:dyDescent="0.25">
      <c r="D369" s="50"/>
    </row>
    <row r="370" spans="4:4" x14ac:dyDescent="0.25">
      <c r="D370" s="50"/>
    </row>
    <row r="371" spans="4:4" x14ac:dyDescent="0.25">
      <c r="D371" s="50"/>
    </row>
    <row r="372" spans="4:4" x14ac:dyDescent="0.25">
      <c r="D372" s="50"/>
    </row>
    <row r="373" spans="4:4" x14ac:dyDescent="0.25">
      <c r="D373" s="50"/>
    </row>
    <row r="374" spans="4:4" x14ac:dyDescent="0.25">
      <c r="D374" s="50"/>
    </row>
    <row r="375" spans="4:4" x14ac:dyDescent="0.25">
      <c r="D375" s="50"/>
    </row>
    <row r="376" spans="4:4" x14ac:dyDescent="0.25">
      <c r="D376" s="50"/>
    </row>
    <row r="377" spans="4:4" x14ac:dyDescent="0.25">
      <c r="D377" s="50"/>
    </row>
    <row r="378" spans="4:4" x14ac:dyDescent="0.25">
      <c r="D378" s="50"/>
    </row>
    <row r="379" spans="4:4" x14ac:dyDescent="0.25">
      <c r="D379" s="50"/>
    </row>
    <row r="380" spans="4:4" x14ac:dyDescent="0.25">
      <c r="D380" s="50"/>
    </row>
    <row r="381" spans="4:4" x14ac:dyDescent="0.25">
      <c r="D381" s="50"/>
    </row>
    <row r="382" spans="4:4" x14ac:dyDescent="0.25">
      <c r="D382" s="50"/>
    </row>
    <row r="383" spans="4:4" x14ac:dyDescent="0.25">
      <c r="D383" s="50"/>
    </row>
    <row r="384" spans="4:4" x14ac:dyDescent="0.25">
      <c r="D384" s="50"/>
    </row>
    <row r="385" spans="4:4" x14ac:dyDescent="0.25">
      <c r="D385" s="50"/>
    </row>
    <row r="386" spans="4:4" x14ac:dyDescent="0.25">
      <c r="D386" s="50"/>
    </row>
    <row r="387" spans="4:4" x14ac:dyDescent="0.25">
      <c r="D387" s="50"/>
    </row>
    <row r="388" spans="4:4" x14ac:dyDescent="0.25">
      <c r="D388" s="50"/>
    </row>
    <row r="389" spans="4:4" x14ac:dyDescent="0.25">
      <c r="D389" s="50"/>
    </row>
    <row r="390" spans="4:4" x14ac:dyDescent="0.25">
      <c r="D390" s="50"/>
    </row>
    <row r="391" spans="4:4" x14ac:dyDescent="0.25">
      <c r="D391" s="50"/>
    </row>
    <row r="392" spans="4:4" x14ac:dyDescent="0.25">
      <c r="D392" s="50"/>
    </row>
    <row r="393" spans="4:4" x14ac:dyDescent="0.25">
      <c r="D393" s="50"/>
    </row>
    <row r="394" spans="4:4" x14ac:dyDescent="0.25">
      <c r="D394" s="50"/>
    </row>
    <row r="395" spans="4:4" x14ac:dyDescent="0.25">
      <c r="D395" s="50"/>
    </row>
    <row r="396" spans="4:4" x14ac:dyDescent="0.25">
      <c r="D396" s="50"/>
    </row>
    <row r="397" spans="4:4" x14ac:dyDescent="0.25">
      <c r="D397" s="50"/>
    </row>
    <row r="398" spans="4:4" x14ac:dyDescent="0.25">
      <c r="D398" s="50"/>
    </row>
    <row r="399" spans="4:4" x14ac:dyDescent="0.25">
      <c r="D399" s="50"/>
    </row>
    <row r="400" spans="4:4" x14ac:dyDescent="0.25">
      <c r="D400" s="50"/>
    </row>
    <row r="401" spans="4:4" x14ac:dyDescent="0.25">
      <c r="D401" s="50"/>
    </row>
    <row r="402" spans="4:4" x14ac:dyDescent="0.25">
      <c r="D402" s="50"/>
    </row>
    <row r="403" spans="4:4" x14ac:dyDescent="0.25">
      <c r="D403" s="50"/>
    </row>
    <row r="404" spans="4:4" x14ac:dyDescent="0.25">
      <c r="D404" s="50"/>
    </row>
    <row r="405" spans="4:4" x14ac:dyDescent="0.25">
      <c r="D405" s="50"/>
    </row>
    <row r="406" spans="4:4" x14ac:dyDescent="0.25">
      <c r="D406" s="50"/>
    </row>
    <row r="407" spans="4:4" x14ac:dyDescent="0.25">
      <c r="D407" s="50"/>
    </row>
    <row r="408" spans="4:4" x14ac:dyDescent="0.25">
      <c r="D408" s="50"/>
    </row>
    <row r="409" spans="4:4" x14ac:dyDescent="0.25">
      <c r="D409" s="50"/>
    </row>
    <row r="410" spans="4:4" x14ac:dyDescent="0.25">
      <c r="D410" s="50"/>
    </row>
    <row r="411" spans="4:4" x14ac:dyDescent="0.25">
      <c r="D411" s="50"/>
    </row>
    <row r="412" spans="4:4" x14ac:dyDescent="0.25">
      <c r="D412" s="50"/>
    </row>
    <row r="413" spans="4:4" x14ac:dyDescent="0.25">
      <c r="D413" s="50"/>
    </row>
    <row r="414" spans="4:4" x14ac:dyDescent="0.25">
      <c r="D414" s="50"/>
    </row>
    <row r="415" spans="4:4" x14ac:dyDescent="0.25">
      <c r="D415" s="50"/>
    </row>
    <row r="416" spans="4:4" x14ac:dyDescent="0.25">
      <c r="D416" s="50"/>
    </row>
    <row r="417" spans="4:4" x14ac:dyDescent="0.25">
      <c r="D417" s="50"/>
    </row>
    <row r="418" spans="4:4" x14ac:dyDescent="0.25">
      <c r="D418" s="50"/>
    </row>
    <row r="419" spans="4:4" x14ac:dyDescent="0.25">
      <c r="D419" s="50"/>
    </row>
    <row r="420" spans="4:4" x14ac:dyDescent="0.25">
      <c r="D420" s="50"/>
    </row>
    <row r="421" spans="4:4" x14ac:dyDescent="0.25">
      <c r="D421" s="50"/>
    </row>
    <row r="422" spans="4:4" x14ac:dyDescent="0.25">
      <c r="D422" s="50"/>
    </row>
    <row r="423" spans="4:4" x14ac:dyDescent="0.25">
      <c r="D423" s="50"/>
    </row>
    <row r="424" spans="4:4" x14ac:dyDescent="0.25">
      <c r="D424" s="50"/>
    </row>
    <row r="425" spans="4:4" x14ac:dyDescent="0.25">
      <c r="D425" s="50"/>
    </row>
    <row r="426" spans="4:4" x14ac:dyDescent="0.25">
      <c r="D426" s="50"/>
    </row>
    <row r="427" spans="4:4" x14ac:dyDescent="0.25">
      <c r="D427" s="50"/>
    </row>
    <row r="428" spans="4:4" x14ac:dyDescent="0.25">
      <c r="D428" s="50"/>
    </row>
    <row r="429" spans="4:4" x14ac:dyDescent="0.25">
      <c r="D429" s="50"/>
    </row>
    <row r="430" spans="4:4" x14ac:dyDescent="0.25">
      <c r="D430" s="50"/>
    </row>
    <row r="431" spans="4:4" x14ac:dyDescent="0.25">
      <c r="D431" s="50"/>
    </row>
    <row r="432" spans="4:4" x14ac:dyDescent="0.25">
      <c r="D432" s="50"/>
    </row>
    <row r="433" spans="4:4" x14ac:dyDescent="0.25">
      <c r="D433" s="50"/>
    </row>
    <row r="434" spans="4:4" x14ac:dyDescent="0.25">
      <c r="D434" s="50"/>
    </row>
    <row r="435" spans="4:4" x14ac:dyDescent="0.25">
      <c r="D435" s="50"/>
    </row>
    <row r="436" spans="4:4" x14ac:dyDescent="0.25">
      <c r="D436" s="50"/>
    </row>
    <row r="437" spans="4:4" x14ac:dyDescent="0.25">
      <c r="D437" s="50"/>
    </row>
    <row r="438" spans="4:4" x14ac:dyDescent="0.25">
      <c r="D438" s="50"/>
    </row>
    <row r="439" spans="4:4" x14ac:dyDescent="0.25">
      <c r="D439" s="50"/>
    </row>
    <row r="440" spans="4:4" x14ac:dyDescent="0.25">
      <c r="D440" s="50"/>
    </row>
    <row r="441" spans="4:4" x14ac:dyDescent="0.25">
      <c r="D441" s="50"/>
    </row>
    <row r="442" spans="4:4" x14ac:dyDescent="0.25">
      <c r="D442" s="50"/>
    </row>
    <row r="443" spans="4:4" x14ac:dyDescent="0.25">
      <c r="D443" s="50"/>
    </row>
    <row r="444" spans="4:4" x14ac:dyDescent="0.25">
      <c r="D444" s="50"/>
    </row>
    <row r="445" spans="4:4" x14ac:dyDescent="0.25">
      <c r="D445" s="50"/>
    </row>
    <row r="446" spans="4:4" x14ac:dyDescent="0.25">
      <c r="D446" s="50"/>
    </row>
    <row r="447" spans="4:4" x14ac:dyDescent="0.25">
      <c r="D447" s="50"/>
    </row>
    <row r="448" spans="4:4" x14ac:dyDescent="0.25">
      <c r="D448" s="50"/>
    </row>
    <row r="449" spans="4:4" x14ac:dyDescent="0.25">
      <c r="D449" s="50"/>
    </row>
    <row r="450" spans="4:4" x14ac:dyDescent="0.25">
      <c r="D450" s="50"/>
    </row>
    <row r="451" spans="4:4" x14ac:dyDescent="0.25">
      <c r="D451" s="50"/>
    </row>
    <row r="452" spans="4:4" x14ac:dyDescent="0.25">
      <c r="D452" s="50"/>
    </row>
    <row r="453" spans="4:4" x14ac:dyDescent="0.25">
      <c r="D453" s="50"/>
    </row>
    <row r="454" spans="4:4" x14ac:dyDescent="0.25">
      <c r="D454" s="50"/>
    </row>
    <row r="455" spans="4:4" x14ac:dyDescent="0.25">
      <c r="D455" s="50"/>
    </row>
    <row r="456" spans="4:4" x14ac:dyDescent="0.25">
      <c r="D456" s="50"/>
    </row>
    <row r="457" spans="4:4" x14ac:dyDescent="0.25">
      <c r="D457" s="50"/>
    </row>
    <row r="458" spans="4:4" x14ac:dyDescent="0.25">
      <c r="D458" s="50"/>
    </row>
    <row r="459" spans="4:4" x14ac:dyDescent="0.25">
      <c r="D459" s="50"/>
    </row>
    <row r="460" spans="4:4" x14ac:dyDescent="0.25">
      <c r="D460" s="50"/>
    </row>
    <row r="461" spans="4:4" x14ac:dyDescent="0.25">
      <c r="D461" s="50"/>
    </row>
    <row r="462" spans="4:4" x14ac:dyDescent="0.25">
      <c r="D462" s="50"/>
    </row>
    <row r="463" spans="4:4" x14ac:dyDescent="0.25">
      <c r="D463" s="50"/>
    </row>
    <row r="464" spans="4:4" x14ac:dyDescent="0.25">
      <c r="D464" s="50"/>
    </row>
    <row r="465" spans="4:4" x14ac:dyDescent="0.25">
      <c r="D465" s="50"/>
    </row>
    <row r="466" spans="4:4" x14ac:dyDescent="0.25">
      <c r="D466" s="50"/>
    </row>
    <row r="467" spans="4:4" x14ac:dyDescent="0.25">
      <c r="D467" s="50"/>
    </row>
    <row r="468" spans="4:4" x14ac:dyDescent="0.25">
      <c r="D468" s="50"/>
    </row>
    <row r="469" spans="4:4" x14ac:dyDescent="0.25">
      <c r="D469" s="50"/>
    </row>
    <row r="470" spans="4:4" x14ac:dyDescent="0.25">
      <c r="D470" s="50"/>
    </row>
    <row r="471" spans="4:4" x14ac:dyDescent="0.25">
      <c r="D471" s="50"/>
    </row>
    <row r="472" spans="4:4" x14ac:dyDescent="0.25">
      <c r="D472" s="50"/>
    </row>
    <row r="473" spans="4:4" x14ac:dyDescent="0.25">
      <c r="D473" s="50"/>
    </row>
    <row r="474" spans="4:4" x14ac:dyDescent="0.25">
      <c r="D474" s="50"/>
    </row>
    <row r="475" spans="4:4" x14ac:dyDescent="0.25">
      <c r="D475" s="50"/>
    </row>
    <row r="476" spans="4:4" x14ac:dyDescent="0.25">
      <c r="D476" s="50"/>
    </row>
    <row r="477" spans="4:4" x14ac:dyDescent="0.25">
      <c r="D477" s="50"/>
    </row>
    <row r="478" spans="4:4" x14ac:dyDescent="0.25">
      <c r="D478" s="50"/>
    </row>
    <row r="479" spans="4:4" x14ac:dyDescent="0.25">
      <c r="D479" s="50"/>
    </row>
    <row r="480" spans="4:4" x14ac:dyDescent="0.25">
      <c r="D480" s="50"/>
    </row>
    <row r="481" spans="4:4" x14ac:dyDescent="0.25">
      <c r="D481" s="50"/>
    </row>
    <row r="482" spans="4:4" x14ac:dyDescent="0.25">
      <c r="D482" s="50"/>
    </row>
    <row r="483" spans="4:4" x14ac:dyDescent="0.25">
      <c r="D483" s="50"/>
    </row>
    <row r="484" spans="4:4" x14ac:dyDescent="0.25">
      <c r="D484" s="50"/>
    </row>
    <row r="485" spans="4:4" x14ac:dyDescent="0.25">
      <c r="D485" s="50"/>
    </row>
    <row r="486" spans="4:4" x14ac:dyDescent="0.25">
      <c r="D486" s="50"/>
    </row>
    <row r="487" spans="4:4" x14ac:dyDescent="0.25">
      <c r="D487" s="50"/>
    </row>
    <row r="488" spans="4:4" x14ac:dyDescent="0.25">
      <c r="D488" s="50"/>
    </row>
    <row r="489" spans="4:4" x14ac:dyDescent="0.25">
      <c r="D489" s="50"/>
    </row>
    <row r="490" spans="4:4" x14ac:dyDescent="0.25">
      <c r="D490" s="50"/>
    </row>
    <row r="491" spans="4:4" x14ac:dyDescent="0.25">
      <c r="D491" s="50"/>
    </row>
    <row r="492" spans="4:4" x14ac:dyDescent="0.25">
      <c r="D492" s="50"/>
    </row>
    <row r="493" spans="4:4" x14ac:dyDescent="0.25">
      <c r="D493" s="50"/>
    </row>
    <row r="494" spans="4:4" x14ac:dyDescent="0.25">
      <c r="D494" s="50"/>
    </row>
    <row r="495" spans="4:4" x14ac:dyDescent="0.25">
      <c r="D495" s="50"/>
    </row>
    <row r="496" spans="4:4" x14ac:dyDescent="0.25">
      <c r="D496" s="50"/>
    </row>
    <row r="497" spans="4:4" x14ac:dyDescent="0.25">
      <c r="D497" s="50"/>
    </row>
    <row r="498" spans="4:4" x14ac:dyDescent="0.25">
      <c r="D498" s="50"/>
    </row>
    <row r="499" spans="4:4" x14ac:dyDescent="0.25">
      <c r="D499" s="50"/>
    </row>
    <row r="500" spans="4:4" x14ac:dyDescent="0.25">
      <c r="D500" s="50"/>
    </row>
    <row r="501" spans="4:4" x14ac:dyDescent="0.25">
      <c r="D501" s="50"/>
    </row>
    <row r="502" spans="4:4" x14ac:dyDescent="0.25">
      <c r="D502" s="50"/>
    </row>
    <row r="503" spans="4:4" x14ac:dyDescent="0.25">
      <c r="D503" s="50"/>
    </row>
    <row r="504" spans="4:4" x14ac:dyDescent="0.25">
      <c r="D504" s="50"/>
    </row>
    <row r="505" spans="4:4" x14ac:dyDescent="0.25">
      <c r="D505" s="50"/>
    </row>
    <row r="506" spans="4:4" x14ac:dyDescent="0.25">
      <c r="D506" s="50"/>
    </row>
    <row r="507" spans="4:4" x14ac:dyDescent="0.25">
      <c r="D507" s="50"/>
    </row>
    <row r="508" spans="4:4" x14ac:dyDescent="0.25">
      <c r="D508" s="50"/>
    </row>
    <row r="509" spans="4:4" x14ac:dyDescent="0.25">
      <c r="D509" s="50"/>
    </row>
    <row r="510" spans="4:4" x14ac:dyDescent="0.25">
      <c r="D510" s="50"/>
    </row>
    <row r="511" spans="4:4" x14ac:dyDescent="0.25">
      <c r="D511" s="50"/>
    </row>
    <row r="512" spans="4:4" x14ac:dyDescent="0.25">
      <c r="D512" s="50"/>
    </row>
    <row r="513" spans="4:4" x14ac:dyDescent="0.25">
      <c r="D513" s="50"/>
    </row>
    <row r="514" spans="4:4" x14ac:dyDescent="0.25">
      <c r="D514" s="50"/>
    </row>
    <row r="515" spans="4:4" x14ac:dyDescent="0.25">
      <c r="D515" s="50"/>
    </row>
    <row r="516" spans="4:4" x14ac:dyDescent="0.25">
      <c r="D516" s="50"/>
    </row>
    <row r="517" spans="4:4" x14ac:dyDescent="0.25">
      <c r="D517" s="50"/>
    </row>
    <row r="518" spans="4:4" x14ac:dyDescent="0.25">
      <c r="D518" s="50"/>
    </row>
    <row r="519" spans="4:4" x14ac:dyDescent="0.25">
      <c r="D519" s="50"/>
    </row>
    <row r="520" spans="4:4" x14ac:dyDescent="0.25">
      <c r="D520" s="50"/>
    </row>
    <row r="521" spans="4:4" x14ac:dyDescent="0.25">
      <c r="D521" s="50"/>
    </row>
    <row r="522" spans="4:4" x14ac:dyDescent="0.25">
      <c r="D522" s="50"/>
    </row>
    <row r="523" spans="4:4" x14ac:dyDescent="0.25">
      <c r="D523" s="50"/>
    </row>
    <row r="524" spans="4:4" x14ac:dyDescent="0.25">
      <c r="D524" s="50"/>
    </row>
    <row r="525" spans="4:4" x14ac:dyDescent="0.25">
      <c r="D525" s="50"/>
    </row>
    <row r="526" spans="4:4" x14ac:dyDescent="0.25">
      <c r="D526" s="50"/>
    </row>
    <row r="527" spans="4:4" x14ac:dyDescent="0.25">
      <c r="D527" s="50"/>
    </row>
    <row r="528" spans="4:4" x14ac:dyDescent="0.25">
      <c r="D528" s="50"/>
    </row>
    <row r="529" spans="4:4" x14ac:dyDescent="0.25">
      <c r="D529" s="50"/>
    </row>
    <row r="530" spans="4:4" x14ac:dyDescent="0.25">
      <c r="D530" s="50"/>
    </row>
    <row r="531" spans="4:4" x14ac:dyDescent="0.25">
      <c r="D531" s="50"/>
    </row>
    <row r="532" spans="4:4" x14ac:dyDescent="0.25">
      <c r="D532" s="50"/>
    </row>
    <row r="533" spans="4:4" x14ac:dyDescent="0.25">
      <c r="D533" s="50"/>
    </row>
    <row r="534" spans="4:4" x14ac:dyDescent="0.25">
      <c r="D534" s="50"/>
    </row>
    <row r="535" spans="4:4" x14ac:dyDescent="0.25">
      <c r="D535" s="50"/>
    </row>
    <row r="536" spans="4:4" x14ac:dyDescent="0.25">
      <c r="D536" s="50"/>
    </row>
    <row r="537" spans="4:4" x14ac:dyDescent="0.25">
      <c r="D537" s="50"/>
    </row>
    <row r="538" spans="4:4" x14ac:dyDescent="0.25">
      <c r="D538" s="50"/>
    </row>
    <row r="539" spans="4:4" x14ac:dyDescent="0.25">
      <c r="D539" s="50"/>
    </row>
    <row r="540" spans="4:4" x14ac:dyDescent="0.25">
      <c r="D540" s="50"/>
    </row>
    <row r="541" spans="4:4" x14ac:dyDescent="0.25">
      <c r="D541" s="50"/>
    </row>
    <row r="542" spans="4:4" x14ac:dyDescent="0.25">
      <c r="D542" s="50"/>
    </row>
    <row r="543" spans="4:4" x14ac:dyDescent="0.25">
      <c r="D543" s="50"/>
    </row>
    <row r="544" spans="4:4" x14ac:dyDescent="0.25">
      <c r="D544" s="50"/>
    </row>
    <row r="545" spans="4:4" x14ac:dyDescent="0.25">
      <c r="D545" s="50"/>
    </row>
    <row r="546" spans="4:4" x14ac:dyDescent="0.25">
      <c r="D546" s="50"/>
    </row>
    <row r="547" spans="4:4" x14ac:dyDescent="0.25">
      <c r="D547" s="50"/>
    </row>
    <row r="548" spans="4:4" x14ac:dyDescent="0.25">
      <c r="D548" s="50"/>
    </row>
    <row r="549" spans="4:4" x14ac:dyDescent="0.25">
      <c r="D549" s="50"/>
    </row>
    <row r="550" spans="4:4" x14ac:dyDescent="0.25">
      <c r="D550" s="50"/>
    </row>
    <row r="551" spans="4:4" x14ac:dyDescent="0.25">
      <c r="D551" s="50"/>
    </row>
    <row r="552" spans="4:4" x14ac:dyDescent="0.25">
      <c r="D552" s="50"/>
    </row>
    <row r="553" spans="4:4" x14ac:dyDescent="0.25">
      <c r="D553" s="50"/>
    </row>
    <row r="554" spans="4:4" x14ac:dyDescent="0.25">
      <c r="D554" s="50"/>
    </row>
    <row r="555" spans="4:4" x14ac:dyDescent="0.25">
      <c r="D555" s="50"/>
    </row>
    <row r="556" spans="4:4" x14ac:dyDescent="0.25">
      <c r="D556" s="50"/>
    </row>
    <row r="557" spans="4:4" x14ac:dyDescent="0.25">
      <c r="D557" s="50"/>
    </row>
    <row r="558" spans="4:4" x14ac:dyDescent="0.25">
      <c r="D558" s="50"/>
    </row>
    <row r="559" spans="4:4" x14ac:dyDescent="0.25">
      <c r="D559" s="50"/>
    </row>
    <row r="560" spans="4:4" x14ac:dyDescent="0.25">
      <c r="D560" s="50"/>
    </row>
    <row r="561" spans="4:4" x14ac:dyDescent="0.25">
      <c r="D561" s="50"/>
    </row>
    <row r="562" spans="4:4" x14ac:dyDescent="0.25">
      <c r="D562" s="50"/>
    </row>
    <row r="563" spans="4:4" x14ac:dyDescent="0.25">
      <c r="D563" s="50"/>
    </row>
    <row r="564" spans="4:4" x14ac:dyDescent="0.25">
      <c r="D564" s="50"/>
    </row>
    <row r="565" spans="4:4" x14ac:dyDescent="0.25">
      <c r="D565" s="50"/>
    </row>
    <row r="566" spans="4:4" x14ac:dyDescent="0.25">
      <c r="D566" s="50"/>
    </row>
    <row r="567" spans="4:4" x14ac:dyDescent="0.25">
      <c r="D567" s="50"/>
    </row>
    <row r="568" spans="4:4" x14ac:dyDescent="0.25">
      <c r="D568" s="50"/>
    </row>
    <row r="569" spans="4:4" x14ac:dyDescent="0.25">
      <c r="D569" s="50"/>
    </row>
    <row r="570" spans="4:4" x14ac:dyDescent="0.25">
      <c r="D570" s="50"/>
    </row>
    <row r="571" spans="4:4" x14ac:dyDescent="0.25">
      <c r="D571" s="50"/>
    </row>
    <row r="572" spans="4:4" x14ac:dyDescent="0.25">
      <c r="D572" s="50"/>
    </row>
    <row r="573" spans="4:4" x14ac:dyDescent="0.25">
      <c r="D573" s="50"/>
    </row>
    <row r="574" spans="4:4" x14ac:dyDescent="0.25">
      <c r="D574" s="50"/>
    </row>
    <row r="575" spans="4:4" x14ac:dyDescent="0.25">
      <c r="D575" s="50"/>
    </row>
    <row r="576" spans="4:4" x14ac:dyDescent="0.25">
      <c r="D576" s="50"/>
    </row>
    <row r="577" spans="4:4" x14ac:dyDescent="0.25">
      <c r="D577" s="50"/>
    </row>
    <row r="578" spans="4:4" x14ac:dyDescent="0.25">
      <c r="D578" s="50"/>
    </row>
    <row r="579" spans="4:4" x14ac:dyDescent="0.25">
      <c r="D579" s="50"/>
    </row>
    <row r="580" spans="4:4" x14ac:dyDescent="0.25">
      <c r="D580" s="50"/>
    </row>
    <row r="581" spans="4:4" x14ac:dyDescent="0.25">
      <c r="D581" s="50"/>
    </row>
    <row r="582" spans="4:4" x14ac:dyDescent="0.25">
      <c r="D582" s="50"/>
    </row>
    <row r="583" spans="4:4" x14ac:dyDescent="0.25">
      <c r="D583" s="50"/>
    </row>
    <row r="584" spans="4:4" x14ac:dyDescent="0.25">
      <c r="D584" s="50"/>
    </row>
    <row r="585" spans="4:4" x14ac:dyDescent="0.25">
      <c r="D585" s="50"/>
    </row>
    <row r="586" spans="4:4" x14ac:dyDescent="0.25">
      <c r="D586" s="50"/>
    </row>
    <row r="587" spans="4:4" x14ac:dyDescent="0.25">
      <c r="D587" s="50"/>
    </row>
    <row r="588" spans="4:4" x14ac:dyDescent="0.25">
      <c r="D588" s="50"/>
    </row>
    <row r="589" spans="4:4" x14ac:dyDescent="0.25">
      <c r="D589" s="50"/>
    </row>
    <row r="590" spans="4:4" x14ac:dyDescent="0.25">
      <c r="D590" s="50"/>
    </row>
    <row r="591" spans="4:4" x14ac:dyDescent="0.25">
      <c r="D591" s="50"/>
    </row>
    <row r="592" spans="4:4" x14ac:dyDescent="0.25">
      <c r="D592" s="50"/>
    </row>
    <row r="593" spans="4:4" x14ac:dyDescent="0.25">
      <c r="D593" s="50"/>
    </row>
    <row r="594" spans="4:4" x14ac:dyDescent="0.25">
      <c r="D594" s="50"/>
    </row>
    <row r="595" spans="4:4" x14ac:dyDescent="0.25">
      <c r="D595" s="50"/>
    </row>
    <row r="596" spans="4:4" x14ac:dyDescent="0.25">
      <c r="D596" s="50"/>
    </row>
    <row r="597" spans="4:4" x14ac:dyDescent="0.25">
      <c r="D597" s="50"/>
    </row>
    <row r="598" spans="4:4" x14ac:dyDescent="0.25">
      <c r="D598" s="50"/>
    </row>
    <row r="599" spans="4:4" x14ac:dyDescent="0.25">
      <c r="D599" s="50"/>
    </row>
    <row r="600" spans="4:4" x14ac:dyDescent="0.25">
      <c r="D600" s="50"/>
    </row>
    <row r="601" spans="4:4" x14ac:dyDescent="0.25">
      <c r="D601" s="50"/>
    </row>
    <row r="602" spans="4:4" x14ac:dyDescent="0.25">
      <c r="D602" s="50"/>
    </row>
    <row r="603" spans="4:4" x14ac:dyDescent="0.25">
      <c r="D603" s="50"/>
    </row>
    <row r="604" spans="4:4" x14ac:dyDescent="0.25">
      <c r="D604" s="50"/>
    </row>
    <row r="605" spans="4:4" x14ac:dyDescent="0.25">
      <c r="D605" s="50"/>
    </row>
    <row r="606" spans="4:4" x14ac:dyDescent="0.25">
      <c r="D606" s="50"/>
    </row>
    <row r="607" spans="4:4" x14ac:dyDescent="0.25">
      <c r="D607" s="50"/>
    </row>
    <row r="608" spans="4:4" x14ac:dyDescent="0.25">
      <c r="D608" s="50"/>
    </row>
    <row r="609" spans="4:4" x14ac:dyDescent="0.25">
      <c r="D609" s="50"/>
    </row>
    <row r="610" spans="4:4" x14ac:dyDescent="0.25">
      <c r="D610" s="50"/>
    </row>
    <row r="611" spans="4:4" x14ac:dyDescent="0.25">
      <c r="D611" s="50"/>
    </row>
    <row r="612" spans="4:4" x14ac:dyDescent="0.25">
      <c r="D612" s="50"/>
    </row>
    <row r="613" spans="4:4" x14ac:dyDescent="0.25">
      <c r="D613" s="50"/>
    </row>
    <row r="614" spans="4:4" x14ac:dyDescent="0.25">
      <c r="D614" s="50"/>
    </row>
    <row r="615" spans="4:4" x14ac:dyDescent="0.25">
      <c r="D615" s="50"/>
    </row>
    <row r="616" spans="4:4" x14ac:dyDescent="0.25">
      <c r="D616" s="50"/>
    </row>
    <row r="617" spans="4:4" x14ac:dyDescent="0.25">
      <c r="D617" s="50"/>
    </row>
    <row r="618" spans="4:4" x14ac:dyDescent="0.25">
      <c r="D618" s="50"/>
    </row>
    <row r="619" spans="4:4" x14ac:dyDescent="0.25">
      <c r="D619" s="50"/>
    </row>
    <row r="620" spans="4:4" x14ac:dyDescent="0.25">
      <c r="D620" s="50"/>
    </row>
    <row r="621" spans="4:4" x14ac:dyDescent="0.25">
      <c r="D621" s="50"/>
    </row>
    <row r="622" spans="4:4" x14ac:dyDescent="0.25">
      <c r="D622" s="50"/>
    </row>
    <row r="623" spans="4:4" x14ac:dyDescent="0.25">
      <c r="D623" s="50"/>
    </row>
    <row r="624" spans="4:4" x14ac:dyDescent="0.25">
      <c r="D624" s="50"/>
    </row>
    <row r="625" spans="4:4" x14ac:dyDescent="0.25">
      <c r="D625" s="50"/>
    </row>
    <row r="626" spans="4:4" x14ac:dyDescent="0.25">
      <c r="D626" s="50"/>
    </row>
    <row r="627" spans="4:4" x14ac:dyDescent="0.25">
      <c r="D627" s="50"/>
    </row>
    <row r="628" spans="4:4" x14ac:dyDescent="0.25">
      <c r="D628" s="50"/>
    </row>
    <row r="629" spans="4:4" x14ac:dyDescent="0.25">
      <c r="D629" s="50"/>
    </row>
    <row r="630" spans="4:4" x14ac:dyDescent="0.25">
      <c r="D630" s="50"/>
    </row>
    <row r="631" spans="4:4" x14ac:dyDescent="0.25">
      <c r="D631" s="50"/>
    </row>
    <row r="632" spans="4:4" x14ac:dyDescent="0.25">
      <c r="D632" s="50"/>
    </row>
    <row r="633" spans="4:4" x14ac:dyDescent="0.25">
      <c r="D633" s="50"/>
    </row>
    <row r="634" spans="4:4" x14ac:dyDescent="0.25">
      <c r="D634" s="50"/>
    </row>
    <row r="635" spans="4:4" x14ac:dyDescent="0.25">
      <c r="D635" s="50"/>
    </row>
    <row r="636" spans="4:4" x14ac:dyDescent="0.25">
      <c r="D636" s="50"/>
    </row>
    <row r="637" spans="4:4" x14ac:dyDescent="0.25">
      <c r="D637" s="50"/>
    </row>
    <row r="638" spans="4:4" x14ac:dyDescent="0.25">
      <c r="D638" s="50"/>
    </row>
    <row r="639" spans="4:4" x14ac:dyDescent="0.25">
      <c r="D639" s="50"/>
    </row>
    <row r="640" spans="4:4" x14ac:dyDescent="0.25">
      <c r="D640" s="50"/>
    </row>
    <row r="641" spans="4:4" x14ac:dyDescent="0.25">
      <c r="D641" s="50"/>
    </row>
    <row r="642" spans="4:4" x14ac:dyDescent="0.25">
      <c r="D642" s="50"/>
    </row>
    <row r="643" spans="4:4" x14ac:dyDescent="0.25">
      <c r="D643" s="50"/>
    </row>
    <row r="644" spans="4:4" x14ac:dyDescent="0.25">
      <c r="D644" s="50"/>
    </row>
    <row r="645" spans="4:4" x14ac:dyDescent="0.25">
      <c r="D645" s="50"/>
    </row>
    <row r="646" spans="4:4" x14ac:dyDescent="0.25">
      <c r="D646" s="50"/>
    </row>
    <row r="647" spans="4:4" x14ac:dyDescent="0.25">
      <c r="D647" s="50"/>
    </row>
    <row r="648" spans="4:4" x14ac:dyDescent="0.25">
      <c r="D648" s="50"/>
    </row>
    <row r="649" spans="4:4" x14ac:dyDescent="0.25">
      <c r="D649" s="50"/>
    </row>
    <row r="650" spans="4:4" x14ac:dyDescent="0.25">
      <c r="D650" s="50"/>
    </row>
    <row r="651" spans="4:4" x14ac:dyDescent="0.25">
      <c r="D651" s="50"/>
    </row>
    <row r="652" spans="4:4" x14ac:dyDescent="0.25">
      <c r="D652" s="50"/>
    </row>
    <row r="653" spans="4:4" x14ac:dyDescent="0.25">
      <c r="D653" s="50"/>
    </row>
    <row r="654" spans="4:4" x14ac:dyDescent="0.25">
      <c r="D654" s="50"/>
    </row>
    <row r="655" spans="4:4" x14ac:dyDescent="0.25">
      <c r="D655" s="50"/>
    </row>
    <row r="656" spans="4:4" x14ac:dyDescent="0.25">
      <c r="D656" s="50"/>
    </row>
    <row r="657" spans="4:4" x14ac:dyDescent="0.25">
      <c r="D657" s="50"/>
    </row>
    <row r="658" spans="4:4" x14ac:dyDescent="0.25">
      <c r="D658" s="50"/>
    </row>
    <row r="659" spans="4:4" x14ac:dyDescent="0.25">
      <c r="D659" s="50"/>
    </row>
    <row r="660" spans="4:4" x14ac:dyDescent="0.25">
      <c r="D660" s="50"/>
    </row>
    <row r="661" spans="4:4" x14ac:dyDescent="0.25">
      <c r="D661" s="50"/>
    </row>
    <row r="662" spans="4:4" x14ac:dyDescent="0.25">
      <c r="D662" s="50"/>
    </row>
    <row r="663" spans="4:4" x14ac:dyDescent="0.25">
      <c r="D663" s="50"/>
    </row>
    <row r="664" spans="4:4" x14ac:dyDescent="0.25">
      <c r="D664" s="50"/>
    </row>
    <row r="665" spans="4:4" x14ac:dyDescent="0.25">
      <c r="D665" s="50"/>
    </row>
    <row r="666" spans="4:4" x14ac:dyDescent="0.25">
      <c r="D666" s="50"/>
    </row>
    <row r="667" spans="4:4" x14ac:dyDescent="0.25">
      <c r="D667" s="50"/>
    </row>
    <row r="668" spans="4:4" x14ac:dyDescent="0.25">
      <c r="D668" s="50"/>
    </row>
    <row r="669" spans="4:4" x14ac:dyDescent="0.25">
      <c r="D669" s="50"/>
    </row>
    <row r="670" spans="4:4" x14ac:dyDescent="0.25">
      <c r="D670" s="50"/>
    </row>
    <row r="671" spans="4:4" x14ac:dyDescent="0.25">
      <c r="D671" s="50"/>
    </row>
    <row r="672" spans="4:4" x14ac:dyDescent="0.25">
      <c r="D672" s="50"/>
    </row>
    <row r="673" spans="4:4" x14ac:dyDescent="0.25">
      <c r="D673" s="50"/>
    </row>
    <row r="674" spans="4:4" x14ac:dyDescent="0.25">
      <c r="D674" s="50"/>
    </row>
    <row r="675" spans="4:4" x14ac:dyDescent="0.25">
      <c r="D675" s="50"/>
    </row>
    <row r="676" spans="4:4" x14ac:dyDescent="0.25">
      <c r="D676" s="50"/>
    </row>
    <row r="677" spans="4:4" x14ac:dyDescent="0.25">
      <c r="D677" s="50"/>
    </row>
    <row r="678" spans="4:4" x14ac:dyDescent="0.25">
      <c r="D678" s="50"/>
    </row>
    <row r="679" spans="4:4" x14ac:dyDescent="0.25">
      <c r="D679" s="50"/>
    </row>
    <row r="680" spans="4:4" x14ac:dyDescent="0.25">
      <c r="D680" s="50"/>
    </row>
    <row r="681" spans="4:4" x14ac:dyDescent="0.25">
      <c r="D681" s="50"/>
    </row>
    <row r="682" spans="4:4" x14ac:dyDescent="0.25">
      <c r="D682" s="50"/>
    </row>
    <row r="683" spans="4:4" x14ac:dyDescent="0.25">
      <c r="D683" s="50"/>
    </row>
    <row r="684" spans="4:4" x14ac:dyDescent="0.25">
      <c r="D684" s="50"/>
    </row>
    <row r="685" spans="4:4" x14ac:dyDescent="0.25">
      <c r="D685" s="50"/>
    </row>
    <row r="686" spans="4:4" x14ac:dyDescent="0.25">
      <c r="D686" s="50"/>
    </row>
    <row r="687" spans="4:4" x14ac:dyDescent="0.25">
      <c r="D687" s="50"/>
    </row>
    <row r="688" spans="4:4" x14ac:dyDescent="0.25">
      <c r="D688" s="50"/>
    </row>
    <row r="689" spans="4:4" x14ac:dyDescent="0.25">
      <c r="D689" s="50"/>
    </row>
    <row r="690" spans="4:4" x14ac:dyDescent="0.25">
      <c r="D690" s="50"/>
    </row>
    <row r="691" spans="4:4" x14ac:dyDescent="0.25">
      <c r="D691" s="50"/>
    </row>
    <row r="692" spans="4:4" x14ac:dyDescent="0.25">
      <c r="D692" s="50"/>
    </row>
    <row r="693" spans="4:4" x14ac:dyDescent="0.25">
      <c r="D693" s="50"/>
    </row>
    <row r="694" spans="4:4" x14ac:dyDescent="0.25">
      <c r="D694" s="50"/>
    </row>
    <row r="695" spans="4:4" x14ac:dyDescent="0.25">
      <c r="D695" s="50"/>
    </row>
    <row r="696" spans="4:4" x14ac:dyDescent="0.25">
      <c r="D696" s="50"/>
    </row>
    <row r="697" spans="4:4" x14ac:dyDescent="0.25">
      <c r="D697" s="50"/>
    </row>
    <row r="698" spans="4:4" x14ac:dyDescent="0.25">
      <c r="D698" s="50"/>
    </row>
    <row r="699" spans="4:4" x14ac:dyDescent="0.25">
      <c r="D699" s="50"/>
    </row>
    <row r="700" spans="4:4" x14ac:dyDescent="0.25">
      <c r="D700" s="50"/>
    </row>
    <row r="701" spans="4:4" x14ac:dyDescent="0.25">
      <c r="D701" s="50"/>
    </row>
    <row r="702" spans="4:4" x14ac:dyDescent="0.25">
      <c r="D702" s="50"/>
    </row>
    <row r="703" spans="4:4" x14ac:dyDescent="0.25">
      <c r="D703" s="50"/>
    </row>
    <row r="704" spans="4:4" x14ac:dyDescent="0.25">
      <c r="D704" s="50"/>
    </row>
    <row r="705" spans="4:4" x14ac:dyDescent="0.25">
      <c r="D705" s="50"/>
    </row>
    <row r="706" spans="4:4" x14ac:dyDescent="0.25">
      <c r="D706" s="50"/>
    </row>
    <row r="707" spans="4:4" x14ac:dyDescent="0.25">
      <c r="D707" s="50"/>
    </row>
    <row r="708" spans="4:4" x14ac:dyDescent="0.25">
      <c r="D708" s="50"/>
    </row>
    <row r="709" spans="4:4" x14ac:dyDescent="0.25">
      <c r="D709" s="50"/>
    </row>
    <row r="710" spans="4:4" x14ac:dyDescent="0.25">
      <c r="D710" s="50"/>
    </row>
    <row r="711" spans="4:4" x14ac:dyDescent="0.25">
      <c r="D711" s="50"/>
    </row>
    <row r="712" spans="4:4" x14ac:dyDescent="0.25">
      <c r="D712" s="50"/>
    </row>
    <row r="713" spans="4:4" x14ac:dyDescent="0.25">
      <c r="D713" s="50"/>
    </row>
    <row r="714" spans="4:4" x14ac:dyDescent="0.25">
      <c r="D714" s="50"/>
    </row>
    <row r="715" spans="4:4" x14ac:dyDescent="0.25">
      <c r="D715" s="50"/>
    </row>
    <row r="716" spans="4:4" x14ac:dyDescent="0.25">
      <c r="D716" s="50"/>
    </row>
    <row r="717" spans="4:4" x14ac:dyDescent="0.25">
      <c r="D717" s="50"/>
    </row>
    <row r="718" spans="4:4" x14ac:dyDescent="0.25">
      <c r="D718" s="50"/>
    </row>
    <row r="719" spans="4:4" x14ac:dyDescent="0.25">
      <c r="D719" s="50"/>
    </row>
    <row r="720" spans="4:4" x14ac:dyDescent="0.25">
      <c r="D720" s="50"/>
    </row>
    <row r="721" spans="4:4" x14ac:dyDescent="0.25">
      <c r="D721" s="50"/>
    </row>
    <row r="722" spans="4:4" x14ac:dyDescent="0.25">
      <c r="D722" s="50"/>
    </row>
    <row r="723" spans="4:4" x14ac:dyDescent="0.25">
      <c r="D723" s="50"/>
    </row>
    <row r="724" spans="4:4" x14ac:dyDescent="0.25">
      <c r="D724" s="50"/>
    </row>
    <row r="725" spans="4:4" x14ac:dyDescent="0.25">
      <c r="D725" s="50"/>
    </row>
    <row r="726" spans="4:4" x14ac:dyDescent="0.25">
      <c r="D726" s="50"/>
    </row>
    <row r="727" spans="4:4" x14ac:dyDescent="0.25">
      <c r="D727" s="50"/>
    </row>
    <row r="728" spans="4:4" x14ac:dyDescent="0.25">
      <c r="D728" s="50"/>
    </row>
    <row r="729" spans="4:4" x14ac:dyDescent="0.25">
      <c r="D729" s="50"/>
    </row>
    <row r="730" spans="4:4" x14ac:dyDescent="0.25">
      <c r="D730" s="50"/>
    </row>
    <row r="731" spans="4:4" x14ac:dyDescent="0.25">
      <c r="D731" s="50"/>
    </row>
    <row r="732" spans="4:4" x14ac:dyDescent="0.25">
      <c r="D732" s="50"/>
    </row>
    <row r="733" spans="4:4" x14ac:dyDescent="0.25">
      <c r="D733" s="50"/>
    </row>
    <row r="734" spans="4:4" x14ac:dyDescent="0.25">
      <c r="D734" s="50"/>
    </row>
    <row r="735" spans="4:4" x14ac:dyDescent="0.25">
      <c r="D735" s="50"/>
    </row>
    <row r="736" spans="4:4" x14ac:dyDescent="0.25">
      <c r="D736" s="50"/>
    </row>
    <row r="737" spans="4:4" x14ac:dyDescent="0.25">
      <c r="D737" s="50"/>
    </row>
    <row r="738" spans="4:4" x14ac:dyDescent="0.25">
      <c r="D738" s="50"/>
    </row>
    <row r="739" spans="4:4" x14ac:dyDescent="0.25">
      <c r="D739" s="50"/>
    </row>
    <row r="740" spans="4:4" x14ac:dyDescent="0.25">
      <c r="D740" s="50"/>
    </row>
    <row r="741" spans="4:4" x14ac:dyDescent="0.25">
      <c r="D741" s="50"/>
    </row>
    <row r="742" spans="4:4" x14ac:dyDescent="0.25">
      <c r="D742" s="50"/>
    </row>
    <row r="743" spans="4:4" x14ac:dyDescent="0.25">
      <c r="D743" s="50"/>
    </row>
    <row r="744" spans="4:4" x14ac:dyDescent="0.25">
      <c r="D744" s="50"/>
    </row>
    <row r="745" spans="4:4" x14ac:dyDescent="0.25">
      <c r="D745" s="50"/>
    </row>
    <row r="746" spans="4:4" x14ac:dyDescent="0.25">
      <c r="D746" s="50"/>
    </row>
    <row r="747" spans="4:4" x14ac:dyDescent="0.25">
      <c r="D747" s="50"/>
    </row>
    <row r="748" spans="4:4" x14ac:dyDescent="0.25">
      <c r="D748" s="50"/>
    </row>
    <row r="749" spans="4:4" x14ac:dyDescent="0.25">
      <c r="D749" s="50"/>
    </row>
    <row r="750" spans="4:4" x14ac:dyDescent="0.25">
      <c r="D750" s="50"/>
    </row>
    <row r="751" spans="4:4" x14ac:dyDescent="0.25">
      <c r="D751" s="50"/>
    </row>
    <row r="752" spans="4:4" x14ac:dyDescent="0.25">
      <c r="D752" s="50"/>
    </row>
    <row r="753" spans="4:4" x14ac:dyDescent="0.25">
      <c r="D753" s="50"/>
    </row>
    <row r="754" spans="4:4" x14ac:dyDescent="0.25">
      <c r="D754" s="50"/>
    </row>
    <row r="755" spans="4:4" x14ac:dyDescent="0.25">
      <c r="D755" s="50"/>
    </row>
    <row r="756" spans="4:4" x14ac:dyDescent="0.25">
      <c r="D756" s="50"/>
    </row>
    <row r="757" spans="4:4" x14ac:dyDescent="0.25">
      <c r="D757" s="50"/>
    </row>
    <row r="758" spans="4:4" x14ac:dyDescent="0.25">
      <c r="D758" s="50"/>
    </row>
    <row r="759" spans="4:4" x14ac:dyDescent="0.25">
      <c r="D759" s="50"/>
    </row>
    <row r="760" spans="4:4" x14ac:dyDescent="0.25">
      <c r="D760" s="50"/>
    </row>
    <row r="761" spans="4:4" x14ac:dyDescent="0.25">
      <c r="D761" s="50"/>
    </row>
    <row r="762" spans="4:4" x14ac:dyDescent="0.25">
      <c r="D762" s="50"/>
    </row>
    <row r="763" spans="4:4" x14ac:dyDescent="0.25">
      <c r="D763" s="50"/>
    </row>
    <row r="764" spans="4:4" x14ac:dyDescent="0.25">
      <c r="D764" s="50"/>
    </row>
    <row r="765" spans="4:4" x14ac:dyDescent="0.25">
      <c r="D765" s="50"/>
    </row>
    <row r="766" spans="4:4" x14ac:dyDescent="0.25">
      <c r="D766" s="50"/>
    </row>
    <row r="767" spans="4:4" x14ac:dyDescent="0.25">
      <c r="D767" s="50"/>
    </row>
    <row r="768" spans="4:4" x14ac:dyDescent="0.25">
      <c r="D768" s="50"/>
    </row>
    <row r="769" spans="4:4" x14ac:dyDescent="0.25">
      <c r="D769" s="50"/>
    </row>
    <row r="770" spans="4:4" x14ac:dyDescent="0.25">
      <c r="D770" s="50"/>
    </row>
    <row r="771" spans="4:4" x14ac:dyDescent="0.25">
      <c r="D771" s="50"/>
    </row>
    <row r="772" spans="4:4" x14ac:dyDescent="0.25">
      <c r="D772" s="50"/>
    </row>
    <row r="773" spans="4:4" x14ac:dyDescent="0.25">
      <c r="D773" s="50"/>
    </row>
    <row r="774" spans="4:4" x14ac:dyDescent="0.25">
      <c r="D774" s="50"/>
    </row>
    <row r="775" spans="4:4" x14ac:dyDescent="0.25">
      <c r="D775" s="50"/>
    </row>
    <row r="776" spans="4:4" x14ac:dyDescent="0.25">
      <c r="D776" s="50"/>
    </row>
    <row r="777" spans="4:4" x14ac:dyDescent="0.25">
      <c r="D777" s="50"/>
    </row>
    <row r="778" spans="4:4" x14ac:dyDescent="0.25">
      <c r="D778" s="50"/>
    </row>
    <row r="779" spans="4:4" x14ac:dyDescent="0.25">
      <c r="D779" s="50"/>
    </row>
    <row r="780" spans="4:4" x14ac:dyDescent="0.25">
      <c r="D780" s="50"/>
    </row>
    <row r="781" spans="4:4" x14ac:dyDescent="0.25">
      <c r="D781" s="50"/>
    </row>
    <row r="782" spans="4:4" x14ac:dyDescent="0.25">
      <c r="D782" s="50"/>
    </row>
    <row r="783" spans="4:4" x14ac:dyDescent="0.25">
      <c r="D783" s="50"/>
    </row>
    <row r="784" spans="4:4" x14ac:dyDescent="0.25">
      <c r="D784" s="50"/>
    </row>
    <row r="785" spans="4:4" x14ac:dyDescent="0.25">
      <c r="D785" s="50"/>
    </row>
    <row r="786" spans="4:4" x14ac:dyDescent="0.25">
      <c r="D786" s="50"/>
    </row>
    <row r="787" spans="4:4" x14ac:dyDescent="0.25">
      <c r="D787" s="50"/>
    </row>
    <row r="788" spans="4:4" x14ac:dyDescent="0.25">
      <c r="D788" s="50"/>
    </row>
    <row r="789" spans="4:4" x14ac:dyDescent="0.25">
      <c r="D789" s="50"/>
    </row>
    <row r="790" spans="4:4" x14ac:dyDescent="0.25">
      <c r="D790" s="50"/>
    </row>
    <row r="791" spans="4:4" x14ac:dyDescent="0.25">
      <c r="D791" s="50"/>
    </row>
    <row r="792" spans="4:4" x14ac:dyDescent="0.25">
      <c r="D792" s="50"/>
    </row>
    <row r="793" spans="4:4" x14ac:dyDescent="0.25">
      <c r="D793" s="50"/>
    </row>
    <row r="794" spans="4:4" x14ac:dyDescent="0.25">
      <c r="D794" s="50"/>
    </row>
    <row r="795" spans="4:4" x14ac:dyDescent="0.25">
      <c r="D795" s="50"/>
    </row>
    <row r="796" spans="4:4" x14ac:dyDescent="0.25">
      <c r="D796" s="50"/>
    </row>
    <row r="797" spans="4:4" x14ac:dyDescent="0.25">
      <c r="D797" s="50"/>
    </row>
    <row r="798" spans="4:4" x14ac:dyDescent="0.25">
      <c r="D798" s="50"/>
    </row>
    <row r="799" spans="4:4" x14ac:dyDescent="0.25">
      <c r="D799" s="50"/>
    </row>
    <row r="800" spans="4:4" x14ac:dyDescent="0.25">
      <c r="D800" s="50"/>
    </row>
    <row r="801" spans="4:4" x14ac:dyDescent="0.25">
      <c r="D801" s="50"/>
    </row>
    <row r="802" spans="4:4" x14ac:dyDescent="0.25">
      <c r="D802" s="50"/>
    </row>
    <row r="803" spans="4:4" x14ac:dyDescent="0.25">
      <c r="D803" s="50"/>
    </row>
    <row r="804" spans="4:4" x14ac:dyDescent="0.25">
      <c r="D804" s="50"/>
    </row>
    <row r="805" spans="4:4" x14ac:dyDescent="0.25">
      <c r="D805" s="50"/>
    </row>
    <row r="806" spans="4:4" x14ac:dyDescent="0.25">
      <c r="D806" s="50"/>
    </row>
    <row r="807" spans="4:4" x14ac:dyDescent="0.25">
      <c r="D807" s="50"/>
    </row>
    <row r="808" spans="4:4" x14ac:dyDescent="0.25">
      <c r="D808" s="50"/>
    </row>
    <row r="809" spans="4:4" x14ac:dyDescent="0.25">
      <c r="D809" s="50"/>
    </row>
    <row r="810" spans="4:4" x14ac:dyDescent="0.25">
      <c r="D810" s="50"/>
    </row>
    <row r="811" spans="4:4" x14ac:dyDescent="0.25">
      <c r="D811" s="50"/>
    </row>
    <row r="812" spans="4:4" x14ac:dyDescent="0.25">
      <c r="D812" s="50"/>
    </row>
    <row r="813" spans="4:4" x14ac:dyDescent="0.25">
      <c r="D813" s="50"/>
    </row>
    <row r="814" spans="4:4" x14ac:dyDescent="0.25">
      <c r="D814" s="50"/>
    </row>
    <row r="815" spans="4:4" x14ac:dyDescent="0.25">
      <c r="D815" s="50"/>
    </row>
    <row r="816" spans="4:4" x14ac:dyDescent="0.25">
      <c r="D816" s="50"/>
    </row>
    <row r="817" spans="4:4" x14ac:dyDescent="0.25">
      <c r="D817" s="50"/>
    </row>
    <row r="818" spans="4:4" x14ac:dyDescent="0.25">
      <c r="D818" s="50"/>
    </row>
    <row r="819" spans="4:4" x14ac:dyDescent="0.25">
      <c r="D819" s="50"/>
    </row>
    <row r="820" spans="4:4" x14ac:dyDescent="0.25">
      <c r="D820" s="50"/>
    </row>
    <row r="821" spans="4:4" x14ac:dyDescent="0.25">
      <c r="D821" s="50"/>
    </row>
    <row r="822" spans="4:4" x14ac:dyDescent="0.25">
      <c r="D822" s="50"/>
    </row>
    <row r="823" spans="4:4" x14ac:dyDescent="0.25">
      <c r="D823" s="50"/>
    </row>
    <row r="824" spans="4:4" x14ac:dyDescent="0.25">
      <c r="D824" s="50"/>
    </row>
    <row r="825" spans="4:4" x14ac:dyDescent="0.25">
      <c r="D825" s="50"/>
    </row>
    <row r="826" spans="4:4" x14ac:dyDescent="0.25">
      <c r="D826" s="50"/>
    </row>
    <row r="827" spans="4:4" x14ac:dyDescent="0.25">
      <c r="D827" s="50"/>
    </row>
    <row r="828" spans="4:4" x14ac:dyDescent="0.25">
      <c r="D828" s="50"/>
    </row>
    <row r="829" spans="4:4" x14ac:dyDescent="0.25">
      <c r="D829" s="50"/>
    </row>
    <row r="830" spans="4:4" x14ac:dyDescent="0.25">
      <c r="D830" s="50"/>
    </row>
    <row r="831" spans="4:4" x14ac:dyDescent="0.25">
      <c r="D831" s="50"/>
    </row>
    <row r="832" spans="4:4" x14ac:dyDescent="0.25">
      <c r="D832" s="50"/>
    </row>
    <row r="833" spans="4:4" x14ac:dyDescent="0.25">
      <c r="D833" s="50"/>
    </row>
    <row r="834" spans="4:4" x14ac:dyDescent="0.25">
      <c r="D834" s="50"/>
    </row>
    <row r="835" spans="4:4" x14ac:dyDescent="0.25">
      <c r="D835" s="50"/>
    </row>
    <row r="836" spans="4:4" x14ac:dyDescent="0.25">
      <c r="D836" s="50"/>
    </row>
    <row r="837" spans="4:4" x14ac:dyDescent="0.25">
      <c r="D837" s="50"/>
    </row>
    <row r="838" spans="4:4" x14ac:dyDescent="0.25">
      <c r="D838" s="50"/>
    </row>
    <row r="839" spans="4:4" x14ac:dyDescent="0.25">
      <c r="D839" s="50"/>
    </row>
    <row r="840" spans="4:4" x14ac:dyDescent="0.25">
      <c r="D840" s="50"/>
    </row>
    <row r="841" spans="4:4" x14ac:dyDescent="0.25">
      <c r="D841" s="50"/>
    </row>
    <row r="842" spans="4:4" x14ac:dyDescent="0.25">
      <c r="D842" s="50"/>
    </row>
    <row r="843" spans="4:4" x14ac:dyDescent="0.25">
      <c r="D843" s="50"/>
    </row>
    <row r="844" spans="4:4" x14ac:dyDescent="0.25">
      <c r="D844" s="50"/>
    </row>
    <row r="845" spans="4:4" x14ac:dyDescent="0.25">
      <c r="D845" s="50"/>
    </row>
    <row r="846" spans="4:4" x14ac:dyDescent="0.25">
      <c r="D846" s="50"/>
    </row>
    <row r="847" spans="4:4" x14ac:dyDescent="0.25">
      <c r="D847" s="50"/>
    </row>
    <row r="848" spans="4:4" x14ac:dyDescent="0.25">
      <c r="D848" s="50"/>
    </row>
    <row r="849" spans="4:4" x14ac:dyDescent="0.25">
      <c r="D849" s="50"/>
    </row>
    <row r="850" spans="4:4" x14ac:dyDescent="0.25">
      <c r="D850" s="50"/>
    </row>
    <row r="851" spans="4:4" x14ac:dyDescent="0.25">
      <c r="D851" s="50"/>
    </row>
    <row r="852" spans="4:4" x14ac:dyDescent="0.25">
      <c r="D852" s="50"/>
    </row>
    <row r="853" spans="4:4" x14ac:dyDescent="0.25">
      <c r="D853" s="50"/>
    </row>
    <row r="854" spans="4:4" x14ac:dyDescent="0.25">
      <c r="D854" s="50"/>
    </row>
    <row r="855" spans="4:4" x14ac:dyDescent="0.25">
      <c r="D855" s="50"/>
    </row>
    <row r="856" spans="4:4" x14ac:dyDescent="0.25">
      <c r="D856" s="50"/>
    </row>
    <row r="857" spans="4:4" x14ac:dyDescent="0.25">
      <c r="D857" s="50"/>
    </row>
    <row r="858" spans="4:4" x14ac:dyDescent="0.25">
      <c r="D858" s="50"/>
    </row>
    <row r="859" spans="4:4" x14ac:dyDescent="0.25">
      <c r="D859" s="50"/>
    </row>
    <row r="860" spans="4:4" x14ac:dyDescent="0.25">
      <c r="D860" s="50"/>
    </row>
    <row r="861" spans="4:4" x14ac:dyDescent="0.25">
      <c r="D861" s="50"/>
    </row>
    <row r="862" spans="4:4" x14ac:dyDescent="0.25">
      <c r="D862" s="50"/>
    </row>
    <row r="863" spans="4:4" x14ac:dyDescent="0.25">
      <c r="D863" s="50"/>
    </row>
    <row r="864" spans="4:4" x14ac:dyDescent="0.25">
      <c r="D864" s="50"/>
    </row>
    <row r="865" spans="4:4" x14ac:dyDescent="0.25">
      <c r="D865" s="50"/>
    </row>
    <row r="866" spans="4:4" x14ac:dyDescent="0.25">
      <c r="D866" s="50"/>
    </row>
    <row r="867" spans="4:4" x14ac:dyDescent="0.25">
      <c r="D867" s="50"/>
    </row>
    <row r="868" spans="4:4" x14ac:dyDescent="0.25">
      <c r="D868" s="50"/>
    </row>
    <row r="869" spans="4:4" x14ac:dyDescent="0.25">
      <c r="D869" s="50"/>
    </row>
    <row r="870" spans="4:4" x14ac:dyDescent="0.25">
      <c r="D870" s="50"/>
    </row>
    <row r="871" spans="4:4" x14ac:dyDescent="0.25">
      <c r="D871" s="50"/>
    </row>
    <row r="872" spans="4:4" x14ac:dyDescent="0.25">
      <c r="D872" s="50"/>
    </row>
    <row r="873" spans="4:4" x14ac:dyDescent="0.25">
      <c r="D873" s="50"/>
    </row>
    <row r="874" spans="4:4" x14ac:dyDescent="0.25">
      <c r="D874" s="50"/>
    </row>
    <row r="875" spans="4:4" x14ac:dyDescent="0.25">
      <c r="D875" s="50"/>
    </row>
    <row r="876" spans="4:4" x14ac:dyDescent="0.25">
      <c r="D876" s="50"/>
    </row>
    <row r="877" spans="4:4" x14ac:dyDescent="0.25">
      <c r="D877" s="50"/>
    </row>
    <row r="878" spans="4:4" x14ac:dyDescent="0.25">
      <c r="D878" s="50"/>
    </row>
    <row r="879" spans="4:4" x14ac:dyDescent="0.25">
      <c r="D879" s="50"/>
    </row>
    <row r="880" spans="4:4" x14ac:dyDescent="0.25">
      <c r="D880" s="50"/>
    </row>
    <row r="881" spans="4:4" x14ac:dyDescent="0.25">
      <c r="D881" s="50"/>
    </row>
    <row r="882" spans="4:4" x14ac:dyDescent="0.25">
      <c r="D882" s="50"/>
    </row>
    <row r="883" spans="4:4" x14ac:dyDescent="0.25">
      <c r="D883" s="50"/>
    </row>
    <row r="884" spans="4:4" x14ac:dyDescent="0.25">
      <c r="D884" s="50"/>
    </row>
    <row r="885" spans="4:4" x14ac:dyDescent="0.25">
      <c r="D885" s="50"/>
    </row>
    <row r="886" spans="4:4" x14ac:dyDescent="0.25">
      <c r="D886" s="50"/>
    </row>
    <row r="887" spans="4:4" x14ac:dyDescent="0.25">
      <c r="D887" s="50"/>
    </row>
    <row r="888" spans="4:4" x14ac:dyDescent="0.25">
      <c r="D888" s="50"/>
    </row>
    <row r="889" spans="4:4" x14ac:dyDescent="0.25">
      <c r="D889" s="50"/>
    </row>
    <row r="890" spans="4:4" x14ac:dyDescent="0.25">
      <c r="D890" s="50"/>
    </row>
    <row r="891" spans="4:4" x14ac:dyDescent="0.25">
      <c r="D891" s="50"/>
    </row>
    <row r="892" spans="4:4" x14ac:dyDescent="0.25">
      <c r="D892" s="50"/>
    </row>
    <row r="893" spans="4:4" x14ac:dyDescent="0.25">
      <c r="D893" s="50"/>
    </row>
    <row r="894" spans="4:4" x14ac:dyDescent="0.25">
      <c r="D894" s="50"/>
    </row>
    <row r="895" spans="4:4" x14ac:dyDescent="0.25">
      <c r="D895" s="50"/>
    </row>
    <row r="896" spans="4:4" x14ac:dyDescent="0.25">
      <c r="D896" s="50"/>
    </row>
    <row r="897" spans="4:4" x14ac:dyDescent="0.25">
      <c r="D897" s="50"/>
    </row>
    <row r="898" spans="4:4" x14ac:dyDescent="0.25">
      <c r="D898" s="50"/>
    </row>
    <row r="899" spans="4:4" x14ac:dyDescent="0.25">
      <c r="D899" s="50"/>
    </row>
    <row r="900" spans="4:4" x14ac:dyDescent="0.25">
      <c r="D900" s="50"/>
    </row>
    <row r="901" spans="4:4" x14ac:dyDescent="0.25">
      <c r="D901" s="50"/>
    </row>
    <row r="902" spans="4:4" x14ac:dyDescent="0.25">
      <c r="D902" s="50"/>
    </row>
    <row r="903" spans="4:4" x14ac:dyDescent="0.25">
      <c r="D903" s="50"/>
    </row>
    <row r="904" spans="4:4" x14ac:dyDescent="0.25">
      <c r="D904" s="50"/>
    </row>
    <row r="905" spans="4:4" x14ac:dyDescent="0.25">
      <c r="D905" s="50"/>
    </row>
    <row r="906" spans="4:4" x14ac:dyDescent="0.25">
      <c r="D906" s="50"/>
    </row>
    <row r="907" spans="4:4" x14ac:dyDescent="0.25">
      <c r="D907" s="50"/>
    </row>
    <row r="908" spans="4:4" x14ac:dyDescent="0.25">
      <c r="D908" s="50"/>
    </row>
    <row r="909" spans="4:4" x14ac:dyDescent="0.25">
      <c r="D909" s="50"/>
    </row>
    <row r="910" spans="4:4" x14ac:dyDescent="0.25">
      <c r="D910" s="50"/>
    </row>
    <row r="911" spans="4:4" x14ac:dyDescent="0.25">
      <c r="D911" s="50"/>
    </row>
    <row r="912" spans="4:4" x14ac:dyDescent="0.25">
      <c r="D912" s="50"/>
    </row>
    <row r="913" spans="4:4" x14ac:dyDescent="0.25">
      <c r="D913" s="50"/>
    </row>
    <row r="914" spans="4:4" x14ac:dyDescent="0.25">
      <c r="D914" s="50"/>
    </row>
    <row r="915" spans="4:4" x14ac:dyDescent="0.25">
      <c r="D915" s="50"/>
    </row>
    <row r="916" spans="4:4" x14ac:dyDescent="0.25">
      <c r="D916" s="50"/>
    </row>
    <row r="917" spans="4:4" x14ac:dyDescent="0.25">
      <c r="D917" s="50"/>
    </row>
    <row r="918" spans="4:4" x14ac:dyDescent="0.25">
      <c r="D918" s="50"/>
    </row>
    <row r="919" spans="4:4" x14ac:dyDescent="0.25">
      <c r="D919" s="50"/>
    </row>
    <row r="920" spans="4:4" x14ac:dyDescent="0.25">
      <c r="D920" s="50"/>
    </row>
    <row r="921" spans="4:4" x14ac:dyDescent="0.25">
      <c r="D921" s="50"/>
    </row>
    <row r="922" spans="4:4" x14ac:dyDescent="0.25">
      <c r="D922" s="50"/>
    </row>
    <row r="923" spans="4:4" x14ac:dyDescent="0.25">
      <c r="D923" s="50"/>
    </row>
    <row r="924" spans="4:4" x14ac:dyDescent="0.25">
      <c r="D924" s="50"/>
    </row>
    <row r="925" spans="4:4" x14ac:dyDescent="0.25">
      <c r="D925" s="50"/>
    </row>
    <row r="926" spans="4:4" x14ac:dyDescent="0.25">
      <c r="D926" s="50"/>
    </row>
    <row r="927" spans="4:4" x14ac:dyDescent="0.25">
      <c r="D927" s="50"/>
    </row>
    <row r="928" spans="4:4" x14ac:dyDescent="0.25">
      <c r="D928" s="50"/>
    </row>
    <row r="929" spans="4:4" x14ac:dyDescent="0.25">
      <c r="D929" s="50"/>
    </row>
    <row r="930" spans="4:4" x14ac:dyDescent="0.25">
      <c r="D930" s="50"/>
    </row>
    <row r="931" spans="4:4" x14ac:dyDescent="0.25">
      <c r="D931" s="50"/>
    </row>
    <row r="932" spans="4:4" x14ac:dyDescent="0.25">
      <c r="D932" s="50"/>
    </row>
    <row r="933" spans="4:4" x14ac:dyDescent="0.25">
      <c r="D933" s="50"/>
    </row>
    <row r="934" spans="4:4" x14ac:dyDescent="0.25">
      <c r="D934" s="50"/>
    </row>
    <row r="935" spans="4:4" x14ac:dyDescent="0.25">
      <c r="D935" s="50"/>
    </row>
    <row r="936" spans="4:4" x14ac:dyDescent="0.25">
      <c r="D936" s="50"/>
    </row>
    <row r="937" spans="4:4" x14ac:dyDescent="0.25">
      <c r="D937" s="50"/>
    </row>
    <row r="938" spans="4:4" x14ac:dyDescent="0.25">
      <c r="D938" s="50"/>
    </row>
    <row r="939" spans="4:4" x14ac:dyDescent="0.25">
      <c r="D939" s="50"/>
    </row>
    <row r="940" spans="4:4" x14ac:dyDescent="0.25">
      <c r="D940" s="50"/>
    </row>
    <row r="941" spans="4:4" x14ac:dyDescent="0.25">
      <c r="D941" s="50"/>
    </row>
    <row r="942" spans="4:4" x14ac:dyDescent="0.25">
      <c r="D942" s="50"/>
    </row>
    <row r="943" spans="4:4" x14ac:dyDescent="0.25">
      <c r="D943" s="50"/>
    </row>
    <row r="944" spans="4:4" x14ac:dyDescent="0.25">
      <c r="D944" s="50"/>
    </row>
    <row r="945" spans="4:4" x14ac:dyDescent="0.25">
      <c r="D945" s="50"/>
    </row>
    <row r="946" spans="4:4" x14ac:dyDescent="0.25">
      <c r="D946" s="50"/>
    </row>
    <row r="947" spans="4:4" x14ac:dyDescent="0.25">
      <c r="D947" s="50"/>
    </row>
    <row r="948" spans="4:4" x14ac:dyDescent="0.25">
      <c r="D948" s="50"/>
    </row>
    <row r="949" spans="4:4" x14ac:dyDescent="0.25">
      <c r="D949" s="50"/>
    </row>
    <row r="950" spans="4:4" x14ac:dyDescent="0.25">
      <c r="D950" s="50"/>
    </row>
    <row r="951" spans="4:4" x14ac:dyDescent="0.25">
      <c r="D951" s="50"/>
    </row>
    <row r="952" spans="4:4" x14ac:dyDescent="0.25">
      <c r="D952" s="50"/>
    </row>
    <row r="953" spans="4:4" x14ac:dyDescent="0.25">
      <c r="D953" s="50"/>
    </row>
    <row r="954" spans="4:4" x14ac:dyDescent="0.25">
      <c r="D954" s="50"/>
    </row>
    <row r="955" spans="4:4" x14ac:dyDescent="0.25">
      <c r="D955" s="50"/>
    </row>
    <row r="956" spans="4:4" x14ac:dyDescent="0.25">
      <c r="D956" s="50"/>
    </row>
    <row r="957" spans="4:4" x14ac:dyDescent="0.25">
      <c r="D957" s="50"/>
    </row>
    <row r="958" spans="4:4" x14ac:dyDescent="0.25">
      <c r="D958" s="50"/>
    </row>
    <row r="959" spans="4:4" x14ac:dyDescent="0.25">
      <c r="D959" s="50"/>
    </row>
    <row r="960" spans="4:4" x14ac:dyDescent="0.25">
      <c r="D960" s="50"/>
    </row>
    <row r="961" spans="4:4" x14ac:dyDescent="0.25">
      <c r="D961" s="50"/>
    </row>
    <row r="962" spans="4:4" x14ac:dyDescent="0.25">
      <c r="D962" s="50"/>
    </row>
    <row r="963" spans="4:4" x14ac:dyDescent="0.25">
      <c r="D963" s="50"/>
    </row>
    <row r="964" spans="4:4" x14ac:dyDescent="0.25">
      <c r="D964" s="50"/>
    </row>
    <row r="965" spans="4:4" x14ac:dyDescent="0.25">
      <c r="D965" s="50"/>
    </row>
    <row r="966" spans="4:4" x14ac:dyDescent="0.25">
      <c r="D966" s="50"/>
    </row>
    <row r="967" spans="4:4" x14ac:dyDescent="0.25">
      <c r="D967" s="50"/>
    </row>
    <row r="968" spans="4:4" x14ac:dyDescent="0.25">
      <c r="D968" s="50"/>
    </row>
    <row r="969" spans="4:4" x14ac:dyDescent="0.25">
      <c r="D969" s="50"/>
    </row>
    <row r="970" spans="4:4" x14ac:dyDescent="0.25">
      <c r="D970" s="50"/>
    </row>
    <row r="971" spans="4:4" x14ac:dyDescent="0.25">
      <c r="D971" s="50"/>
    </row>
    <row r="972" spans="4:4" x14ac:dyDescent="0.25">
      <c r="D972" s="50"/>
    </row>
    <row r="973" spans="4:4" x14ac:dyDescent="0.25">
      <c r="D973" s="50"/>
    </row>
    <row r="974" spans="4:4" x14ac:dyDescent="0.25">
      <c r="D974" s="50"/>
    </row>
    <row r="975" spans="4:4" x14ac:dyDescent="0.25">
      <c r="D975" s="50"/>
    </row>
    <row r="976" spans="4:4" x14ac:dyDescent="0.25">
      <c r="D976" s="50"/>
    </row>
    <row r="977" spans="4:4" x14ac:dyDescent="0.25">
      <c r="D977" s="50"/>
    </row>
    <row r="978" spans="4:4" x14ac:dyDescent="0.25">
      <c r="D978" s="50"/>
    </row>
    <row r="979" spans="4:4" x14ac:dyDescent="0.25">
      <c r="D979" s="50"/>
    </row>
    <row r="980" spans="4:4" x14ac:dyDescent="0.25">
      <c r="D980" s="50"/>
    </row>
    <row r="981" spans="4:4" x14ac:dyDescent="0.25">
      <c r="D981" s="50"/>
    </row>
    <row r="982" spans="4:4" x14ac:dyDescent="0.25">
      <c r="D982" s="50"/>
    </row>
    <row r="983" spans="4:4" x14ac:dyDescent="0.25">
      <c r="D983" s="50"/>
    </row>
    <row r="984" spans="4:4" x14ac:dyDescent="0.25">
      <c r="D984" s="50"/>
    </row>
    <row r="985" spans="4:4" x14ac:dyDescent="0.25">
      <c r="D985" s="50"/>
    </row>
    <row r="986" spans="4:4" x14ac:dyDescent="0.25">
      <c r="D986" s="50"/>
    </row>
    <row r="987" spans="4:4" x14ac:dyDescent="0.25">
      <c r="D987" s="50"/>
    </row>
    <row r="988" spans="4:4" x14ac:dyDescent="0.25">
      <c r="D988" s="50"/>
    </row>
    <row r="989" spans="4:4" x14ac:dyDescent="0.25">
      <c r="D989" s="50"/>
    </row>
    <row r="990" spans="4:4" x14ac:dyDescent="0.25">
      <c r="D990" s="50"/>
    </row>
    <row r="991" spans="4:4" x14ac:dyDescent="0.25">
      <c r="D991" s="50"/>
    </row>
    <row r="992" spans="4:4" x14ac:dyDescent="0.25">
      <c r="D992" s="50"/>
    </row>
    <row r="993" spans="4:4" x14ac:dyDescent="0.25">
      <c r="D993" s="50"/>
    </row>
    <row r="994" spans="4:4" x14ac:dyDescent="0.25">
      <c r="D994" s="50"/>
    </row>
    <row r="995" spans="4:4" x14ac:dyDescent="0.25">
      <c r="D995" s="50"/>
    </row>
    <row r="996" spans="4:4" x14ac:dyDescent="0.25">
      <c r="D996" s="50"/>
    </row>
    <row r="997" spans="4:4" x14ac:dyDescent="0.25">
      <c r="D997" s="50"/>
    </row>
    <row r="998" spans="4:4" x14ac:dyDescent="0.25">
      <c r="D998" s="50"/>
    </row>
    <row r="999" spans="4:4" x14ac:dyDescent="0.25">
      <c r="D999" s="50"/>
    </row>
    <row r="1000" spans="4:4" x14ac:dyDescent="0.25">
      <c r="D1000" s="50"/>
    </row>
    <row r="1001" spans="4:4" x14ac:dyDescent="0.25">
      <c r="D1001" s="50"/>
    </row>
    <row r="1002" spans="4:4" x14ac:dyDescent="0.25">
      <c r="D1002" s="50"/>
    </row>
    <row r="1003" spans="4:4" x14ac:dyDescent="0.25">
      <c r="D1003" s="50"/>
    </row>
    <row r="1004" spans="4:4" x14ac:dyDescent="0.25">
      <c r="D1004" s="50"/>
    </row>
    <row r="1005" spans="4:4" x14ac:dyDescent="0.25">
      <c r="D1005" s="50"/>
    </row>
    <row r="1006" spans="4:4" x14ac:dyDescent="0.25">
      <c r="D1006" s="50"/>
    </row>
    <row r="1007" spans="4:4" x14ac:dyDescent="0.25">
      <c r="D1007" s="50"/>
    </row>
    <row r="1008" spans="4:4" x14ac:dyDescent="0.25">
      <c r="D1008" s="50"/>
    </row>
    <row r="1009" spans="4:4" x14ac:dyDescent="0.25">
      <c r="D1009" s="50"/>
    </row>
    <row r="1010" spans="4:4" x14ac:dyDescent="0.25">
      <c r="D1010" s="50"/>
    </row>
    <row r="1011" spans="4:4" x14ac:dyDescent="0.25">
      <c r="D1011" s="50"/>
    </row>
    <row r="1012" spans="4:4" x14ac:dyDescent="0.25">
      <c r="D1012" s="50"/>
    </row>
    <row r="1013" spans="4:4" x14ac:dyDescent="0.25">
      <c r="D1013" s="50"/>
    </row>
    <row r="1014" spans="4:4" x14ac:dyDescent="0.25">
      <c r="D1014" s="50"/>
    </row>
    <row r="1015" spans="4:4" x14ac:dyDescent="0.25">
      <c r="D1015" s="50"/>
    </row>
    <row r="1016" spans="4:4" x14ac:dyDescent="0.25">
      <c r="D1016" s="50"/>
    </row>
  </sheetData>
  <sheetProtection algorithmName="SHA-512" hashValue="tMYrtLaUyHJEIE9ZYgN0w/+XFJTYfg7Eh6HU4pxWeg/WwAprNV2x8jGrZ5MikGWEbxzGTW0dgnO2RfTM+rLCjA==" saltValue="QuELfQI13uwnARrwyxcieA==" spinCount="100000" sheet="1" objects="1" scenarios="1"/>
  <phoneticPr fontId="13" type="noConversion"/>
  <pageMargins left="1.1811023622047245" right="0.23622047244094491" top="0.78740157480314965" bottom="0.78740157480314965" header="0.31496062992125984" footer="0.31496062992125984"/>
  <pageSetup paperSize="9" orientation="portrait" r:id="rId1"/>
  <headerFooter>
    <oddHeader>&amp;C&amp;10&amp;EPROJEKTANTSKI POPIS S PREDIZMERAMI IN STROŠKOVNO OCENO
KOLESARSKE STEZE POKOPALIŠKA</oddHeader>
    <oddFooter>&amp;R&amp;10Stran &amp;P/&amp;N</oddFooter>
  </headerFooter>
  <ignoredErrors>
    <ignoredError sqref="F90 F99:F100 F124 F127:F128 F125:F126" unlockedFormula="1"/>
    <ignoredError sqref="A6:A128" twoDigitTextYear="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sheetPr>
  <dimension ref="A1:H32"/>
  <sheetViews>
    <sheetView showGridLines="0" view="pageLayout" zoomScaleNormal="100" workbookViewId="0">
      <selection activeCell="D15" sqref="D15"/>
    </sheetView>
  </sheetViews>
  <sheetFormatPr defaultRowHeight="18" x14ac:dyDescent="0.25"/>
  <cols>
    <col min="1" max="1" width="7.28515625" style="2" customWidth="1"/>
    <col min="2" max="7" width="9.140625" style="2"/>
    <col min="8" max="8" width="23.5703125" style="2" customWidth="1"/>
    <col min="9" max="16384" width="9.140625" style="2"/>
  </cols>
  <sheetData>
    <row r="1" spans="1:8" x14ac:dyDescent="0.25">
      <c r="A1" s="572" t="s">
        <v>474</v>
      </c>
      <c r="B1" s="572"/>
      <c r="C1" s="572"/>
      <c r="D1" s="572"/>
      <c r="E1" s="572"/>
      <c r="F1" s="572"/>
      <c r="G1" s="572"/>
      <c r="H1" s="572"/>
    </row>
    <row r="5" spans="1:8" ht="18" customHeight="1" x14ac:dyDescent="0.25">
      <c r="A5" s="573" t="s">
        <v>387</v>
      </c>
      <c r="B5" s="573"/>
      <c r="C5" s="573"/>
      <c r="D5" s="573"/>
      <c r="E5" s="573"/>
      <c r="F5" s="573"/>
      <c r="G5" s="573"/>
      <c r="H5" s="573"/>
    </row>
    <row r="6" spans="1:8" x14ac:dyDescent="0.25">
      <c r="A6" s="573"/>
      <c r="B6" s="573"/>
      <c r="C6" s="573"/>
      <c r="D6" s="573"/>
      <c r="E6" s="573"/>
      <c r="F6" s="573"/>
      <c r="G6" s="573"/>
      <c r="H6" s="573"/>
    </row>
    <row r="11" spans="1:8" x14ac:dyDescent="0.25">
      <c r="B11" s="89" t="s">
        <v>477</v>
      </c>
    </row>
    <row r="13" spans="1:8" x14ac:dyDescent="0.25">
      <c r="A13" s="90" t="s">
        <v>389</v>
      </c>
      <c r="B13" s="90" t="s">
        <v>7</v>
      </c>
      <c r="C13" s="91"/>
      <c r="D13" s="91"/>
      <c r="E13" s="91"/>
      <c r="F13" s="91"/>
      <c r="G13" s="91"/>
      <c r="H13" s="92">
        <f>'POPIS VOZ_FLAJŠMANOVA'!F22</f>
        <v>0</v>
      </c>
    </row>
    <row r="14" spans="1:8" x14ac:dyDescent="0.25">
      <c r="A14" s="90" t="s">
        <v>390</v>
      </c>
      <c r="B14" s="90" t="s">
        <v>42</v>
      </c>
      <c r="C14" s="91"/>
      <c r="D14" s="91"/>
      <c r="E14" s="91"/>
      <c r="F14" s="91"/>
      <c r="G14" s="91"/>
      <c r="H14" s="92">
        <f>'POPIS VOZ_FLAJŠMANOVA'!F39</f>
        <v>0</v>
      </c>
    </row>
    <row r="15" spans="1:8" x14ac:dyDescent="0.25">
      <c r="A15" s="90" t="s">
        <v>391</v>
      </c>
      <c r="B15" s="90" t="s">
        <v>67</v>
      </c>
      <c r="C15" s="91"/>
      <c r="D15" s="91"/>
      <c r="E15" s="91"/>
      <c r="F15" s="91"/>
      <c r="G15" s="91"/>
      <c r="H15" s="92">
        <f>'POPIS VOZ_FLAJŠMANOVA'!F53</f>
        <v>0</v>
      </c>
    </row>
    <row r="16" spans="1:8" x14ac:dyDescent="0.25">
      <c r="A16" s="90" t="s">
        <v>392</v>
      </c>
      <c r="B16" s="90" t="s">
        <v>91</v>
      </c>
      <c r="C16" s="91"/>
      <c r="D16" s="91"/>
      <c r="E16" s="91"/>
      <c r="F16" s="91"/>
      <c r="G16" s="91"/>
      <c r="H16" s="92">
        <f>'POPIS VOZ_FLAJŠMANOVA'!F62</f>
        <v>0</v>
      </c>
    </row>
    <row r="17" spans="1:8" x14ac:dyDescent="0.25">
      <c r="A17" s="94" t="s">
        <v>366</v>
      </c>
      <c r="B17" s="94" t="s">
        <v>118</v>
      </c>
      <c r="C17" s="93"/>
      <c r="D17" s="93"/>
      <c r="E17" s="93"/>
      <c r="F17" s="93"/>
      <c r="G17" s="93"/>
      <c r="H17" s="111">
        <f>'POPIS VOZ_FLAJŠMANOVA'!F89</f>
        <v>0</v>
      </c>
    </row>
    <row r="18" spans="1:8" x14ac:dyDescent="0.25">
      <c r="A18" s="91"/>
      <c r="B18" s="91"/>
      <c r="C18" s="91"/>
      <c r="D18" s="91"/>
      <c r="E18" s="91"/>
      <c r="F18" s="91"/>
      <c r="G18" s="91"/>
      <c r="H18" s="91"/>
    </row>
    <row r="19" spans="1:8" x14ac:dyDescent="0.25">
      <c r="A19" s="93"/>
      <c r="B19" s="94" t="s">
        <v>393</v>
      </c>
      <c r="C19" s="93"/>
      <c r="D19" s="93"/>
      <c r="E19" s="93"/>
      <c r="F19" s="93"/>
      <c r="G19" s="93"/>
      <c r="H19" s="95">
        <f>SUM(H13:H18)</f>
        <v>0</v>
      </c>
    </row>
    <row r="20" spans="1:8" x14ac:dyDescent="0.25">
      <c r="A20" s="91"/>
      <c r="B20" s="91"/>
      <c r="C20" s="91"/>
      <c r="D20" s="91"/>
      <c r="E20" s="91"/>
      <c r="F20" s="91"/>
      <c r="G20" s="91"/>
      <c r="H20" s="96"/>
    </row>
    <row r="21" spans="1:8" x14ac:dyDescent="0.25">
      <c r="A21" s="93"/>
      <c r="B21" s="93" t="s">
        <v>394</v>
      </c>
      <c r="C21" s="93"/>
      <c r="D21" s="93"/>
      <c r="E21" s="93"/>
      <c r="F21" s="93"/>
      <c r="G21" s="93"/>
      <c r="H21" s="95">
        <f>H19*0.22</f>
        <v>0</v>
      </c>
    </row>
    <row r="22" spans="1:8" x14ac:dyDescent="0.25">
      <c r="A22" s="91"/>
      <c r="B22" s="91"/>
      <c r="C22" s="91"/>
      <c r="D22" s="91"/>
      <c r="E22" s="91"/>
      <c r="F22" s="91"/>
      <c r="G22" s="91"/>
      <c r="H22" s="96"/>
    </row>
    <row r="23" spans="1:8" ht="18.75" thickBot="1" x14ac:dyDescent="0.3">
      <c r="A23" s="97"/>
      <c r="B23" s="97" t="s">
        <v>395</v>
      </c>
      <c r="C23" s="97"/>
      <c r="D23" s="97"/>
      <c r="E23" s="97"/>
      <c r="F23" s="97"/>
      <c r="G23" s="97"/>
      <c r="H23" s="98">
        <f>H21+H19</f>
        <v>0</v>
      </c>
    </row>
    <row r="24" spans="1:8" ht="18.75" thickTop="1" x14ac:dyDescent="0.25"/>
    <row r="30" spans="1:8" x14ac:dyDescent="0.25">
      <c r="B30" s="91"/>
      <c r="C30" s="91"/>
      <c r="D30" s="91"/>
      <c r="E30" s="91"/>
      <c r="F30" s="91"/>
    </row>
    <row r="31" spans="1:8" x14ac:dyDescent="0.25">
      <c r="B31" s="91"/>
      <c r="C31" s="91"/>
      <c r="D31" s="91"/>
      <c r="E31" s="91"/>
      <c r="F31" s="91"/>
    </row>
    <row r="32" spans="1:8" x14ac:dyDescent="0.25">
      <c r="B32" s="91"/>
      <c r="C32" s="91"/>
      <c r="D32" s="91"/>
      <c r="E32" s="91"/>
      <c r="F32" s="91"/>
    </row>
  </sheetData>
  <sheetProtection algorithmName="SHA-512" hashValue="jYA9x+wdWl8pDTun8m53VrIOKnN/+MVeizt+IVCSIhgFVGis5x5pGgZIW3j5KdpHtWSuvdQL8M0gtMZUD+v1Zg==" saltValue="3jmPfC4UP+/jMF8b5gIuYA=="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sheetPr>
  <dimension ref="A1:F983"/>
  <sheetViews>
    <sheetView view="pageBreakPreview" zoomScale="115" zoomScaleNormal="160" zoomScaleSheetLayoutView="115" zoomScalePageLayoutView="130" workbookViewId="0">
      <selection activeCell="B7" sqref="B7"/>
    </sheetView>
  </sheetViews>
  <sheetFormatPr defaultRowHeight="18" x14ac:dyDescent="0.25"/>
  <cols>
    <col min="1" max="1" width="5.140625" style="2" customWidth="1"/>
    <col min="2" max="2" width="49.28515625" style="2" customWidth="1"/>
    <col min="3" max="3" width="4.85546875" style="2" customWidth="1"/>
    <col min="4" max="4" width="6.85546875" style="2" bestFit="1" customWidth="1"/>
    <col min="5" max="5" width="9.7109375" style="330" bestFit="1" customWidth="1"/>
    <col min="6" max="6" width="10.42578125" style="2" customWidth="1"/>
    <col min="7" max="16384" width="9.140625" style="2"/>
  </cols>
  <sheetData>
    <row r="1" spans="1:6" ht="14.1" customHeight="1" x14ac:dyDescent="0.25">
      <c r="A1" s="1" t="s">
        <v>0</v>
      </c>
      <c r="B1" s="1" t="s">
        <v>1</v>
      </c>
      <c r="C1" s="1" t="s">
        <v>2</v>
      </c>
      <c r="D1" s="1" t="s">
        <v>3</v>
      </c>
      <c r="E1" s="322" t="s">
        <v>4</v>
      </c>
      <c r="F1" s="1" t="s">
        <v>5</v>
      </c>
    </row>
    <row r="2" spans="1:6" ht="8.4499999999999993" customHeight="1" thickBot="1" x14ac:dyDescent="0.3">
      <c r="A2" s="3"/>
      <c r="B2" s="4"/>
      <c r="C2" s="3"/>
      <c r="D2" s="5"/>
      <c r="E2" s="323"/>
      <c r="F2" s="4"/>
    </row>
    <row r="3" spans="1:6" ht="17.100000000000001" customHeight="1" thickBot="1" x14ac:dyDescent="0.3">
      <c r="A3" s="6" t="s">
        <v>6</v>
      </c>
      <c r="B3" s="7" t="s">
        <v>7</v>
      </c>
      <c r="C3" s="8"/>
      <c r="D3" s="9"/>
      <c r="E3" s="102"/>
      <c r="F3" s="10"/>
    </row>
    <row r="4" spans="1:6" ht="8.4499999999999993" customHeight="1" x14ac:dyDescent="0.3">
      <c r="A4" s="11"/>
      <c r="B4" s="12"/>
      <c r="C4" s="11"/>
      <c r="D4" s="13"/>
      <c r="E4" s="103"/>
      <c r="F4" s="14"/>
    </row>
    <row r="5" spans="1:6" ht="14.1" customHeight="1" x14ac:dyDescent="0.25">
      <c r="A5" s="15" t="s">
        <v>8</v>
      </c>
      <c r="B5" s="16" t="s">
        <v>9</v>
      </c>
      <c r="C5" s="17"/>
      <c r="D5" s="18"/>
      <c r="E5" s="162"/>
      <c r="F5" s="19"/>
    </row>
    <row r="6" spans="1:6" ht="14.1" customHeight="1" x14ac:dyDescent="0.25">
      <c r="A6" s="20" t="s">
        <v>157</v>
      </c>
      <c r="B6" s="21" t="s">
        <v>10</v>
      </c>
      <c r="C6" s="22" t="s">
        <v>11</v>
      </c>
      <c r="D6" s="23">
        <v>0.17</v>
      </c>
      <c r="E6" s="100"/>
      <c r="F6" s="24">
        <f>E6*D6</f>
        <v>0</v>
      </c>
    </row>
    <row r="7" spans="1:6" ht="25.5" x14ac:dyDescent="0.25">
      <c r="A7" s="20" t="s">
        <v>158</v>
      </c>
      <c r="B7" s="21" t="s">
        <v>12</v>
      </c>
      <c r="C7" s="22" t="s">
        <v>11</v>
      </c>
      <c r="D7" s="23">
        <v>0.17</v>
      </c>
      <c r="E7" s="100"/>
      <c r="F7" s="24">
        <f>E7*D7</f>
        <v>0</v>
      </c>
    </row>
    <row r="8" spans="1:6" ht="14.1" customHeight="1" x14ac:dyDescent="0.25">
      <c r="A8" s="20" t="s">
        <v>159</v>
      </c>
      <c r="B8" s="21" t="s">
        <v>13</v>
      </c>
      <c r="C8" s="22" t="s">
        <v>14</v>
      </c>
      <c r="D8" s="23">
        <v>9</v>
      </c>
      <c r="E8" s="100"/>
      <c r="F8" s="24">
        <f>E8*D8</f>
        <v>0</v>
      </c>
    </row>
    <row r="9" spans="1:6" ht="25.5" x14ac:dyDescent="0.25">
      <c r="A9" s="20" t="s">
        <v>167</v>
      </c>
      <c r="B9" s="21" t="s">
        <v>15</v>
      </c>
      <c r="C9" s="22" t="s">
        <v>14</v>
      </c>
      <c r="D9" s="23">
        <v>40</v>
      </c>
      <c r="E9" s="100"/>
      <c r="F9" s="24">
        <f>E9*D9</f>
        <v>0</v>
      </c>
    </row>
    <row r="10" spans="1:6" ht="14.1" customHeight="1" x14ac:dyDescent="0.25">
      <c r="A10" s="15" t="s">
        <v>16</v>
      </c>
      <c r="B10" s="16" t="s">
        <v>17</v>
      </c>
      <c r="C10" s="17"/>
      <c r="D10" s="18"/>
      <c r="E10" s="162"/>
      <c r="F10" s="19"/>
    </row>
    <row r="11" spans="1:6" ht="38.25" x14ac:dyDescent="0.25">
      <c r="A11" s="25"/>
      <c r="B11" s="26" t="s">
        <v>18</v>
      </c>
      <c r="C11" s="27"/>
      <c r="D11" s="28"/>
      <c r="E11" s="99"/>
      <c r="F11" s="29"/>
    </row>
    <row r="12" spans="1:6" ht="14.1" customHeight="1" x14ac:dyDescent="0.25">
      <c r="A12" s="25" t="s">
        <v>23</v>
      </c>
      <c r="B12" s="30" t="s">
        <v>24</v>
      </c>
      <c r="C12" s="27"/>
      <c r="D12" s="28"/>
      <c r="E12" s="99"/>
      <c r="F12" s="29"/>
    </row>
    <row r="13" spans="1:6" ht="14.1" customHeight="1" x14ac:dyDescent="0.25">
      <c r="A13" s="20" t="s">
        <v>170</v>
      </c>
      <c r="B13" s="21" t="s">
        <v>26</v>
      </c>
      <c r="C13" s="22" t="s">
        <v>25</v>
      </c>
      <c r="D13" s="23">
        <v>175</v>
      </c>
      <c r="E13" s="100"/>
      <c r="F13" s="24">
        <f t="shared" ref="F13:F17" si="0">E13*D13</f>
        <v>0</v>
      </c>
    </row>
    <row r="14" spans="1:6" ht="14.1" customHeight="1" x14ac:dyDescent="0.25">
      <c r="A14" s="20" t="s">
        <v>171</v>
      </c>
      <c r="B14" s="21" t="s">
        <v>408</v>
      </c>
      <c r="C14" s="22" t="s">
        <v>25</v>
      </c>
      <c r="D14" s="23">
        <v>1510</v>
      </c>
      <c r="E14" s="100"/>
      <c r="F14" s="24">
        <f t="shared" si="0"/>
        <v>0</v>
      </c>
    </row>
    <row r="15" spans="1:6" ht="14.1" customHeight="1" x14ac:dyDescent="0.25">
      <c r="A15" s="20" t="s">
        <v>172</v>
      </c>
      <c r="B15" s="21" t="s">
        <v>324</v>
      </c>
      <c r="C15" s="22" t="s">
        <v>27</v>
      </c>
      <c r="D15" s="23">
        <v>45</v>
      </c>
      <c r="E15" s="100"/>
      <c r="F15" s="24">
        <f t="shared" si="0"/>
        <v>0</v>
      </c>
    </row>
    <row r="16" spans="1:6" ht="25.5" x14ac:dyDescent="0.25">
      <c r="A16" s="20" t="s">
        <v>173</v>
      </c>
      <c r="B16" s="21" t="s">
        <v>30</v>
      </c>
      <c r="C16" s="22" t="s">
        <v>27</v>
      </c>
      <c r="D16" s="23">
        <v>81</v>
      </c>
      <c r="E16" s="100"/>
      <c r="F16" s="24">
        <f t="shared" si="0"/>
        <v>0</v>
      </c>
    </row>
    <row r="17" spans="1:6" ht="38.25" x14ac:dyDescent="0.25">
      <c r="A17" s="20" t="s">
        <v>174</v>
      </c>
      <c r="B17" s="21" t="s">
        <v>155</v>
      </c>
      <c r="C17" s="22" t="s">
        <v>25</v>
      </c>
      <c r="D17" s="23">
        <v>25</v>
      </c>
      <c r="E17" s="100"/>
      <c r="F17" s="24">
        <f t="shared" si="0"/>
        <v>0</v>
      </c>
    </row>
    <row r="18" spans="1:6" ht="14.1" customHeight="1" x14ac:dyDescent="0.25">
      <c r="A18" s="106" t="s">
        <v>33</v>
      </c>
      <c r="B18" s="107" t="s">
        <v>34</v>
      </c>
      <c r="C18" s="108"/>
      <c r="D18" s="109"/>
      <c r="E18" s="343"/>
      <c r="F18" s="110"/>
    </row>
    <row r="19" spans="1:6" s="31" customFormat="1" ht="14.1" customHeight="1" x14ac:dyDescent="0.25">
      <c r="A19" s="20" t="s">
        <v>177</v>
      </c>
      <c r="B19" s="21" t="s">
        <v>35</v>
      </c>
      <c r="C19" s="22" t="s">
        <v>27</v>
      </c>
      <c r="D19" s="23">
        <v>10</v>
      </c>
      <c r="E19" s="100"/>
      <c r="F19" s="24">
        <f>E19*D19</f>
        <v>0</v>
      </c>
    </row>
    <row r="20" spans="1:6" s="31" customFormat="1" ht="14.1" customHeight="1" x14ac:dyDescent="0.25">
      <c r="A20" s="20" t="s">
        <v>178</v>
      </c>
      <c r="B20" s="21" t="s">
        <v>145</v>
      </c>
      <c r="C20" s="22" t="s">
        <v>37</v>
      </c>
      <c r="D20" s="23">
        <v>2</v>
      </c>
      <c r="E20" s="100"/>
      <c r="F20" s="24">
        <f>E20*D20</f>
        <v>0</v>
      </c>
    </row>
    <row r="21" spans="1:6" ht="8.4499999999999993" customHeight="1" thickBot="1" x14ac:dyDescent="0.3">
      <c r="A21" s="34"/>
      <c r="B21" s="34"/>
      <c r="C21" s="34"/>
      <c r="D21" s="35"/>
      <c r="E21" s="104"/>
      <c r="F21" s="34"/>
    </row>
    <row r="22" spans="1:6" ht="14.1" customHeight="1" thickTop="1" thickBot="1" x14ac:dyDescent="0.3">
      <c r="A22" s="36"/>
      <c r="B22" s="37" t="s">
        <v>40</v>
      </c>
      <c r="C22" s="36"/>
      <c r="D22" s="38"/>
      <c r="E22" s="326"/>
      <c r="F22" s="39">
        <f>SUM(F6:F21)</f>
        <v>0</v>
      </c>
    </row>
    <row r="23" spans="1:6" ht="17.100000000000001" customHeight="1" thickBot="1" x14ac:dyDescent="0.3">
      <c r="A23" s="6" t="s">
        <v>41</v>
      </c>
      <c r="B23" s="7" t="s">
        <v>42</v>
      </c>
      <c r="C23" s="8"/>
      <c r="D23" s="9"/>
      <c r="E23" s="102"/>
      <c r="F23" s="10"/>
    </row>
    <row r="24" spans="1:6" ht="8.4499999999999993" customHeight="1" x14ac:dyDescent="0.3">
      <c r="A24" s="11"/>
      <c r="B24" s="12"/>
      <c r="C24" s="11"/>
      <c r="D24" s="13"/>
      <c r="E24" s="103"/>
      <c r="F24" s="14"/>
    </row>
    <row r="25" spans="1:6" ht="14.1" customHeight="1" x14ac:dyDescent="0.25">
      <c r="A25" s="15" t="s">
        <v>43</v>
      </c>
      <c r="B25" s="16" t="s">
        <v>44</v>
      </c>
      <c r="C25" s="17"/>
      <c r="D25" s="18"/>
      <c r="E25" s="162"/>
      <c r="F25" s="19"/>
    </row>
    <row r="26" spans="1:6" ht="25.5" x14ac:dyDescent="0.25">
      <c r="A26" s="20" t="s">
        <v>160</v>
      </c>
      <c r="B26" s="21" t="s">
        <v>46</v>
      </c>
      <c r="C26" s="22" t="s">
        <v>32</v>
      </c>
      <c r="D26" s="23">
        <v>1520</v>
      </c>
      <c r="E26" s="100"/>
      <c r="F26" s="24">
        <f>E26*D26</f>
        <v>0</v>
      </c>
    </row>
    <row r="27" spans="1:6" ht="38.25" x14ac:dyDescent="0.25">
      <c r="A27" s="20" t="s">
        <v>161</v>
      </c>
      <c r="B27" s="21" t="s">
        <v>47</v>
      </c>
      <c r="C27" s="22" t="s">
        <v>32</v>
      </c>
      <c r="D27" s="23">
        <v>150</v>
      </c>
      <c r="E27" s="100"/>
      <c r="F27" s="24">
        <f>E27*D27</f>
        <v>0</v>
      </c>
    </row>
    <row r="28" spans="1:6" ht="14.1" customHeight="1" x14ac:dyDescent="0.25">
      <c r="A28" s="40" t="s">
        <v>48</v>
      </c>
      <c r="B28" s="16" t="s">
        <v>49</v>
      </c>
      <c r="C28" s="17"/>
      <c r="D28" s="18"/>
      <c r="E28" s="162"/>
      <c r="F28" s="19"/>
    </row>
    <row r="29" spans="1:6" ht="25.5" x14ac:dyDescent="0.25">
      <c r="A29" s="20" t="s">
        <v>162</v>
      </c>
      <c r="B29" s="21" t="s">
        <v>50</v>
      </c>
      <c r="C29" s="22" t="s">
        <v>25</v>
      </c>
      <c r="D29" s="23">
        <v>1608</v>
      </c>
      <c r="E29" s="100"/>
      <c r="F29" s="24">
        <f>E29*D29</f>
        <v>0</v>
      </c>
    </row>
    <row r="30" spans="1:6" ht="14.1" customHeight="1" x14ac:dyDescent="0.25">
      <c r="A30" s="15" t="s">
        <v>51</v>
      </c>
      <c r="B30" s="16" t="s">
        <v>52</v>
      </c>
      <c r="C30" s="17"/>
      <c r="D30" s="18"/>
      <c r="E30" s="162"/>
      <c r="F30" s="19"/>
    </row>
    <row r="31" spans="1:6" ht="76.5" x14ac:dyDescent="0.25">
      <c r="A31" s="20" t="s">
        <v>183</v>
      </c>
      <c r="B31" s="21" t="s">
        <v>146</v>
      </c>
      <c r="C31" s="22" t="s">
        <v>32</v>
      </c>
      <c r="D31" s="23">
        <v>675</v>
      </c>
      <c r="E31" s="100"/>
      <c r="F31" s="24">
        <f>E31*D31</f>
        <v>0</v>
      </c>
    </row>
    <row r="32" spans="1:6" ht="25.5" x14ac:dyDescent="0.25">
      <c r="A32" s="20" t="s">
        <v>631</v>
      </c>
      <c r="B32" s="21" t="s">
        <v>630</v>
      </c>
      <c r="C32" s="22" t="s">
        <v>32</v>
      </c>
      <c r="D32" s="23">
        <v>85</v>
      </c>
      <c r="E32" s="100"/>
      <c r="F32" s="24">
        <f>E32*D32</f>
        <v>0</v>
      </c>
    </row>
    <row r="33" spans="1:6" ht="14.1" customHeight="1" x14ac:dyDescent="0.25">
      <c r="A33" s="15" t="s">
        <v>58</v>
      </c>
      <c r="B33" s="16" t="s">
        <v>59</v>
      </c>
      <c r="C33" s="17"/>
      <c r="D33" s="18"/>
      <c r="E33" s="162"/>
      <c r="F33" s="19"/>
    </row>
    <row r="34" spans="1:6" ht="25.5" x14ac:dyDescent="0.25">
      <c r="A34" s="20" t="s">
        <v>186</v>
      </c>
      <c r="B34" s="21" t="s">
        <v>62</v>
      </c>
      <c r="C34" s="22" t="s">
        <v>61</v>
      </c>
      <c r="D34" s="23">
        <v>2853</v>
      </c>
      <c r="E34" s="100"/>
      <c r="F34" s="24">
        <f>E34*D34</f>
        <v>0</v>
      </c>
    </row>
    <row r="35" spans="1:6" ht="25.5" x14ac:dyDescent="0.25">
      <c r="A35" s="20" t="s">
        <v>187</v>
      </c>
      <c r="B35" s="21" t="s">
        <v>63</v>
      </c>
      <c r="C35" s="22" t="s">
        <v>61</v>
      </c>
      <c r="D35" s="23">
        <v>17.5</v>
      </c>
      <c r="E35" s="100"/>
      <c r="F35" s="24">
        <f>E35*D35</f>
        <v>0</v>
      </c>
    </row>
    <row r="36" spans="1:6" ht="25.5" x14ac:dyDescent="0.25">
      <c r="A36" s="20" t="s">
        <v>188</v>
      </c>
      <c r="B36" s="21" t="s">
        <v>64</v>
      </c>
      <c r="C36" s="22" t="s">
        <v>61</v>
      </c>
      <c r="D36" s="23">
        <v>100</v>
      </c>
      <c r="E36" s="100"/>
      <c r="F36" s="24">
        <f>E36*D36</f>
        <v>0</v>
      </c>
    </row>
    <row r="37" spans="1:6" ht="14.1" customHeight="1" x14ac:dyDescent="0.25">
      <c r="A37" s="20" t="s">
        <v>189</v>
      </c>
      <c r="B37" s="21" t="s">
        <v>65</v>
      </c>
      <c r="C37" s="22" t="s">
        <v>61</v>
      </c>
      <c r="D37" s="23">
        <v>2970.5</v>
      </c>
      <c r="E37" s="100"/>
      <c r="F37" s="24">
        <f>E37*D37</f>
        <v>0</v>
      </c>
    </row>
    <row r="38" spans="1:6" ht="8.4499999999999993" customHeight="1" thickBot="1" x14ac:dyDescent="0.3">
      <c r="A38" s="34"/>
      <c r="B38" s="34"/>
      <c r="C38" s="34"/>
      <c r="D38" s="35"/>
      <c r="E38" s="104"/>
      <c r="F38" s="34"/>
    </row>
    <row r="39" spans="1:6" ht="14.1" customHeight="1" thickTop="1" thickBot="1" x14ac:dyDescent="0.3">
      <c r="A39" s="41"/>
      <c r="B39" s="42" t="s">
        <v>40</v>
      </c>
      <c r="C39" s="41"/>
      <c r="D39" s="43"/>
      <c r="E39" s="105"/>
      <c r="F39" s="44">
        <f>SUM(F26:F38)</f>
        <v>0</v>
      </c>
    </row>
    <row r="40" spans="1:6" ht="17.100000000000001" customHeight="1" thickBot="1" x14ac:dyDescent="0.3">
      <c r="A40" s="6" t="s">
        <v>66</v>
      </c>
      <c r="B40" s="7" t="s">
        <v>67</v>
      </c>
      <c r="C40" s="8"/>
      <c r="D40" s="9"/>
      <c r="E40" s="102"/>
      <c r="F40" s="10"/>
    </row>
    <row r="41" spans="1:6" ht="8.4499999999999993" customHeight="1" x14ac:dyDescent="0.3">
      <c r="A41" s="11"/>
      <c r="B41" s="12"/>
      <c r="C41" s="11"/>
      <c r="D41" s="13"/>
      <c r="E41" s="103"/>
      <c r="F41" s="14"/>
    </row>
    <row r="42" spans="1:6" ht="14.1" customHeight="1" x14ac:dyDescent="0.25">
      <c r="A42" s="15" t="s">
        <v>68</v>
      </c>
      <c r="B42" s="16" t="s">
        <v>69</v>
      </c>
      <c r="C42" s="17"/>
      <c r="D42" s="18"/>
      <c r="E42" s="162"/>
      <c r="F42" s="19"/>
    </row>
    <row r="43" spans="1:6" ht="14.1" customHeight="1" x14ac:dyDescent="0.25">
      <c r="A43" s="25" t="s">
        <v>70</v>
      </c>
      <c r="B43" s="30" t="s">
        <v>71</v>
      </c>
      <c r="C43" s="27"/>
      <c r="D43" s="28"/>
      <c r="E43" s="99"/>
      <c r="F43" s="29"/>
    </row>
    <row r="44" spans="1:6" ht="76.5" x14ac:dyDescent="0.25">
      <c r="A44" s="20" t="s">
        <v>163</v>
      </c>
      <c r="B44" s="21" t="s">
        <v>72</v>
      </c>
      <c r="C44" s="22" t="s">
        <v>32</v>
      </c>
      <c r="D44" s="23">
        <v>507</v>
      </c>
      <c r="E44" s="100"/>
      <c r="F44" s="24">
        <f>E44*D44</f>
        <v>0</v>
      </c>
    </row>
    <row r="45" spans="1:6" ht="14.1" customHeight="1" x14ac:dyDescent="0.25">
      <c r="A45" s="25" t="s">
        <v>73</v>
      </c>
      <c r="B45" s="30" t="s">
        <v>74</v>
      </c>
      <c r="C45" s="27"/>
      <c r="D45" s="28"/>
      <c r="E45" s="99"/>
      <c r="F45" s="29"/>
    </row>
    <row r="46" spans="1:6" ht="38.25" x14ac:dyDescent="0.25">
      <c r="A46" s="20" t="s">
        <v>191</v>
      </c>
      <c r="B46" s="21" t="s">
        <v>147</v>
      </c>
      <c r="C46" s="22" t="s">
        <v>25</v>
      </c>
      <c r="D46" s="23">
        <v>1608</v>
      </c>
      <c r="E46" s="100"/>
      <c r="F46" s="24">
        <f>E46*D46</f>
        <v>0</v>
      </c>
    </row>
    <row r="47" spans="1:6" ht="14.1" customHeight="1" x14ac:dyDescent="0.25">
      <c r="A47" s="25" t="s">
        <v>148</v>
      </c>
      <c r="B47" s="30" t="s">
        <v>149</v>
      </c>
      <c r="C47" s="27"/>
      <c r="D47" s="28"/>
      <c r="E47" s="99"/>
      <c r="F47" s="29"/>
    </row>
    <row r="48" spans="1:6" ht="38.25" x14ac:dyDescent="0.25">
      <c r="A48" s="20" t="s">
        <v>245</v>
      </c>
      <c r="B48" s="21" t="s">
        <v>150</v>
      </c>
      <c r="C48" s="22" t="s">
        <v>25</v>
      </c>
      <c r="D48" s="23">
        <v>1608</v>
      </c>
      <c r="E48" s="100"/>
      <c r="F48" s="24">
        <f>E48*D48</f>
        <v>0</v>
      </c>
    </row>
    <row r="49" spans="1:6" ht="14.1" customHeight="1" x14ac:dyDescent="0.25">
      <c r="A49" s="15" t="s">
        <v>75</v>
      </c>
      <c r="B49" s="16" t="s">
        <v>76</v>
      </c>
      <c r="C49" s="17"/>
      <c r="D49" s="18"/>
      <c r="E49" s="162"/>
      <c r="F49" s="19"/>
    </row>
    <row r="50" spans="1:6" ht="14.1" customHeight="1" x14ac:dyDescent="0.25">
      <c r="A50" s="25" t="s">
        <v>77</v>
      </c>
      <c r="B50" s="30" t="s">
        <v>151</v>
      </c>
      <c r="C50" s="27"/>
      <c r="D50" s="28"/>
      <c r="E50" s="99"/>
      <c r="F50" s="29"/>
    </row>
    <row r="51" spans="1:6" ht="25.5" x14ac:dyDescent="0.25">
      <c r="A51" s="20" t="s">
        <v>192</v>
      </c>
      <c r="B51" s="21" t="s">
        <v>685</v>
      </c>
      <c r="C51" s="22" t="s">
        <v>25</v>
      </c>
      <c r="D51" s="23">
        <v>1608</v>
      </c>
      <c r="E51" s="100"/>
      <c r="F51" s="24">
        <f>E51*D51</f>
        <v>0</v>
      </c>
    </row>
    <row r="52" spans="1:6" ht="8.4499999999999993" customHeight="1" thickBot="1" x14ac:dyDescent="0.3">
      <c r="A52" s="34"/>
      <c r="B52" s="34"/>
      <c r="C52" s="34"/>
      <c r="D52" s="35"/>
      <c r="E52" s="104"/>
      <c r="F52" s="34"/>
    </row>
    <row r="53" spans="1:6" ht="14.1" customHeight="1" thickTop="1" thickBot="1" x14ac:dyDescent="0.3">
      <c r="A53" s="41"/>
      <c r="B53" s="42" t="s">
        <v>40</v>
      </c>
      <c r="C53" s="41"/>
      <c r="D53" s="43"/>
      <c r="E53" s="105"/>
      <c r="F53" s="44">
        <f>SUM(F44:F52)</f>
        <v>0</v>
      </c>
    </row>
    <row r="54" spans="1:6" ht="17.100000000000001" customHeight="1" thickBot="1" x14ac:dyDescent="0.3">
      <c r="A54" s="6" t="s">
        <v>90</v>
      </c>
      <c r="B54" s="7" t="s">
        <v>91</v>
      </c>
      <c r="C54" s="8"/>
      <c r="D54" s="9"/>
      <c r="E54" s="102"/>
      <c r="F54" s="10"/>
    </row>
    <row r="55" spans="1:6" ht="8.4499999999999993" customHeight="1" x14ac:dyDescent="0.3">
      <c r="A55" s="45"/>
      <c r="B55" s="12"/>
      <c r="C55" s="11"/>
      <c r="D55" s="13"/>
      <c r="E55" s="103"/>
      <c r="F55" s="14"/>
    </row>
    <row r="56" spans="1:6" ht="14.1" customHeight="1" x14ac:dyDescent="0.25">
      <c r="A56" s="25" t="s">
        <v>92</v>
      </c>
      <c r="B56" s="30" t="s">
        <v>93</v>
      </c>
      <c r="C56" s="27"/>
      <c r="D56" s="28"/>
      <c r="E56" s="99"/>
      <c r="F56" s="29"/>
    </row>
    <row r="57" spans="1:6" ht="63.75" x14ac:dyDescent="0.25">
      <c r="A57" s="20" t="s">
        <v>165</v>
      </c>
      <c r="B57" s="21" t="s">
        <v>94</v>
      </c>
      <c r="C57" s="22" t="s">
        <v>37</v>
      </c>
      <c r="D57" s="23">
        <v>43</v>
      </c>
      <c r="E57" s="100"/>
      <c r="F57" s="24">
        <f t="shared" ref="F57:F58" si="1">E57*D57</f>
        <v>0</v>
      </c>
    </row>
    <row r="58" spans="1:6" ht="25.5" x14ac:dyDescent="0.25">
      <c r="A58" s="20" t="s">
        <v>201</v>
      </c>
      <c r="B58" s="21" t="s">
        <v>95</v>
      </c>
      <c r="C58" s="22" t="s">
        <v>27</v>
      </c>
      <c r="D58" s="23">
        <v>173</v>
      </c>
      <c r="E58" s="100"/>
      <c r="F58" s="24">
        <f t="shared" si="1"/>
        <v>0</v>
      </c>
    </row>
    <row r="59" spans="1:6" ht="14.1" customHeight="1" x14ac:dyDescent="0.25">
      <c r="A59" s="25" t="s">
        <v>96</v>
      </c>
      <c r="B59" s="30" t="s">
        <v>97</v>
      </c>
      <c r="C59" s="27"/>
      <c r="D59" s="28"/>
      <c r="E59" s="99"/>
      <c r="F59" s="29"/>
    </row>
    <row r="60" spans="1:6" ht="51" x14ac:dyDescent="0.25">
      <c r="A60" s="20" t="s">
        <v>202</v>
      </c>
      <c r="B60" s="21" t="s">
        <v>468</v>
      </c>
      <c r="C60" s="22" t="s">
        <v>14</v>
      </c>
      <c r="D60" s="23">
        <v>15</v>
      </c>
      <c r="E60" s="100"/>
      <c r="F60" s="24">
        <f>E60*D60</f>
        <v>0</v>
      </c>
    </row>
    <row r="61" spans="1:6" ht="8.4499999999999993" customHeight="1" thickBot="1" x14ac:dyDescent="0.3">
      <c r="A61" s="34"/>
      <c r="B61" s="34"/>
      <c r="C61" s="34"/>
      <c r="D61" s="35"/>
      <c r="E61" s="104"/>
      <c r="F61" s="34"/>
    </row>
    <row r="62" spans="1:6" ht="14.1" customHeight="1" thickTop="1" thickBot="1" x14ac:dyDescent="0.3">
      <c r="A62" s="41"/>
      <c r="B62" s="42" t="s">
        <v>40</v>
      </c>
      <c r="C62" s="41"/>
      <c r="D62" s="43"/>
      <c r="E62" s="105"/>
      <c r="F62" s="44">
        <f>SUM(F56:F61)</f>
        <v>0</v>
      </c>
    </row>
    <row r="63" spans="1:6" ht="17.100000000000001" customHeight="1" thickBot="1" x14ac:dyDescent="0.3">
      <c r="A63" s="6" t="s">
        <v>117</v>
      </c>
      <c r="B63" s="7" t="s">
        <v>118</v>
      </c>
      <c r="C63" s="8"/>
      <c r="D63" s="9"/>
      <c r="E63" s="102"/>
      <c r="F63" s="10"/>
    </row>
    <row r="64" spans="1:6" ht="8.4499999999999993" customHeight="1" x14ac:dyDescent="0.3">
      <c r="A64" s="11"/>
      <c r="B64" s="12"/>
      <c r="C64" s="11"/>
      <c r="D64" s="13"/>
      <c r="E64" s="103"/>
      <c r="F64" s="14"/>
    </row>
    <row r="65" spans="1:6" ht="14.1" customHeight="1" x14ac:dyDescent="0.25">
      <c r="A65" s="25" t="s">
        <v>119</v>
      </c>
      <c r="B65" s="30" t="s">
        <v>120</v>
      </c>
      <c r="C65" s="27"/>
      <c r="D65" s="28"/>
      <c r="E65" s="99"/>
      <c r="F65" s="29"/>
    </row>
    <row r="66" spans="1:6" s="31" customFormat="1" ht="25.5" x14ac:dyDescent="0.25">
      <c r="A66" s="20" t="s">
        <v>217</v>
      </c>
      <c r="B66" s="101" t="s">
        <v>659</v>
      </c>
      <c r="C66" s="22" t="s">
        <v>37</v>
      </c>
      <c r="D66" s="23">
        <v>72</v>
      </c>
      <c r="E66" s="100"/>
      <c r="F66" s="24">
        <f t="shared" ref="F66:F69" si="2">E66*D66</f>
        <v>0</v>
      </c>
    </row>
    <row r="67" spans="1:6" ht="38.25" x14ac:dyDescent="0.25">
      <c r="A67" s="20" t="s">
        <v>218</v>
      </c>
      <c r="B67" s="21" t="s">
        <v>696</v>
      </c>
      <c r="C67" s="22" t="s">
        <v>14</v>
      </c>
      <c r="D67" s="23">
        <v>1</v>
      </c>
      <c r="E67" s="100"/>
      <c r="F67" s="24">
        <f t="shared" si="2"/>
        <v>0</v>
      </c>
    </row>
    <row r="68" spans="1:6" ht="25.5" x14ac:dyDescent="0.25">
      <c r="A68" s="20" t="s">
        <v>219</v>
      </c>
      <c r="B68" s="21" t="s">
        <v>121</v>
      </c>
      <c r="C68" s="22" t="s">
        <v>14</v>
      </c>
      <c r="D68" s="23">
        <v>1</v>
      </c>
      <c r="E68" s="100"/>
      <c r="F68" s="24">
        <f t="shared" si="2"/>
        <v>0</v>
      </c>
    </row>
    <row r="69" spans="1:6" ht="25.5" x14ac:dyDescent="0.25">
      <c r="A69" s="20" t="s">
        <v>220</v>
      </c>
      <c r="B69" s="101" t="s">
        <v>466</v>
      </c>
      <c r="C69" s="22" t="s">
        <v>14</v>
      </c>
      <c r="D69" s="23">
        <v>1</v>
      </c>
      <c r="E69" s="100"/>
      <c r="F69" s="24">
        <f t="shared" si="2"/>
        <v>0</v>
      </c>
    </row>
    <row r="70" spans="1:6" ht="14.1" customHeight="1" x14ac:dyDescent="0.25">
      <c r="A70" s="25" t="s">
        <v>127</v>
      </c>
      <c r="B70" s="30" t="s">
        <v>128</v>
      </c>
      <c r="C70" s="27"/>
      <c r="D70" s="28"/>
      <c r="E70" s="99"/>
      <c r="F70" s="29"/>
    </row>
    <row r="71" spans="1:6" s="31" customFormat="1" ht="25.5" x14ac:dyDescent="0.25">
      <c r="A71" s="20" t="s">
        <v>225</v>
      </c>
      <c r="B71" s="33" t="s">
        <v>456</v>
      </c>
      <c r="C71" s="22" t="s">
        <v>27</v>
      </c>
      <c r="D71" s="23">
        <v>19.7</v>
      </c>
      <c r="E71" s="100"/>
      <c r="F71" s="24">
        <f t="shared" ref="F71:F75" si="3">E71*D71</f>
        <v>0</v>
      </c>
    </row>
    <row r="72" spans="1:6" s="31" customFormat="1" ht="25.5" x14ac:dyDescent="0.25">
      <c r="A72" s="20" t="s">
        <v>226</v>
      </c>
      <c r="B72" s="33" t="s">
        <v>457</v>
      </c>
      <c r="C72" s="22" t="s">
        <v>27</v>
      </c>
      <c r="D72" s="23">
        <v>12.3</v>
      </c>
      <c r="E72" s="100"/>
      <c r="F72" s="24">
        <f t="shared" si="3"/>
        <v>0</v>
      </c>
    </row>
    <row r="73" spans="1:6" s="31" customFormat="1" ht="25.5" x14ac:dyDescent="0.25">
      <c r="A73" s="20" t="s">
        <v>227</v>
      </c>
      <c r="B73" s="33" t="s">
        <v>458</v>
      </c>
      <c r="C73" s="22" t="s">
        <v>27</v>
      </c>
      <c r="D73" s="23">
        <v>33.200000000000003</v>
      </c>
      <c r="E73" s="100"/>
      <c r="F73" s="24">
        <f t="shared" si="3"/>
        <v>0</v>
      </c>
    </row>
    <row r="74" spans="1:6" s="31" customFormat="1" ht="25.5" x14ac:dyDescent="0.25">
      <c r="A74" s="20" t="s">
        <v>228</v>
      </c>
      <c r="B74" s="33" t="s">
        <v>459</v>
      </c>
      <c r="C74" s="22" t="s">
        <v>25</v>
      </c>
      <c r="D74" s="23">
        <v>1.5</v>
      </c>
      <c r="E74" s="100"/>
      <c r="F74" s="24">
        <f t="shared" si="3"/>
        <v>0</v>
      </c>
    </row>
    <row r="75" spans="1:6" s="31" customFormat="1" ht="25.5" x14ac:dyDescent="0.25">
      <c r="A75" s="20" t="s">
        <v>229</v>
      </c>
      <c r="B75" s="33" t="s">
        <v>460</v>
      </c>
      <c r="C75" s="22" t="s">
        <v>25</v>
      </c>
      <c r="D75" s="23">
        <v>4.4000000000000004</v>
      </c>
      <c r="E75" s="100"/>
      <c r="F75" s="24">
        <f t="shared" si="3"/>
        <v>0</v>
      </c>
    </row>
    <row r="76" spans="1:6" s="31" customFormat="1" ht="51" x14ac:dyDescent="0.25">
      <c r="A76" s="20" t="s">
        <v>230</v>
      </c>
      <c r="B76" s="33" t="s">
        <v>668</v>
      </c>
      <c r="C76" s="22" t="s">
        <v>27</v>
      </c>
      <c r="D76" s="23">
        <v>237</v>
      </c>
      <c r="E76" s="100"/>
      <c r="F76" s="24">
        <f t="shared" ref="F76:F86" si="4">E76*D76</f>
        <v>0</v>
      </c>
    </row>
    <row r="77" spans="1:6" s="31" customFormat="1" ht="51" x14ac:dyDescent="0.25">
      <c r="A77" s="20" t="s">
        <v>231</v>
      </c>
      <c r="B77" s="33" t="s">
        <v>430</v>
      </c>
      <c r="C77" s="22" t="s">
        <v>27</v>
      </c>
      <c r="D77" s="23">
        <v>21</v>
      </c>
      <c r="E77" s="100"/>
      <c r="F77" s="24">
        <f t="shared" si="4"/>
        <v>0</v>
      </c>
    </row>
    <row r="78" spans="1:6" s="31" customFormat="1" ht="38.25" x14ac:dyDescent="0.25">
      <c r="A78" s="20" t="s">
        <v>232</v>
      </c>
      <c r="B78" s="33" t="s">
        <v>152</v>
      </c>
      <c r="C78" s="22" t="s">
        <v>25</v>
      </c>
      <c r="D78" s="23">
        <v>17.5</v>
      </c>
      <c r="E78" s="100"/>
      <c r="F78" s="24">
        <f t="shared" si="4"/>
        <v>0</v>
      </c>
    </row>
    <row r="79" spans="1:6" s="31" customFormat="1" ht="38.25" x14ac:dyDescent="0.25">
      <c r="A79" s="20" t="s">
        <v>233</v>
      </c>
      <c r="B79" s="33" t="s">
        <v>156</v>
      </c>
      <c r="C79" s="22" t="s">
        <v>25</v>
      </c>
      <c r="D79" s="23">
        <v>31</v>
      </c>
      <c r="E79" s="100"/>
      <c r="F79" s="24">
        <f t="shared" si="4"/>
        <v>0</v>
      </c>
    </row>
    <row r="80" spans="1:6" s="31" customFormat="1" ht="51" x14ac:dyDescent="0.25">
      <c r="A80" s="20" t="s">
        <v>234</v>
      </c>
      <c r="B80" s="21" t="s">
        <v>431</v>
      </c>
      <c r="C80" s="22" t="s">
        <v>25</v>
      </c>
      <c r="D80" s="23">
        <v>30</v>
      </c>
      <c r="E80" s="100"/>
      <c r="F80" s="24">
        <f t="shared" si="4"/>
        <v>0</v>
      </c>
    </row>
    <row r="81" spans="1:6" s="31" customFormat="1" ht="51" x14ac:dyDescent="0.25">
      <c r="A81" s="20" t="s">
        <v>235</v>
      </c>
      <c r="B81" s="21" t="s">
        <v>429</v>
      </c>
      <c r="C81" s="22" t="s">
        <v>37</v>
      </c>
      <c r="D81" s="23">
        <v>3.5</v>
      </c>
      <c r="E81" s="100"/>
      <c r="F81" s="24">
        <f t="shared" si="4"/>
        <v>0</v>
      </c>
    </row>
    <row r="82" spans="1:6" s="31" customFormat="1" ht="51" x14ac:dyDescent="0.25">
      <c r="A82" s="20" t="s">
        <v>236</v>
      </c>
      <c r="B82" s="21" t="s">
        <v>430</v>
      </c>
      <c r="C82" s="22" t="s">
        <v>37</v>
      </c>
      <c r="D82" s="23">
        <v>4</v>
      </c>
      <c r="E82" s="100"/>
      <c r="F82" s="24">
        <f t="shared" ref="F82:F83" si="5">E82*D82</f>
        <v>0</v>
      </c>
    </row>
    <row r="83" spans="1:6" s="31" customFormat="1" ht="51" x14ac:dyDescent="0.25">
      <c r="A83" s="20" t="s">
        <v>237</v>
      </c>
      <c r="B83" s="33" t="s">
        <v>132</v>
      </c>
      <c r="C83" s="22" t="s">
        <v>25</v>
      </c>
      <c r="D83" s="23">
        <v>11.5</v>
      </c>
      <c r="E83" s="100"/>
      <c r="F83" s="24">
        <f t="shared" si="5"/>
        <v>0</v>
      </c>
    </row>
    <row r="84" spans="1:6" s="31" customFormat="1" ht="51" x14ac:dyDescent="0.25">
      <c r="A84" s="20" t="s">
        <v>437</v>
      </c>
      <c r="B84" s="21" t="s">
        <v>667</v>
      </c>
      <c r="C84" s="22" t="s">
        <v>27</v>
      </c>
      <c r="D84" s="23">
        <v>55</v>
      </c>
      <c r="E84" s="100"/>
      <c r="F84" s="24">
        <f t="shared" si="4"/>
        <v>0</v>
      </c>
    </row>
    <row r="85" spans="1:6" s="31" customFormat="1" ht="14.1" customHeight="1" x14ac:dyDescent="0.25">
      <c r="A85" s="20" t="s">
        <v>438</v>
      </c>
      <c r="B85" s="21" t="s">
        <v>153</v>
      </c>
      <c r="C85" s="22" t="s">
        <v>27</v>
      </c>
      <c r="D85" s="23">
        <v>195</v>
      </c>
      <c r="E85" s="100"/>
      <c r="F85" s="24">
        <f t="shared" si="4"/>
        <v>0</v>
      </c>
    </row>
    <row r="86" spans="1:6" s="31" customFormat="1" ht="14.1" customHeight="1" x14ac:dyDescent="0.25">
      <c r="A86" s="20" t="s">
        <v>439</v>
      </c>
      <c r="B86" s="21" t="s">
        <v>427</v>
      </c>
      <c r="C86" s="22" t="s">
        <v>27</v>
      </c>
      <c r="D86" s="23">
        <v>3.5</v>
      </c>
      <c r="E86" s="100"/>
      <c r="F86" s="24">
        <f t="shared" si="4"/>
        <v>0</v>
      </c>
    </row>
    <row r="87" spans="1:6" s="31" customFormat="1" ht="14.1" customHeight="1" x14ac:dyDescent="0.25">
      <c r="A87" s="20" t="s">
        <v>453</v>
      </c>
      <c r="B87" s="21" t="s">
        <v>428</v>
      </c>
      <c r="C87" s="22" t="s">
        <v>27</v>
      </c>
      <c r="D87" s="23">
        <v>11</v>
      </c>
      <c r="E87" s="100"/>
      <c r="F87" s="24">
        <f t="shared" ref="F87" si="6">E87*D87</f>
        <v>0</v>
      </c>
    </row>
    <row r="88" spans="1:6" ht="8.4499999999999993" customHeight="1" thickBot="1" x14ac:dyDescent="0.3">
      <c r="A88" s="34"/>
      <c r="B88" s="34"/>
      <c r="C88" s="34"/>
      <c r="D88" s="35"/>
      <c r="E88" s="104"/>
      <c r="F88" s="34"/>
    </row>
    <row r="89" spans="1:6" ht="14.1" customHeight="1" thickTop="1" x14ac:dyDescent="0.25">
      <c r="A89" s="41"/>
      <c r="B89" s="42" t="s">
        <v>40</v>
      </c>
      <c r="C89" s="41"/>
      <c r="D89" s="43"/>
      <c r="E89" s="105"/>
      <c r="F89" s="44">
        <f>SUM(F66:F88)</f>
        <v>0</v>
      </c>
    </row>
    <row r="90" spans="1:6" ht="14.1" customHeight="1" x14ac:dyDescent="0.25">
      <c r="A90" s="46"/>
      <c r="B90" s="47"/>
      <c r="C90" s="46"/>
      <c r="D90" s="48"/>
      <c r="E90" s="329"/>
      <c r="F90" s="49"/>
    </row>
    <row r="91" spans="1:6" x14ac:dyDescent="0.25">
      <c r="D91" s="50"/>
    </row>
    <row r="92" spans="1:6" x14ac:dyDescent="0.25">
      <c r="A92" s="51"/>
      <c r="B92" s="51"/>
      <c r="C92" s="51"/>
      <c r="D92" s="51"/>
      <c r="E92" s="331"/>
      <c r="F92" s="51"/>
    </row>
    <row r="93" spans="1:6" x14ac:dyDescent="0.25">
      <c r="A93" s="51"/>
      <c r="B93" s="51"/>
      <c r="C93" s="51"/>
      <c r="D93" s="51"/>
      <c r="E93" s="331"/>
      <c r="F93" s="51"/>
    </row>
    <row r="94" spans="1:6" x14ac:dyDescent="0.25">
      <c r="D94" s="50"/>
    </row>
    <row r="95" spans="1:6" x14ac:dyDescent="0.25">
      <c r="D95" s="50"/>
    </row>
    <row r="96" spans="1:6" x14ac:dyDescent="0.25">
      <c r="D96" s="50"/>
    </row>
    <row r="97" spans="4:4" x14ac:dyDescent="0.25">
      <c r="D97" s="50"/>
    </row>
    <row r="98" spans="4:4" x14ac:dyDescent="0.25">
      <c r="D98" s="50"/>
    </row>
    <row r="99" spans="4:4" x14ac:dyDescent="0.25">
      <c r="D99" s="50"/>
    </row>
    <row r="100" spans="4:4" x14ac:dyDescent="0.25">
      <c r="D100" s="50"/>
    </row>
    <row r="101" spans="4:4" x14ac:dyDescent="0.25">
      <c r="D101" s="50"/>
    </row>
    <row r="102" spans="4:4" x14ac:dyDescent="0.25">
      <c r="D102" s="50"/>
    </row>
    <row r="103" spans="4:4" x14ac:dyDescent="0.25">
      <c r="D103" s="50"/>
    </row>
    <row r="104" spans="4:4" x14ac:dyDescent="0.25">
      <c r="D104" s="50"/>
    </row>
    <row r="105" spans="4:4" x14ac:dyDescent="0.25">
      <c r="D105" s="50"/>
    </row>
    <row r="106" spans="4:4" x14ac:dyDescent="0.25">
      <c r="D106" s="50"/>
    </row>
    <row r="107" spans="4:4" x14ac:dyDescent="0.25">
      <c r="D107" s="50"/>
    </row>
    <row r="108" spans="4:4" x14ac:dyDescent="0.25">
      <c r="D108" s="50"/>
    </row>
    <row r="109" spans="4:4" x14ac:dyDescent="0.25">
      <c r="D109" s="50"/>
    </row>
    <row r="110" spans="4:4" x14ac:dyDescent="0.25">
      <c r="D110" s="50"/>
    </row>
    <row r="111" spans="4:4" x14ac:dyDescent="0.25">
      <c r="D111" s="50"/>
    </row>
    <row r="112" spans="4:4" x14ac:dyDescent="0.25">
      <c r="D112" s="50"/>
    </row>
    <row r="113" spans="4:4" x14ac:dyDescent="0.25">
      <c r="D113" s="50"/>
    </row>
    <row r="114" spans="4:4" x14ac:dyDescent="0.25">
      <c r="D114" s="50"/>
    </row>
    <row r="115" spans="4:4" x14ac:dyDescent="0.25">
      <c r="D115" s="50"/>
    </row>
    <row r="116" spans="4:4" x14ac:dyDescent="0.25">
      <c r="D116" s="50"/>
    </row>
    <row r="117" spans="4:4" x14ac:dyDescent="0.25">
      <c r="D117" s="50"/>
    </row>
    <row r="118" spans="4:4" x14ac:dyDescent="0.25">
      <c r="D118" s="50"/>
    </row>
    <row r="119" spans="4:4" x14ac:dyDescent="0.25">
      <c r="D119" s="50"/>
    </row>
    <row r="120" spans="4:4" x14ac:dyDescent="0.25">
      <c r="D120" s="50"/>
    </row>
    <row r="121" spans="4:4" x14ac:dyDescent="0.25">
      <c r="D121" s="50"/>
    </row>
    <row r="122" spans="4:4" x14ac:dyDescent="0.25">
      <c r="D122" s="50"/>
    </row>
    <row r="123" spans="4:4" x14ac:dyDescent="0.25">
      <c r="D123" s="50"/>
    </row>
    <row r="124" spans="4:4" x14ac:dyDescent="0.25">
      <c r="D124" s="50"/>
    </row>
    <row r="125" spans="4:4" x14ac:dyDescent="0.25">
      <c r="D125" s="50"/>
    </row>
    <row r="126" spans="4:4" x14ac:dyDescent="0.25">
      <c r="D126" s="50"/>
    </row>
    <row r="127" spans="4:4" x14ac:dyDescent="0.25">
      <c r="D127" s="50"/>
    </row>
    <row r="128" spans="4:4" x14ac:dyDescent="0.25">
      <c r="D128" s="50"/>
    </row>
    <row r="129" spans="4:4" x14ac:dyDescent="0.25">
      <c r="D129" s="50"/>
    </row>
    <row r="130" spans="4:4" x14ac:dyDescent="0.25">
      <c r="D130" s="50"/>
    </row>
    <row r="131" spans="4:4" x14ac:dyDescent="0.25">
      <c r="D131" s="50"/>
    </row>
    <row r="132" spans="4:4" x14ac:dyDescent="0.25">
      <c r="D132" s="50"/>
    </row>
    <row r="133" spans="4:4" x14ac:dyDescent="0.25">
      <c r="D133" s="50"/>
    </row>
    <row r="134" spans="4:4" x14ac:dyDescent="0.25">
      <c r="D134" s="50"/>
    </row>
    <row r="135" spans="4:4" x14ac:dyDescent="0.25">
      <c r="D135" s="50"/>
    </row>
    <row r="136" spans="4:4" x14ac:dyDescent="0.25">
      <c r="D136" s="50"/>
    </row>
    <row r="137" spans="4:4" x14ac:dyDescent="0.25">
      <c r="D137" s="50"/>
    </row>
    <row r="138" spans="4:4" x14ac:dyDescent="0.25">
      <c r="D138" s="50"/>
    </row>
    <row r="139" spans="4:4" x14ac:dyDescent="0.25">
      <c r="D139" s="50"/>
    </row>
    <row r="140" spans="4:4" x14ac:dyDescent="0.25">
      <c r="D140" s="50"/>
    </row>
    <row r="141" spans="4:4" x14ac:dyDescent="0.25">
      <c r="D141" s="50"/>
    </row>
    <row r="142" spans="4:4" x14ac:dyDescent="0.25">
      <c r="D142" s="50"/>
    </row>
    <row r="143" spans="4:4" x14ac:dyDescent="0.25">
      <c r="D143" s="50"/>
    </row>
    <row r="144" spans="4:4" x14ac:dyDescent="0.25">
      <c r="D144" s="50"/>
    </row>
    <row r="145" spans="4:4" x14ac:dyDescent="0.25">
      <c r="D145" s="50"/>
    </row>
    <row r="146" spans="4:4" x14ac:dyDescent="0.25">
      <c r="D146" s="50"/>
    </row>
    <row r="147" spans="4:4" x14ac:dyDescent="0.25">
      <c r="D147" s="50"/>
    </row>
    <row r="148" spans="4:4" x14ac:dyDescent="0.25">
      <c r="D148" s="50"/>
    </row>
    <row r="149" spans="4:4" x14ac:dyDescent="0.25">
      <c r="D149" s="50"/>
    </row>
    <row r="150" spans="4:4" x14ac:dyDescent="0.25">
      <c r="D150" s="50"/>
    </row>
    <row r="151" spans="4:4" x14ac:dyDescent="0.25">
      <c r="D151" s="50"/>
    </row>
    <row r="152" spans="4:4" x14ac:dyDescent="0.25">
      <c r="D152" s="50"/>
    </row>
    <row r="153" spans="4:4" x14ac:dyDescent="0.25">
      <c r="D153" s="50"/>
    </row>
    <row r="154" spans="4:4" x14ac:dyDescent="0.25">
      <c r="D154" s="50"/>
    </row>
    <row r="155" spans="4:4" x14ac:dyDescent="0.25">
      <c r="D155" s="50"/>
    </row>
    <row r="156" spans="4:4" x14ac:dyDescent="0.25">
      <c r="D156" s="50"/>
    </row>
    <row r="157" spans="4:4" x14ac:dyDescent="0.25">
      <c r="D157" s="50"/>
    </row>
    <row r="158" spans="4:4" x14ac:dyDescent="0.25">
      <c r="D158" s="50"/>
    </row>
    <row r="159" spans="4:4" x14ac:dyDescent="0.25">
      <c r="D159" s="50"/>
    </row>
    <row r="160" spans="4:4" x14ac:dyDescent="0.25">
      <c r="D160" s="50"/>
    </row>
    <row r="161" spans="4:4" x14ac:dyDescent="0.25">
      <c r="D161" s="50"/>
    </row>
    <row r="162" spans="4:4" x14ac:dyDescent="0.25">
      <c r="D162" s="50"/>
    </row>
    <row r="163" spans="4:4" x14ac:dyDescent="0.25">
      <c r="D163" s="50"/>
    </row>
    <row r="164" spans="4:4" x14ac:dyDescent="0.25">
      <c r="D164" s="50"/>
    </row>
    <row r="165" spans="4:4" x14ac:dyDescent="0.25">
      <c r="D165" s="50"/>
    </row>
    <row r="166" spans="4:4" x14ac:dyDescent="0.25">
      <c r="D166" s="50"/>
    </row>
    <row r="167" spans="4:4" x14ac:dyDescent="0.25">
      <c r="D167" s="50"/>
    </row>
    <row r="168" spans="4:4" x14ac:dyDescent="0.25">
      <c r="D168" s="50"/>
    </row>
    <row r="169" spans="4:4" x14ac:dyDescent="0.25">
      <c r="D169" s="50"/>
    </row>
    <row r="170" spans="4:4" x14ac:dyDescent="0.25">
      <c r="D170" s="50"/>
    </row>
    <row r="171" spans="4:4" x14ac:dyDescent="0.25">
      <c r="D171" s="50"/>
    </row>
    <row r="172" spans="4:4" x14ac:dyDescent="0.25">
      <c r="D172" s="50"/>
    </row>
    <row r="173" spans="4:4" x14ac:dyDescent="0.25">
      <c r="D173" s="50"/>
    </row>
    <row r="174" spans="4:4" x14ac:dyDescent="0.25">
      <c r="D174" s="50"/>
    </row>
    <row r="175" spans="4:4" x14ac:dyDescent="0.25">
      <c r="D175" s="50"/>
    </row>
    <row r="176" spans="4:4" x14ac:dyDescent="0.25">
      <c r="D176" s="50"/>
    </row>
    <row r="177" spans="4:4" x14ac:dyDescent="0.25">
      <c r="D177" s="50"/>
    </row>
    <row r="178" spans="4:4" x14ac:dyDescent="0.25">
      <c r="D178" s="50"/>
    </row>
    <row r="179" spans="4:4" x14ac:dyDescent="0.25">
      <c r="D179" s="50"/>
    </row>
    <row r="180" spans="4:4" x14ac:dyDescent="0.25">
      <c r="D180" s="50"/>
    </row>
    <row r="181" spans="4:4" x14ac:dyDescent="0.25">
      <c r="D181" s="50"/>
    </row>
    <row r="182" spans="4:4" x14ac:dyDescent="0.25">
      <c r="D182" s="50"/>
    </row>
    <row r="183" spans="4:4" x14ac:dyDescent="0.25">
      <c r="D183" s="50"/>
    </row>
    <row r="184" spans="4:4" x14ac:dyDescent="0.25">
      <c r="D184" s="50"/>
    </row>
    <row r="185" spans="4:4" x14ac:dyDescent="0.25">
      <c r="D185" s="50"/>
    </row>
    <row r="186" spans="4:4" x14ac:dyDescent="0.25">
      <c r="D186" s="50"/>
    </row>
    <row r="187" spans="4:4" x14ac:dyDescent="0.25">
      <c r="D187" s="50"/>
    </row>
    <row r="188" spans="4:4" x14ac:dyDescent="0.25">
      <c r="D188" s="50"/>
    </row>
    <row r="189" spans="4:4" x14ac:dyDescent="0.25">
      <c r="D189" s="50"/>
    </row>
    <row r="190" spans="4:4" x14ac:dyDescent="0.25">
      <c r="D190" s="50"/>
    </row>
    <row r="191" spans="4:4" x14ac:dyDescent="0.25">
      <c r="D191" s="50"/>
    </row>
    <row r="192" spans="4:4" x14ac:dyDescent="0.25">
      <c r="D192" s="50"/>
    </row>
    <row r="193" spans="4:4" x14ac:dyDescent="0.25">
      <c r="D193" s="50"/>
    </row>
    <row r="194" spans="4:4" x14ac:dyDescent="0.25">
      <c r="D194" s="50"/>
    </row>
    <row r="195" spans="4:4" x14ac:dyDescent="0.25">
      <c r="D195" s="50"/>
    </row>
    <row r="196" spans="4:4" x14ac:dyDescent="0.25">
      <c r="D196" s="50"/>
    </row>
    <row r="197" spans="4:4" x14ac:dyDescent="0.25">
      <c r="D197" s="50"/>
    </row>
    <row r="198" spans="4:4" x14ac:dyDescent="0.25">
      <c r="D198" s="50"/>
    </row>
    <row r="199" spans="4:4" x14ac:dyDescent="0.25">
      <c r="D199" s="50"/>
    </row>
    <row r="200" spans="4:4" x14ac:dyDescent="0.25">
      <c r="D200" s="50"/>
    </row>
    <row r="201" spans="4:4" x14ac:dyDescent="0.25">
      <c r="D201" s="50"/>
    </row>
    <row r="202" spans="4:4" x14ac:dyDescent="0.25">
      <c r="D202" s="50"/>
    </row>
    <row r="203" spans="4:4" x14ac:dyDescent="0.25">
      <c r="D203" s="50"/>
    </row>
    <row r="204" spans="4:4" x14ac:dyDescent="0.25">
      <c r="D204" s="50"/>
    </row>
    <row r="205" spans="4:4" x14ac:dyDescent="0.25">
      <c r="D205" s="50"/>
    </row>
    <row r="206" spans="4:4" x14ac:dyDescent="0.25">
      <c r="D206" s="50"/>
    </row>
    <row r="207" spans="4:4" x14ac:dyDescent="0.25">
      <c r="D207" s="50"/>
    </row>
    <row r="208" spans="4:4" x14ac:dyDescent="0.25">
      <c r="D208" s="50"/>
    </row>
    <row r="209" spans="4:4" x14ac:dyDescent="0.25">
      <c r="D209" s="50"/>
    </row>
    <row r="210" spans="4:4" x14ac:dyDescent="0.25">
      <c r="D210" s="50"/>
    </row>
    <row r="211" spans="4:4" x14ac:dyDescent="0.25">
      <c r="D211" s="50"/>
    </row>
    <row r="212" spans="4:4" x14ac:dyDescent="0.25">
      <c r="D212" s="50"/>
    </row>
    <row r="213" spans="4:4" x14ac:dyDescent="0.25">
      <c r="D213" s="50"/>
    </row>
    <row r="214" spans="4:4" x14ac:dyDescent="0.25">
      <c r="D214" s="50"/>
    </row>
    <row r="215" spans="4:4" x14ac:dyDescent="0.25">
      <c r="D215" s="50"/>
    </row>
    <row r="216" spans="4:4" x14ac:dyDescent="0.25">
      <c r="D216" s="50"/>
    </row>
    <row r="217" spans="4:4" x14ac:dyDescent="0.25">
      <c r="D217" s="50"/>
    </row>
    <row r="218" spans="4:4" x14ac:dyDescent="0.25">
      <c r="D218" s="50"/>
    </row>
    <row r="219" spans="4:4" x14ac:dyDescent="0.25">
      <c r="D219" s="50"/>
    </row>
    <row r="220" spans="4:4" x14ac:dyDescent="0.25">
      <c r="D220" s="50"/>
    </row>
    <row r="221" spans="4:4" x14ac:dyDescent="0.25">
      <c r="D221" s="50"/>
    </row>
    <row r="222" spans="4:4" x14ac:dyDescent="0.25">
      <c r="D222" s="50"/>
    </row>
    <row r="223" spans="4:4" x14ac:dyDescent="0.25">
      <c r="D223" s="50"/>
    </row>
    <row r="224" spans="4:4" x14ac:dyDescent="0.25">
      <c r="D224" s="50"/>
    </row>
    <row r="225" spans="4:4" x14ac:dyDescent="0.25">
      <c r="D225" s="50"/>
    </row>
    <row r="226" spans="4:4" x14ac:dyDescent="0.25">
      <c r="D226" s="50"/>
    </row>
    <row r="227" spans="4:4" x14ac:dyDescent="0.25">
      <c r="D227" s="50"/>
    </row>
    <row r="228" spans="4:4" x14ac:dyDescent="0.25">
      <c r="D228" s="50"/>
    </row>
    <row r="229" spans="4:4" x14ac:dyDescent="0.25">
      <c r="D229" s="50"/>
    </row>
    <row r="230" spans="4:4" x14ac:dyDescent="0.25">
      <c r="D230" s="50"/>
    </row>
    <row r="231" spans="4:4" x14ac:dyDescent="0.25">
      <c r="D231" s="50"/>
    </row>
    <row r="232" spans="4:4" x14ac:dyDescent="0.25">
      <c r="D232" s="50"/>
    </row>
    <row r="233" spans="4:4" x14ac:dyDescent="0.25">
      <c r="D233" s="50"/>
    </row>
    <row r="234" spans="4:4" x14ac:dyDescent="0.25">
      <c r="D234" s="50"/>
    </row>
    <row r="235" spans="4:4" x14ac:dyDescent="0.25">
      <c r="D235" s="50"/>
    </row>
    <row r="236" spans="4:4" x14ac:dyDescent="0.25">
      <c r="D236" s="50"/>
    </row>
    <row r="237" spans="4:4" x14ac:dyDescent="0.25">
      <c r="D237" s="50"/>
    </row>
    <row r="238" spans="4:4" x14ac:dyDescent="0.25">
      <c r="D238" s="50"/>
    </row>
    <row r="239" spans="4:4" x14ac:dyDescent="0.25">
      <c r="D239" s="50"/>
    </row>
    <row r="240" spans="4:4" x14ac:dyDescent="0.25">
      <c r="D240" s="50"/>
    </row>
    <row r="241" spans="4:4" x14ac:dyDescent="0.25">
      <c r="D241" s="50"/>
    </row>
    <row r="242" spans="4:4" x14ac:dyDescent="0.25">
      <c r="D242" s="50"/>
    </row>
    <row r="243" spans="4:4" x14ac:dyDescent="0.25">
      <c r="D243" s="50"/>
    </row>
    <row r="244" spans="4:4" x14ac:dyDescent="0.25">
      <c r="D244" s="50"/>
    </row>
    <row r="245" spans="4:4" x14ac:dyDescent="0.25">
      <c r="D245" s="50"/>
    </row>
    <row r="246" spans="4:4" x14ac:dyDescent="0.25">
      <c r="D246" s="50"/>
    </row>
    <row r="247" spans="4:4" x14ac:dyDescent="0.25">
      <c r="D247" s="50"/>
    </row>
    <row r="248" spans="4:4" x14ac:dyDescent="0.25">
      <c r="D248" s="50"/>
    </row>
    <row r="249" spans="4:4" x14ac:dyDescent="0.25">
      <c r="D249" s="50"/>
    </row>
    <row r="250" spans="4:4" x14ac:dyDescent="0.25">
      <c r="D250" s="50"/>
    </row>
    <row r="251" spans="4:4" x14ac:dyDescent="0.25">
      <c r="D251" s="50"/>
    </row>
    <row r="252" spans="4:4" x14ac:dyDescent="0.25">
      <c r="D252" s="50"/>
    </row>
    <row r="253" spans="4:4" x14ac:dyDescent="0.25">
      <c r="D253" s="50"/>
    </row>
    <row r="254" spans="4:4" x14ac:dyDescent="0.25">
      <c r="D254" s="50"/>
    </row>
    <row r="255" spans="4:4" x14ac:dyDescent="0.25">
      <c r="D255" s="50"/>
    </row>
    <row r="256" spans="4:4" x14ac:dyDescent="0.25">
      <c r="D256" s="50"/>
    </row>
    <row r="257" spans="4:4" x14ac:dyDescent="0.25">
      <c r="D257" s="50"/>
    </row>
    <row r="258" spans="4:4" x14ac:dyDescent="0.25">
      <c r="D258" s="50"/>
    </row>
    <row r="259" spans="4:4" x14ac:dyDescent="0.25">
      <c r="D259" s="50"/>
    </row>
    <row r="260" spans="4:4" x14ac:dyDescent="0.25">
      <c r="D260" s="50"/>
    </row>
    <row r="261" spans="4:4" x14ac:dyDescent="0.25">
      <c r="D261" s="50"/>
    </row>
    <row r="262" spans="4:4" x14ac:dyDescent="0.25">
      <c r="D262" s="50"/>
    </row>
    <row r="263" spans="4:4" x14ac:dyDescent="0.25">
      <c r="D263" s="50"/>
    </row>
    <row r="264" spans="4:4" x14ac:dyDescent="0.25">
      <c r="D264" s="50"/>
    </row>
    <row r="265" spans="4:4" x14ac:dyDescent="0.25">
      <c r="D265" s="50"/>
    </row>
    <row r="266" spans="4:4" x14ac:dyDescent="0.25">
      <c r="D266" s="50"/>
    </row>
    <row r="267" spans="4:4" x14ac:dyDescent="0.25">
      <c r="D267" s="50"/>
    </row>
    <row r="268" spans="4:4" x14ac:dyDescent="0.25">
      <c r="D268" s="50"/>
    </row>
    <row r="269" spans="4:4" x14ac:dyDescent="0.25">
      <c r="D269" s="50"/>
    </row>
    <row r="270" spans="4:4" x14ac:dyDescent="0.25">
      <c r="D270" s="50"/>
    </row>
    <row r="271" spans="4:4" x14ac:dyDescent="0.25">
      <c r="D271" s="50"/>
    </row>
    <row r="272" spans="4:4" x14ac:dyDescent="0.25">
      <c r="D272" s="50"/>
    </row>
    <row r="273" spans="4:4" x14ac:dyDescent="0.25">
      <c r="D273" s="50"/>
    </row>
    <row r="274" spans="4:4" x14ac:dyDescent="0.25">
      <c r="D274" s="50"/>
    </row>
    <row r="275" spans="4:4" x14ac:dyDescent="0.25">
      <c r="D275" s="50"/>
    </row>
    <row r="276" spans="4:4" x14ac:dyDescent="0.25">
      <c r="D276" s="50"/>
    </row>
    <row r="277" spans="4:4" x14ac:dyDescent="0.25">
      <c r="D277" s="50"/>
    </row>
    <row r="278" spans="4:4" x14ac:dyDescent="0.25">
      <c r="D278" s="50"/>
    </row>
    <row r="279" spans="4:4" x14ac:dyDescent="0.25">
      <c r="D279" s="50"/>
    </row>
    <row r="280" spans="4:4" x14ac:dyDescent="0.25">
      <c r="D280" s="50"/>
    </row>
    <row r="281" spans="4:4" x14ac:dyDescent="0.25">
      <c r="D281" s="50"/>
    </row>
    <row r="282" spans="4:4" x14ac:dyDescent="0.25">
      <c r="D282" s="50"/>
    </row>
    <row r="283" spans="4:4" x14ac:dyDescent="0.25">
      <c r="D283" s="50"/>
    </row>
    <row r="284" spans="4:4" x14ac:dyDescent="0.25">
      <c r="D284" s="50"/>
    </row>
    <row r="285" spans="4:4" x14ac:dyDescent="0.25">
      <c r="D285" s="50"/>
    </row>
    <row r="286" spans="4:4" x14ac:dyDescent="0.25">
      <c r="D286" s="50"/>
    </row>
    <row r="287" spans="4:4" x14ac:dyDescent="0.25">
      <c r="D287" s="50"/>
    </row>
    <row r="288" spans="4:4" x14ac:dyDescent="0.25">
      <c r="D288" s="50"/>
    </row>
    <row r="289" spans="4:4" x14ac:dyDescent="0.25">
      <c r="D289" s="50"/>
    </row>
    <row r="290" spans="4:4" x14ac:dyDescent="0.25">
      <c r="D290" s="50"/>
    </row>
    <row r="291" spans="4:4" x14ac:dyDescent="0.25">
      <c r="D291" s="50"/>
    </row>
    <row r="292" spans="4:4" x14ac:dyDescent="0.25">
      <c r="D292" s="50"/>
    </row>
    <row r="293" spans="4:4" x14ac:dyDescent="0.25">
      <c r="D293" s="50"/>
    </row>
    <row r="294" spans="4:4" x14ac:dyDescent="0.25">
      <c r="D294" s="50"/>
    </row>
    <row r="295" spans="4:4" x14ac:dyDescent="0.25">
      <c r="D295" s="50"/>
    </row>
    <row r="296" spans="4:4" x14ac:dyDescent="0.25">
      <c r="D296" s="50"/>
    </row>
    <row r="297" spans="4:4" x14ac:dyDescent="0.25">
      <c r="D297" s="50"/>
    </row>
    <row r="298" spans="4:4" x14ac:dyDescent="0.25">
      <c r="D298" s="50"/>
    </row>
    <row r="299" spans="4:4" x14ac:dyDescent="0.25">
      <c r="D299" s="50"/>
    </row>
    <row r="300" spans="4:4" x14ac:dyDescent="0.25">
      <c r="D300" s="50"/>
    </row>
    <row r="301" spans="4:4" x14ac:dyDescent="0.25">
      <c r="D301" s="50"/>
    </row>
    <row r="302" spans="4:4" x14ac:dyDescent="0.25">
      <c r="D302" s="50"/>
    </row>
    <row r="303" spans="4:4" x14ac:dyDescent="0.25">
      <c r="D303" s="50"/>
    </row>
    <row r="304" spans="4:4" x14ac:dyDescent="0.25">
      <c r="D304" s="50"/>
    </row>
    <row r="305" spans="4:4" x14ac:dyDescent="0.25">
      <c r="D305" s="50"/>
    </row>
    <row r="306" spans="4:4" x14ac:dyDescent="0.25">
      <c r="D306" s="50"/>
    </row>
    <row r="307" spans="4:4" x14ac:dyDescent="0.25">
      <c r="D307" s="50"/>
    </row>
    <row r="308" spans="4:4" x14ac:dyDescent="0.25">
      <c r="D308" s="50"/>
    </row>
    <row r="309" spans="4:4" x14ac:dyDescent="0.25">
      <c r="D309" s="50"/>
    </row>
    <row r="310" spans="4:4" x14ac:dyDescent="0.25">
      <c r="D310" s="50"/>
    </row>
    <row r="311" spans="4:4" x14ac:dyDescent="0.25">
      <c r="D311" s="50"/>
    </row>
    <row r="312" spans="4:4" x14ac:dyDescent="0.25">
      <c r="D312" s="50"/>
    </row>
    <row r="313" spans="4:4" x14ac:dyDescent="0.25">
      <c r="D313" s="50"/>
    </row>
    <row r="314" spans="4:4" x14ac:dyDescent="0.25">
      <c r="D314" s="50"/>
    </row>
    <row r="315" spans="4:4" x14ac:dyDescent="0.25">
      <c r="D315" s="50"/>
    </row>
    <row r="316" spans="4:4" x14ac:dyDescent="0.25">
      <c r="D316" s="50"/>
    </row>
    <row r="317" spans="4:4" x14ac:dyDescent="0.25">
      <c r="D317" s="50"/>
    </row>
    <row r="318" spans="4:4" x14ac:dyDescent="0.25">
      <c r="D318" s="50"/>
    </row>
    <row r="319" spans="4:4" x14ac:dyDescent="0.25">
      <c r="D319" s="50"/>
    </row>
    <row r="320" spans="4:4" x14ac:dyDescent="0.25">
      <c r="D320" s="50"/>
    </row>
    <row r="321" spans="4:4" x14ac:dyDescent="0.25">
      <c r="D321" s="50"/>
    </row>
    <row r="322" spans="4:4" x14ac:dyDescent="0.25">
      <c r="D322" s="50"/>
    </row>
    <row r="323" spans="4:4" x14ac:dyDescent="0.25">
      <c r="D323" s="50"/>
    </row>
    <row r="324" spans="4:4" x14ac:dyDescent="0.25">
      <c r="D324" s="50"/>
    </row>
    <row r="325" spans="4:4" x14ac:dyDescent="0.25">
      <c r="D325" s="50"/>
    </row>
    <row r="326" spans="4:4" x14ac:dyDescent="0.25">
      <c r="D326" s="50"/>
    </row>
    <row r="327" spans="4:4" x14ac:dyDescent="0.25">
      <c r="D327" s="50"/>
    </row>
    <row r="328" spans="4:4" x14ac:dyDescent="0.25">
      <c r="D328" s="50"/>
    </row>
    <row r="329" spans="4:4" x14ac:dyDescent="0.25">
      <c r="D329" s="50"/>
    </row>
    <row r="330" spans="4:4" x14ac:dyDescent="0.25">
      <c r="D330" s="50"/>
    </row>
    <row r="331" spans="4:4" x14ac:dyDescent="0.25">
      <c r="D331" s="50"/>
    </row>
    <row r="332" spans="4:4" x14ac:dyDescent="0.25">
      <c r="D332" s="50"/>
    </row>
    <row r="333" spans="4:4" x14ac:dyDescent="0.25">
      <c r="D333" s="50"/>
    </row>
    <row r="334" spans="4:4" x14ac:dyDescent="0.25">
      <c r="D334" s="50"/>
    </row>
    <row r="335" spans="4:4" x14ac:dyDescent="0.25">
      <c r="D335" s="50"/>
    </row>
    <row r="336" spans="4:4" x14ac:dyDescent="0.25">
      <c r="D336" s="50"/>
    </row>
    <row r="337" spans="4:4" x14ac:dyDescent="0.25">
      <c r="D337" s="50"/>
    </row>
    <row r="338" spans="4:4" x14ac:dyDescent="0.25">
      <c r="D338" s="50"/>
    </row>
    <row r="339" spans="4:4" x14ac:dyDescent="0.25">
      <c r="D339" s="50"/>
    </row>
    <row r="340" spans="4:4" x14ac:dyDescent="0.25">
      <c r="D340" s="50"/>
    </row>
    <row r="341" spans="4:4" x14ac:dyDescent="0.25">
      <c r="D341" s="50"/>
    </row>
    <row r="342" spans="4:4" x14ac:dyDescent="0.25">
      <c r="D342" s="50"/>
    </row>
    <row r="343" spans="4:4" x14ac:dyDescent="0.25">
      <c r="D343" s="50"/>
    </row>
    <row r="344" spans="4:4" x14ac:dyDescent="0.25">
      <c r="D344" s="50"/>
    </row>
    <row r="345" spans="4:4" x14ac:dyDescent="0.25">
      <c r="D345" s="50"/>
    </row>
    <row r="346" spans="4:4" x14ac:dyDescent="0.25">
      <c r="D346" s="50"/>
    </row>
    <row r="347" spans="4:4" x14ac:dyDescent="0.25">
      <c r="D347" s="50"/>
    </row>
    <row r="348" spans="4:4" x14ac:dyDescent="0.25">
      <c r="D348" s="50"/>
    </row>
    <row r="349" spans="4:4" x14ac:dyDescent="0.25">
      <c r="D349" s="50"/>
    </row>
    <row r="350" spans="4:4" x14ac:dyDescent="0.25">
      <c r="D350" s="50"/>
    </row>
    <row r="351" spans="4:4" x14ac:dyDescent="0.25">
      <c r="D351" s="50"/>
    </row>
    <row r="352" spans="4:4" x14ac:dyDescent="0.25">
      <c r="D352" s="50"/>
    </row>
    <row r="353" spans="4:4" x14ac:dyDescent="0.25">
      <c r="D353" s="50"/>
    </row>
    <row r="354" spans="4:4" x14ac:dyDescent="0.25">
      <c r="D354" s="50"/>
    </row>
    <row r="355" spans="4:4" x14ac:dyDescent="0.25">
      <c r="D355" s="50"/>
    </row>
    <row r="356" spans="4:4" x14ac:dyDescent="0.25">
      <c r="D356" s="50"/>
    </row>
    <row r="357" spans="4:4" x14ac:dyDescent="0.25">
      <c r="D357" s="50"/>
    </row>
    <row r="358" spans="4:4" x14ac:dyDescent="0.25">
      <c r="D358" s="50"/>
    </row>
    <row r="359" spans="4:4" x14ac:dyDescent="0.25">
      <c r="D359" s="50"/>
    </row>
    <row r="360" spans="4:4" x14ac:dyDescent="0.25">
      <c r="D360" s="50"/>
    </row>
    <row r="361" spans="4:4" x14ac:dyDescent="0.25">
      <c r="D361" s="50"/>
    </row>
    <row r="362" spans="4:4" x14ac:dyDescent="0.25">
      <c r="D362" s="50"/>
    </row>
    <row r="363" spans="4:4" x14ac:dyDescent="0.25">
      <c r="D363" s="50"/>
    </row>
    <row r="364" spans="4:4" x14ac:dyDescent="0.25">
      <c r="D364" s="50"/>
    </row>
    <row r="365" spans="4:4" x14ac:dyDescent="0.25">
      <c r="D365" s="50"/>
    </row>
    <row r="366" spans="4:4" x14ac:dyDescent="0.25">
      <c r="D366" s="50"/>
    </row>
    <row r="367" spans="4:4" x14ac:dyDescent="0.25">
      <c r="D367" s="50"/>
    </row>
    <row r="368" spans="4:4" x14ac:dyDescent="0.25">
      <c r="D368" s="50"/>
    </row>
    <row r="369" spans="4:4" x14ac:dyDescent="0.25">
      <c r="D369" s="50"/>
    </row>
    <row r="370" spans="4:4" x14ac:dyDescent="0.25">
      <c r="D370" s="50"/>
    </row>
    <row r="371" spans="4:4" x14ac:dyDescent="0.25">
      <c r="D371" s="50"/>
    </row>
    <row r="372" spans="4:4" x14ac:dyDescent="0.25">
      <c r="D372" s="50"/>
    </row>
    <row r="373" spans="4:4" x14ac:dyDescent="0.25">
      <c r="D373" s="50"/>
    </row>
    <row r="374" spans="4:4" x14ac:dyDescent="0.25">
      <c r="D374" s="50"/>
    </row>
    <row r="375" spans="4:4" x14ac:dyDescent="0.25">
      <c r="D375" s="50"/>
    </row>
    <row r="376" spans="4:4" x14ac:dyDescent="0.25">
      <c r="D376" s="50"/>
    </row>
    <row r="377" spans="4:4" x14ac:dyDescent="0.25">
      <c r="D377" s="50"/>
    </row>
    <row r="378" spans="4:4" x14ac:dyDescent="0.25">
      <c r="D378" s="50"/>
    </row>
    <row r="379" spans="4:4" x14ac:dyDescent="0.25">
      <c r="D379" s="50"/>
    </row>
    <row r="380" spans="4:4" x14ac:dyDescent="0.25">
      <c r="D380" s="50"/>
    </row>
    <row r="381" spans="4:4" x14ac:dyDescent="0.25">
      <c r="D381" s="50"/>
    </row>
    <row r="382" spans="4:4" x14ac:dyDescent="0.25">
      <c r="D382" s="50"/>
    </row>
    <row r="383" spans="4:4" x14ac:dyDescent="0.25">
      <c r="D383" s="50"/>
    </row>
    <row r="384" spans="4:4" x14ac:dyDescent="0.25">
      <c r="D384" s="50"/>
    </row>
    <row r="385" spans="4:4" x14ac:dyDescent="0.25">
      <c r="D385" s="50"/>
    </row>
    <row r="386" spans="4:4" x14ac:dyDescent="0.25">
      <c r="D386" s="50"/>
    </row>
    <row r="387" spans="4:4" x14ac:dyDescent="0.25">
      <c r="D387" s="50"/>
    </row>
    <row r="388" spans="4:4" x14ac:dyDescent="0.25">
      <c r="D388" s="50"/>
    </row>
    <row r="389" spans="4:4" x14ac:dyDescent="0.25">
      <c r="D389" s="50"/>
    </row>
    <row r="390" spans="4:4" x14ac:dyDescent="0.25">
      <c r="D390" s="50"/>
    </row>
    <row r="391" spans="4:4" x14ac:dyDescent="0.25">
      <c r="D391" s="50"/>
    </row>
    <row r="392" spans="4:4" x14ac:dyDescent="0.25">
      <c r="D392" s="50"/>
    </row>
    <row r="393" spans="4:4" x14ac:dyDescent="0.25">
      <c r="D393" s="50"/>
    </row>
    <row r="394" spans="4:4" x14ac:dyDescent="0.25">
      <c r="D394" s="50"/>
    </row>
    <row r="395" spans="4:4" x14ac:dyDescent="0.25">
      <c r="D395" s="50"/>
    </row>
    <row r="396" spans="4:4" x14ac:dyDescent="0.25">
      <c r="D396" s="50"/>
    </row>
    <row r="397" spans="4:4" x14ac:dyDescent="0.25">
      <c r="D397" s="50"/>
    </row>
    <row r="398" spans="4:4" x14ac:dyDescent="0.25">
      <c r="D398" s="50"/>
    </row>
    <row r="399" spans="4:4" x14ac:dyDescent="0.25">
      <c r="D399" s="50"/>
    </row>
    <row r="400" spans="4:4" x14ac:dyDescent="0.25">
      <c r="D400" s="50"/>
    </row>
    <row r="401" spans="4:4" x14ac:dyDescent="0.25">
      <c r="D401" s="50"/>
    </row>
    <row r="402" spans="4:4" x14ac:dyDescent="0.25">
      <c r="D402" s="50"/>
    </row>
    <row r="403" spans="4:4" x14ac:dyDescent="0.25">
      <c r="D403" s="50"/>
    </row>
    <row r="404" spans="4:4" x14ac:dyDescent="0.25">
      <c r="D404" s="50"/>
    </row>
    <row r="405" spans="4:4" x14ac:dyDescent="0.25">
      <c r="D405" s="50"/>
    </row>
    <row r="406" spans="4:4" x14ac:dyDescent="0.25">
      <c r="D406" s="50"/>
    </row>
    <row r="407" spans="4:4" x14ac:dyDescent="0.25">
      <c r="D407" s="50"/>
    </row>
    <row r="408" spans="4:4" x14ac:dyDescent="0.25">
      <c r="D408" s="50"/>
    </row>
    <row r="409" spans="4:4" x14ac:dyDescent="0.25">
      <c r="D409" s="50"/>
    </row>
    <row r="410" spans="4:4" x14ac:dyDescent="0.25">
      <c r="D410" s="50"/>
    </row>
    <row r="411" spans="4:4" x14ac:dyDescent="0.25">
      <c r="D411" s="50"/>
    </row>
    <row r="412" spans="4:4" x14ac:dyDescent="0.25">
      <c r="D412" s="50"/>
    </row>
    <row r="413" spans="4:4" x14ac:dyDescent="0.25">
      <c r="D413" s="50"/>
    </row>
    <row r="414" spans="4:4" x14ac:dyDescent="0.25">
      <c r="D414" s="50"/>
    </row>
    <row r="415" spans="4:4" x14ac:dyDescent="0.25">
      <c r="D415" s="50"/>
    </row>
    <row r="416" spans="4:4" x14ac:dyDescent="0.25">
      <c r="D416" s="50"/>
    </row>
    <row r="417" spans="4:4" x14ac:dyDescent="0.25">
      <c r="D417" s="50"/>
    </row>
    <row r="418" spans="4:4" x14ac:dyDescent="0.25">
      <c r="D418" s="50"/>
    </row>
    <row r="419" spans="4:4" x14ac:dyDescent="0.25">
      <c r="D419" s="50"/>
    </row>
    <row r="420" spans="4:4" x14ac:dyDescent="0.25">
      <c r="D420" s="50"/>
    </row>
    <row r="421" spans="4:4" x14ac:dyDescent="0.25">
      <c r="D421" s="50"/>
    </row>
    <row r="422" spans="4:4" x14ac:dyDescent="0.25">
      <c r="D422" s="50"/>
    </row>
    <row r="423" spans="4:4" x14ac:dyDescent="0.25">
      <c r="D423" s="50"/>
    </row>
    <row r="424" spans="4:4" x14ac:dyDescent="0.25">
      <c r="D424" s="50"/>
    </row>
    <row r="425" spans="4:4" x14ac:dyDescent="0.25">
      <c r="D425" s="50"/>
    </row>
    <row r="426" spans="4:4" x14ac:dyDescent="0.25">
      <c r="D426" s="50"/>
    </row>
    <row r="427" spans="4:4" x14ac:dyDescent="0.25">
      <c r="D427" s="50"/>
    </row>
    <row r="428" spans="4:4" x14ac:dyDescent="0.25">
      <c r="D428" s="50"/>
    </row>
    <row r="429" spans="4:4" x14ac:dyDescent="0.25">
      <c r="D429" s="50"/>
    </row>
    <row r="430" spans="4:4" x14ac:dyDescent="0.25">
      <c r="D430" s="50"/>
    </row>
    <row r="431" spans="4:4" x14ac:dyDescent="0.25">
      <c r="D431" s="50"/>
    </row>
    <row r="432" spans="4:4" x14ac:dyDescent="0.25">
      <c r="D432" s="50"/>
    </row>
    <row r="433" spans="4:4" x14ac:dyDescent="0.25">
      <c r="D433" s="50"/>
    </row>
    <row r="434" spans="4:4" x14ac:dyDescent="0.25">
      <c r="D434" s="50"/>
    </row>
    <row r="435" spans="4:4" x14ac:dyDescent="0.25">
      <c r="D435" s="50"/>
    </row>
    <row r="436" spans="4:4" x14ac:dyDescent="0.25">
      <c r="D436" s="50"/>
    </row>
    <row r="437" spans="4:4" x14ac:dyDescent="0.25">
      <c r="D437" s="50"/>
    </row>
    <row r="438" spans="4:4" x14ac:dyDescent="0.25">
      <c r="D438" s="50"/>
    </row>
    <row r="439" spans="4:4" x14ac:dyDescent="0.25">
      <c r="D439" s="50"/>
    </row>
    <row r="440" spans="4:4" x14ac:dyDescent="0.25">
      <c r="D440" s="50"/>
    </row>
    <row r="441" spans="4:4" x14ac:dyDescent="0.25">
      <c r="D441" s="50"/>
    </row>
    <row r="442" spans="4:4" x14ac:dyDescent="0.25">
      <c r="D442" s="50"/>
    </row>
    <row r="443" spans="4:4" x14ac:dyDescent="0.25">
      <c r="D443" s="50"/>
    </row>
    <row r="444" spans="4:4" x14ac:dyDescent="0.25">
      <c r="D444" s="50"/>
    </row>
    <row r="445" spans="4:4" x14ac:dyDescent="0.25">
      <c r="D445" s="50"/>
    </row>
    <row r="446" spans="4:4" x14ac:dyDescent="0.25">
      <c r="D446" s="50"/>
    </row>
    <row r="447" spans="4:4" x14ac:dyDescent="0.25">
      <c r="D447" s="50"/>
    </row>
    <row r="448" spans="4:4" x14ac:dyDescent="0.25">
      <c r="D448" s="50"/>
    </row>
    <row r="449" spans="4:4" x14ac:dyDescent="0.25">
      <c r="D449" s="50"/>
    </row>
    <row r="450" spans="4:4" x14ac:dyDescent="0.25">
      <c r="D450" s="50"/>
    </row>
    <row r="451" spans="4:4" x14ac:dyDescent="0.25">
      <c r="D451" s="50"/>
    </row>
    <row r="452" spans="4:4" x14ac:dyDescent="0.25">
      <c r="D452" s="50"/>
    </row>
    <row r="453" spans="4:4" x14ac:dyDescent="0.25">
      <c r="D453" s="50"/>
    </row>
    <row r="454" spans="4:4" x14ac:dyDescent="0.25">
      <c r="D454" s="50"/>
    </row>
    <row r="455" spans="4:4" x14ac:dyDescent="0.25">
      <c r="D455" s="50"/>
    </row>
    <row r="456" spans="4:4" x14ac:dyDescent="0.25">
      <c r="D456" s="50"/>
    </row>
    <row r="457" spans="4:4" x14ac:dyDescent="0.25">
      <c r="D457" s="50"/>
    </row>
    <row r="458" spans="4:4" x14ac:dyDescent="0.25">
      <c r="D458" s="50"/>
    </row>
    <row r="459" spans="4:4" x14ac:dyDescent="0.25">
      <c r="D459" s="50"/>
    </row>
    <row r="460" spans="4:4" x14ac:dyDescent="0.25">
      <c r="D460" s="50"/>
    </row>
    <row r="461" spans="4:4" x14ac:dyDescent="0.25">
      <c r="D461" s="50"/>
    </row>
    <row r="462" spans="4:4" x14ac:dyDescent="0.25">
      <c r="D462" s="50"/>
    </row>
    <row r="463" spans="4:4" x14ac:dyDescent="0.25">
      <c r="D463" s="50"/>
    </row>
    <row r="464" spans="4:4" x14ac:dyDescent="0.25">
      <c r="D464" s="50"/>
    </row>
    <row r="465" spans="4:4" x14ac:dyDescent="0.25">
      <c r="D465" s="50"/>
    </row>
    <row r="466" spans="4:4" x14ac:dyDescent="0.25">
      <c r="D466" s="50"/>
    </row>
    <row r="467" spans="4:4" x14ac:dyDescent="0.25">
      <c r="D467" s="50"/>
    </row>
    <row r="468" spans="4:4" x14ac:dyDescent="0.25">
      <c r="D468" s="50"/>
    </row>
    <row r="469" spans="4:4" x14ac:dyDescent="0.25">
      <c r="D469" s="50"/>
    </row>
    <row r="470" spans="4:4" x14ac:dyDescent="0.25">
      <c r="D470" s="50"/>
    </row>
    <row r="471" spans="4:4" x14ac:dyDescent="0.25">
      <c r="D471" s="50"/>
    </row>
    <row r="472" spans="4:4" x14ac:dyDescent="0.25">
      <c r="D472" s="50"/>
    </row>
    <row r="473" spans="4:4" x14ac:dyDescent="0.25">
      <c r="D473" s="50"/>
    </row>
    <row r="474" spans="4:4" x14ac:dyDescent="0.25">
      <c r="D474" s="50"/>
    </row>
    <row r="475" spans="4:4" x14ac:dyDescent="0.25">
      <c r="D475" s="50"/>
    </row>
    <row r="476" spans="4:4" x14ac:dyDescent="0.25">
      <c r="D476" s="50"/>
    </row>
    <row r="477" spans="4:4" x14ac:dyDescent="0.25">
      <c r="D477" s="50"/>
    </row>
    <row r="478" spans="4:4" x14ac:dyDescent="0.25">
      <c r="D478" s="50"/>
    </row>
    <row r="479" spans="4:4" x14ac:dyDescent="0.25">
      <c r="D479" s="50"/>
    </row>
    <row r="480" spans="4:4" x14ac:dyDescent="0.25">
      <c r="D480" s="50"/>
    </row>
    <row r="481" spans="4:4" x14ac:dyDescent="0.25">
      <c r="D481" s="50"/>
    </row>
    <row r="482" spans="4:4" x14ac:dyDescent="0.25">
      <c r="D482" s="50"/>
    </row>
    <row r="483" spans="4:4" x14ac:dyDescent="0.25">
      <c r="D483" s="50"/>
    </row>
    <row r="484" spans="4:4" x14ac:dyDescent="0.25">
      <c r="D484" s="50"/>
    </row>
    <row r="485" spans="4:4" x14ac:dyDescent="0.25">
      <c r="D485" s="50"/>
    </row>
    <row r="486" spans="4:4" x14ac:dyDescent="0.25">
      <c r="D486" s="50"/>
    </row>
    <row r="487" spans="4:4" x14ac:dyDescent="0.25">
      <c r="D487" s="50"/>
    </row>
    <row r="488" spans="4:4" x14ac:dyDescent="0.25">
      <c r="D488" s="50"/>
    </row>
    <row r="489" spans="4:4" x14ac:dyDescent="0.25">
      <c r="D489" s="50"/>
    </row>
    <row r="490" spans="4:4" x14ac:dyDescent="0.25">
      <c r="D490" s="50"/>
    </row>
    <row r="491" spans="4:4" x14ac:dyDescent="0.25">
      <c r="D491" s="50"/>
    </row>
    <row r="492" spans="4:4" x14ac:dyDescent="0.25">
      <c r="D492" s="50"/>
    </row>
    <row r="493" spans="4:4" x14ac:dyDescent="0.25">
      <c r="D493" s="50"/>
    </row>
    <row r="494" spans="4:4" x14ac:dyDescent="0.25">
      <c r="D494" s="50"/>
    </row>
    <row r="495" spans="4:4" x14ac:dyDescent="0.25">
      <c r="D495" s="50"/>
    </row>
    <row r="496" spans="4:4" x14ac:dyDescent="0.25">
      <c r="D496" s="50"/>
    </row>
    <row r="497" spans="4:4" x14ac:dyDescent="0.25">
      <c r="D497" s="50"/>
    </row>
    <row r="498" spans="4:4" x14ac:dyDescent="0.25">
      <c r="D498" s="50"/>
    </row>
    <row r="499" spans="4:4" x14ac:dyDescent="0.25">
      <c r="D499" s="50"/>
    </row>
    <row r="500" spans="4:4" x14ac:dyDescent="0.25">
      <c r="D500" s="50"/>
    </row>
    <row r="501" spans="4:4" x14ac:dyDescent="0.25">
      <c r="D501" s="50"/>
    </row>
    <row r="502" spans="4:4" x14ac:dyDescent="0.25">
      <c r="D502" s="50"/>
    </row>
    <row r="503" spans="4:4" x14ac:dyDescent="0.25">
      <c r="D503" s="50"/>
    </row>
    <row r="504" spans="4:4" x14ac:dyDescent="0.25">
      <c r="D504" s="50"/>
    </row>
    <row r="505" spans="4:4" x14ac:dyDescent="0.25">
      <c r="D505" s="50"/>
    </row>
    <row r="506" spans="4:4" x14ac:dyDescent="0.25">
      <c r="D506" s="50"/>
    </row>
    <row r="507" spans="4:4" x14ac:dyDescent="0.25">
      <c r="D507" s="50"/>
    </row>
    <row r="508" spans="4:4" x14ac:dyDescent="0.25">
      <c r="D508" s="50"/>
    </row>
    <row r="509" spans="4:4" x14ac:dyDescent="0.25">
      <c r="D509" s="50"/>
    </row>
    <row r="510" spans="4:4" x14ac:dyDescent="0.25">
      <c r="D510" s="50"/>
    </row>
    <row r="511" spans="4:4" x14ac:dyDescent="0.25">
      <c r="D511" s="50"/>
    </row>
    <row r="512" spans="4:4" x14ac:dyDescent="0.25">
      <c r="D512" s="50"/>
    </row>
    <row r="513" spans="4:4" x14ac:dyDescent="0.25">
      <c r="D513" s="50"/>
    </row>
    <row r="514" spans="4:4" x14ac:dyDescent="0.25">
      <c r="D514" s="50"/>
    </row>
    <row r="515" spans="4:4" x14ac:dyDescent="0.25">
      <c r="D515" s="50"/>
    </row>
    <row r="516" spans="4:4" x14ac:dyDescent="0.25">
      <c r="D516" s="50"/>
    </row>
    <row r="517" spans="4:4" x14ac:dyDescent="0.25">
      <c r="D517" s="50"/>
    </row>
    <row r="518" spans="4:4" x14ac:dyDescent="0.25">
      <c r="D518" s="50"/>
    </row>
    <row r="519" spans="4:4" x14ac:dyDescent="0.25">
      <c r="D519" s="50"/>
    </row>
    <row r="520" spans="4:4" x14ac:dyDescent="0.25">
      <c r="D520" s="50"/>
    </row>
    <row r="521" spans="4:4" x14ac:dyDescent="0.25">
      <c r="D521" s="50"/>
    </row>
    <row r="522" spans="4:4" x14ac:dyDescent="0.25">
      <c r="D522" s="50"/>
    </row>
    <row r="523" spans="4:4" x14ac:dyDescent="0.25">
      <c r="D523" s="50"/>
    </row>
    <row r="524" spans="4:4" x14ac:dyDescent="0.25">
      <c r="D524" s="50"/>
    </row>
    <row r="525" spans="4:4" x14ac:dyDescent="0.25">
      <c r="D525" s="50"/>
    </row>
    <row r="526" spans="4:4" x14ac:dyDescent="0.25">
      <c r="D526" s="50"/>
    </row>
    <row r="527" spans="4:4" x14ac:dyDescent="0.25">
      <c r="D527" s="50"/>
    </row>
    <row r="528" spans="4:4" x14ac:dyDescent="0.25">
      <c r="D528" s="50"/>
    </row>
    <row r="529" spans="4:4" x14ac:dyDescent="0.25">
      <c r="D529" s="50"/>
    </row>
    <row r="530" spans="4:4" x14ac:dyDescent="0.25">
      <c r="D530" s="50"/>
    </row>
    <row r="531" spans="4:4" x14ac:dyDescent="0.25">
      <c r="D531" s="50"/>
    </row>
    <row r="532" spans="4:4" x14ac:dyDescent="0.25">
      <c r="D532" s="50"/>
    </row>
    <row r="533" spans="4:4" x14ac:dyDescent="0.25">
      <c r="D533" s="50"/>
    </row>
    <row r="534" spans="4:4" x14ac:dyDescent="0.25">
      <c r="D534" s="50"/>
    </row>
    <row r="535" spans="4:4" x14ac:dyDescent="0.25">
      <c r="D535" s="50"/>
    </row>
    <row r="536" spans="4:4" x14ac:dyDescent="0.25">
      <c r="D536" s="50"/>
    </row>
    <row r="537" spans="4:4" x14ac:dyDescent="0.25">
      <c r="D537" s="50"/>
    </row>
    <row r="538" spans="4:4" x14ac:dyDescent="0.25">
      <c r="D538" s="50"/>
    </row>
    <row r="539" spans="4:4" x14ac:dyDescent="0.25">
      <c r="D539" s="50"/>
    </row>
    <row r="540" spans="4:4" x14ac:dyDescent="0.25">
      <c r="D540" s="50"/>
    </row>
    <row r="541" spans="4:4" x14ac:dyDescent="0.25">
      <c r="D541" s="50"/>
    </row>
    <row r="542" spans="4:4" x14ac:dyDescent="0.25">
      <c r="D542" s="50"/>
    </row>
    <row r="543" spans="4:4" x14ac:dyDescent="0.25">
      <c r="D543" s="50"/>
    </row>
    <row r="544" spans="4:4" x14ac:dyDescent="0.25">
      <c r="D544" s="50"/>
    </row>
    <row r="545" spans="4:4" x14ac:dyDescent="0.25">
      <c r="D545" s="50"/>
    </row>
    <row r="546" spans="4:4" x14ac:dyDescent="0.25">
      <c r="D546" s="50"/>
    </row>
    <row r="547" spans="4:4" x14ac:dyDescent="0.25">
      <c r="D547" s="50"/>
    </row>
    <row r="548" spans="4:4" x14ac:dyDescent="0.25">
      <c r="D548" s="50"/>
    </row>
    <row r="549" spans="4:4" x14ac:dyDescent="0.25">
      <c r="D549" s="50"/>
    </row>
    <row r="550" spans="4:4" x14ac:dyDescent="0.25">
      <c r="D550" s="50"/>
    </row>
    <row r="551" spans="4:4" x14ac:dyDescent="0.25">
      <c r="D551" s="50"/>
    </row>
    <row r="552" spans="4:4" x14ac:dyDescent="0.25">
      <c r="D552" s="50"/>
    </row>
    <row r="553" spans="4:4" x14ac:dyDescent="0.25">
      <c r="D553" s="50"/>
    </row>
    <row r="554" spans="4:4" x14ac:dyDescent="0.25">
      <c r="D554" s="50"/>
    </row>
    <row r="555" spans="4:4" x14ac:dyDescent="0.25">
      <c r="D555" s="50"/>
    </row>
    <row r="556" spans="4:4" x14ac:dyDescent="0.25">
      <c r="D556" s="50"/>
    </row>
    <row r="557" spans="4:4" x14ac:dyDescent="0.25">
      <c r="D557" s="50"/>
    </row>
    <row r="558" spans="4:4" x14ac:dyDescent="0.25">
      <c r="D558" s="50"/>
    </row>
    <row r="559" spans="4:4" x14ac:dyDescent="0.25">
      <c r="D559" s="50"/>
    </row>
    <row r="560" spans="4:4" x14ac:dyDescent="0.25">
      <c r="D560" s="50"/>
    </row>
    <row r="561" spans="4:4" x14ac:dyDescent="0.25">
      <c r="D561" s="50"/>
    </row>
    <row r="562" spans="4:4" x14ac:dyDescent="0.25">
      <c r="D562" s="50"/>
    </row>
    <row r="563" spans="4:4" x14ac:dyDescent="0.25">
      <c r="D563" s="50"/>
    </row>
    <row r="564" spans="4:4" x14ac:dyDescent="0.25">
      <c r="D564" s="50"/>
    </row>
    <row r="565" spans="4:4" x14ac:dyDescent="0.25">
      <c r="D565" s="50"/>
    </row>
    <row r="566" spans="4:4" x14ac:dyDescent="0.25">
      <c r="D566" s="50"/>
    </row>
    <row r="567" spans="4:4" x14ac:dyDescent="0.25">
      <c r="D567" s="50"/>
    </row>
    <row r="568" spans="4:4" x14ac:dyDescent="0.25">
      <c r="D568" s="50"/>
    </row>
    <row r="569" spans="4:4" x14ac:dyDescent="0.25">
      <c r="D569" s="50"/>
    </row>
    <row r="570" spans="4:4" x14ac:dyDescent="0.25">
      <c r="D570" s="50"/>
    </row>
    <row r="571" spans="4:4" x14ac:dyDescent="0.25">
      <c r="D571" s="50"/>
    </row>
    <row r="572" spans="4:4" x14ac:dyDescent="0.25">
      <c r="D572" s="50"/>
    </row>
    <row r="573" spans="4:4" x14ac:dyDescent="0.25">
      <c r="D573" s="50"/>
    </row>
    <row r="574" spans="4:4" x14ac:dyDescent="0.25">
      <c r="D574" s="50"/>
    </row>
    <row r="575" spans="4:4" x14ac:dyDescent="0.25">
      <c r="D575" s="50"/>
    </row>
    <row r="576" spans="4:4" x14ac:dyDescent="0.25">
      <c r="D576" s="50"/>
    </row>
    <row r="577" spans="4:4" x14ac:dyDescent="0.25">
      <c r="D577" s="50"/>
    </row>
    <row r="578" spans="4:4" x14ac:dyDescent="0.25">
      <c r="D578" s="50"/>
    </row>
    <row r="579" spans="4:4" x14ac:dyDescent="0.25">
      <c r="D579" s="50"/>
    </row>
    <row r="580" spans="4:4" x14ac:dyDescent="0.25">
      <c r="D580" s="50"/>
    </row>
    <row r="581" spans="4:4" x14ac:dyDescent="0.25">
      <c r="D581" s="50"/>
    </row>
    <row r="582" spans="4:4" x14ac:dyDescent="0.25">
      <c r="D582" s="50"/>
    </row>
    <row r="583" spans="4:4" x14ac:dyDescent="0.25">
      <c r="D583" s="50"/>
    </row>
    <row r="584" spans="4:4" x14ac:dyDescent="0.25">
      <c r="D584" s="50"/>
    </row>
    <row r="585" spans="4:4" x14ac:dyDescent="0.25">
      <c r="D585" s="50"/>
    </row>
    <row r="586" spans="4:4" x14ac:dyDescent="0.25">
      <c r="D586" s="50"/>
    </row>
    <row r="587" spans="4:4" x14ac:dyDescent="0.25">
      <c r="D587" s="50"/>
    </row>
    <row r="588" spans="4:4" x14ac:dyDescent="0.25">
      <c r="D588" s="50"/>
    </row>
    <row r="589" spans="4:4" x14ac:dyDescent="0.25">
      <c r="D589" s="50"/>
    </row>
    <row r="590" spans="4:4" x14ac:dyDescent="0.25">
      <c r="D590" s="50"/>
    </row>
    <row r="591" spans="4:4" x14ac:dyDescent="0.25">
      <c r="D591" s="50"/>
    </row>
    <row r="592" spans="4:4" x14ac:dyDescent="0.25">
      <c r="D592" s="50"/>
    </row>
    <row r="593" spans="4:4" x14ac:dyDescent="0.25">
      <c r="D593" s="50"/>
    </row>
    <row r="594" spans="4:4" x14ac:dyDescent="0.25">
      <c r="D594" s="50"/>
    </row>
    <row r="595" spans="4:4" x14ac:dyDescent="0.25">
      <c r="D595" s="50"/>
    </row>
    <row r="596" spans="4:4" x14ac:dyDescent="0.25">
      <c r="D596" s="50"/>
    </row>
    <row r="597" spans="4:4" x14ac:dyDescent="0.25">
      <c r="D597" s="50"/>
    </row>
    <row r="598" spans="4:4" x14ac:dyDescent="0.25">
      <c r="D598" s="50"/>
    </row>
    <row r="599" spans="4:4" x14ac:dyDescent="0.25">
      <c r="D599" s="50"/>
    </row>
    <row r="600" spans="4:4" x14ac:dyDescent="0.25">
      <c r="D600" s="50"/>
    </row>
    <row r="601" spans="4:4" x14ac:dyDescent="0.25">
      <c r="D601" s="50"/>
    </row>
    <row r="602" spans="4:4" x14ac:dyDescent="0.25">
      <c r="D602" s="50"/>
    </row>
    <row r="603" spans="4:4" x14ac:dyDescent="0.25">
      <c r="D603" s="50"/>
    </row>
    <row r="604" spans="4:4" x14ac:dyDescent="0.25">
      <c r="D604" s="50"/>
    </row>
    <row r="605" spans="4:4" x14ac:dyDescent="0.25">
      <c r="D605" s="50"/>
    </row>
    <row r="606" spans="4:4" x14ac:dyDescent="0.25">
      <c r="D606" s="50"/>
    </row>
    <row r="607" spans="4:4" x14ac:dyDescent="0.25">
      <c r="D607" s="50"/>
    </row>
    <row r="608" spans="4:4" x14ac:dyDescent="0.25">
      <c r="D608" s="50"/>
    </row>
    <row r="609" spans="4:4" x14ac:dyDescent="0.25">
      <c r="D609" s="50"/>
    </row>
    <row r="610" spans="4:4" x14ac:dyDescent="0.25">
      <c r="D610" s="50"/>
    </row>
    <row r="611" spans="4:4" x14ac:dyDescent="0.25">
      <c r="D611" s="50"/>
    </row>
    <row r="612" spans="4:4" x14ac:dyDescent="0.25">
      <c r="D612" s="50"/>
    </row>
    <row r="613" spans="4:4" x14ac:dyDescent="0.25">
      <c r="D613" s="50"/>
    </row>
    <row r="614" spans="4:4" x14ac:dyDescent="0.25">
      <c r="D614" s="50"/>
    </row>
    <row r="615" spans="4:4" x14ac:dyDescent="0.25">
      <c r="D615" s="50"/>
    </row>
    <row r="616" spans="4:4" x14ac:dyDescent="0.25">
      <c r="D616" s="50"/>
    </row>
    <row r="617" spans="4:4" x14ac:dyDescent="0.25">
      <c r="D617" s="50"/>
    </row>
    <row r="618" spans="4:4" x14ac:dyDescent="0.25">
      <c r="D618" s="50"/>
    </row>
    <row r="619" spans="4:4" x14ac:dyDescent="0.25">
      <c r="D619" s="50"/>
    </row>
    <row r="620" spans="4:4" x14ac:dyDescent="0.25">
      <c r="D620" s="50"/>
    </row>
    <row r="621" spans="4:4" x14ac:dyDescent="0.25">
      <c r="D621" s="50"/>
    </row>
    <row r="622" spans="4:4" x14ac:dyDescent="0.25">
      <c r="D622" s="50"/>
    </row>
    <row r="623" spans="4:4" x14ac:dyDescent="0.25">
      <c r="D623" s="50"/>
    </row>
    <row r="624" spans="4:4" x14ac:dyDescent="0.25">
      <c r="D624" s="50"/>
    </row>
    <row r="625" spans="4:4" x14ac:dyDescent="0.25">
      <c r="D625" s="50"/>
    </row>
    <row r="626" spans="4:4" x14ac:dyDescent="0.25">
      <c r="D626" s="50"/>
    </row>
    <row r="627" spans="4:4" x14ac:dyDescent="0.25">
      <c r="D627" s="50"/>
    </row>
    <row r="628" spans="4:4" x14ac:dyDescent="0.25">
      <c r="D628" s="50"/>
    </row>
    <row r="629" spans="4:4" x14ac:dyDescent="0.25">
      <c r="D629" s="50"/>
    </row>
    <row r="630" spans="4:4" x14ac:dyDescent="0.25">
      <c r="D630" s="50"/>
    </row>
    <row r="631" spans="4:4" x14ac:dyDescent="0.25">
      <c r="D631" s="50"/>
    </row>
    <row r="632" spans="4:4" x14ac:dyDescent="0.25">
      <c r="D632" s="50"/>
    </row>
    <row r="633" spans="4:4" x14ac:dyDescent="0.25">
      <c r="D633" s="50"/>
    </row>
    <row r="634" spans="4:4" x14ac:dyDescent="0.25">
      <c r="D634" s="50"/>
    </row>
    <row r="635" spans="4:4" x14ac:dyDescent="0.25">
      <c r="D635" s="50"/>
    </row>
    <row r="636" spans="4:4" x14ac:dyDescent="0.25">
      <c r="D636" s="50"/>
    </row>
    <row r="637" spans="4:4" x14ac:dyDescent="0.25">
      <c r="D637" s="50"/>
    </row>
    <row r="638" spans="4:4" x14ac:dyDescent="0.25">
      <c r="D638" s="50"/>
    </row>
    <row r="639" spans="4:4" x14ac:dyDescent="0.25">
      <c r="D639" s="50"/>
    </row>
    <row r="640" spans="4:4" x14ac:dyDescent="0.25">
      <c r="D640" s="50"/>
    </row>
    <row r="641" spans="4:4" x14ac:dyDescent="0.25">
      <c r="D641" s="50"/>
    </row>
    <row r="642" spans="4:4" x14ac:dyDescent="0.25">
      <c r="D642" s="50"/>
    </row>
    <row r="643" spans="4:4" x14ac:dyDescent="0.25">
      <c r="D643" s="50"/>
    </row>
    <row r="644" spans="4:4" x14ac:dyDescent="0.25">
      <c r="D644" s="50"/>
    </row>
    <row r="645" spans="4:4" x14ac:dyDescent="0.25">
      <c r="D645" s="50"/>
    </row>
    <row r="646" spans="4:4" x14ac:dyDescent="0.25">
      <c r="D646" s="50"/>
    </row>
    <row r="647" spans="4:4" x14ac:dyDescent="0.25">
      <c r="D647" s="50"/>
    </row>
    <row r="648" spans="4:4" x14ac:dyDescent="0.25">
      <c r="D648" s="50"/>
    </row>
    <row r="649" spans="4:4" x14ac:dyDescent="0.25">
      <c r="D649" s="50"/>
    </row>
    <row r="650" spans="4:4" x14ac:dyDescent="0.25">
      <c r="D650" s="50"/>
    </row>
    <row r="651" spans="4:4" x14ac:dyDescent="0.25">
      <c r="D651" s="50"/>
    </row>
    <row r="652" spans="4:4" x14ac:dyDescent="0.25">
      <c r="D652" s="50"/>
    </row>
    <row r="653" spans="4:4" x14ac:dyDescent="0.25">
      <c r="D653" s="50"/>
    </row>
    <row r="654" spans="4:4" x14ac:dyDescent="0.25">
      <c r="D654" s="50"/>
    </row>
    <row r="655" spans="4:4" x14ac:dyDescent="0.25">
      <c r="D655" s="50"/>
    </row>
    <row r="656" spans="4:4" x14ac:dyDescent="0.25">
      <c r="D656" s="50"/>
    </row>
    <row r="657" spans="4:4" x14ac:dyDescent="0.25">
      <c r="D657" s="50"/>
    </row>
    <row r="658" spans="4:4" x14ac:dyDescent="0.25">
      <c r="D658" s="50"/>
    </row>
    <row r="659" spans="4:4" x14ac:dyDescent="0.25">
      <c r="D659" s="50"/>
    </row>
    <row r="660" spans="4:4" x14ac:dyDescent="0.25">
      <c r="D660" s="50"/>
    </row>
    <row r="661" spans="4:4" x14ac:dyDescent="0.25">
      <c r="D661" s="50"/>
    </row>
    <row r="662" spans="4:4" x14ac:dyDescent="0.25">
      <c r="D662" s="50"/>
    </row>
    <row r="663" spans="4:4" x14ac:dyDescent="0.25">
      <c r="D663" s="50"/>
    </row>
    <row r="664" spans="4:4" x14ac:dyDescent="0.25">
      <c r="D664" s="50"/>
    </row>
    <row r="665" spans="4:4" x14ac:dyDescent="0.25">
      <c r="D665" s="50"/>
    </row>
    <row r="666" spans="4:4" x14ac:dyDescent="0.25">
      <c r="D666" s="50"/>
    </row>
    <row r="667" spans="4:4" x14ac:dyDescent="0.25">
      <c r="D667" s="50"/>
    </row>
    <row r="668" spans="4:4" x14ac:dyDescent="0.25">
      <c r="D668" s="50"/>
    </row>
    <row r="669" spans="4:4" x14ac:dyDescent="0.25">
      <c r="D669" s="50"/>
    </row>
    <row r="670" spans="4:4" x14ac:dyDescent="0.25">
      <c r="D670" s="50"/>
    </row>
    <row r="671" spans="4:4" x14ac:dyDescent="0.25">
      <c r="D671" s="50"/>
    </row>
    <row r="672" spans="4:4" x14ac:dyDescent="0.25">
      <c r="D672" s="50"/>
    </row>
    <row r="673" spans="4:4" x14ac:dyDescent="0.25">
      <c r="D673" s="50"/>
    </row>
    <row r="674" spans="4:4" x14ac:dyDescent="0.25">
      <c r="D674" s="50"/>
    </row>
    <row r="675" spans="4:4" x14ac:dyDescent="0.25">
      <c r="D675" s="50"/>
    </row>
    <row r="676" spans="4:4" x14ac:dyDescent="0.25">
      <c r="D676" s="50"/>
    </row>
    <row r="677" spans="4:4" x14ac:dyDescent="0.25">
      <c r="D677" s="50"/>
    </row>
    <row r="678" spans="4:4" x14ac:dyDescent="0.25">
      <c r="D678" s="50"/>
    </row>
    <row r="679" spans="4:4" x14ac:dyDescent="0.25">
      <c r="D679" s="50"/>
    </row>
    <row r="680" spans="4:4" x14ac:dyDescent="0.25">
      <c r="D680" s="50"/>
    </row>
    <row r="681" spans="4:4" x14ac:dyDescent="0.25">
      <c r="D681" s="50"/>
    </row>
    <row r="682" spans="4:4" x14ac:dyDescent="0.25">
      <c r="D682" s="50"/>
    </row>
    <row r="683" spans="4:4" x14ac:dyDescent="0.25">
      <c r="D683" s="50"/>
    </row>
    <row r="684" spans="4:4" x14ac:dyDescent="0.25">
      <c r="D684" s="50"/>
    </row>
    <row r="685" spans="4:4" x14ac:dyDescent="0.25">
      <c r="D685" s="50"/>
    </row>
    <row r="686" spans="4:4" x14ac:dyDescent="0.25">
      <c r="D686" s="50"/>
    </row>
    <row r="687" spans="4:4" x14ac:dyDescent="0.25">
      <c r="D687" s="50"/>
    </row>
    <row r="688" spans="4:4" x14ac:dyDescent="0.25">
      <c r="D688" s="50"/>
    </row>
    <row r="689" spans="4:4" x14ac:dyDescent="0.25">
      <c r="D689" s="50"/>
    </row>
    <row r="690" spans="4:4" x14ac:dyDescent="0.25">
      <c r="D690" s="50"/>
    </row>
    <row r="691" spans="4:4" x14ac:dyDescent="0.25">
      <c r="D691" s="50"/>
    </row>
    <row r="692" spans="4:4" x14ac:dyDescent="0.25">
      <c r="D692" s="50"/>
    </row>
    <row r="693" spans="4:4" x14ac:dyDescent="0.25">
      <c r="D693" s="50"/>
    </row>
    <row r="694" spans="4:4" x14ac:dyDescent="0.25">
      <c r="D694" s="50"/>
    </row>
    <row r="695" spans="4:4" x14ac:dyDescent="0.25">
      <c r="D695" s="50"/>
    </row>
    <row r="696" spans="4:4" x14ac:dyDescent="0.25">
      <c r="D696" s="50"/>
    </row>
    <row r="697" spans="4:4" x14ac:dyDescent="0.25">
      <c r="D697" s="50"/>
    </row>
    <row r="698" spans="4:4" x14ac:dyDescent="0.25">
      <c r="D698" s="50"/>
    </row>
    <row r="699" spans="4:4" x14ac:dyDescent="0.25">
      <c r="D699" s="50"/>
    </row>
    <row r="700" spans="4:4" x14ac:dyDescent="0.25">
      <c r="D700" s="50"/>
    </row>
    <row r="701" spans="4:4" x14ac:dyDescent="0.25">
      <c r="D701" s="50"/>
    </row>
    <row r="702" spans="4:4" x14ac:dyDescent="0.25">
      <c r="D702" s="50"/>
    </row>
    <row r="703" spans="4:4" x14ac:dyDescent="0.25">
      <c r="D703" s="50"/>
    </row>
    <row r="704" spans="4:4" x14ac:dyDescent="0.25">
      <c r="D704" s="50"/>
    </row>
    <row r="705" spans="4:4" x14ac:dyDescent="0.25">
      <c r="D705" s="50"/>
    </row>
    <row r="706" spans="4:4" x14ac:dyDescent="0.25">
      <c r="D706" s="50"/>
    </row>
    <row r="707" spans="4:4" x14ac:dyDescent="0.25">
      <c r="D707" s="50"/>
    </row>
    <row r="708" spans="4:4" x14ac:dyDescent="0.25">
      <c r="D708" s="50"/>
    </row>
    <row r="709" spans="4:4" x14ac:dyDescent="0.25">
      <c r="D709" s="50"/>
    </row>
    <row r="710" spans="4:4" x14ac:dyDescent="0.25">
      <c r="D710" s="50"/>
    </row>
    <row r="711" spans="4:4" x14ac:dyDescent="0.25">
      <c r="D711" s="50"/>
    </row>
    <row r="712" spans="4:4" x14ac:dyDescent="0.25">
      <c r="D712" s="50"/>
    </row>
    <row r="713" spans="4:4" x14ac:dyDescent="0.25">
      <c r="D713" s="50"/>
    </row>
    <row r="714" spans="4:4" x14ac:dyDescent="0.25">
      <c r="D714" s="50"/>
    </row>
    <row r="715" spans="4:4" x14ac:dyDescent="0.25">
      <c r="D715" s="50"/>
    </row>
    <row r="716" spans="4:4" x14ac:dyDescent="0.25">
      <c r="D716" s="50"/>
    </row>
    <row r="717" spans="4:4" x14ac:dyDescent="0.25">
      <c r="D717" s="50"/>
    </row>
    <row r="718" spans="4:4" x14ac:dyDescent="0.25">
      <c r="D718" s="50"/>
    </row>
    <row r="719" spans="4:4" x14ac:dyDescent="0.25">
      <c r="D719" s="50"/>
    </row>
    <row r="720" spans="4:4" x14ac:dyDescent="0.25">
      <c r="D720" s="50"/>
    </row>
    <row r="721" spans="4:4" x14ac:dyDescent="0.25">
      <c r="D721" s="50"/>
    </row>
    <row r="722" spans="4:4" x14ac:dyDescent="0.25">
      <c r="D722" s="50"/>
    </row>
    <row r="723" spans="4:4" x14ac:dyDescent="0.25">
      <c r="D723" s="50"/>
    </row>
    <row r="724" spans="4:4" x14ac:dyDescent="0.25">
      <c r="D724" s="50"/>
    </row>
    <row r="725" spans="4:4" x14ac:dyDescent="0.25">
      <c r="D725" s="50"/>
    </row>
    <row r="726" spans="4:4" x14ac:dyDescent="0.25">
      <c r="D726" s="50"/>
    </row>
    <row r="727" spans="4:4" x14ac:dyDescent="0.25">
      <c r="D727" s="50"/>
    </row>
    <row r="728" spans="4:4" x14ac:dyDescent="0.25">
      <c r="D728" s="50"/>
    </row>
    <row r="729" spans="4:4" x14ac:dyDescent="0.25">
      <c r="D729" s="50"/>
    </row>
    <row r="730" spans="4:4" x14ac:dyDescent="0.25">
      <c r="D730" s="50"/>
    </row>
    <row r="731" spans="4:4" x14ac:dyDescent="0.25">
      <c r="D731" s="50"/>
    </row>
    <row r="732" spans="4:4" x14ac:dyDescent="0.25">
      <c r="D732" s="50"/>
    </row>
    <row r="733" spans="4:4" x14ac:dyDescent="0.25">
      <c r="D733" s="50"/>
    </row>
    <row r="734" spans="4:4" x14ac:dyDescent="0.25">
      <c r="D734" s="50"/>
    </row>
    <row r="735" spans="4:4" x14ac:dyDescent="0.25">
      <c r="D735" s="50"/>
    </row>
    <row r="736" spans="4:4" x14ac:dyDescent="0.25">
      <c r="D736" s="50"/>
    </row>
    <row r="737" spans="4:4" x14ac:dyDescent="0.25">
      <c r="D737" s="50"/>
    </row>
    <row r="738" spans="4:4" x14ac:dyDescent="0.25">
      <c r="D738" s="50"/>
    </row>
    <row r="739" spans="4:4" x14ac:dyDescent="0.25">
      <c r="D739" s="50"/>
    </row>
    <row r="740" spans="4:4" x14ac:dyDescent="0.25">
      <c r="D740" s="50"/>
    </row>
    <row r="741" spans="4:4" x14ac:dyDescent="0.25">
      <c r="D741" s="50"/>
    </row>
    <row r="742" spans="4:4" x14ac:dyDescent="0.25">
      <c r="D742" s="50"/>
    </row>
    <row r="743" spans="4:4" x14ac:dyDescent="0.25">
      <c r="D743" s="50"/>
    </row>
    <row r="744" spans="4:4" x14ac:dyDescent="0.25">
      <c r="D744" s="50"/>
    </row>
    <row r="745" spans="4:4" x14ac:dyDescent="0.25">
      <c r="D745" s="50"/>
    </row>
    <row r="746" spans="4:4" x14ac:dyDescent="0.25">
      <c r="D746" s="50"/>
    </row>
    <row r="747" spans="4:4" x14ac:dyDescent="0.25">
      <c r="D747" s="50"/>
    </row>
    <row r="748" spans="4:4" x14ac:dyDescent="0.25">
      <c r="D748" s="50"/>
    </row>
    <row r="749" spans="4:4" x14ac:dyDescent="0.25">
      <c r="D749" s="50"/>
    </row>
    <row r="750" spans="4:4" x14ac:dyDescent="0.25">
      <c r="D750" s="50"/>
    </row>
    <row r="751" spans="4:4" x14ac:dyDescent="0.25">
      <c r="D751" s="50"/>
    </row>
    <row r="752" spans="4:4" x14ac:dyDescent="0.25">
      <c r="D752" s="50"/>
    </row>
    <row r="753" spans="4:4" x14ac:dyDescent="0.25">
      <c r="D753" s="50"/>
    </row>
    <row r="754" spans="4:4" x14ac:dyDescent="0.25">
      <c r="D754" s="50"/>
    </row>
    <row r="755" spans="4:4" x14ac:dyDescent="0.25">
      <c r="D755" s="50"/>
    </row>
    <row r="756" spans="4:4" x14ac:dyDescent="0.25">
      <c r="D756" s="50"/>
    </row>
    <row r="757" spans="4:4" x14ac:dyDescent="0.25">
      <c r="D757" s="50"/>
    </row>
    <row r="758" spans="4:4" x14ac:dyDescent="0.25">
      <c r="D758" s="50"/>
    </row>
    <row r="759" spans="4:4" x14ac:dyDescent="0.25">
      <c r="D759" s="50"/>
    </row>
    <row r="760" spans="4:4" x14ac:dyDescent="0.25">
      <c r="D760" s="50"/>
    </row>
    <row r="761" spans="4:4" x14ac:dyDescent="0.25">
      <c r="D761" s="50"/>
    </row>
    <row r="762" spans="4:4" x14ac:dyDescent="0.25">
      <c r="D762" s="50"/>
    </row>
    <row r="763" spans="4:4" x14ac:dyDescent="0.25">
      <c r="D763" s="50"/>
    </row>
    <row r="764" spans="4:4" x14ac:dyDescent="0.25">
      <c r="D764" s="50"/>
    </row>
    <row r="765" spans="4:4" x14ac:dyDescent="0.25">
      <c r="D765" s="50"/>
    </row>
    <row r="766" spans="4:4" x14ac:dyDescent="0.25">
      <c r="D766" s="50"/>
    </row>
    <row r="767" spans="4:4" x14ac:dyDescent="0.25">
      <c r="D767" s="50"/>
    </row>
    <row r="768" spans="4:4" x14ac:dyDescent="0.25">
      <c r="D768" s="50"/>
    </row>
    <row r="769" spans="4:4" x14ac:dyDescent="0.25">
      <c r="D769" s="50"/>
    </row>
    <row r="770" spans="4:4" x14ac:dyDescent="0.25">
      <c r="D770" s="50"/>
    </row>
    <row r="771" spans="4:4" x14ac:dyDescent="0.25">
      <c r="D771" s="50"/>
    </row>
    <row r="772" spans="4:4" x14ac:dyDescent="0.25">
      <c r="D772" s="50"/>
    </row>
    <row r="773" spans="4:4" x14ac:dyDescent="0.25">
      <c r="D773" s="50"/>
    </row>
    <row r="774" spans="4:4" x14ac:dyDescent="0.25">
      <c r="D774" s="50"/>
    </row>
    <row r="775" spans="4:4" x14ac:dyDescent="0.25">
      <c r="D775" s="50"/>
    </row>
    <row r="776" spans="4:4" x14ac:dyDescent="0.25">
      <c r="D776" s="50"/>
    </row>
    <row r="777" spans="4:4" x14ac:dyDescent="0.25">
      <c r="D777" s="50"/>
    </row>
    <row r="778" spans="4:4" x14ac:dyDescent="0.25">
      <c r="D778" s="50"/>
    </row>
    <row r="779" spans="4:4" x14ac:dyDescent="0.25">
      <c r="D779" s="50"/>
    </row>
    <row r="780" spans="4:4" x14ac:dyDescent="0.25">
      <c r="D780" s="50"/>
    </row>
    <row r="781" spans="4:4" x14ac:dyDescent="0.25">
      <c r="D781" s="50"/>
    </row>
    <row r="782" spans="4:4" x14ac:dyDescent="0.25">
      <c r="D782" s="50"/>
    </row>
    <row r="783" spans="4:4" x14ac:dyDescent="0.25">
      <c r="D783" s="50"/>
    </row>
    <row r="784" spans="4:4" x14ac:dyDescent="0.25">
      <c r="D784" s="50"/>
    </row>
    <row r="785" spans="4:4" x14ac:dyDescent="0.25">
      <c r="D785" s="50"/>
    </row>
    <row r="786" spans="4:4" x14ac:dyDescent="0.25">
      <c r="D786" s="50"/>
    </row>
    <row r="787" spans="4:4" x14ac:dyDescent="0.25">
      <c r="D787" s="50"/>
    </row>
    <row r="788" spans="4:4" x14ac:dyDescent="0.25">
      <c r="D788" s="50"/>
    </row>
    <row r="789" spans="4:4" x14ac:dyDescent="0.25">
      <c r="D789" s="50"/>
    </row>
    <row r="790" spans="4:4" x14ac:dyDescent="0.25">
      <c r="D790" s="50"/>
    </row>
    <row r="791" spans="4:4" x14ac:dyDescent="0.25">
      <c r="D791" s="50"/>
    </row>
    <row r="792" spans="4:4" x14ac:dyDescent="0.25">
      <c r="D792" s="50"/>
    </row>
    <row r="793" spans="4:4" x14ac:dyDescent="0.25">
      <c r="D793" s="50"/>
    </row>
    <row r="794" spans="4:4" x14ac:dyDescent="0.25">
      <c r="D794" s="50"/>
    </row>
    <row r="795" spans="4:4" x14ac:dyDescent="0.25">
      <c r="D795" s="50"/>
    </row>
    <row r="796" spans="4:4" x14ac:dyDescent="0.25">
      <c r="D796" s="50"/>
    </row>
    <row r="797" spans="4:4" x14ac:dyDescent="0.25">
      <c r="D797" s="50"/>
    </row>
    <row r="798" spans="4:4" x14ac:dyDescent="0.25">
      <c r="D798" s="50"/>
    </row>
    <row r="799" spans="4:4" x14ac:dyDescent="0.25">
      <c r="D799" s="50"/>
    </row>
    <row r="800" spans="4:4" x14ac:dyDescent="0.25">
      <c r="D800" s="50"/>
    </row>
    <row r="801" spans="4:4" x14ac:dyDescent="0.25">
      <c r="D801" s="50"/>
    </row>
    <row r="802" spans="4:4" x14ac:dyDescent="0.25">
      <c r="D802" s="50"/>
    </row>
    <row r="803" spans="4:4" x14ac:dyDescent="0.25">
      <c r="D803" s="50"/>
    </row>
    <row r="804" spans="4:4" x14ac:dyDescent="0.25">
      <c r="D804" s="50"/>
    </row>
    <row r="805" spans="4:4" x14ac:dyDescent="0.25">
      <c r="D805" s="50"/>
    </row>
    <row r="806" spans="4:4" x14ac:dyDescent="0.25">
      <c r="D806" s="50"/>
    </row>
    <row r="807" spans="4:4" x14ac:dyDescent="0.25">
      <c r="D807" s="50"/>
    </row>
    <row r="808" spans="4:4" x14ac:dyDescent="0.25">
      <c r="D808" s="50"/>
    </row>
    <row r="809" spans="4:4" x14ac:dyDescent="0.25">
      <c r="D809" s="50"/>
    </row>
    <row r="810" spans="4:4" x14ac:dyDescent="0.25">
      <c r="D810" s="50"/>
    </row>
    <row r="811" spans="4:4" x14ac:dyDescent="0.25">
      <c r="D811" s="50"/>
    </row>
    <row r="812" spans="4:4" x14ac:dyDescent="0.25">
      <c r="D812" s="50"/>
    </row>
    <row r="813" spans="4:4" x14ac:dyDescent="0.25">
      <c r="D813" s="50"/>
    </row>
    <row r="814" spans="4:4" x14ac:dyDescent="0.25">
      <c r="D814" s="50"/>
    </row>
    <row r="815" spans="4:4" x14ac:dyDescent="0.25">
      <c r="D815" s="50"/>
    </row>
    <row r="816" spans="4:4" x14ac:dyDescent="0.25">
      <c r="D816" s="50"/>
    </row>
    <row r="817" spans="4:4" x14ac:dyDescent="0.25">
      <c r="D817" s="50"/>
    </row>
    <row r="818" spans="4:4" x14ac:dyDescent="0.25">
      <c r="D818" s="50"/>
    </row>
    <row r="819" spans="4:4" x14ac:dyDescent="0.25">
      <c r="D819" s="50"/>
    </row>
    <row r="820" spans="4:4" x14ac:dyDescent="0.25">
      <c r="D820" s="50"/>
    </row>
    <row r="821" spans="4:4" x14ac:dyDescent="0.25">
      <c r="D821" s="50"/>
    </row>
    <row r="822" spans="4:4" x14ac:dyDescent="0.25">
      <c r="D822" s="50"/>
    </row>
    <row r="823" spans="4:4" x14ac:dyDescent="0.25">
      <c r="D823" s="50"/>
    </row>
    <row r="824" spans="4:4" x14ac:dyDescent="0.25">
      <c r="D824" s="50"/>
    </row>
    <row r="825" spans="4:4" x14ac:dyDescent="0.25">
      <c r="D825" s="50"/>
    </row>
    <row r="826" spans="4:4" x14ac:dyDescent="0.25">
      <c r="D826" s="50"/>
    </row>
    <row r="827" spans="4:4" x14ac:dyDescent="0.25">
      <c r="D827" s="50"/>
    </row>
    <row r="828" spans="4:4" x14ac:dyDescent="0.25">
      <c r="D828" s="50"/>
    </row>
    <row r="829" spans="4:4" x14ac:dyDescent="0.25">
      <c r="D829" s="50"/>
    </row>
    <row r="830" spans="4:4" x14ac:dyDescent="0.25">
      <c r="D830" s="50"/>
    </row>
    <row r="831" spans="4:4" x14ac:dyDescent="0.25">
      <c r="D831" s="50"/>
    </row>
    <row r="832" spans="4:4" x14ac:dyDescent="0.25">
      <c r="D832" s="50"/>
    </row>
    <row r="833" spans="4:4" x14ac:dyDescent="0.25">
      <c r="D833" s="50"/>
    </row>
    <row r="834" spans="4:4" x14ac:dyDescent="0.25">
      <c r="D834" s="50"/>
    </row>
    <row r="835" spans="4:4" x14ac:dyDescent="0.25">
      <c r="D835" s="50"/>
    </row>
    <row r="836" spans="4:4" x14ac:dyDescent="0.25">
      <c r="D836" s="50"/>
    </row>
    <row r="837" spans="4:4" x14ac:dyDescent="0.25">
      <c r="D837" s="50"/>
    </row>
    <row r="838" spans="4:4" x14ac:dyDescent="0.25">
      <c r="D838" s="50"/>
    </row>
    <row r="839" spans="4:4" x14ac:dyDescent="0.25">
      <c r="D839" s="50"/>
    </row>
    <row r="840" spans="4:4" x14ac:dyDescent="0.25">
      <c r="D840" s="50"/>
    </row>
    <row r="841" spans="4:4" x14ac:dyDescent="0.25">
      <c r="D841" s="50"/>
    </row>
    <row r="842" spans="4:4" x14ac:dyDescent="0.25">
      <c r="D842" s="50"/>
    </row>
    <row r="843" spans="4:4" x14ac:dyDescent="0.25">
      <c r="D843" s="50"/>
    </row>
    <row r="844" spans="4:4" x14ac:dyDescent="0.25">
      <c r="D844" s="50"/>
    </row>
    <row r="845" spans="4:4" x14ac:dyDescent="0.25">
      <c r="D845" s="50"/>
    </row>
    <row r="846" spans="4:4" x14ac:dyDescent="0.25">
      <c r="D846" s="50"/>
    </row>
    <row r="847" spans="4:4" x14ac:dyDescent="0.25">
      <c r="D847" s="50"/>
    </row>
    <row r="848" spans="4:4" x14ac:dyDescent="0.25">
      <c r="D848" s="50"/>
    </row>
    <row r="849" spans="4:4" x14ac:dyDescent="0.25">
      <c r="D849" s="50"/>
    </row>
    <row r="850" spans="4:4" x14ac:dyDescent="0.25">
      <c r="D850" s="50"/>
    </row>
    <row r="851" spans="4:4" x14ac:dyDescent="0.25">
      <c r="D851" s="50"/>
    </row>
    <row r="852" spans="4:4" x14ac:dyDescent="0.25">
      <c r="D852" s="50"/>
    </row>
    <row r="853" spans="4:4" x14ac:dyDescent="0.25">
      <c r="D853" s="50"/>
    </row>
    <row r="854" spans="4:4" x14ac:dyDescent="0.25">
      <c r="D854" s="50"/>
    </row>
    <row r="855" spans="4:4" x14ac:dyDescent="0.25">
      <c r="D855" s="50"/>
    </row>
    <row r="856" spans="4:4" x14ac:dyDescent="0.25">
      <c r="D856" s="50"/>
    </row>
    <row r="857" spans="4:4" x14ac:dyDescent="0.25">
      <c r="D857" s="50"/>
    </row>
    <row r="858" spans="4:4" x14ac:dyDescent="0.25">
      <c r="D858" s="50"/>
    </row>
    <row r="859" spans="4:4" x14ac:dyDescent="0.25">
      <c r="D859" s="50"/>
    </row>
    <row r="860" spans="4:4" x14ac:dyDescent="0.25">
      <c r="D860" s="50"/>
    </row>
    <row r="861" spans="4:4" x14ac:dyDescent="0.25">
      <c r="D861" s="50"/>
    </row>
    <row r="862" spans="4:4" x14ac:dyDescent="0.25">
      <c r="D862" s="50"/>
    </row>
    <row r="863" spans="4:4" x14ac:dyDescent="0.25">
      <c r="D863" s="50"/>
    </row>
    <row r="864" spans="4:4" x14ac:dyDescent="0.25">
      <c r="D864" s="50"/>
    </row>
    <row r="865" spans="4:4" x14ac:dyDescent="0.25">
      <c r="D865" s="50"/>
    </row>
    <row r="866" spans="4:4" x14ac:dyDescent="0.25">
      <c r="D866" s="50"/>
    </row>
    <row r="867" spans="4:4" x14ac:dyDescent="0.25">
      <c r="D867" s="50"/>
    </row>
    <row r="868" spans="4:4" x14ac:dyDescent="0.25">
      <c r="D868" s="50"/>
    </row>
    <row r="869" spans="4:4" x14ac:dyDescent="0.25">
      <c r="D869" s="50"/>
    </row>
    <row r="870" spans="4:4" x14ac:dyDescent="0.25">
      <c r="D870" s="50"/>
    </row>
    <row r="871" spans="4:4" x14ac:dyDescent="0.25">
      <c r="D871" s="50"/>
    </row>
    <row r="872" spans="4:4" x14ac:dyDescent="0.25">
      <c r="D872" s="50"/>
    </row>
    <row r="873" spans="4:4" x14ac:dyDescent="0.25">
      <c r="D873" s="50"/>
    </row>
    <row r="874" spans="4:4" x14ac:dyDescent="0.25">
      <c r="D874" s="50"/>
    </row>
    <row r="875" spans="4:4" x14ac:dyDescent="0.25">
      <c r="D875" s="50"/>
    </row>
    <row r="876" spans="4:4" x14ac:dyDescent="0.25">
      <c r="D876" s="50"/>
    </row>
    <row r="877" spans="4:4" x14ac:dyDescent="0.25">
      <c r="D877" s="50"/>
    </row>
    <row r="878" spans="4:4" x14ac:dyDescent="0.25">
      <c r="D878" s="50"/>
    </row>
    <row r="879" spans="4:4" x14ac:dyDescent="0.25">
      <c r="D879" s="50"/>
    </row>
    <row r="880" spans="4:4" x14ac:dyDescent="0.25">
      <c r="D880" s="50"/>
    </row>
    <row r="881" spans="4:4" x14ac:dyDescent="0.25">
      <c r="D881" s="50"/>
    </row>
    <row r="882" spans="4:4" x14ac:dyDescent="0.25">
      <c r="D882" s="50"/>
    </row>
    <row r="883" spans="4:4" x14ac:dyDescent="0.25">
      <c r="D883" s="50"/>
    </row>
    <row r="884" spans="4:4" x14ac:dyDescent="0.25">
      <c r="D884" s="50"/>
    </row>
    <row r="885" spans="4:4" x14ac:dyDescent="0.25">
      <c r="D885" s="50"/>
    </row>
    <row r="886" spans="4:4" x14ac:dyDescent="0.25">
      <c r="D886" s="50"/>
    </row>
    <row r="887" spans="4:4" x14ac:dyDescent="0.25">
      <c r="D887" s="50"/>
    </row>
    <row r="888" spans="4:4" x14ac:dyDescent="0.25">
      <c r="D888" s="50"/>
    </row>
    <row r="889" spans="4:4" x14ac:dyDescent="0.25">
      <c r="D889" s="50"/>
    </row>
    <row r="890" spans="4:4" x14ac:dyDescent="0.25">
      <c r="D890" s="50"/>
    </row>
    <row r="891" spans="4:4" x14ac:dyDescent="0.25">
      <c r="D891" s="50"/>
    </row>
    <row r="892" spans="4:4" x14ac:dyDescent="0.25">
      <c r="D892" s="50"/>
    </row>
    <row r="893" spans="4:4" x14ac:dyDescent="0.25">
      <c r="D893" s="50"/>
    </row>
    <row r="894" spans="4:4" x14ac:dyDescent="0.25">
      <c r="D894" s="50"/>
    </row>
    <row r="895" spans="4:4" x14ac:dyDescent="0.25">
      <c r="D895" s="50"/>
    </row>
    <row r="896" spans="4:4" x14ac:dyDescent="0.25">
      <c r="D896" s="50"/>
    </row>
    <row r="897" spans="4:4" x14ac:dyDescent="0.25">
      <c r="D897" s="50"/>
    </row>
    <row r="898" spans="4:4" x14ac:dyDescent="0.25">
      <c r="D898" s="50"/>
    </row>
    <row r="899" spans="4:4" x14ac:dyDescent="0.25">
      <c r="D899" s="50"/>
    </row>
    <row r="900" spans="4:4" x14ac:dyDescent="0.25">
      <c r="D900" s="50"/>
    </row>
    <row r="901" spans="4:4" x14ac:dyDescent="0.25">
      <c r="D901" s="50"/>
    </row>
    <row r="902" spans="4:4" x14ac:dyDescent="0.25">
      <c r="D902" s="50"/>
    </row>
    <row r="903" spans="4:4" x14ac:dyDescent="0.25">
      <c r="D903" s="50"/>
    </row>
    <row r="904" spans="4:4" x14ac:dyDescent="0.25">
      <c r="D904" s="50"/>
    </row>
    <row r="905" spans="4:4" x14ac:dyDescent="0.25">
      <c r="D905" s="50"/>
    </row>
    <row r="906" spans="4:4" x14ac:dyDescent="0.25">
      <c r="D906" s="50"/>
    </row>
    <row r="907" spans="4:4" x14ac:dyDescent="0.25">
      <c r="D907" s="50"/>
    </row>
    <row r="908" spans="4:4" x14ac:dyDescent="0.25">
      <c r="D908" s="50"/>
    </row>
    <row r="909" spans="4:4" x14ac:dyDescent="0.25">
      <c r="D909" s="50"/>
    </row>
    <row r="910" spans="4:4" x14ac:dyDescent="0.25">
      <c r="D910" s="50"/>
    </row>
    <row r="911" spans="4:4" x14ac:dyDescent="0.25">
      <c r="D911" s="50"/>
    </row>
    <row r="912" spans="4:4" x14ac:dyDescent="0.25">
      <c r="D912" s="50"/>
    </row>
    <row r="913" spans="4:4" x14ac:dyDescent="0.25">
      <c r="D913" s="50"/>
    </row>
    <row r="914" spans="4:4" x14ac:dyDescent="0.25">
      <c r="D914" s="50"/>
    </row>
    <row r="915" spans="4:4" x14ac:dyDescent="0.25">
      <c r="D915" s="50"/>
    </row>
    <row r="916" spans="4:4" x14ac:dyDescent="0.25">
      <c r="D916" s="50"/>
    </row>
    <row r="917" spans="4:4" x14ac:dyDescent="0.25">
      <c r="D917" s="50"/>
    </row>
    <row r="918" spans="4:4" x14ac:dyDescent="0.25">
      <c r="D918" s="50"/>
    </row>
    <row r="919" spans="4:4" x14ac:dyDescent="0.25">
      <c r="D919" s="50"/>
    </row>
    <row r="920" spans="4:4" x14ac:dyDescent="0.25">
      <c r="D920" s="50"/>
    </row>
    <row r="921" spans="4:4" x14ac:dyDescent="0.25">
      <c r="D921" s="50"/>
    </row>
    <row r="922" spans="4:4" x14ac:dyDescent="0.25">
      <c r="D922" s="50"/>
    </row>
    <row r="923" spans="4:4" x14ac:dyDescent="0.25">
      <c r="D923" s="50"/>
    </row>
    <row r="924" spans="4:4" x14ac:dyDescent="0.25">
      <c r="D924" s="50"/>
    </row>
    <row r="925" spans="4:4" x14ac:dyDescent="0.25">
      <c r="D925" s="50"/>
    </row>
    <row r="926" spans="4:4" x14ac:dyDescent="0.25">
      <c r="D926" s="50"/>
    </row>
    <row r="927" spans="4:4" x14ac:dyDescent="0.25">
      <c r="D927" s="50"/>
    </row>
    <row r="928" spans="4:4" x14ac:dyDescent="0.25">
      <c r="D928" s="50"/>
    </row>
    <row r="929" spans="4:4" x14ac:dyDescent="0.25">
      <c r="D929" s="50"/>
    </row>
    <row r="930" spans="4:4" x14ac:dyDescent="0.25">
      <c r="D930" s="50"/>
    </row>
    <row r="931" spans="4:4" x14ac:dyDescent="0.25">
      <c r="D931" s="50"/>
    </row>
    <row r="932" spans="4:4" x14ac:dyDescent="0.25">
      <c r="D932" s="50"/>
    </row>
    <row r="933" spans="4:4" x14ac:dyDescent="0.25">
      <c r="D933" s="50"/>
    </row>
    <row r="934" spans="4:4" x14ac:dyDescent="0.25">
      <c r="D934" s="50"/>
    </row>
    <row r="935" spans="4:4" x14ac:dyDescent="0.25">
      <c r="D935" s="50"/>
    </row>
    <row r="936" spans="4:4" x14ac:dyDescent="0.25">
      <c r="D936" s="50"/>
    </row>
    <row r="937" spans="4:4" x14ac:dyDescent="0.25">
      <c r="D937" s="50"/>
    </row>
    <row r="938" spans="4:4" x14ac:dyDescent="0.25">
      <c r="D938" s="50"/>
    </row>
    <row r="939" spans="4:4" x14ac:dyDescent="0.25">
      <c r="D939" s="50"/>
    </row>
    <row r="940" spans="4:4" x14ac:dyDescent="0.25">
      <c r="D940" s="50"/>
    </row>
    <row r="941" spans="4:4" x14ac:dyDescent="0.25">
      <c r="D941" s="50"/>
    </row>
    <row r="942" spans="4:4" x14ac:dyDescent="0.25">
      <c r="D942" s="50"/>
    </row>
    <row r="943" spans="4:4" x14ac:dyDescent="0.25">
      <c r="D943" s="50"/>
    </row>
    <row r="944" spans="4:4" x14ac:dyDescent="0.25">
      <c r="D944" s="50"/>
    </row>
    <row r="945" spans="4:4" x14ac:dyDescent="0.25">
      <c r="D945" s="50"/>
    </row>
    <row r="946" spans="4:4" x14ac:dyDescent="0.25">
      <c r="D946" s="50"/>
    </row>
    <row r="947" spans="4:4" x14ac:dyDescent="0.25">
      <c r="D947" s="50"/>
    </row>
    <row r="948" spans="4:4" x14ac:dyDescent="0.25">
      <c r="D948" s="50"/>
    </row>
    <row r="949" spans="4:4" x14ac:dyDescent="0.25">
      <c r="D949" s="50"/>
    </row>
    <row r="950" spans="4:4" x14ac:dyDescent="0.25">
      <c r="D950" s="50"/>
    </row>
    <row r="951" spans="4:4" x14ac:dyDescent="0.25">
      <c r="D951" s="50"/>
    </row>
    <row r="952" spans="4:4" x14ac:dyDescent="0.25">
      <c r="D952" s="50"/>
    </row>
    <row r="953" spans="4:4" x14ac:dyDescent="0.25">
      <c r="D953" s="50"/>
    </row>
    <row r="954" spans="4:4" x14ac:dyDescent="0.25">
      <c r="D954" s="50"/>
    </row>
    <row r="955" spans="4:4" x14ac:dyDescent="0.25">
      <c r="D955" s="50"/>
    </row>
    <row r="956" spans="4:4" x14ac:dyDescent="0.25">
      <c r="D956" s="50"/>
    </row>
    <row r="957" spans="4:4" x14ac:dyDescent="0.25">
      <c r="D957" s="50"/>
    </row>
    <row r="958" spans="4:4" x14ac:dyDescent="0.25">
      <c r="D958" s="50"/>
    </row>
    <row r="959" spans="4:4" x14ac:dyDescent="0.25">
      <c r="D959" s="50"/>
    </row>
    <row r="960" spans="4:4" x14ac:dyDescent="0.25">
      <c r="D960" s="50"/>
    </row>
    <row r="961" spans="4:4" x14ac:dyDescent="0.25">
      <c r="D961" s="50"/>
    </row>
    <row r="962" spans="4:4" x14ac:dyDescent="0.25">
      <c r="D962" s="50"/>
    </row>
    <row r="963" spans="4:4" x14ac:dyDescent="0.25">
      <c r="D963" s="50"/>
    </row>
    <row r="964" spans="4:4" x14ac:dyDescent="0.25">
      <c r="D964" s="50"/>
    </row>
    <row r="965" spans="4:4" x14ac:dyDescent="0.25">
      <c r="D965" s="50"/>
    </row>
    <row r="966" spans="4:4" x14ac:dyDescent="0.25">
      <c r="D966" s="50"/>
    </row>
    <row r="967" spans="4:4" x14ac:dyDescent="0.25">
      <c r="D967" s="50"/>
    </row>
    <row r="968" spans="4:4" x14ac:dyDescent="0.25">
      <c r="D968" s="50"/>
    </row>
    <row r="969" spans="4:4" x14ac:dyDescent="0.25">
      <c r="D969" s="50"/>
    </row>
    <row r="970" spans="4:4" x14ac:dyDescent="0.25">
      <c r="D970" s="50"/>
    </row>
    <row r="971" spans="4:4" x14ac:dyDescent="0.25">
      <c r="D971" s="50"/>
    </row>
    <row r="972" spans="4:4" x14ac:dyDescent="0.25">
      <c r="D972" s="50"/>
    </row>
    <row r="973" spans="4:4" x14ac:dyDescent="0.25">
      <c r="D973" s="50"/>
    </row>
    <row r="974" spans="4:4" x14ac:dyDescent="0.25">
      <c r="D974" s="50"/>
    </row>
    <row r="975" spans="4:4" x14ac:dyDescent="0.25">
      <c r="D975" s="50"/>
    </row>
    <row r="976" spans="4:4" x14ac:dyDescent="0.25">
      <c r="D976" s="50"/>
    </row>
    <row r="977" spans="4:4" x14ac:dyDescent="0.25">
      <c r="D977" s="50"/>
    </row>
    <row r="978" spans="4:4" x14ac:dyDescent="0.25">
      <c r="D978" s="50"/>
    </row>
    <row r="979" spans="4:4" x14ac:dyDescent="0.25">
      <c r="D979" s="50"/>
    </row>
    <row r="980" spans="4:4" x14ac:dyDescent="0.25">
      <c r="D980" s="50"/>
    </row>
    <row r="981" spans="4:4" x14ac:dyDescent="0.25">
      <c r="D981" s="50"/>
    </row>
    <row r="982" spans="4:4" x14ac:dyDescent="0.25">
      <c r="D982" s="50"/>
    </row>
    <row r="983" spans="4:4" x14ac:dyDescent="0.25">
      <c r="D983" s="50"/>
    </row>
  </sheetData>
  <sheetProtection algorithmName="SHA-512" hashValue="3uyaNqoozl4qwsnTw77W+KSSwfzplDozVSrjSN/4OzrcK/b8pH6gaOSBemicNgydZs/nmt1PpyTvrYi8jS8CoQ==" saltValue="473JCbpUPtu9F6+B/e3BBQ==" spinCount="100000" sheet="1" objects="1" scenarios="1"/>
  <phoneticPr fontId="13" type="noConversion"/>
  <pageMargins left="1.1811023622047245" right="0.23622047244094491" top="0.78740157480314965" bottom="0.78740157480314965" header="0.31496062992125984" footer="0.31496062992125984"/>
  <pageSetup paperSize="9" orientation="portrait" r:id="rId1"/>
  <headerFooter>
    <oddHeader>&amp;C&amp;10&amp;EPROJEKTANTSKI POPIS S PREDIZMERAMI IN STROŠKOVNO OCENO
VOZIŠČE FLAJŠMANOVA</oddHeader>
    <oddFooter>&amp;R&amp;10Stran &amp;P/&amp;N</oddFooter>
  </headerFooter>
  <ignoredErrors>
    <ignoredError sqref="A6:A88" twoDigitTextYear="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F0"/>
  </sheetPr>
  <dimension ref="A1:H34"/>
  <sheetViews>
    <sheetView showGridLines="0" view="pageLayout" zoomScaleNormal="100" workbookViewId="0">
      <selection activeCell="F15" sqref="F15"/>
    </sheetView>
  </sheetViews>
  <sheetFormatPr defaultRowHeight="18" x14ac:dyDescent="0.25"/>
  <cols>
    <col min="1" max="1" width="7.28515625" style="2" customWidth="1"/>
    <col min="2" max="7" width="9.140625" style="2"/>
    <col min="8" max="8" width="23.5703125" style="2" customWidth="1"/>
    <col min="9" max="16384" width="9.140625" style="2"/>
  </cols>
  <sheetData>
    <row r="1" spans="1:8" x14ac:dyDescent="0.25">
      <c r="A1" s="572" t="s">
        <v>474</v>
      </c>
      <c r="B1" s="572"/>
      <c r="C1" s="572"/>
      <c r="D1" s="572"/>
      <c r="E1" s="572"/>
      <c r="F1" s="572"/>
      <c r="G1" s="572"/>
      <c r="H1" s="572"/>
    </row>
    <row r="5" spans="1:8" ht="18" customHeight="1" x14ac:dyDescent="0.25">
      <c r="A5" s="573" t="s">
        <v>387</v>
      </c>
      <c r="B5" s="573"/>
      <c r="C5" s="573"/>
      <c r="D5" s="573"/>
      <c r="E5" s="573"/>
      <c r="F5" s="573"/>
      <c r="G5" s="573"/>
      <c r="H5" s="573"/>
    </row>
    <row r="6" spans="1:8" x14ac:dyDescent="0.25">
      <c r="A6" s="573"/>
      <c r="B6" s="573"/>
      <c r="C6" s="573"/>
      <c r="D6" s="573"/>
      <c r="E6" s="573"/>
      <c r="F6" s="573"/>
      <c r="G6" s="573"/>
      <c r="H6" s="573"/>
    </row>
    <row r="11" spans="1:8" x14ac:dyDescent="0.25">
      <c r="B11" s="89" t="s">
        <v>478</v>
      </c>
    </row>
    <row r="13" spans="1:8" x14ac:dyDescent="0.25">
      <c r="A13" s="90" t="s">
        <v>389</v>
      </c>
      <c r="B13" s="90" t="s">
        <v>7</v>
      </c>
      <c r="C13" s="91"/>
      <c r="D13" s="91"/>
      <c r="E13" s="91"/>
      <c r="F13" s="91"/>
      <c r="G13" s="91"/>
      <c r="H13" s="92">
        <f>'POPIS KOLO_FLAJŠMANOVA'!F31</f>
        <v>0</v>
      </c>
    </row>
    <row r="14" spans="1:8" x14ac:dyDescent="0.25">
      <c r="A14" s="90" t="s">
        <v>390</v>
      </c>
      <c r="B14" s="90" t="s">
        <v>42</v>
      </c>
      <c r="C14" s="91"/>
      <c r="D14" s="91"/>
      <c r="E14" s="91"/>
      <c r="F14" s="91"/>
      <c r="G14" s="91"/>
      <c r="H14" s="92">
        <f>'POPIS KOLO_FLAJŠMANOVA'!F53</f>
        <v>0</v>
      </c>
    </row>
    <row r="15" spans="1:8" x14ac:dyDescent="0.25">
      <c r="A15" s="90" t="s">
        <v>391</v>
      </c>
      <c r="B15" s="90" t="s">
        <v>67</v>
      </c>
      <c r="C15" s="91"/>
      <c r="D15" s="91"/>
      <c r="E15" s="91"/>
      <c r="F15" s="91"/>
      <c r="G15" s="91"/>
      <c r="H15" s="92">
        <f>'POPIS KOLO_FLAJŠMANOVA'!F72</f>
        <v>0</v>
      </c>
    </row>
    <row r="16" spans="1:8" x14ac:dyDescent="0.25">
      <c r="A16" s="90" t="s">
        <v>392</v>
      </c>
      <c r="B16" s="90" t="s">
        <v>91</v>
      </c>
      <c r="C16" s="91"/>
      <c r="D16" s="91"/>
      <c r="E16" s="91"/>
      <c r="F16" s="91"/>
      <c r="G16" s="91"/>
      <c r="H16" s="92">
        <f>'POPIS KOLO_FLAJŠMANOVA'!F81</f>
        <v>0</v>
      </c>
    </row>
    <row r="17" spans="1:8" x14ac:dyDescent="0.25">
      <c r="A17" s="90" t="s">
        <v>362</v>
      </c>
      <c r="B17" s="90" t="s">
        <v>103</v>
      </c>
      <c r="C17" s="91"/>
      <c r="D17" s="91"/>
      <c r="E17" s="91"/>
      <c r="F17" s="91"/>
      <c r="G17" s="91"/>
      <c r="H17" s="92">
        <f>'POPIS KOLO_FLAJŠMANOVA'!F94</f>
        <v>0</v>
      </c>
    </row>
    <row r="18" spans="1:8" x14ac:dyDescent="0.25">
      <c r="A18" s="90" t="s">
        <v>366</v>
      </c>
      <c r="B18" s="90" t="s">
        <v>118</v>
      </c>
      <c r="C18" s="91"/>
      <c r="D18" s="91"/>
      <c r="E18" s="91"/>
      <c r="F18" s="91"/>
      <c r="G18" s="91"/>
      <c r="H18" s="92">
        <f>'POPIS KOLO_FLAJŠMANOVA'!F111</f>
        <v>0</v>
      </c>
    </row>
    <row r="19" spans="1:8" x14ac:dyDescent="0.25">
      <c r="A19" s="94" t="s">
        <v>473</v>
      </c>
      <c r="B19" s="94" t="s">
        <v>143</v>
      </c>
      <c r="C19" s="93"/>
      <c r="D19" s="93"/>
      <c r="E19" s="93"/>
      <c r="F19" s="93"/>
      <c r="G19" s="93"/>
      <c r="H19" s="111">
        <f>'POPIS KOLO_FLAJŠMANOVA'!F118</f>
        <v>0</v>
      </c>
    </row>
    <row r="20" spans="1:8" x14ac:dyDescent="0.25">
      <c r="A20" s="91"/>
      <c r="B20" s="91"/>
      <c r="C20" s="91"/>
      <c r="D20" s="91"/>
      <c r="E20" s="91"/>
      <c r="F20" s="91"/>
      <c r="G20" s="91"/>
      <c r="H20" s="91"/>
    </row>
    <row r="21" spans="1:8" x14ac:dyDescent="0.25">
      <c r="A21" s="93"/>
      <c r="B21" s="94" t="s">
        <v>393</v>
      </c>
      <c r="C21" s="93"/>
      <c r="D21" s="93"/>
      <c r="E21" s="93"/>
      <c r="F21" s="93"/>
      <c r="G21" s="93"/>
      <c r="H21" s="95">
        <f>SUM(H13:H20)</f>
        <v>0</v>
      </c>
    </row>
    <row r="22" spans="1:8" x14ac:dyDescent="0.25">
      <c r="A22" s="91"/>
      <c r="B22" s="91"/>
      <c r="C22" s="91"/>
      <c r="D22" s="91"/>
      <c r="E22" s="91"/>
      <c r="F22" s="91"/>
      <c r="G22" s="91"/>
      <c r="H22" s="96"/>
    </row>
    <row r="23" spans="1:8" x14ac:dyDescent="0.25">
      <c r="A23" s="93"/>
      <c r="B23" s="93" t="s">
        <v>394</v>
      </c>
      <c r="C23" s="93"/>
      <c r="D23" s="93"/>
      <c r="E23" s="93"/>
      <c r="F23" s="93"/>
      <c r="G23" s="93"/>
      <c r="H23" s="95">
        <f>H21*0.22</f>
        <v>0</v>
      </c>
    </row>
    <row r="24" spans="1:8" x14ac:dyDescent="0.25">
      <c r="A24" s="91"/>
      <c r="B24" s="91"/>
      <c r="C24" s="91"/>
      <c r="D24" s="91"/>
      <c r="E24" s="91"/>
      <c r="F24" s="91"/>
      <c r="G24" s="91"/>
      <c r="H24" s="96"/>
    </row>
    <row r="25" spans="1:8" ht="18.75" thickBot="1" x14ac:dyDescent="0.3">
      <c r="A25" s="97"/>
      <c r="B25" s="97" t="s">
        <v>395</v>
      </c>
      <c r="C25" s="97"/>
      <c r="D25" s="97"/>
      <c r="E25" s="97"/>
      <c r="F25" s="97"/>
      <c r="G25" s="97"/>
      <c r="H25" s="98">
        <f>H23+H21</f>
        <v>0</v>
      </c>
    </row>
    <row r="26" spans="1:8" ht="18.75" thickTop="1" x14ac:dyDescent="0.25"/>
    <row r="32" spans="1:8" x14ac:dyDescent="0.25">
      <c r="B32" s="91"/>
      <c r="C32" s="91"/>
      <c r="D32" s="91"/>
      <c r="E32" s="91"/>
      <c r="F32" s="91"/>
    </row>
    <row r="33" spans="2:6" x14ac:dyDescent="0.25">
      <c r="B33" s="91"/>
      <c r="C33" s="91"/>
      <c r="D33" s="91"/>
      <c r="E33" s="91"/>
      <c r="F33" s="91"/>
    </row>
    <row r="34" spans="2:6" x14ac:dyDescent="0.25">
      <c r="B34" s="91"/>
      <c r="C34" s="91"/>
      <c r="D34" s="91"/>
      <c r="E34" s="91"/>
      <c r="F34" s="91"/>
    </row>
  </sheetData>
  <sheetProtection algorithmName="SHA-512" hashValue="EFTVBzk1fof18Iy+pmQ7J/enyLmlce+8nYMypVErNqvIH+V0v62k8q0JRUguKbKwxHz5ImqQaZnplerwiQOatQ==" saltValue="OYAIbZDjPjM677JqGcv2zQ=="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F0"/>
  </sheetPr>
  <dimension ref="A1:F1005"/>
  <sheetViews>
    <sheetView view="pageBreakPreview" topLeftCell="A112" zoomScale="130" zoomScaleNormal="160" zoomScaleSheetLayoutView="130" zoomScalePageLayoutView="130" workbookViewId="0">
      <selection activeCell="I118" sqref="I118"/>
    </sheetView>
  </sheetViews>
  <sheetFormatPr defaultRowHeight="18" x14ac:dyDescent="0.25"/>
  <cols>
    <col min="1" max="1" width="5.28515625" style="2" bestFit="1" customWidth="1"/>
    <col min="2" max="2" width="50" style="2" customWidth="1"/>
    <col min="3" max="3" width="4.85546875" style="2" customWidth="1"/>
    <col min="4" max="4" width="6.5703125" style="2" bestFit="1" customWidth="1"/>
    <col min="5" max="5" width="9.7109375" style="330" bestFit="1" customWidth="1"/>
    <col min="6" max="6" width="10.42578125" style="2" customWidth="1"/>
    <col min="7" max="16384" width="9.140625" style="2"/>
  </cols>
  <sheetData>
    <row r="1" spans="1:6" ht="14.1" customHeight="1" x14ac:dyDescent="0.25">
      <c r="A1" s="1" t="s">
        <v>0</v>
      </c>
      <c r="B1" s="1" t="s">
        <v>1</v>
      </c>
      <c r="C1" s="1" t="s">
        <v>2</v>
      </c>
      <c r="D1" s="1" t="s">
        <v>3</v>
      </c>
      <c r="E1" s="322" t="s">
        <v>4</v>
      </c>
      <c r="F1" s="1" t="s">
        <v>5</v>
      </c>
    </row>
    <row r="2" spans="1:6" ht="8.4499999999999993" customHeight="1" thickBot="1" x14ac:dyDescent="0.3">
      <c r="A2" s="3"/>
      <c r="B2" s="4"/>
      <c r="C2" s="3"/>
      <c r="D2" s="5"/>
      <c r="E2" s="323"/>
      <c r="F2" s="4"/>
    </row>
    <row r="3" spans="1:6" ht="17.100000000000001" customHeight="1" thickBot="1" x14ac:dyDescent="0.3">
      <c r="A3" s="6" t="s">
        <v>6</v>
      </c>
      <c r="B3" s="7" t="s">
        <v>7</v>
      </c>
      <c r="C3" s="8"/>
      <c r="D3" s="9"/>
      <c r="E3" s="102"/>
      <c r="F3" s="10"/>
    </row>
    <row r="4" spans="1:6" ht="8.4499999999999993" customHeight="1" x14ac:dyDescent="0.3">
      <c r="A4" s="11"/>
      <c r="B4" s="12"/>
      <c r="C4" s="11"/>
      <c r="D4" s="13"/>
      <c r="E4" s="103"/>
      <c r="F4" s="14"/>
    </row>
    <row r="5" spans="1:6" ht="14.1" customHeight="1" x14ac:dyDescent="0.25">
      <c r="A5" s="15" t="s">
        <v>8</v>
      </c>
      <c r="B5" s="16" t="s">
        <v>9</v>
      </c>
      <c r="C5" s="17"/>
      <c r="D5" s="18"/>
      <c r="E5" s="162"/>
      <c r="F5" s="19"/>
    </row>
    <row r="6" spans="1:6" ht="25.5" x14ac:dyDescent="0.25">
      <c r="A6" s="20" t="s">
        <v>157</v>
      </c>
      <c r="B6" s="21" t="s">
        <v>15</v>
      </c>
      <c r="C6" s="22" t="s">
        <v>14</v>
      </c>
      <c r="D6" s="23">
        <v>30</v>
      </c>
      <c r="E6" s="100"/>
      <c r="F6" s="24">
        <f>E6*D6</f>
        <v>0</v>
      </c>
    </row>
    <row r="7" spans="1:6" ht="14.1" customHeight="1" x14ac:dyDescent="0.25">
      <c r="A7" s="15" t="s">
        <v>16</v>
      </c>
      <c r="B7" s="16" t="s">
        <v>17</v>
      </c>
      <c r="C7" s="17"/>
      <c r="D7" s="18"/>
      <c r="E7" s="162"/>
      <c r="F7" s="19"/>
    </row>
    <row r="8" spans="1:6" ht="38.25" x14ac:dyDescent="0.25">
      <c r="A8" s="25"/>
      <c r="B8" s="26" t="s">
        <v>18</v>
      </c>
      <c r="C8" s="27"/>
      <c r="D8" s="28"/>
      <c r="E8" s="99"/>
      <c r="F8" s="29"/>
    </row>
    <row r="9" spans="1:6" ht="13.5" customHeight="1" x14ac:dyDescent="0.25">
      <c r="A9" s="25" t="s">
        <v>144</v>
      </c>
      <c r="B9" s="30" t="s">
        <v>469</v>
      </c>
      <c r="C9" s="27"/>
      <c r="D9" s="28"/>
      <c r="E9" s="99"/>
      <c r="F9" s="29"/>
    </row>
    <row r="10" spans="1:6" ht="13.5" customHeight="1" x14ac:dyDescent="0.25">
      <c r="A10" s="20" t="s">
        <v>243</v>
      </c>
      <c r="B10" s="304" t="s">
        <v>470</v>
      </c>
      <c r="C10" s="305" t="s">
        <v>14</v>
      </c>
      <c r="D10" s="306">
        <v>17</v>
      </c>
      <c r="E10" s="324"/>
      <c r="F10" s="318">
        <f>E10*D10</f>
        <v>0</v>
      </c>
    </row>
    <row r="11" spans="1:6" ht="13.5" customHeight="1" x14ac:dyDescent="0.25">
      <c r="A11" s="20" t="s">
        <v>244</v>
      </c>
      <c r="B11" s="304" t="s">
        <v>471</v>
      </c>
      <c r="C11" s="305" t="s">
        <v>14</v>
      </c>
      <c r="D11" s="306">
        <v>17</v>
      </c>
      <c r="E11" s="324"/>
      <c r="F11" s="318">
        <f>E11*D11</f>
        <v>0</v>
      </c>
    </row>
    <row r="12" spans="1:6" ht="14.1" customHeight="1" x14ac:dyDescent="0.25">
      <c r="A12" s="25" t="s">
        <v>19</v>
      </c>
      <c r="B12" s="30" t="s">
        <v>20</v>
      </c>
      <c r="C12" s="27"/>
      <c r="D12" s="28"/>
      <c r="E12" s="99"/>
      <c r="F12" s="29"/>
    </row>
    <row r="13" spans="1:6" ht="14.1" customHeight="1" x14ac:dyDescent="0.25">
      <c r="A13" s="20" t="s">
        <v>168</v>
      </c>
      <c r="B13" s="21" t="s">
        <v>21</v>
      </c>
      <c r="C13" s="22" t="s">
        <v>14</v>
      </c>
      <c r="D13" s="23">
        <v>10</v>
      </c>
      <c r="E13" s="100"/>
      <c r="F13" s="24">
        <f>E13*D13</f>
        <v>0</v>
      </c>
    </row>
    <row r="14" spans="1:6" s="31" customFormat="1" ht="25.5" x14ac:dyDescent="0.25">
      <c r="A14" s="20" t="s">
        <v>169</v>
      </c>
      <c r="B14" s="21" t="s">
        <v>22</v>
      </c>
      <c r="C14" s="22" t="s">
        <v>14</v>
      </c>
      <c r="D14" s="23">
        <v>5</v>
      </c>
      <c r="E14" s="100"/>
      <c r="F14" s="24">
        <f>E14*D14</f>
        <v>0</v>
      </c>
    </row>
    <row r="15" spans="1:6" s="31" customFormat="1" ht="38.25" x14ac:dyDescent="0.25">
      <c r="A15" s="20" t="s">
        <v>317</v>
      </c>
      <c r="B15" s="21" t="s">
        <v>647</v>
      </c>
      <c r="C15" s="22" t="s">
        <v>14</v>
      </c>
      <c r="D15" s="23">
        <v>76</v>
      </c>
      <c r="E15" s="100"/>
      <c r="F15" s="24">
        <f>E15*D15</f>
        <v>0</v>
      </c>
    </row>
    <row r="16" spans="1:6" ht="14.1" customHeight="1" x14ac:dyDescent="0.25">
      <c r="A16" s="25" t="s">
        <v>23</v>
      </c>
      <c r="B16" s="30" t="s">
        <v>24</v>
      </c>
      <c r="C16" s="27"/>
      <c r="D16" s="28"/>
      <c r="E16" s="99"/>
      <c r="F16" s="29"/>
    </row>
    <row r="17" spans="1:6" ht="14.1" customHeight="1" x14ac:dyDescent="0.25">
      <c r="A17" s="20" t="s">
        <v>170</v>
      </c>
      <c r="B17" s="21" t="s">
        <v>26</v>
      </c>
      <c r="C17" s="22" t="s">
        <v>25</v>
      </c>
      <c r="D17" s="23">
        <v>1075</v>
      </c>
      <c r="E17" s="100"/>
      <c r="F17" s="24">
        <f t="shared" ref="F17:F22" si="0">E17*D17</f>
        <v>0</v>
      </c>
    </row>
    <row r="18" spans="1:6" ht="14.1" customHeight="1" x14ac:dyDescent="0.25">
      <c r="A18" s="20" t="s">
        <v>171</v>
      </c>
      <c r="B18" s="21" t="s">
        <v>322</v>
      </c>
      <c r="C18" s="22" t="s">
        <v>27</v>
      </c>
      <c r="D18" s="23">
        <v>33</v>
      </c>
      <c r="E18" s="100"/>
      <c r="F18" s="24">
        <f t="shared" si="0"/>
        <v>0</v>
      </c>
    </row>
    <row r="19" spans="1:6" ht="14.1" customHeight="1" x14ac:dyDescent="0.25">
      <c r="A19" s="20" t="s">
        <v>172</v>
      </c>
      <c r="B19" s="21" t="s">
        <v>28</v>
      </c>
      <c r="C19" s="22" t="s">
        <v>27</v>
      </c>
      <c r="D19" s="23">
        <v>40</v>
      </c>
      <c r="E19" s="100"/>
      <c r="F19" s="24">
        <f t="shared" si="0"/>
        <v>0</v>
      </c>
    </row>
    <row r="20" spans="1:6" ht="25.5" x14ac:dyDescent="0.25">
      <c r="A20" s="20" t="s">
        <v>173</v>
      </c>
      <c r="B20" s="21" t="s">
        <v>29</v>
      </c>
      <c r="C20" s="22" t="s">
        <v>27</v>
      </c>
      <c r="D20" s="23">
        <v>360</v>
      </c>
      <c r="E20" s="100"/>
      <c r="F20" s="24">
        <f t="shared" si="0"/>
        <v>0</v>
      </c>
    </row>
    <row r="21" spans="1:6" s="31" customFormat="1" ht="25.5" x14ac:dyDescent="0.25">
      <c r="A21" s="20" t="s">
        <v>174</v>
      </c>
      <c r="B21" s="21" t="s">
        <v>30</v>
      </c>
      <c r="C21" s="22" t="s">
        <v>27</v>
      </c>
      <c r="D21" s="23">
        <v>240</v>
      </c>
      <c r="E21" s="100"/>
      <c r="F21" s="24">
        <f t="shared" si="0"/>
        <v>0</v>
      </c>
    </row>
    <row r="22" spans="1:6" s="32" customFormat="1" ht="38.25" x14ac:dyDescent="0.25">
      <c r="A22" s="20" t="s">
        <v>175</v>
      </c>
      <c r="B22" s="21" t="s">
        <v>155</v>
      </c>
      <c r="C22" s="22" t="s">
        <v>25</v>
      </c>
      <c r="D22" s="23">
        <v>55</v>
      </c>
      <c r="E22" s="100"/>
      <c r="F22" s="24">
        <f t="shared" si="0"/>
        <v>0</v>
      </c>
    </row>
    <row r="23" spans="1:6" ht="14.1" customHeight="1" x14ac:dyDescent="0.25">
      <c r="A23" s="25" t="s">
        <v>33</v>
      </c>
      <c r="B23" s="30" t="s">
        <v>34</v>
      </c>
      <c r="C23" s="27"/>
      <c r="D23" s="28"/>
      <c r="E23" s="99"/>
      <c r="F23" s="29"/>
    </row>
    <row r="24" spans="1:6" ht="14.1" customHeight="1" x14ac:dyDescent="0.25">
      <c r="A24" s="20" t="s">
        <v>177</v>
      </c>
      <c r="B24" s="21" t="s">
        <v>35</v>
      </c>
      <c r="C24" s="22" t="s">
        <v>27</v>
      </c>
      <c r="D24" s="23">
        <v>60</v>
      </c>
      <c r="E24" s="100"/>
      <c r="F24" s="24">
        <f>E24*D24</f>
        <v>0</v>
      </c>
    </row>
    <row r="25" spans="1:6" ht="25.5" x14ac:dyDescent="0.25">
      <c r="A25" s="20" t="s">
        <v>178</v>
      </c>
      <c r="B25" s="21" t="s">
        <v>36</v>
      </c>
      <c r="C25" s="22" t="s">
        <v>37</v>
      </c>
      <c r="D25" s="23">
        <v>45</v>
      </c>
      <c r="E25" s="100"/>
      <c r="F25" s="24">
        <f>E25*D25</f>
        <v>0</v>
      </c>
    </row>
    <row r="26" spans="1:6" ht="14.1" customHeight="1" x14ac:dyDescent="0.25">
      <c r="A26" s="20" t="s">
        <v>179</v>
      </c>
      <c r="B26" s="21" t="s">
        <v>38</v>
      </c>
      <c r="C26" s="22" t="s">
        <v>14</v>
      </c>
      <c r="D26" s="23">
        <v>2</v>
      </c>
      <c r="E26" s="100"/>
      <c r="F26" s="24">
        <f>E26*D26</f>
        <v>0</v>
      </c>
    </row>
    <row r="27" spans="1:6" ht="38.25" x14ac:dyDescent="0.25">
      <c r="A27" s="20" t="s">
        <v>180</v>
      </c>
      <c r="B27" s="21" t="s">
        <v>39</v>
      </c>
      <c r="C27" s="22" t="s">
        <v>14</v>
      </c>
      <c r="D27" s="23">
        <v>15</v>
      </c>
      <c r="E27" s="100"/>
      <c r="F27" s="24">
        <f>E27*D27</f>
        <v>0</v>
      </c>
    </row>
    <row r="28" spans="1:6" ht="38.25" x14ac:dyDescent="0.25">
      <c r="A28" s="20" t="s">
        <v>181</v>
      </c>
      <c r="B28" s="33" t="s">
        <v>650</v>
      </c>
      <c r="C28" s="22" t="s">
        <v>316</v>
      </c>
      <c r="D28" s="23">
        <v>1</v>
      </c>
      <c r="E28" s="100"/>
      <c r="F28" s="24">
        <f>D28*E28</f>
        <v>0</v>
      </c>
    </row>
    <row r="29" spans="1:6" s="31" customFormat="1" ht="29.25" customHeight="1" x14ac:dyDescent="0.25">
      <c r="A29" s="20" t="s">
        <v>323</v>
      </c>
      <c r="B29" s="21" t="s">
        <v>651</v>
      </c>
      <c r="C29" s="22" t="s">
        <v>14</v>
      </c>
      <c r="D29" s="23">
        <v>1</v>
      </c>
      <c r="E29" s="100"/>
      <c r="F29" s="24">
        <f>E29*D29</f>
        <v>0</v>
      </c>
    </row>
    <row r="30" spans="1:6" ht="8.4499999999999993" customHeight="1" thickBot="1" x14ac:dyDescent="0.3">
      <c r="A30" s="34"/>
      <c r="B30" s="34"/>
      <c r="C30" s="34"/>
      <c r="D30" s="35"/>
      <c r="E30" s="104"/>
      <c r="F30" s="34"/>
    </row>
    <row r="31" spans="1:6" ht="14.1" customHeight="1" thickTop="1" thickBot="1" x14ac:dyDescent="0.3">
      <c r="A31" s="36"/>
      <c r="B31" s="37" t="s">
        <v>40</v>
      </c>
      <c r="C31" s="36"/>
      <c r="D31" s="38"/>
      <c r="E31" s="326"/>
      <c r="F31" s="39">
        <f>SUM(F6:F30)</f>
        <v>0</v>
      </c>
    </row>
    <row r="32" spans="1:6" ht="17.100000000000001" customHeight="1" thickBot="1" x14ac:dyDescent="0.3">
      <c r="A32" s="6" t="s">
        <v>41</v>
      </c>
      <c r="B32" s="7" t="s">
        <v>42</v>
      </c>
      <c r="C32" s="8"/>
      <c r="D32" s="9"/>
      <c r="E32" s="102"/>
      <c r="F32" s="10"/>
    </row>
    <row r="33" spans="1:6" ht="8.4499999999999993" customHeight="1" x14ac:dyDescent="0.3">
      <c r="A33" s="11"/>
      <c r="B33" s="12"/>
      <c r="C33" s="11"/>
      <c r="D33" s="13"/>
      <c r="E33" s="103"/>
      <c r="F33" s="14"/>
    </row>
    <row r="34" spans="1:6" ht="14.1" customHeight="1" x14ac:dyDescent="0.25">
      <c r="A34" s="15" t="s">
        <v>43</v>
      </c>
      <c r="B34" s="16" t="s">
        <v>44</v>
      </c>
      <c r="C34" s="17"/>
      <c r="D34" s="18"/>
      <c r="E34" s="162"/>
      <c r="F34" s="19"/>
    </row>
    <row r="35" spans="1:6" ht="25.5" x14ac:dyDescent="0.25">
      <c r="A35" s="20" t="s">
        <v>160</v>
      </c>
      <c r="B35" s="21" t="s">
        <v>45</v>
      </c>
      <c r="C35" s="22" t="s">
        <v>32</v>
      </c>
      <c r="D35" s="23">
        <v>90</v>
      </c>
      <c r="E35" s="100"/>
      <c r="F35" s="24">
        <f>E35*D35</f>
        <v>0</v>
      </c>
    </row>
    <row r="36" spans="1:6" ht="25.5" x14ac:dyDescent="0.25">
      <c r="A36" s="20" t="s">
        <v>161</v>
      </c>
      <c r="B36" s="21" t="s">
        <v>46</v>
      </c>
      <c r="C36" s="22" t="s">
        <v>32</v>
      </c>
      <c r="D36" s="23">
        <v>735</v>
      </c>
      <c r="E36" s="100"/>
      <c r="F36" s="24">
        <f>E36*D36</f>
        <v>0</v>
      </c>
    </row>
    <row r="37" spans="1:6" s="31" customFormat="1" ht="38.25" x14ac:dyDescent="0.25">
      <c r="A37" s="20" t="s">
        <v>182</v>
      </c>
      <c r="B37" s="21" t="s">
        <v>47</v>
      </c>
      <c r="C37" s="22" t="s">
        <v>32</v>
      </c>
      <c r="D37" s="23">
        <v>50</v>
      </c>
      <c r="E37" s="100"/>
      <c r="F37" s="24">
        <f>E37*D37</f>
        <v>0</v>
      </c>
    </row>
    <row r="38" spans="1:6" ht="14.1" customHeight="1" x14ac:dyDescent="0.25">
      <c r="A38" s="40" t="s">
        <v>48</v>
      </c>
      <c r="B38" s="16" t="s">
        <v>49</v>
      </c>
      <c r="C38" s="17"/>
      <c r="D38" s="18"/>
      <c r="E38" s="162"/>
      <c r="F38" s="19"/>
    </row>
    <row r="39" spans="1:6" ht="14.1" customHeight="1" x14ac:dyDescent="0.25">
      <c r="A39" s="20" t="s">
        <v>162</v>
      </c>
      <c r="B39" s="21" t="s">
        <v>50</v>
      </c>
      <c r="C39" s="22" t="s">
        <v>25</v>
      </c>
      <c r="D39" s="23">
        <v>1111</v>
      </c>
      <c r="E39" s="100"/>
      <c r="F39" s="24">
        <f>E39*D39</f>
        <v>0</v>
      </c>
    </row>
    <row r="40" spans="1:6" ht="14.1" customHeight="1" x14ac:dyDescent="0.25">
      <c r="A40" s="15" t="s">
        <v>51</v>
      </c>
      <c r="B40" s="16" t="s">
        <v>52</v>
      </c>
      <c r="C40" s="17"/>
      <c r="D40" s="18"/>
      <c r="E40" s="162"/>
      <c r="F40" s="19"/>
    </row>
    <row r="41" spans="1:6" ht="76.5" x14ac:dyDescent="0.25">
      <c r="A41" s="20" t="s">
        <v>183</v>
      </c>
      <c r="B41" s="21" t="s">
        <v>53</v>
      </c>
      <c r="C41" s="22" t="s">
        <v>32</v>
      </c>
      <c r="D41" s="23">
        <v>350</v>
      </c>
      <c r="E41" s="100"/>
      <c r="F41" s="24">
        <f>E41*D41</f>
        <v>0</v>
      </c>
    </row>
    <row r="42" spans="1:6" ht="25.5" x14ac:dyDescent="0.25">
      <c r="A42" s="20" t="s">
        <v>631</v>
      </c>
      <c r="B42" s="21" t="s">
        <v>630</v>
      </c>
      <c r="C42" s="22" t="s">
        <v>32</v>
      </c>
      <c r="D42" s="23">
        <v>40</v>
      </c>
      <c r="E42" s="100"/>
      <c r="F42" s="24">
        <f>E42*D42</f>
        <v>0</v>
      </c>
    </row>
    <row r="43" spans="1:6" ht="14.1" customHeight="1" x14ac:dyDescent="0.25">
      <c r="A43" s="15" t="s">
        <v>54</v>
      </c>
      <c r="B43" s="16" t="s">
        <v>55</v>
      </c>
      <c r="C43" s="17"/>
      <c r="D43" s="18"/>
      <c r="E43" s="162"/>
      <c r="F43" s="19"/>
    </row>
    <row r="44" spans="1:6" ht="25.5" x14ac:dyDescent="0.25">
      <c r="A44" s="20" t="s">
        <v>184</v>
      </c>
      <c r="B44" s="21" t="s">
        <v>56</v>
      </c>
      <c r="C44" s="22" t="s">
        <v>25</v>
      </c>
      <c r="D44" s="23">
        <v>95</v>
      </c>
      <c r="E44" s="100"/>
      <c r="F44" s="24">
        <f>E44*D44</f>
        <v>0</v>
      </c>
    </row>
    <row r="45" spans="1:6" ht="14.1" customHeight="1" x14ac:dyDescent="0.25">
      <c r="A45" s="20" t="s">
        <v>185</v>
      </c>
      <c r="B45" s="21" t="s">
        <v>57</v>
      </c>
      <c r="C45" s="22" t="s">
        <v>25</v>
      </c>
      <c r="D45" s="23">
        <v>95</v>
      </c>
      <c r="E45" s="100"/>
      <c r="F45" s="24">
        <f>E45*D45</f>
        <v>0</v>
      </c>
    </row>
    <row r="46" spans="1:6" ht="14.1" customHeight="1" x14ac:dyDescent="0.25">
      <c r="A46" s="15" t="s">
        <v>58</v>
      </c>
      <c r="B46" s="16" t="s">
        <v>59</v>
      </c>
      <c r="C46" s="17"/>
      <c r="D46" s="18"/>
      <c r="E46" s="162"/>
      <c r="F46" s="19"/>
    </row>
    <row r="47" spans="1:6" ht="25.5" x14ac:dyDescent="0.25">
      <c r="A47" s="20" t="s">
        <v>186</v>
      </c>
      <c r="B47" s="21" t="s">
        <v>60</v>
      </c>
      <c r="C47" s="22" t="s">
        <v>61</v>
      </c>
      <c r="D47" s="23">
        <v>162</v>
      </c>
      <c r="E47" s="100"/>
      <c r="F47" s="24">
        <f>E47*D47</f>
        <v>0</v>
      </c>
    </row>
    <row r="48" spans="1:6" ht="25.5" x14ac:dyDescent="0.25">
      <c r="A48" s="20" t="s">
        <v>187</v>
      </c>
      <c r="B48" s="21" t="s">
        <v>62</v>
      </c>
      <c r="C48" s="22" t="s">
        <v>61</v>
      </c>
      <c r="D48" s="23">
        <v>1341</v>
      </c>
      <c r="E48" s="100"/>
      <c r="F48" s="24">
        <f>E48*D48</f>
        <v>0</v>
      </c>
    </row>
    <row r="49" spans="1:6" ht="25.5" x14ac:dyDescent="0.25">
      <c r="A49" s="20" t="s">
        <v>188</v>
      </c>
      <c r="B49" s="21" t="s">
        <v>63</v>
      </c>
      <c r="C49" s="22" t="s">
        <v>61</v>
      </c>
      <c r="D49" s="23">
        <v>107.5</v>
      </c>
      <c r="E49" s="100"/>
      <c r="F49" s="24">
        <f>E49*D49</f>
        <v>0</v>
      </c>
    </row>
    <row r="50" spans="1:6" ht="25.5" x14ac:dyDescent="0.25">
      <c r="A50" s="20" t="s">
        <v>189</v>
      </c>
      <c r="B50" s="21" t="s">
        <v>64</v>
      </c>
      <c r="C50" s="22" t="s">
        <v>61</v>
      </c>
      <c r="D50" s="23">
        <v>157.5</v>
      </c>
      <c r="E50" s="100"/>
      <c r="F50" s="24">
        <f>E50*D50</f>
        <v>0</v>
      </c>
    </row>
    <row r="51" spans="1:6" ht="14.1" customHeight="1" x14ac:dyDescent="0.25">
      <c r="A51" s="20" t="s">
        <v>190</v>
      </c>
      <c r="B51" s="21" t="s">
        <v>65</v>
      </c>
      <c r="C51" s="22" t="s">
        <v>61</v>
      </c>
      <c r="D51" s="23">
        <v>1768</v>
      </c>
      <c r="E51" s="100"/>
      <c r="F51" s="24">
        <f>E51*D51</f>
        <v>0</v>
      </c>
    </row>
    <row r="52" spans="1:6" ht="8.4499999999999993" customHeight="1" thickBot="1" x14ac:dyDescent="0.3">
      <c r="A52" s="34"/>
      <c r="B52" s="34"/>
      <c r="C52" s="34"/>
      <c r="D52" s="35"/>
      <c r="E52" s="104"/>
      <c r="F52" s="34"/>
    </row>
    <row r="53" spans="1:6" ht="14.1" customHeight="1" thickTop="1" thickBot="1" x14ac:dyDescent="0.3">
      <c r="A53" s="41"/>
      <c r="B53" s="42" t="s">
        <v>40</v>
      </c>
      <c r="C53" s="41"/>
      <c r="D53" s="43"/>
      <c r="E53" s="105"/>
      <c r="F53" s="44">
        <f>SUM(F35:F52)</f>
        <v>0</v>
      </c>
    </row>
    <row r="54" spans="1:6" ht="17.100000000000001" customHeight="1" thickBot="1" x14ac:dyDescent="0.3">
      <c r="A54" s="6" t="s">
        <v>66</v>
      </c>
      <c r="B54" s="7" t="s">
        <v>67</v>
      </c>
      <c r="C54" s="8"/>
      <c r="D54" s="9"/>
      <c r="E54" s="102"/>
      <c r="F54" s="10"/>
    </row>
    <row r="55" spans="1:6" ht="8.4499999999999993" customHeight="1" x14ac:dyDescent="0.3">
      <c r="A55" s="11"/>
      <c r="B55" s="12"/>
      <c r="C55" s="11"/>
      <c r="D55" s="13"/>
      <c r="E55" s="103"/>
      <c r="F55" s="14"/>
    </row>
    <row r="56" spans="1:6" ht="14.1" customHeight="1" x14ac:dyDescent="0.25">
      <c r="A56" s="15" t="s">
        <v>68</v>
      </c>
      <c r="B56" s="16" t="s">
        <v>69</v>
      </c>
      <c r="C56" s="17"/>
      <c r="D56" s="18"/>
      <c r="E56" s="162"/>
      <c r="F56" s="19"/>
    </row>
    <row r="57" spans="1:6" ht="14.1" customHeight="1" x14ac:dyDescent="0.25">
      <c r="A57" s="25" t="s">
        <v>70</v>
      </c>
      <c r="B57" s="30" t="s">
        <v>71</v>
      </c>
      <c r="C57" s="27"/>
      <c r="D57" s="28"/>
      <c r="E57" s="99"/>
      <c r="F57" s="29"/>
    </row>
    <row r="58" spans="1:6" ht="76.5" x14ac:dyDescent="0.25">
      <c r="A58" s="20" t="s">
        <v>163</v>
      </c>
      <c r="B58" s="21" t="s">
        <v>72</v>
      </c>
      <c r="C58" s="22" t="s">
        <v>32</v>
      </c>
      <c r="D58" s="23">
        <v>295</v>
      </c>
      <c r="E58" s="100"/>
      <c r="F58" s="24">
        <f>E58*D58</f>
        <v>0</v>
      </c>
    </row>
    <row r="59" spans="1:6" ht="14.1" customHeight="1" x14ac:dyDescent="0.25">
      <c r="A59" s="25" t="s">
        <v>73</v>
      </c>
      <c r="B59" s="30" t="s">
        <v>74</v>
      </c>
      <c r="C59" s="27"/>
      <c r="D59" s="28"/>
      <c r="E59" s="99"/>
      <c r="F59" s="29"/>
    </row>
    <row r="60" spans="1:6" s="31" customFormat="1" ht="38.25" x14ac:dyDescent="0.25">
      <c r="A60" s="20" t="s">
        <v>191</v>
      </c>
      <c r="B60" s="21" t="s">
        <v>686</v>
      </c>
      <c r="C60" s="22" t="s">
        <v>25</v>
      </c>
      <c r="D60" s="23">
        <v>1111</v>
      </c>
      <c r="E60" s="100"/>
      <c r="F60" s="24">
        <f>E60*D60</f>
        <v>0</v>
      </c>
    </row>
    <row r="61" spans="1:6" ht="14.1" customHeight="1" x14ac:dyDescent="0.25">
      <c r="A61" s="15" t="s">
        <v>75</v>
      </c>
      <c r="B61" s="16" t="s">
        <v>76</v>
      </c>
      <c r="C61" s="17"/>
      <c r="D61" s="18"/>
      <c r="E61" s="162"/>
      <c r="F61" s="19"/>
    </row>
    <row r="62" spans="1:6" ht="14.1" customHeight="1" x14ac:dyDescent="0.25">
      <c r="A62" s="25" t="s">
        <v>77</v>
      </c>
      <c r="B62" s="30" t="s">
        <v>78</v>
      </c>
      <c r="C62" s="27"/>
      <c r="D62" s="28"/>
      <c r="E62" s="99"/>
      <c r="F62" s="29"/>
    </row>
    <row r="63" spans="1:6" ht="38.25" x14ac:dyDescent="0.25">
      <c r="A63" s="20" t="s">
        <v>192</v>
      </c>
      <c r="B63" s="21" t="s">
        <v>79</v>
      </c>
      <c r="C63" s="22" t="s">
        <v>25</v>
      </c>
      <c r="D63" s="23">
        <v>1111</v>
      </c>
      <c r="E63" s="100"/>
      <c r="F63" s="24">
        <f>E63*D63</f>
        <v>0</v>
      </c>
    </row>
    <row r="64" spans="1:6" ht="14.1" customHeight="1" x14ac:dyDescent="0.25">
      <c r="A64" s="15" t="s">
        <v>80</v>
      </c>
      <c r="B64" s="16" t="s">
        <v>81</v>
      </c>
      <c r="C64" s="17"/>
      <c r="D64" s="18"/>
      <c r="E64" s="162"/>
      <c r="F64" s="19"/>
    </row>
    <row r="65" spans="1:6" ht="51" x14ac:dyDescent="0.25">
      <c r="A65" s="20" t="s">
        <v>193</v>
      </c>
      <c r="B65" s="21" t="s">
        <v>83</v>
      </c>
      <c r="C65" s="22" t="s">
        <v>25</v>
      </c>
      <c r="D65" s="23">
        <v>15</v>
      </c>
      <c r="E65" s="100"/>
      <c r="F65" s="24">
        <f>E65*D65</f>
        <v>0</v>
      </c>
    </row>
    <row r="66" spans="1:6" ht="14.1" customHeight="1" x14ac:dyDescent="0.25">
      <c r="A66" s="15" t="s">
        <v>85</v>
      </c>
      <c r="B66" s="16" t="s">
        <v>86</v>
      </c>
      <c r="C66" s="17"/>
      <c r="D66" s="18"/>
      <c r="E66" s="162"/>
      <c r="F66" s="19"/>
    </row>
    <row r="67" spans="1:6" ht="14.1" customHeight="1" x14ac:dyDescent="0.25">
      <c r="A67" s="25" t="s">
        <v>87</v>
      </c>
      <c r="B67" s="30" t="s">
        <v>88</v>
      </c>
      <c r="C67" s="27"/>
      <c r="D67" s="28"/>
      <c r="E67" s="99"/>
      <c r="F67" s="29"/>
    </row>
    <row r="68" spans="1:6" ht="51" x14ac:dyDescent="0.25">
      <c r="A68" s="20" t="s">
        <v>198</v>
      </c>
      <c r="B68" s="21" t="s">
        <v>673</v>
      </c>
      <c r="C68" s="22" t="s">
        <v>27</v>
      </c>
      <c r="D68" s="23">
        <v>356</v>
      </c>
      <c r="E68" s="100"/>
      <c r="F68" s="24">
        <f>E68*D68</f>
        <v>0</v>
      </c>
    </row>
    <row r="69" spans="1:6" ht="38.25" x14ac:dyDescent="0.25">
      <c r="A69" s="20" t="s">
        <v>199</v>
      </c>
      <c r="B69" s="21" t="s">
        <v>676</v>
      </c>
      <c r="C69" s="22" t="s">
        <v>27</v>
      </c>
      <c r="D69" s="23">
        <v>10</v>
      </c>
      <c r="E69" s="100"/>
      <c r="F69" s="24">
        <f t="shared" ref="F69" si="1">E69*D69</f>
        <v>0</v>
      </c>
    </row>
    <row r="70" spans="1:6" ht="38.25" x14ac:dyDescent="0.25">
      <c r="A70" s="20" t="s">
        <v>200</v>
      </c>
      <c r="B70" s="21" t="s">
        <v>672</v>
      </c>
      <c r="C70" s="22" t="s">
        <v>27</v>
      </c>
      <c r="D70" s="23">
        <v>399</v>
      </c>
      <c r="E70" s="100"/>
      <c r="F70" s="24">
        <f>E70*D70</f>
        <v>0</v>
      </c>
    </row>
    <row r="71" spans="1:6" ht="8.4499999999999993" customHeight="1" thickBot="1" x14ac:dyDescent="0.3">
      <c r="A71" s="34"/>
      <c r="B71" s="34"/>
      <c r="C71" s="34"/>
      <c r="D71" s="35"/>
      <c r="E71" s="104"/>
      <c r="F71" s="34"/>
    </row>
    <row r="72" spans="1:6" ht="14.1" customHeight="1" thickTop="1" thickBot="1" x14ac:dyDescent="0.3">
      <c r="A72" s="41"/>
      <c r="B72" s="42" t="s">
        <v>40</v>
      </c>
      <c r="C72" s="41"/>
      <c r="D72" s="43"/>
      <c r="E72" s="105"/>
      <c r="F72" s="44">
        <f>SUM(F58:F71)</f>
        <v>0</v>
      </c>
    </row>
    <row r="73" spans="1:6" ht="17.100000000000001" customHeight="1" thickBot="1" x14ac:dyDescent="0.3">
      <c r="A73" s="6" t="s">
        <v>90</v>
      </c>
      <c r="B73" s="7" t="s">
        <v>91</v>
      </c>
      <c r="C73" s="8"/>
      <c r="D73" s="9"/>
      <c r="E73" s="102"/>
      <c r="F73" s="10"/>
    </row>
    <row r="74" spans="1:6" ht="8.4499999999999993" customHeight="1" x14ac:dyDescent="0.3">
      <c r="A74" s="45"/>
      <c r="B74" s="12"/>
      <c r="C74" s="11"/>
      <c r="D74" s="13"/>
      <c r="E74" s="103"/>
      <c r="F74" s="14"/>
    </row>
    <row r="75" spans="1:6" ht="14.1" customHeight="1" x14ac:dyDescent="0.25">
      <c r="A75" s="25" t="s">
        <v>96</v>
      </c>
      <c r="B75" s="30" t="s">
        <v>97</v>
      </c>
      <c r="C75" s="27"/>
      <c r="D75" s="28"/>
      <c r="E75" s="99"/>
      <c r="F75" s="29"/>
    </row>
    <row r="76" spans="1:6" ht="38.25" x14ac:dyDescent="0.25">
      <c r="A76" s="20" t="s">
        <v>202</v>
      </c>
      <c r="B76" s="21" t="s">
        <v>677</v>
      </c>
      <c r="C76" s="22" t="s">
        <v>14</v>
      </c>
      <c r="D76" s="23">
        <v>28</v>
      </c>
      <c r="E76" s="100"/>
      <c r="F76" s="24">
        <f>E76*D76</f>
        <v>0</v>
      </c>
    </row>
    <row r="77" spans="1:6" ht="51" x14ac:dyDescent="0.25">
      <c r="A77" s="20" t="s">
        <v>203</v>
      </c>
      <c r="B77" s="21" t="s">
        <v>99</v>
      </c>
      <c r="C77" s="22" t="s">
        <v>14</v>
      </c>
      <c r="D77" s="23">
        <v>3</v>
      </c>
      <c r="E77" s="100"/>
      <c r="F77" s="24">
        <f>E77*D77</f>
        <v>0</v>
      </c>
    </row>
    <row r="78" spans="1:6" s="32" customFormat="1" ht="51" x14ac:dyDescent="0.25">
      <c r="A78" s="20" t="s">
        <v>204</v>
      </c>
      <c r="B78" s="21" t="s">
        <v>101</v>
      </c>
      <c r="C78" s="22" t="s">
        <v>14</v>
      </c>
      <c r="D78" s="23">
        <v>25</v>
      </c>
      <c r="E78" s="100"/>
      <c r="F78" s="24">
        <f>D78*E78</f>
        <v>0</v>
      </c>
    </row>
    <row r="79" spans="1:6" s="32" customFormat="1" ht="89.25" x14ac:dyDescent="0.25">
      <c r="A79" s="20" t="s">
        <v>205</v>
      </c>
      <c r="B79" s="21" t="s">
        <v>248</v>
      </c>
      <c r="C79" s="22" t="s">
        <v>14</v>
      </c>
      <c r="D79" s="23">
        <v>4</v>
      </c>
      <c r="E79" s="100"/>
      <c r="F79" s="24">
        <f>D79*E79</f>
        <v>0</v>
      </c>
    </row>
    <row r="80" spans="1:6" ht="8.4499999999999993" customHeight="1" thickBot="1" x14ac:dyDescent="0.3">
      <c r="A80" s="34"/>
      <c r="B80" s="34"/>
      <c r="C80" s="34"/>
      <c r="D80" s="35"/>
      <c r="E80" s="104"/>
      <c r="F80" s="34"/>
    </row>
    <row r="81" spans="1:6" ht="14.1" customHeight="1" thickTop="1" thickBot="1" x14ac:dyDescent="0.3">
      <c r="A81" s="41"/>
      <c r="B81" s="42" t="s">
        <v>40</v>
      </c>
      <c r="C81" s="41"/>
      <c r="D81" s="43"/>
      <c r="E81" s="105"/>
      <c r="F81" s="44">
        <f>SUM(F75:F80)</f>
        <v>0</v>
      </c>
    </row>
    <row r="82" spans="1:6" ht="14.1" customHeight="1" thickBot="1" x14ac:dyDescent="0.3">
      <c r="A82" s="6" t="s">
        <v>102</v>
      </c>
      <c r="B82" s="7" t="s">
        <v>103</v>
      </c>
      <c r="C82" s="8"/>
      <c r="D82" s="9"/>
      <c r="E82" s="102"/>
      <c r="F82" s="10"/>
    </row>
    <row r="83" spans="1:6" ht="8.4499999999999993" customHeight="1" x14ac:dyDescent="0.3">
      <c r="A83" s="11"/>
      <c r="B83" s="12"/>
      <c r="C83" s="11"/>
      <c r="D83" s="13"/>
      <c r="E83" s="103"/>
      <c r="F83" s="14"/>
    </row>
    <row r="84" spans="1:6" ht="14.1" customHeight="1" x14ac:dyDescent="0.25">
      <c r="A84" s="25" t="s">
        <v>108</v>
      </c>
      <c r="B84" s="30" t="s">
        <v>109</v>
      </c>
      <c r="C84" s="27"/>
      <c r="D84" s="28"/>
      <c r="E84" s="99"/>
      <c r="F84" s="29"/>
    </row>
    <row r="85" spans="1:6" ht="25.5" x14ac:dyDescent="0.25">
      <c r="A85" s="311" t="s">
        <v>208</v>
      </c>
      <c r="B85" s="21" t="s">
        <v>110</v>
      </c>
      <c r="C85" s="22" t="s">
        <v>32</v>
      </c>
      <c r="D85" s="23">
        <v>1.1000000000000001</v>
      </c>
      <c r="E85" s="100"/>
      <c r="F85" s="24">
        <f>D85*E85</f>
        <v>0</v>
      </c>
    </row>
    <row r="86" spans="1:6" ht="14.1" customHeight="1" x14ac:dyDescent="0.25">
      <c r="A86" s="311" t="s">
        <v>209</v>
      </c>
      <c r="B86" s="21" t="s">
        <v>111</v>
      </c>
      <c r="C86" s="22" t="s">
        <v>25</v>
      </c>
      <c r="D86" s="23">
        <v>7</v>
      </c>
      <c r="E86" s="100"/>
      <c r="F86" s="24">
        <f t="shared" ref="F86:F87" si="2">D86*E86</f>
        <v>0</v>
      </c>
    </row>
    <row r="87" spans="1:6" ht="25.5" x14ac:dyDescent="0.25">
      <c r="A87" s="311" t="s">
        <v>210</v>
      </c>
      <c r="B87" s="21" t="s">
        <v>420</v>
      </c>
      <c r="C87" s="22" t="s">
        <v>37</v>
      </c>
      <c r="D87" s="23">
        <v>22</v>
      </c>
      <c r="E87" s="100"/>
      <c r="F87" s="24">
        <f t="shared" si="2"/>
        <v>0</v>
      </c>
    </row>
    <row r="88" spans="1:6" ht="14.1" customHeight="1" x14ac:dyDescent="0.25">
      <c r="A88" s="25" t="s">
        <v>113</v>
      </c>
      <c r="B88" s="30" t="s">
        <v>114</v>
      </c>
      <c r="C88" s="27"/>
      <c r="D88" s="28"/>
      <c r="E88" s="99"/>
      <c r="F88" s="29"/>
    </row>
    <row r="89" spans="1:6" ht="25.5" x14ac:dyDescent="0.25">
      <c r="A89" s="336" t="s">
        <v>215</v>
      </c>
      <c r="B89" s="21" t="s">
        <v>648</v>
      </c>
      <c r="C89" s="22" t="s">
        <v>14</v>
      </c>
      <c r="D89" s="23">
        <v>76</v>
      </c>
      <c r="E89" s="100"/>
      <c r="F89" s="24">
        <f>D89*E89</f>
        <v>0</v>
      </c>
    </row>
    <row r="90" spans="1:6" ht="25.5" x14ac:dyDescent="0.25">
      <c r="A90" s="336" t="s">
        <v>216</v>
      </c>
      <c r="B90" s="21" t="s">
        <v>649</v>
      </c>
      <c r="C90" s="22" t="s">
        <v>316</v>
      </c>
      <c r="D90" s="23">
        <v>1</v>
      </c>
      <c r="E90" s="100"/>
      <c r="F90" s="24">
        <f>D90*E90</f>
        <v>0</v>
      </c>
    </row>
    <row r="91" spans="1:6" ht="38.25" x14ac:dyDescent="0.25">
      <c r="A91" s="336" t="s">
        <v>705</v>
      </c>
      <c r="B91" s="21" t="s">
        <v>116</v>
      </c>
      <c r="C91" s="22" t="s">
        <v>14</v>
      </c>
      <c r="D91" s="23">
        <v>20</v>
      </c>
      <c r="E91" s="100"/>
      <c r="F91" s="24">
        <f>D91*E91</f>
        <v>0</v>
      </c>
    </row>
    <row r="92" spans="1:6" ht="51" x14ac:dyDescent="0.25">
      <c r="A92" s="336" t="s">
        <v>712</v>
      </c>
      <c r="B92" s="21" t="s">
        <v>842</v>
      </c>
      <c r="C92" s="22" t="s">
        <v>14</v>
      </c>
      <c r="D92" s="23">
        <v>1</v>
      </c>
      <c r="E92" s="100"/>
      <c r="F92" s="24">
        <f>D92*E92</f>
        <v>0</v>
      </c>
    </row>
    <row r="93" spans="1:6" ht="8.4499999999999993" customHeight="1" thickBot="1" x14ac:dyDescent="0.3">
      <c r="A93" s="34"/>
      <c r="B93" s="34"/>
      <c r="C93" s="34"/>
      <c r="D93" s="35"/>
      <c r="E93" s="104"/>
      <c r="F93" s="34"/>
    </row>
    <row r="94" spans="1:6" ht="14.1" customHeight="1" thickTop="1" thickBot="1" x14ac:dyDescent="0.3">
      <c r="A94" s="41"/>
      <c r="B94" s="42" t="s">
        <v>40</v>
      </c>
      <c r="C94" s="41"/>
      <c r="D94" s="43"/>
      <c r="E94" s="105"/>
      <c r="F94" s="44">
        <f>SUM(F85:F93)</f>
        <v>0</v>
      </c>
    </row>
    <row r="95" spans="1:6" ht="17.100000000000001" customHeight="1" thickBot="1" x14ac:dyDescent="0.3">
      <c r="A95" s="6" t="s">
        <v>117</v>
      </c>
      <c r="B95" s="7" t="s">
        <v>118</v>
      </c>
      <c r="C95" s="8"/>
      <c r="D95" s="9"/>
      <c r="E95" s="102"/>
      <c r="F95" s="10"/>
    </row>
    <row r="96" spans="1:6" ht="8.4499999999999993" customHeight="1" x14ac:dyDescent="0.3">
      <c r="A96" s="11"/>
      <c r="B96" s="12"/>
      <c r="C96" s="11"/>
      <c r="D96" s="13"/>
      <c r="E96" s="103"/>
      <c r="F96" s="14"/>
    </row>
    <row r="97" spans="1:6" ht="14.1" customHeight="1" x14ac:dyDescent="0.25">
      <c r="A97" s="25" t="s">
        <v>119</v>
      </c>
      <c r="B97" s="30" t="s">
        <v>120</v>
      </c>
      <c r="C97" s="27"/>
      <c r="D97" s="28"/>
      <c r="E97" s="99"/>
      <c r="F97" s="29"/>
    </row>
    <row r="98" spans="1:6" ht="38.25" x14ac:dyDescent="0.25">
      <c r="A98" s="20" t="s">
        <v>217</v>
      </c>
      <c r="B98" s="21" t="s">
        <v>695</v>
      </c>
      <c r="C98" s="22" t="s">
        <v>14</v>
      </c>
      <c r="D98" s="23">
        <v>8</v>
      </c>
      <c r="E98" s="100"/>
      <c r="F98" s="24">
        <f t="shared" ref="F98:F104" si="3">E98*D98</f>
        <v>0</v>
      </c>
    </row>
    <row r="99" spans="1:6" ht="25.5" x14ac:dyDescent="0.25">
      <c r="A99" s="20" t="s">
        <v>218</v>
      </c>
      <c r="B99" s="21" t="s">
        <v>121</v>
      </c>
      <c r="C99" s="22" t="s">
        <v>14</v>
      </c>
      <c r="D99" s="23">
        <v>8</v>
      </c>
      <c r="E99" s="100"/>
      <c r="F99" s="24">
        <f t="shared" si="3"/>
        <v>0</v>
      </c>
    </row>
    <row r="100" spans="1:6" ht="38.25" x14ac:dyDescent="0.25">
      <c r="A100" s="20" t="s">
        <v>219</v>
      </c>
      <c r="B100" s="21" t="s">
        <v>122</v>
      </c>
      <c r="C100" s="22" t="s">
        <v>14</v>
      </c>
      <c r="D100" s="23">
        <v>3</v>
      </c>
      <c r="E100" s="100"/>
      <c r="F100" s="24">
        <f t="shared" si="3"/>
        <v>0</v>
      </c>
    </row>
    <row r="101" spans="1:6" ht="38.25" x14ac:dyDescent="0.25">
      <c r="A101" s="20" t="s">
        <v>220</v>
      </c>
      <c r="B101" s="21" t="s">
        <v>123</v>
      </c>
      <c r="C101" s="22" t="s">
        <v>14</v>
      </c>
      <c r="D101" s="23">
        <v>9</v>
      </c>
      <c r="E101" s="100"/>
      <c r="F101" s="24">
        <f t="shared" si="3"/>
        <v>0</v>
      </c>
    </row>
    <row r="102" spans="1:6" ht="25.5" x14ac:dyDescent="0.25">
      <c r="A102" s="20" t="s">
        <v>221</v>
      </c>
      <c r="B102" s="21" t="s">
        <v>124</v>
      </c>
      <c r="C102" s="22" t="s">
        <v>14</v>
      </c>
      <c r="D102" s="23">
        <v>4</v>
      </c>
      <c r="E102" s="100"/>
      <c r="F102" s="24">
        <f t="shared" si="3"/>
        <v>0</v>
      </c>
    </row>
    <row r="103" spans="1:6" s="31" customFormat="1" ht="25.5" x14ac:dyDescent="0.25">
      <c r="A103" s="20" t="s">
        <v>222</v>
      </c>
      <c r="B103" s="21" t="s">
        <v>125</v>
      </c>
      <c r="C103" s="22" t="s">
        <v>14</v>
      </c>
      <c r="D103" s="23">
        <v>1</v>
      </c>
      <c r="E103" s="100"/>
      <c r="F103" s="24">
        <f t="shared" si="3"/>
        <v>0</v>
      </c>
    </row>
    <row r="104" spans="1:6" ht="38.25" x14ac:dyDescent="0.25">
      <c r="A104" s="20" t="s">
        <v>223</v>
      </c>
      <c r="B104" s="21" t="s">
        <v>126</v>
      </c>
      <c r="C104" s="22" t="s">
        <v>14</v>
      </c>
      <c r="D104" s="23">
        <v>1</v>
      </c>
      <c r="E104" s="100"/>
      <c r="F104" s="24">
        <f t="shared" si="3"/>
        <v>0</v>
      </c>
    </row>
    <row r="105" spans="1:6" ht="14.1" customHeight="1" x14ac:dyDescent="0.25">
      <c r="A105" s="25" t="s">
        <v>127</v>
      </c>
      <c r="B105" s="30" t="s">
        <v>128</v>
      </c>
      <c r="C105" s="27"/>
      <c r="D105" s="28"/>
      <c r="E105" s="99"/>
      <c r="F105" s="29"/>
    </row>
    <row r="106" spans="1:6" ht="38.25" x14ac:dyDescent="0.25">
      <c r="A106" s="20" t="s">
        <v>225</v>
      </c>
      <c r="B106" s="33" t="s">
        <v>129</v>
      </c>
      <c r="C106" s="22" t="s">
        <v>27</v>
      </c>
      <c r="D106" s="23">
        <v>345</v>
      </c>
      <c r="E106" s="100"/>
      <c r="F106" s="24">
        <f t="shared" ref="F106:F109" si="4">E106*D106</f>
        <v>0</v>
      </c>
    </row>
    <row r="107" spans="1:6" ht="24.75" customHeight="1" x14ac:dyDescent="0.25">
      <c r="A107" s="20" t="s">
        <v>226</v>
      </c>
      <c r="B107" s="33" t="s">
        <v>130</v>
      </c>
      <c r="C107" s="22" t="s">
        <v>27</v>
      </c>
      <c r="D107" s="23"/>
      <c r="E107" s="100"/>
      <c r="F107" s="24">
        <f t="shared" si="4"/>
        <v>0</v>
      </c>
    </row>
    <row r="108" spans="1:6" s="31" customFormat="1" ht="38.25" x14ac:dyDescent="0.25">
      <c r="A108" s="20" t="s">
        <v>227</v>
      </c>
      <c r="B108" s="33" t="s">
        <v>131</v>
      </c>
      <c r="C108" s="22" t="s">
        <v>25</v>
      </c>
      <c r="D108" s="23">
        <v>4.7</v>
      </c>
      <c r="E108" s="100"/>
      <c r="F108" s="24">
        <f t="shared" si="4"/>
        <v>0</v>
      </c>
    </row>
    <row r="109" spans="1:6" s="31" customFormat="1" ht="38.25" x14ac:dyDescent="0.25">
      <c r="A109" s="20" t="s">
        <v>228</v>
      </c>
      <c r="B109" s="33" t="s">
        <v>156</v>
      </c>
      <c r="C109" s="22" t="s">
        <v>25</v>
      </c>
      <c r="D109" s="23">
        <v>8</v>
      </c>
      <c r="E109" s="100"/>
      <c r="F109" s="24">
        <f t="shared" si="4"/>
        <v>0</v>
      </c>
    </row>
    <row r="110" spans="1:6" ht="8.4499999999999993" customHeight="1" thickBot="1" x14ac:dyDescent="0.3">
      <c r="A110" s="34"/>
      <c r="B110" s="34"/>
      <c r="C110" s="34"/>
      <c r="D110" s="35"/>
      <c r="E110" s="104"/>
      <c r="F110" s="34"/>
    </row>
    <row r="111" spans="1:6" ht="14.1" customHeight="1" thickTop="1" thickBot="1" x14ac:dyDescent="0.3">
      <c r="A111" s="41"/>
      <c r="B111" s="42" t="s">
        <v>40</v>
      </c>
      <c r="C111" s="41"/>
      <c r="D111" s="43"/>
      <c r="E111" s="105"/>
      <c r="F111" s="44">
        <f>SUM(F98:F110)</f>
        <v>0</v>
      </c>
    </row>
    <row r="112" spans="1:6" ht="14.1" customHeight="1" thickBot="1" x14ac:dyDescent="0.3">
      <c r="A112" s="6" t="s">
        <v>142</v>
      </c>
      <c r="B112" s="7" t="s">
        <v>143</v>
      </c>
      <c r="C112" s="8"/>
      <c r="D112" s="9"/>
      <c r="E112" s="102"/>
      <c r="F112" s="10"/>
    </row>
    <row r="113" spans="1:6" ht="8.4499999999999993" customHeight="1" x14ac:dyDescent="0.3">
      <c r="A113" s="11"/>
      <c r="B113" s="12"/>
      <c r="C113" s="11"/>
      <c r="D113" s="13"/>
      <c r="E113" s="103"/>
      <c r="F113" s="14"/>
    </row>
    <row r="114" spans="1:6" ht="165.75" x14ac:dyDescent="0.25">
      <c r="A114" s="20" t="s">
        <v>238</v>
      </c>
      <c r="B114" s="338" t="s">
        <v>918</v>
      </c>
      <c r="C114" s="1" t="s">
        <v>14</v>
      </c>
      <c r="D114" s="23">
        <v>5</v>
      </c>
      <c r="E114" s="100"/>
      <c r="F114" s="340">
        <f>D114*E114</f>
        <v>0</v>
      </c>
    </row>
    <row r="115" spans="1:6" ht="89.25" x14ac:dyDescent="0.25">
      <c r="A115" s="20" t="s">
        <v>718</v>
      </c>
      <c r="B115" s="338" t="s">
        <v>730</v>
      </c>
      <c r="C115" s="1" t="s">
        <v>14</v>
      </c>
      <c r="D115" s="23">
        <v>2</v>
      </c>
      <c r="E115" s="100"/>
      <c r="F115" s="340">
        <f>D115*E115</f>
        <v>0</v>
      </c>
    </row>
    <row r="116" spans="1:6" ht="89.25" x14ac:dyDescent="0.25">
      <c r="A116" s="20" t="s">
        <v>719</v>
      </c>
      <c r="B116" s="338" t="s">
        <v>729</v>
      </c>
      <c r="C116" s="1" t="s">
        <v>14</v>
      </c>
      <c r="D116" s="23">
        <v>1</v>
      </c>
      <c r="E116" s="100"/>
      <c r="F116" s="340">
        <f>D116*E116</f>
        <v>0</v>
      </c>
    </row>
    <row r="117" spans="1:6" ht="8.4499999999999993" customHeight="1" thickBot="1" x14ac:dyDescent="0.3">
      <c r="A117" s="34"/>
      <c r="B117" s="34"/>
      <c r="C117" s="34"/>
      <c r="D117" s="35"/>
      <c r="E117" s="104"/>
      <c r="F117" s="34"/>
    </row>
    <row r="118" spans="1:6" ht="14.1" customHeight="1" thickTop="1" x14ac:dyDescent="0.25">
      <c r="A118" s="41"/>
      <c r="B118" s="42" t="s">
        <v>40</v>
      </c>
      <c r="C118" s="41"/>
      <c r="D118" s="43"/>
      <c r="E118" s="105"/>
      <c r="F118" s="44">
        <f>SUM(F114:F117)</f>
        <v>0</v>
      </c>
    </row>
    <row r="119" spans="1:6" x14ac:dyDescent="0.25">
      <c r="D119" s="50"/>
    </row>
    <row r="120" spans="1:6" x14ac:dyDescent="0.25">
      <c r="D120" s="50"/>
    </row>
    <row r="121" spans="1:6" x14ac:dyDescent="0.25">
      <c r="D121" s="50"/>
    </row>
    <row r="122" spans="1:6" x14ac:dyDescent="0.25">
      <c r="D122" s="50"/>
    </row>
    <row r="123" spans="1:6" x14ac:dyDescent="0.25">
      <c r="D123" s="50"/>
    </row>
    <row r="124" spans="1:6" x14ac:dyDescent="0.25">
      <c r="D124" s="50"/>
    </row>
    <row r="125" spans="1:6" x14ac:dyDescent="0.25">
      <c r="D125" s="50"/>
    </row>
    <row r="126" spans="1:6" x14ac:dyDescent="0.25">
      <c r="D126" s="50"/>
    </row>
    <row r="127" spans="1:6" x14ac:dyDescent="0.25">
      <c r="D127" s="50"/>
    </row>
    <row r="128" spans="1:6" x14ac:dyDescent="0.25">
      <c r="D128" s="50"/>
    </row>
    <row r="129" spans="4:4" x14ac:dyDescent="0.25">
      <c r="D129" s="50"/>
    </row>
    <row r="130" spans="4:4" x14ac:dyDescent="0.25">
      <c r="D130" s="50"/>
    </row>
    <row r="131" spans="4:4" x14ac:dyDescent="0.25">
      <c r="D131" s="50"/>
    </row>
    <row r="132" spans="4:4" x14ac:dyDescent="0.25">
      <c r="D132" s="50"/>
    </row>
    <row r="133" spans="4:4" x14ac:dyDescent="0.25">
      <c r="D133" s="50"/>
    </row>
    <row r="134" spans="4:4" x14ac:dyDescent="0.25">
      <c r="D134" s="50"/>
    </row>
    <row r="135" spans="4:4" x14ac:dyDescent="0.25">
      <c r="D135" s="50"/>
    </row>
    <row r="136" spans="4:4" x14ac:dyDescent="0.25">
      <c r="D136" s="50"/>
    </row>
    <row r="137" spans="4:4" x14ac:dyDescent="0.25">
      <c r="D137" s="50"/>
    </row>
    <row r="138" spans="4:4" x14ac:dyDescent="0.25">
      <c r="D138" s="50"/>
    </row>
    <row r="139" spans="4:4" x14ac:dyDescent="0.25">
      <c r="D139" s="50"/>
    </row>
    <row r="140" spans="4:4" x14ac:dyDescent="0.25">
      <c r="D140" s="50"/>
    </row>
    <row r="141" spans="4:4" x14ac:dyDescent="0.25">
      <c r="D141" s="50"/>
    </row>
    <row r="142" spans="4:4" x14ac:dyDescent="0.25">
      <c r="D142" s="50"/>
    </row>
    <row r="143" spans="4:4" x14ac:dyDescent="0.25">
      <c r="D143" s="50"/>
    </row>
    <row r="144" spans="4:4" x14ac:dyDescent="0.25">
      <c r="D144" s="50"/>
    </row>
    <row r="145" spans="4:4" x14ac:dyDescent="0.25">
      <c r="D145" s="50"/>
    </row>
    <row r="146" spans="4:4" x14ac:dyDescent="0.25">
      <c r="D146" s="50"/>
    </row>
    <row r="147" spans="4:4" x14ac:dyDescent="0.25">
      <c r="D147" s="50"/>
    </row>
    <row r="148" spans="4:4" x14ac:dyDescent="0.25">
      <c r="D148" s="50"/>
    </row>
    <row r="149" spans="4:4" x14ac:dyDescent="0.25">
      <c r="D149" s="50"/>
    </row>
    <row r="150" spans="4:4" x14ac:dyDescent="0.25">
      <c r="D150" s="50"/>
    </row>
    <row r="151" spans="4:4" x14ac:dyDescent="0.25">
      <c r="D151" s="50"/>
    </row>
    <row r="152" spans="4:4" x14ac:dyDescent="0.25">
      <c r="D152" s="50"/>
    </row>
    <row r="153" spans="4:4" x14ac:dyDescent="0.25">
      <c r="D153" s="50"/>
    </row>
    <row r="154" spans="4:4" x14ac:dyDescent="0.25">
      <c r="D154" s="50"/>
    </row>
    <row r="155" spans="4:4" x14ac:dyDescent="0.25">
      <c r="D155" s="50"/>
    </row>
    <row r="156" spans="4:4" x14ac:dyDescent="0.25">
      <c r="D156" s="50"/>
    </row>
    <row r="157" spans="4:4" x14ac:dyDescent="0.25">
      <c r="D157" s="50"/>
    </row>
    <row r="158" spans="4:4" x14ac:dyDescent="0.25">
      <c r="D158" s="50"/>
    </row>
    <row r="159" spans="4:4" x14ac:dyDescent="0.25">
      <c r="D159" s="50"/>
    </row>
    <row r="160" spans="4:4" x14ac:dyDescent="0.25">
      <c r="D160" s="50"/>
    </row>
    <row r="161" spans="4:4" x14ac:dyDescent="0.25">
      <c r="D161" s="50"/>
    </row>
    <row r="162" spans="4:4" x14ac:dyDescent="0.25">
      <c r="D162" s="50"/>
    </row>
    <row r="163" spans="4:4" x14ac:dyDescent="0.25">
      <c r="D163" s="50"/>
    </row>
    <row r="164" spans="4:4" x14ac:dyDescent="0.25">
      <c r="D164" s="50"/>
    </row>
    <row r="165" spans="4:4" x14ac:dyDescent="0.25">
      <c r="D165" s="50"/>
    </row>
    <row r="166" spans="4:4" x14ac:dyDescent="0.25">
      <c r="D166" s="50"/>
    </row>
    <row r="167" spans="4:4" x14ac:dyDescent="0.25">
      <c r="D167" s="50"/>
    </row>
    <row r="168" spans="4:4" x14ac:dyDescent="0.25">
      <c r="D168" s="50"/>
    </row>
    <row r="169" spans="4:4" x14ac:dyDescent="0.25">
      <c r="D169" s="50"/>
    </row>
    <row r="170" spans="4:4" x14ac:dyDescent="0.25">
      <c r="D170" s="50"/>
    </row>
    <row r="171" spans="4:4" x14ac:dyDescent="0.25">
      <c r="D171" s="50"/>
    </row>
    <row r="172" spans="4:4" x14ac:dyDescent="0.25">
      <c r="D172" s="50"/>
    </row>
    <row r="173" spans="4:4" x14ac:dyDescent="0.25">
      <c r="D173" s="50"/>
    </row>
    <row r="174" spans="4:4" x14ac:dyDescent="0.25">
      <c r="D174" s="50"/>
    </row>
    <row r="175" spans="4:4" x14ac:dyDescent="0.25">
      <c r="D175" s="50"/>
    </row>
    <row r="176" spans="4:4" x14ac:dyDescent="0.25">
      <c r="D176" s="50"/>
    </row>
    <row r="177" spans="4:4" x14ac:dyDescent="0.25">
      <c r="D177" s="50"/>
    </row>
    <row r="178" spans="4:4" x14ac:dyDescent="0.25">
      <c r="D178" s="50"/>
    </row>
    <row r="179" spans="4:4" x14ac:dyDescent="0.25">
      <c r="D179" s="50"/>
    </row>
    <row r="180" spans="4:4" x14ac:dyDescent="0.25">
      <c r="D180" s="50"/>
    </row>
    <row r="181" spans="4:4" x14ac:dyDescent="0.25">
      <c r="D181" s="50"/>
    </row>
    <row r="182" spans="4:4" x14ac:dyDescent="0.25">
      <c r="D182" s="50"/>
    </row>
    <row r="183" spans="4:4" x14ac:dyDescent="0.25">
      <c r="D183" s="50"/>
    </row>
    <row r="184" spans="4:4" x14ac:dyDescent="0.25">
      <c r="D184" s="50"/>
    </row>
    <row r="185" spans="4:4" x14ac:dyDescent="0.25">
      <c r="D185" s="50"/>
    </row>
    <row r="186" spans="4:4" x14ac:dyDescent="0.25">
      <c r="D186" s="50"/>
    </row>
    <row r="187" spans="4:4" x14ac:dyDescent="0.25">
      <c r="D187" s="50"/>
    </row>
    <row r="188" spans="4:4" x14ac:dyDescent="0.25">
      <c r="D188" s="50"/>
    </row>
    <row r="189" spans="4:4" x14ac:dyDescent="0.25">
      <c r="D189" s="50"/>
    </row>
    <row r="190" spans="4:4" x14ac:dyDescent="0.25">
      <c r="D190" s="50"/>
    </row>
    <row r="191" spans="4:4" x14ac:dyDescent="0.25">
      <c r="D191" s="50"/>
    </row>
    <row r="192" spans="4:4" x14ac:dyDescent="0.25">
      <c r="D192" s="50"/>
    </row>
    <row r="193" spans="4:4" x14ac:dyDescent="0.25">
      <c r="D193" s="50"/>
    </row>
    <row r="194" spans="4:4" x14ac:dyDescent="0.25">
      <c r="D194" s="50"/>
    </row>
    <row r="195" spans="4:4" x14ac:dyDescent="0.25">
      <c r="D195" s="50"/>
    </row>
    <row r="196" spans="4:4" x14ac:dyDescent="0.25">
      <c r="D196" s="50"/>
    </row>
    <row r="197" spans="4:4" x14ac:dyDescent="0.25">
      <c r="D197" s="50"/>
    </row>
    <row r="198" spans="4:4" x14ac:dyDescent="0.25">
      <c r="D198" s="50"/>
    </row>
    <row r="199" spans="4:4" x14ac:dyDescent="0.25">
      <c r="D199" s="50"/>
    </row>
    <row r="200" spans="4:4" x14ac:dyDescent="0.25">
      <c r="D200" s="50"/>
    </row>
    <row r="201" spans="4:4" x14ac:dyDescent="0.25">
      <c r="D201" s="50"/>
    </row>
    <row r="202" spans="4:4" x14ac:dyDescent="0.25">
      <c r="D202" s="50"/>
    </row>
    <row r="203" spans="4:4" x14ac:dyDescent="0.25">
      <c r="D203" s="50"/>
    </row>
    <row r="204" spans="4:4" x14ac:dyDescent="0.25">
      <c r="D204" s="50"/>
    </row>
    <row r="205" spans="4:4" x14ac:dyDescent="0.25">
      <c r="D205" s="50"/>
    </row>
    <row r="206" spans="4:4" x14ac:dyDescent="0.25">
      <c r="D206" s="50"/>
    </row>
    <row r="207" spans="4:4" x14ac:dyDescent="0.25">
      <c r="D207" s="50"/>
    </row>
    <row r="208" spans="4:4" x14ac:dyDescent="0.25">
      <c r="D208" s="50"/>
    </row>
    <row r="209" spans="4:4" x14ac:dyDescent="0.25">
      <c r="D209" s="50"/>
    </row>
    <row r="210" spans="4:4" x14ac:dyDescent="0.25">
      <c r="D210" s="50"/>
    </row>
    <row r="211" spans="4:4" x14ac:dyDescent="0.25">
      <c r="D211" s="50"/>
    </row>
    <row r="212" spans="4:4" x14ac:dyDescent="0.25">
      <c r="D212" s="50"/>
    </row>
    <row r="213" spans="4:4" x14ac:dyDescent="0.25">
      <c r="D213" s="50"/>
    </row>
    <row r="214" spans="4:4" x14ac:dyDescent="0.25">
      <c r="D214" s="50"/>
    </row>
    <row r="215" spans="4:4" x14ac:dyDescent="0.25">
      <c r="D215" s="50"/>
    </row>
    <row r="216" spans="4:4" x14ac:dyDescent="0.25">
      <c r="D216" s="50"/>
    </row>
    <row r="217" spans="4:4" x14ac:dyDescent="0.25">
      <c r="D217" s="50"/>
    </row>
    <row r="218" spans="4:4" x14ac:dyDescent="0.25">
      <c r="D218" s="50"/>
    </row>
    <row r="219" spans="4:4" x14ac:dyDescent="0.25">
      <c r="D219" s="50"/>
    </row>
    <row r="220" spans="4:4" x14ac:dyDescent="0.25">
      <c r="D220" s="50"/>
    </row>
    <row r="221" spans="4:4" x14ac:dyDescent="0.25">
      <c r="D221" s="50"/>
    </row>
    <row r="222" spans="4:4" x14ac:dyDescent="0.25">
      <c r="D222" s="50"/>
    </row>
    <row r="223" spans="4:4" x14ac:dyDescent="0.25">
      <c r="D223" s="50"/>
    </row>
    <row r="224" spans="4:4" x14ac:dyDescent="0.25">
      <c r="D224" s="50"/>
    </row>
    <row r="225" spans="4:4" x14ac:dyDescent="0.25">
      <c r="D225" s="50"/>
    </row>
    <row r="226" spans="4:4" x14ac:dyDescent="0.25">
      <c r="D226" s="50"/>
    </row>
    <row r="227" spans="4:4" x14ac:dyDescent="0.25">
      <c r="D227" s="50"/>
    </row>
    <row r="228" spans="4:4" x14ac:dyDescent="0.25">
      <c r="D228" s="50"/>
    </row>
    <row r="229" spans="4:4" x14ac:dyDescent="0.25">
      <c r="D229" s="50"/>
    </row>
    <row r="230" spans="4:4" x14ac:dyDescent="0.25">
      <c r="D230" s="50"/>
    </row>
    <row r="231" spans="4:4" x14ac:dyDescent="0.25">
      <c r="D231" s="50"/>
    </row>
    <row r="232" spans="4:4" x14ac:dyDescent="0.25">
      <c r="D232" s="50"/>
    </row>
    <row r="233" spans="4:4" x14ac:dyDescent="0.25">
      <c r="D233" s="50"/>
    </row>
    <row r="234" spans="4:4" x14ac:dyDescent="0.25">
      <c r="D234" s="50"/>
    </row>
    <row r="235" spans="4:4" x14ac:dyDescent="0.25">
      <c r="D235" s="50"/>
    </row>
    <row r="236" spans="4:4" x14ac:dyDescent="0.25">
      <c r="D236" s="50"/>
    </row>
    <row r="237" spans="4:4" x14ac:dyDescent="0.25">
      <c r="D237" s="50"/>
    </row>
    <row r="238" spans="4:4" x14ac:dyDescent="0.25">
      <c r="D238" s="50"/>
    </row>
    <row r="239" spans="4:4" x14ac:dyDescent="0.25">
      <c r="D239" s="50"/>
    </row>
    <row r="240" spans="4:4" x14ac:dyDescent="0.25">
      <c r="D240" s="50"/>
    </row>
    <row r="241" spans="4:4" x14ac:dyDescent="0.25">
      <c r="D241" s="50"/>
    </row>
    <row r="242" spans="4:4" x14ac:dyDescent="0.25">
      <c r="D242" s="50"/>
    </row>
    <row r="243" spans="4:4" x14ac:dyDescent="0.25">
      <c r="D243" s="50"/>
    </row>
    <row r="244" spans="4:4" x14ac:dyDescent="0.25">
      <c r="D244" s="50"/>
    </row>
    <row r="245" spans="4:4" x14ac:dyDescent="0.25">
      <c r="D245" s="50"/>
    </row>
    <row r="246" spans="4:4" x14ac:dyDescent="0.25">
      <c r="D246" s="50"/>
    </row>
    <row r="247" spans="4:4" x14ac:dyDescent="0.25">
      <c r="D247" s="50"/>
    </row>
    <row r="248" spans="4:4" x14ac:dyDescent="0.25">
      <c r="D248" s="50"/>
    </row>
    <row r="249" spans="4:4" x14ac:dyDescent="0.25">
      <c r="D249" s="50"/>
    </row>
    <row r="250" spans="4:4" x14ac:dyDescent="0.25">
      <c r="D250" s="50"/>
    </row>
    <row r="251" spans="4:4" x14ac:dyDescent="0.25">
      <c r="D251" s="50"/>
    </row>
    <row r="252" spans="4:4" x14ac:dyDescent="0.25">
      <c r="D252" s="50"/>
    </row>
    <row r="253" spans="4:4" x14ac:dyDescent="0.25">
      <c r="D253" s="50"/>
    </row>
    <row r="254" spans="4:4" x14ac:dyDescent="0.25">
      <c r="D254" s="50"/>
    </row>
    <row r="255" spans="4:4" x14ac:dyDescent="0.25">
      <c r="D255" s="50"/>
    </row>
    <row r="256" spans="4:4" x14ac:dyDescent="0.25">
      <c r="D256" s="50"/>
    </row>
    <row r="257" spans="4:4" x14ac:dyDescent="0.25">
      <c r="D257" s="50"/>
    </row>
    <row r="258" spans="4:4" x14ac:dyDescent="0.25">
      <c r="D258" s="50"/>
    </row>
    <row r="259" spans="4:4" x14ac:dyDescent="0.25">
      <c r="D259" s="50"/>
    </row>
    <row r="260" spans="4:4" x14ac:dyDescent="0.25">
      <c r="D260" s="50"/>
    </row>
    <row r="261" spans="4:4" x14ac:dyDescent="0.25">
      <c r="D261" s="50"/>
    </row>
    <row r="262" spans="4:4" x14ac:dyDescent="0.25">
      <c r="D262" s="50"/>
    </row>
    <row r="263" spans="4:4" x14ac:dyDescent="0.25">
      <c r="D263" s="50"/>
    </row>
    <row r="264" spans="4:4" x14ac:dyDescent="0.25">
      <c r="D264" s="50"/>
    </row>
    <row r="265" spans="4:4" x14ac:dyDescent="0.25">
      <c r="D265" s="50"/>
    </row>
    <row r="266" spans="4:4" x14ac:dyDescent="0.25">
      <c r="D266" s="50"/>
    </row>
    <row r="267" spans="4:4" x14ac:dyDescent="0.25">
      <c r="D267" s="50"/>
    </row>
    <row r="268" spans="4:4" x14ac:dyDescent="0.25">
      <c r="D268" s="50"/>
    </row>
    <row r="269" spans="4:4" x14ac:dyDescent="0.25">
      <c r="D269" s="50"/>
    </row>
    <row r="270" spans="4:4" x14ac:dyDescent="0.25">
      <c r="D270" s="50"/>
    </row>
    <row r="271" spans="4:4" x14ac:dyDescent="0.25">
      <c r="D271" s="50"/>
    </row>
    <row r="272" spans="4:4" x14ac:dyDescent="0.25">
      <c r="D272" s="50"/>
    </row>
    <row r="273" spans="4:4" x14ac:dyDescent="0.25">
      <c r="D273" s="50"/>
    </row>
    <row r="274" spans="4:4" x14ac:dyDescent="0.25">
      <c r="D274" s="50"/>
    </row>
    <row r="275" spans="4:4" x14ac:dyDescent="0.25">
      <c r="D275" s="50"/>
    </row>
    <row r="276" spans="4:4" x14ac:dyDescent="0.25">
      <c r="D276" s="50"/>
    </row>
    <row r="277" spans="4:4" x14ac:dyDescent="0.25">
      <c r="D277" s="50"/>
    </row>
    <row r="278" spans="4:4" x14ac:dyDescent="0.25">
      <c r="D278" s="50"/>
    </row>
    <row r="279" spans="4:4" x14ac:dyDescent="0.25">
      <c r="D279" s="50"/>
    </row>
    <row r="280" spans="4:4" x14ac:dyDescent="0.25">
      <c r="D280" s="50"/>
    </row>
    <row r="281" spans="4:4" x14ac:dyDescent="0.25">
      <c r="D281" s="50"/>
    </row>
    <row r="282" spans="4:4" x14ac:dyDescent="0.25">
      <c r="D282" s="50"/>
    </row>
    <row r="283" spans="4:4" x14ac:dyDescent="0.25">
      <c r="D283" s="50"/>
    </row>
    <row r="284" spans="4:4" x14ac:dyDescent="0.25">
      <c r="D284" s="50"/>
    </row>
    <row r="285" spans="4:4" x14ac:dyDescent="0.25">
      <c r="D285" s="50"/>
    </row>
    <row r="286" spans="4:4" x14ac:dyDescent="0.25">
      <c r="D286" s="50"/>
    </row>
    <row r="287" spans="4:4" x14ac:dyDescent="0.25">
      <c r="D287" s="50"/>
    </row>
    <row r="288" spans="4:4" x14ac:dyDescent="0.25">
      <c r="D288" s="50"/>
    </row>
    <row r="289" spans="4:4" x14ac:dyDescent="0.25">
      <c r="D289" s="50"/>
    </row>
    <row r="290" spans="4:4" x14ac:dyDescent="0.25">
      <c r="D290" s="50"/>
    </row>
    <row r="291" spans="4:4" x14ac:dyDescent="0.25">
      <c r="D291" s="50"/>
    </row>
    <row r="292" spans="4:4" x14ac:dyDescent="0.25">
      <c r="D292" s="50"/>
    </row>
    <row r="293" spans="4:4" x14ac:dyDescent="0.25">
      <c r="D293" s="50"/>
    </row>
    <row r="294" spans="4:4" x14ac:dyDescent="0.25">
      <c r="D294" s="50"/>
    </row>
    <row r="295" spans="4:4" x14ac:dyDescent="0.25">
      <c r="D295" s="50"/>
    </row>
    <row r="296" spans="4:4" x14ac:dyDescent="0.25">
      <c r="D296" s="50"/>
    </row>
    <row r="297" spans="4:4" x14ac:dyDescent="0.25">
      <c r="D297" s="50"/>
    </row>
    <row r="298" spans="4:4" x14ac:dyDescent="0.25">
      <c r="D298" s="50"/>
    </row>
    <row r="299" spans="4:4" x14ac:dyDescent="0.25">
      <c r="D299" s="50"/>
    </row>
    <row r="300" spans="4:4" x14ac:dyDescent="0.25">
      <c r="D300" s="50"/>
    </row>
    <row r="301" spans="4:4" x14ac:dyDescent="0.25">
      <c r="D301" s="50"/>
    </row>
    <row r="302" spans="4:4" x14ac:dyDescent="0.25">
      <c r="D302" s="50"/>
    </row>
    <row r="303" spans="4:4" x14ac:dyDescent="0.25">
      <c r="D303" s="50"/>
    </row>
    <row r="304" spans="4:4" x14ac:dyDescent="0.25">
      <c r="D304" s="50"/>
    </row>
    <row r="305" spans="4:4" x14ac:dyDescent="0.25">
      <c r="D305" s="50"/>
    </row>
    <row r="306" spans="4:4" x14ac:dyDescent="0.25">
      <c r="D306" s="50"/>
    </row>
    <row r="307" spans="4:4" x14ac:dyDescent="0.25">
      <c r="D307" s="50"/>
    </row>
    <row r="308" spans="4:4" x14ac:dyDescent="0.25">
      <c r="D308" s="50"/>
    </row>
    <row r="309" spans="4:4" x14ac:dyDescent="0.25">
      <c r="D309" s="50"/>
    </row>
    <row r="310" spans="4:4" x14ac:dyDescent="0.25">
      <c r="D310" s="50"/>
    </row>
    <row r="311" spans="4:4" x14ac:dyDescent="0.25">
      <c r="D311" s="50"/>
    </row>
    <row r="312" spans="4:4" x14ac:dyDescent="0.25">
      <c r="D312" s="50"/>
    </row>
    <row r="313" spans="4:4" x14ac:dyDescent="0.25">
      <c r="D313" s="50"/>
    </row>
    <row r="314" spans="4:4" x14ac:dyDescent="0.25">
      <c r="D314" s="50"/>
    </row>
    <row r="315" spans="4:4" x14ac:dyDescent="0.25">
      <c r="D315" s="50"/>
    </row>
    <row r="316" spans="4:4" x14ac:dyDescent="0.25">
      <c r="D316" s="50"/>
    </row>
    <row r="317" spans="4:4" x14ac:dyDescent="0.25">
      <c r="D317" s="50"/>
    </row>
    <row r="318" spans="4:4" x14ac:dyDescent="0.25">
      <c r="D318" s="50"/>
    </row>
    <row r="319" spans="4:4" x14ac:dyDescent="0.25">
      <c r="D319" s="50"/>
    </row>
    <row r="320" spans="4:4" x14ac:dyDescent="0.25">
      <c r="D320" s="50"/>
    </row>
    <row r="321" spans="4:4" x14ac:dyDescent="0.25">
      <c r="D321" s="50"/>
    </row>
    <row r="322" spans="4:4" x14ac:dyDescent="0.25">
      <c r="D322" s="50"/>
    </row>
    <row r="323" spans="4:4" x14ac:dyDescent="0.25">
      <c r="D323" s="50"/>
    </row>
    <row r="324" spans="4:4" x14ac:dyDescent="0.25">
      <c r="D324" s="50"/>
    </row>
    <row r="325" spans="4:4" x14ac:dyDescent="0.25">
      <c r="D325" s="50"/>
    </row>
    <row r="326" spans="4:4" x14ac:dyDescent="0.25">
      <c r="D326" s="50"/>
    </row>
    <row r="327" spans="4:4" x14ac:dyDescent="0.25">
      <c r="D327" s="50"/>
    </row>
    <row r="328" spans="4:4" x14ac:dyDescent="0.25">
      <c r="D328" s="50"/>
    </row>
    <row r="329" spans="4:4" x14ac:dyDescent="0.25">
      <c r="D329" s="50"/>
    </row>
    <row r="330" spans="4:4" x14ac:dyDescent="0.25">
      <c r="D330" s="50"/>
    </row>
    <row r="331" spans="4:4" x14ac:dyDescent="0.25">
      <c r="D331" s="50"/>
    </row>
    <row r="332" spans="4:4" x14ac:dyDescent="0.25">
      <c r="D332" s="50"/>
    </row>
    <row r="333" spans="4:4" x14ac:dyDescent="0.25">
      <c r="D333" s="50"/>
    </row>
    <row r="334" spans="4:4" x14ac:dyDescent="0.25">
      <c r="D334" s="50"/>
    </row>
    <row r="335" spans="4:4" x14ac:dyDescent="0.25">
      <c r="D335" s="50"/>
    </row>
    <row r="336" spans="4:4" x14ac:dyDescent="0.25">
      <c r="D336" s="50"/>
    </row>
    <row r="337" spans="4:4" x14ac:dyDescent="0.25">
      <c r="D337" s="50"/>
    </row>
    <row r="338" spans="4:4" x14ac:dyDescent="0.25">
      <c r="D338" s="50"/>
    </row>
    <row r="339" spans="4:4" x14ac:dyDescent="0.25">
      <c r="D339" s="50"/>
    </row>
    <row r="340" spans="4:4" x14ac:dyDescent="0.25">
      <c r="D340" s="50"/>
    </row>
    <row r="341" spans="4:4" x14ac:dyDescent="0.25">
      <c r="D341" s="50"/>
    </row>
    <row r="342" spans="4:4" x14ac:dyDescent="0.25">
      <c r="D342" s="50"/>
    </row>
    <row r="343" spans="4:4" x14ac:dyDescent="0.25">
      <c r="D343" s="50"/>
    </row>
    <row r="344" spans="4:4" x14ac:dyDescent="0.25">
      <c r="D344" s="50"/>
    </row>
    <row r="345" spans="4:4" x14ac:dyDescent="0.25">
      <c r="D345" s="50"/>
    </row>
    <row r="346" spans="4:4" x14ac:dyDescent="0.25">
      <c r="D346" s="50"/>
    </row>
    <row r="347" spans="4:4" x14ac:dyDescent="0.25">
      <c r="D347" s="50"/>
    </row>
    <row r="348" spans="4:4" x14ac:dyDescent="0.25">
      <c r="D348" s="50"/>
    </row>
    <row r="349" spans="4:4" x14ac:dyDescent="0.25">
      <c r="D349" s="50"/>
    </row>
    <row r="350" spans="4:4" x14ac:dyDescent="0.25">
      <c r="D350" s="50"/>
    </row>
    <row r="351" spans="4:4" x14ac:dyDescent="0.25">
      <c r="D351" s="50"/>
    </row>
    <row r="352" spans="4:4" x14ac:dyDescent="0.25">
      <c r="D352" s="50"/>
    </row>
    <row r="353" spans="4:4" x14ac:dyDescent="0.25">
      <c r="D353" s="50"/>
    </row>
    <row r="354" spans="4:4" x14ac:dyDescent="0.25">
      <c r="D354" s="50"/>
    </row>
    <row r="355" spans="4:4" x14ac:dyDescent="0.25">
      <c r="D355" s="50"/>
    </row>
    <row r="356" spans="4:4" x14ac:dyDescent="0.25">
      <c r="D356" s="50"/>
    </row>
    <row r="357" spans="4:4" x14ac:dyDescent="0.25">
      <c r="D357" s="50"/>
    </row>
    <row r="358" spans="4:4" x14ac:dyDescent="0.25">
      <c r="D358" s="50"/>
    </row>
    <row r="359" spans="4:4" x14ac:dyDescent="0.25">
      <c r="D359" s="50"/>
    </row>
    <row r="360" spans="4:4" x14ac:dyDescent="0.25">
      <c r="D360" s="50"/>
    </row>
    <row r="361" spans="4:4" x14ac:dyDescent="0.25">
      <c r="D361" s="50"/>
    </row>
    <row r="362" spans="4:4" x14ac:dyDescent="0.25">
      <c r="D362" s="50"/>
    </row>
    <row r="363" spans="4:4" x14ac:dyDescent="0.25">
      <c r="D363" s="50"/>
    </row>
    <row r="364" spans="4:4" x14ac:dyDescent="0.25">
      <c r="D364" s="50"/>
    </row>
    <row r="365" spans="4:4" x14ac:dyDescent="0.25">
      <c r="D365" s="50"/>
    </row>
    <row r="366" spans="4:4" x14ac:dyDescent="0.25">
      <c r="D366" s="50"/>
    </row>
    <row r="367" spans="4:4" x14ac:dyDescent="0.25">
      <c r="D367" s="50"/>
    </row>
    <row r="368" spans="4:4" x14ac:dyDescent="0.25">
      <c r="D368" s="50"/>
    </row>
    <row r="369" spans="4:4" x14ac:dyDescent="0.25">
      <c r="D369" s="50"/>
    </row>
    <row r="370" spans="4:4" x14ac:dyDescent="0.25">
      <c r="D370" s="50"/>
    </row>
    <row r="371" spans="4:4" x14ac:dyDescent="0.25">
      <c r="D371" s="50"/>
    </row>
    <row r="372" spans="4:4" x14ac:dyDescent="0.25">
      <c r="D372" s="50"/>
    </row>
    <row r="373" spans="4:4" x14ac:dyDescent="0.25">
      <c r="D373" s="50"/>
    </row>
    <row r="374" spans="4:4" x14ac:dyDescent="0.25">
      <c r="D374" s="50"/>
    </row>
    <row r="375" spans="4:4" x14ac:dyDescent="0.25">
      <c r="D375" s="50"/>
    </row>
    <row r="376" spans="4:4" x14ac:dyDescent="0.25">
      <c r="D376" s="50"/>
    </row>
    <row r="377" spans="4:4" x14ac:dyDescent="0.25">
      <c r="D377" s="50"/>
    </row>
    <row r="378" spans="4:4" x14ac:dyDescent="0.25">
      <c r="D378" s="50"/>
    </row>
    <row r="379" spans="4:4" x14ac:dyDescent="0.25">
      <c r="D379" s="50"/>
    </row>
    <row r="380" spans="4:4" x14ac:dyDescent="0.25">
      <c r="D380" s="50"/>
    </row>
    <row r="381" spans="4:4" x14ac:dyDescent="0.25">
      <c r="D381" s="50"/>
    </row>
    <row r="382" spans="4:4" x14ac:dyDescent="0.25">
      <c r="D382" s="50"/>
    </row>
    <row r="383" spans="4:4" x14ac:dyDescent="0.25">
      <c r="D383" s="50"/>
    </row>
    <row r="384" spans="4:4" x14ac:dyDescent="0.25">
      <c r="D384" s="50"/>
    </row>
    <row r="385" spans="4:4" x14ac:dyDescent="0.25">
      <c r="D385" s="50"/>
    </row>
    <row r="386" spans="4:4" x14ac:dyDescent="0.25">
      <c r="D386" s="50"/>
    </row>
    <row r="387" spans="4:4" x14ac:dyDescent="0.25">
      <c r="D387" s="50"/>
    </row>
    <row r="388" spans="4:4" x14ac:dyDescent="0.25">
      <c r="D388" s="50"/>
    </row>
    <row r="389" spans="4:4" x14ac:dyDescent="0.25">
      <c r="D389" s="50"/>
    </row>
    <row r="390" spans="4:4" x14ac:dyDescent="0.25">
      <c r="D390" s="50"/>
    </row>
    <row r="391" spans="4:4" x14ac:dyDescent="0.25">
      <c r="D391" s="50"/>
    </row>
    <row r="392" spans="4:4" x14ac:dyDescent="0.25">
      <c r="D392" s="50"/>
    </row>
    <row r="393" spans="4:4" x14ac:dyDescent="0.25">
      <c r="D393" s="50"/>
    </row>
    <row r="394" spans="4:4" x14ac:dyDescent="0.25">
      <c r="D394" s="50"/>
    </row>
    <row r="395" spans="4:4" x14ac:dyDescent="0.25">
      <c r="D395" s="50"/>
    </row>
    <row r="396" spans="4:4" x14ac:dyDescent="0.25">
      <c r="D396" s="50"/>
    </row>
    <row r="397" spans="4:4" x14ac:dyDescent="0.25">
      <c r="D397" s="50"/>
    </row>
    <row r="398" spans="4:4" x14ac:dyDescent="0.25">
      <c r="D398" s="50"/>
    </row>
    <row r="399" spans="4:4" x14ac:dyDescent="0.25">
      <c r="D399" s="50"/>
    </row>
    <row r="400" spans="4:4" x14ac:dyDescent="0.25">
      <c r="D400" s="50"/>
    </row>
    <row r="401" spans="4:4" x14ac:dyDescent="0.25">
      <c r="D401" s="50"/>
    </row>
    <row r="402" spans="4:4" x14ac:dyDescent="0.25">
      <c r="D402" s="50"/>
    </row>
    <row r="403" spans="4:4" x14ac:dyDescent="0.25">
      <c r="D403" s="50"/>
    </row>
    <row r="404" spans="4:4" x14ac:dyDescent="0.25">
      <c r="D404" s="50"/>
    </row>
    <row r="405" spans="4:4" x14ac:dyDescent="0.25">
      <c r="D405" s="50"/>
    </row>
    <row r="406" spans="4:4" x14ac:dyDescent="0.25">
      <c r="D406" s="50"/>
    </row>
    <row r="407" spans="4:4" x14ac:dyDescent="0.25">
      <c r="D407" s="50"/>
    </row>
    <row r="408" spans="4:4" x14ac:dyDescent="0.25">
      <c r="D408" s="50"/>
    </row>
    <row r="409" spans="4:4" x14ac:dyDescent="0.25">
      <c r="D409" s="50"/>
    </row>
    <row r="410" spans="4:4" x14ac:dyDescent="0.25">
      <c r="D410" s="50"/>
    </row>
    <row r="411" spans="4:4" x14ac:dyDescent="0.25">
      <c r="D411" s="50"/>
    </row>
    <row r="412" spans="4:4" x14ac:dyDescent="0.25">
      <c r="D412" s="50"/>
    </row>
    <row r="413" spans="4:4" x14ac:dyDescent="0.25">
      <c r="D413" s="50"/>
    </row>
    <row r="414" spans="4:4" x14ac:dyDescent="0.25">
      <c r="D414" s="50"/>
    </row>
    <row r="415" spans="4:4" x14ac:dyDescent="0.25">
      <c r="D415" s="50"/>
    </row>
    <row r="416" spans="4:4" x14ac:dyDescent="0.25">
      <c r="D416" s="50"/>
    </row>
    <row r="417" spans="4:4" x14ac:dyDescent="0.25">
      <c r="D417" s="50"/>
    </row>
    <row r="418" spans="4:4" x14ac:dyDescent="0.25">
      <c r="D418" s="50"/>
    </row>
    <row r="419" spans="4:4" x14ac:dyDescent="0.25">
      <c r="D419" s="50"/>
    </row>
    <row r="420" spans="4:4" x14ac:dyDescent="0.25">
      <c r="D420" s="50"/>
    </row>
    <row r="421" spans="4:4" x14ac:dyDescent="0.25">
      <c r="D421" s="50"/>
    </row>
    <row r="422" spans="4:4" x14ac:dyDescent="0.25">
      <c r="D422" s="50"/>
    </row>
    <row r="423" spans="4:4" x14ac:dyDescent="0.25">
      <c r="D423" s="50"/>
    </row>
    <row r="424" spans="4:4" x14ac:dyDescent="0.25">
      <c r="D424" s="50"/>
    </row>
    <row r="425" spans="4:4" x14ac:dyDescent="0.25">
      <c r="D425" s="50"/>
    </row>
    <row r="426" spans="4:4" x14ac:dyDescent="0.25">
      <c r="D426" s="50"/>
    </row>
    <row r="427" spans="4:4" x14ac:dyDescent="0.25">
      <c r="D427" s="50"/>
    </row>
    <row r="428" spans="4:4" x14ac:dyDescent="0.25">
      <c r="D428" s="50"/>
    </row>
    <row r="429" spans="4:4" x14ac:dyDescent="0.25">
      <c r="D429" s="50"/>
    </row>
    <row r="430" spans="4:4" x14ac:dyDescent="0.25">
      <c r="D430" s="50"/>
    </row>
    <row r="431" spans="4:4" x14ac:dyDescent="0.25">
      <c r="D431" s="50"/>
    </row>
    <row r="432" spans="4:4" x14ac:dyDescent="0.25">
      <c r="D432" s="50"/>
    </row>
    <row r="433" spans="4:4" x14ac:dyDescent="0.25">
      <c r="D433" s="50"/>
    </row>
    <row r="434" spans="4:4" x14ac:dyDescent="0.25">
      <c r="D434" s="50"/>
    </row>
    <row r="435" spans="4:4" x14ac:dyDescent="0.25">
      <c r="D435" s="50"/>
    </row>
    <row r="436" spans="4:4" x14ac:dyDescent="0.25">
      <c r="D436" s="50"/>
    </row>
    <row r="437" spans="4:4" x14ac:dyDescent="0.25">
      <c r="D437" s="50"/>
    </row>
    <row r="438" spans="4:4" x14ac:dyDescent="0.25">
      <c r="D438" s="50"/>
    </row>
    <row r="439" spans="4:4" x14ac:dyDescent="0.25">
      <c r="D439" s="50"/>
    </row>
    <row r="440" spans="4:4" x14ac:dyDescent="0.25">
      <c r="D440" s="50"/>
    </row>
    <row r="441" spans="4:4" x14ac:dyDescent="0.25">
      <c r="D441" s="50"/>
    </row>
    <row r="442" spans="4:4" x14ac:dyDescent="0.25">
      <c r="D442" s="50"/>
    </row>
    <row r="443" spans="4:4" x14ac:dyDescent="0.25">
      <c r="D443" s="50"/>
    </row>
    <row r="444" spans="4:4" x14ac:dyDescent="0.25">
      <c r="D444" s="50"/>
    </row>
    <row r="445" spans="4:4" x14ac:dyDescent="0.25">
      <c r="D445" s="50"/>
    </row>
    <row r="446" spans="4:4" x14ac:dyDescent="0.25">
      <c r="D446" s="50"/>
    </row>
    <row r="447" spans="4:4" x14ac:dyDescent="0.25">
      <c r="D447" s="50"/>
    </row>
    <row r="448" spans="4:4" x14ac:dyDescent="0.25">
      <c r="D448" s="50"/>
    </row>
    <row r="449" spans="4:4" x14ac:dyDescent="0.25">
      <c r="D449" s="50"/>
    </row>
    <row r="450" spans="4:4" x14ac:dyDescent="0.25">
      <c r="D450" s="50"/>
    </row>
    <row r="451" spans="4:4" x14ac:dyDescent="0.25">
      <c r="D451" s="50"/>
    </row>
    <row r="452" spans="4:4" x14ac:dyDescent="0.25">
      <c r="D452" s="50"/>
    </row>
    <row r="453" spans="4:4" x14ac:dyDescent="0.25">
      <c r="D453" s="50"/>
    </row>
    <row r="454" spans="4:4" x14ac:dyDescent="0.25">
      <c r="D454" s="50"/>
    </row>
    <row r="455" spans="4:4" x14ac:dyDescent="0.25">
      <c r="D455" s="50"/>
    </row>
    <row r="456" spans="4:4" x14ac:dyDescent="0.25">
      <c r="D456" s="50"/>
    </row>
    <row r="457" spans="4:4" x14ac:dyDescent="0.25">
      <c r="D457" s="50"/>
    </row>
    <row r="458" spans="4:4" x14ac:dyDescent="0.25">
      <c r="D458" s="50"/>
    </row>
    <row r="459" spans="4:4" x14ac:dyDescent="0.25">
      <c r="D459" s="50"/>
    </row>
    <row r="460" spans="4:4" x14ac:dyDescent="0.25">
      <c r="D460" s="50"/>
    </row>
    <row r="461" spans="4:4" x14ac:dyDescent="0.25">
      <c r="D461" s="50"/>
    </row>
    <row r="462" spans="4:4" x14ac:dyDescent="0.25">
      <c r="D462" s="50"/>
    </row>
    <row r="463" spans="4:4" x14ac:dyDescent="0.25">
      <c r="D463" s="50"/>
    </row>
    <row r="464" spans="4:4" x14ac:dyDescent="0.25">
      <c r="D464" s="50"/>
    </row>
    <row r="465" spans="4:4" x14ac:dyDescent="0.25">
      <c r="D465" s="50"/>
    </row>
    <row r="466" spans="4:4" x14ac:dyDescent="0.25">
      <c r="D466" s="50"/>
    </row>
    <row r="467" spans="4:4" x14ac:dyDescent="0.25">
      <c r="D467" s="50"/>
    </row>
    <row r="468" spans="4:4" x14ac:dyDescent="0.25">
      <c r="D468" s="50"/>
    </row>
    <row r="469" spans="4:4" x14ac:dyDescent="0.25">
      <c r="D469" s="50"/>
    </row>
    <row r="470" spans="4:4" x14ac:dyDescent="0.25">
      <c r="D470" s="50"/>
    </row>
    <row r="471" spans="4:4" x14ac:dyDescent="0.25">
      <c r="D471" s="50"/>
    </row>
    <row r="472" spans="4:4" x14ac:dyDescent="0.25">
      <c r="D472" s="50"/>
    </row>
    <row r="473" spans="4:4" x14ac:dyDescent="0.25">
      <c r="D473" s="50"/>
    </row>
    <row r="474" spans="4:4" x14ac:dyDescent="0.25">
      <c r="D474" s="50"/>
    </row>
    <row r="475" spans="4:4" x14ac:dyDescent="0.25">
      <c r="D475" s="50"/>
    </row>
    <row r="476" spans="4:4" x14ac:dyDescent="0.25">
      <c r="D476" s="50"/>
    </row>
    <row r="477" spans="4:4" x14ac:dyDescent="0.25">
      <c r="D477" s="50"/>
    </row>
    <row r="478" spans="4:4" x14ac:dyDescent="0.25">
      <c r="D478" s="50"/>
    </row>
    <row r="479" spans="4:4" x14ac:dyDescent="0.25">
      <c r="D479" s="50"/>
    </row>
    <row r="480" spans="4:4" x14ac:dyDescent="0.25">
      <c r="D480" s="50"/>
    </row>
    <row r="481" spans="4:4" x14ac:dyDescent="0.25">
      <c r="D481" s="50"/>
    </row>
    <row r="482" spans="4:4" x14ac:dyDescent="0.25">
      <c r="D482" s="50"/>
    </row>
    <row r="483" spans="4:4" x14ac:dyDescent="0.25">
      <c r="D483" s="50"/>
    </row>
    <row r="484" spans="4:4" x14ac:dyDescent="0.25">
      <c r="D484" s="50"/>
    </row>
    <row r="485" spans="4:4" x14ac:dyDescent="0.25">
      <c r="D485" s="50"/>
    </row>
    <row r="486" spans="4:4" x14ac:dyDescent="0.25">
      <c r="D486" s="50"/>
    </row>
    <row r="487" spans="4:4" x14ac:dyDescent="0.25">
      <c r="D487" s="50"/>
    </row>
    <row r="488" spans="4:4" x14ac:dyDescent="0.25">
      <c r="D488" s="50"/>
    </row>
    <row r="489" spans="4:4" x14ac:dyDescent="0.25">
      <c r="D489" s="50"/>
    </row>
    <row r="490" spans="4:4" x14ac:dyDescent="0.25">
      <c r="D490" s="50"/>
    </row>
    <row r="491" spans="4:4" x14ac:dyDescent="0.25">
      <c r="D491" s="50"/>
    </row>
    <row r="492" spans="4:4" x14ac:dyDescent="0.25">
      <c r="D492" s="50"/>
    </row>
    <row r="493" spans="4:4" x14ac:dyDescent="0.25">
      <c r="D493" s="50"/>
    </row>
    <row r="494" spans="4:4" x14ac:dyDescent="0.25">
      <c r="D494" s="50"/>
    </row>
    <row r="495" spans="4:4" x14ac:dyDescent="0.25">
      <c r="D495" s="50"/>
    </row>
    <row r="496" spans="4:4" x14ac:dyDescent="0.25">
      <c r="D496" s="50"/>
    </row>
    <row r="497" spans="4:4" x14ac:dyDescent="0.25">
      <c r="D497" s="50"/>
    </row>
    <row r="498" spans="4:4" x14ac:dyDescent="0.25">
      <c r="D498" s="50"/>
    </row>
    <row r="499" spans="4:4" x14ac:dyDescent="0.25">
      <c r="D499" s="50"/>
    </row>
    <row r="500" spans="4:4" x14ac:dyDescent="0.25">
      <c r="D500" s="50"/>
    </row>
    <row r="501" spans="4:4" x14ac:dyDescent="0.25">
      <c r="D501" s="50"/>
    </row>
    <row r="502" spans="4:4" x14ac:dyDescent="0.25">
      <c r="D502" s="50"/>
    </row>
    <row r="503" spans="4:4" x14ac:dyDescent="0.25">
      <c r="D503" s="50"/>
    </row>
    <row r="504" spans="4:4" x14ac:dyDescent="0.25">
      <c r="D504" s="50"/>
    </row>
    <row r="505" spans="4:4" x14ac:dyDescent="0.25">
      <c r="D505" s="50"/>
    </row>
    <row r="506" spans="4:4" x14ac:dyDescent="0.25">
      <c r="D506" s="50"/>
    </row>
    <row r="507" spans="4:4" x14ac:dyDescent="0.25">
      <c r="D507" s="50"/>
    </row>
    <row r="508" spans="4:4" x14ac:dyDescent="0.25">
      <c r="D508" s="50"/>
    </row>
    <row r="509" spans="4:4" x14ac:dyDescent="0.25">
      <c r="D509" s="50"/>
    </row>
    <row r="510" spans="4:4" x14ac:dyDescent="0.25">
      <c r="D510" s="50"/>
    </row>
    <row r="511" spans="4:4" x14ac:dyDescent="0.25">
      <c r="D511" s="50"/>
    </row>
    <row r="512" spans="4:4" x14ac:dyDescent="0.25">
      <c r="D512" s="50"/>
    </row>
    <row r="513" spans="4:4" x14ac:dyDescent="0.25">
      <c r="D513" s="50"/>
    </row>
    <row r="514" spans="4:4" x14ac:dyDescent="0.25">
      <c r="D514" s="50"/>
    </row>
    <row r="515" spans="4:4" x14ac:dyDescent="0.25">
      <c r="D515" s="50"/>
    </row>
    <row r="516" spans="4:4" x14ac:dyDescent="0.25">
      <c r="D516" s="50"/>
    </row>
    <row r="517" spans="4:4" x14ac:dyDescent="0.25">
      <c r="D517" s="50"/>
    </row>
    <row r="518" spans="4:4" x14ac:dyDescent="0.25">
      <c r="D518" s="50"/>
    </row>
    <row r="519" spans="4:4" x14ac:dyDescent="0.25">
      <c r="D519" s="50"/>
    </row>
    <row r="520" spans="4:4" x14ac:dyDescent="0.25">
      <c r="D520" s="50"/>
    </row>
    <row r="521" spans="4:4" x14ac:dyDescent="0.25">
      <c r="D521" s="50"/>
    </row>
    <row r="522" spans="4:4" x14ac:dyDescent="0.25">
      <c r="D522" s="50"/>
    </row>
    <row r="523" spans="4:4" x14ac:dyDescent="0.25">
      <c r="D523" s="50"/>
    </row>
    <row r="524" spans="4:4" x14ac:dyDescent="0.25">
      <c r="D524" s="50"/>
    </row>
    <row r="525" spans="4:4" x14ac:dyDescent="0.25">
      <c r="D525" s="50"/>
    </row>
    <row r="526" spans="4:4" x14ac:dyDescent="0.25">
      <c r="D526" s="50"/>
    </row>
    <row r="527" spans="4:4" x14ac:dyDescent="0.25">
      <c r="D527" s="50"/>
    </row>
    <row r="528" spans="4:4" x14ac:dyDescent="0.25">
      <c r="D528" s="50"/>
    </row>
    <row r="529" spans="4:4" x14ac:dyDescent="0.25">
      <c r="D529" s="50"/>
    </row>
    <row r="530" spans="4:4" x14ac:dyDescent="0.25">
      <c r="D530" s="50"/>
    </row>
    <row r="531" spans="4:4" x14ac:dyDescent="0.25">
      <c r="D531" s="50"/>
    </row>
    <row r="532" spans="4:4" x14ac:dyDescent="0.25">
      <c r="D532" s="50"/>
    </row>
    <row r="533" spans="4:4" x14ac:dyDescent="0.25">
      <c r="D533" s="50"/>
    </row>
    <row r="534" spans="4:4" x14ac:dyDescent="0.25">
      <c r="D534" s="50"/>
    </row>
    <row r="535" spans="4:4" x14ac:dyDescent="0.25">
      <c r="D535" s="50"/>
    </row>
    <row r="536" spans="4:4" x14ac:dyDescent="0.25">
      <c r="D536" s="50"/>
    </row>
    <row r="537" spans="4:4" x14ac:dyDescent="0.25">
      <c r="D537" s="50"/>
    </row>
    <row r="538" spans="4:4" x14ac:dyDescent="0.25">
      <c r="D538" s="50"/>
    </row>
    <row r="539" spans="4:4" x14ac:dyDescent="0.25">
      <c r="D539" s="50"/>
    </row>
    <row r="540" spans="4:4" x14ac:dyDescent="0.25">
      <c r="D540" s="50"/>
    </row>
    <row r="541" spans="4:4" x14ac:dyDescent="0.25">
      <c r="D541" s="50"/>
    </row>
    <row r="542" spans="4:4" x14ac:dyDescent="0.25">
      <c r="D542" s="50"/>
    </row>
    <row r="543" spans="4:4" x14ac:dyDescent="0.25">
      <c r="D543" s="50"/>
    </row>
    <row r="544" spans="4:4" x14ac:dyDescent="0.25">
      <c r="D544" s="50"/>
    </row>
    <row r="545" spans="4:4" x14ac:dyDescent="0.25">
      <c r="D545" s="50"/>
    </row>
    <row r="546" spans="4:4" x14ac:dyDescent="0.25">
      <c r="D546" s="50"/>
    </row>
    <row r="547" spans="4:4" x14ac:dyDescent="0.25">
      <c r="D547" s="50"/>
    </row>
    <row r="548" spans="4:4" x14ac:dyDescent="0.25">
      <c r="D548" s="50"/>
    </row>
    <row r="549" spans="4:4" x14ac:dyDescent="0.25">
      <c r="D549" s="50"/>
    </row>
    <row r="550" spans="4:4" x14ac:dyDescent="0.25">
      <c r="D550" s="50"/>
    </row>
    <row r="551" spans="4:4" x14ac:dyDescent="0.25">
      <c r="D551" s="50"/>
    </row>
    <row r="552" spans="4:4" x14ac:dyDescent="0.25">
      <c r="D552" s="50"/>
    </row>
    <row r="553" spans="4:4" x14ac:dyDescent="0.25">
      <c r="D553" s="50"/>
    </row>
    <row r="554" spans="4:4" x14ac:dyDescent="0.25">
      <c r="D554" s="50"/>
    </row>
    <row r="555" spans="4:4" x14ac:dyDescent="0.25">
      <c r="D555" s="50"/>
    </row>
    <row r="556" spans="4:4" x14ac:dyDescent="0.25">
      <c r="D556" s="50"/>
    </row>
    <row r="557" spans="4:4" x14ac:dyDescent="0.25">
      <c r="D557" s="50"/>
    </row>
    <row r="558" spans="4:4" x14ac:dyDescent="0.25">
      <c r="D558" s="50"/>
    </row>
    <row r="559" spans="4:4" x14ac:dyDescent="0.25">
      <c r="D559" s="50"/>
    </row>
    <row r="560" spans="4:4" x14ac:dyDescent="0.25">
      <c r="D560" s="50"/>
    </row>
    <row r="561" spans="4:4" x14ac:dyDescent="0.25">
      <c r="D561" s="50"/>
    </row>
    <row r="562" spans="4:4" x14ac:dyDescent="0.25">
      <c r="D562" s="50"/>
    </row>
    <row r="563" spans="4:4" x14ac:dyDescent="0.25">
      <c r="D563" s="50"/>
    </row>
    <row r="564" spans="4:4" x14ac:dyDescent="0.25">
      <c r="D564" s="50"/>
    </row>
    <row r="565" spans="4:4" x14ac:dyDescent="0.25">
      <c r="D565" s="50"/>
    </row>
    <row r="566" spans="4:4" x14ac:dyDescent="0.25">
      <c r="D566" s="50"/>
    </row>
    <row r="567" spans="4:4" x14ac:dyDescent="0.25">
      <c r="D567" s="50"/>
    </row>
    <row r="568" spans="4:4" x14ac:dyDescent="0.25">
      <c r="D568" s="50"/>
    </row>
    <row r="569" spans="4:4" x14ac:dyDescent="0.25">
      <c r="D569" s="50"/>
    </row>
    <row r="570" spans="4:4" x14ac:dyDescent="0.25">
      <c r="D570" s="50"/>
    </row>
    <row r="571" spans="4:4" x14ac:dyDescent="0.25">
      <c r="D571" s="50"/>
    </row>
    <row r="572" spans="4:4" x14ac:dyDescent="0.25">
      <c r="D572" s="50"/>
    </row>
    <row r="573" spans="4:4" x14ac:dyDescent="0.25">
      <c r="D573" s="50"/>
    </row>
    <row r="574" spans="4:4" x14ac:dyDescent="0.25">
      <c r="D574" s="50"/>
    </row>
    <row r="575" spans="4:4" x14ac:dyDescent="0.25">
      <c r="D575" s="50"/>
    </row>
    <row r="576" spans="4:4" x14ac:dyDescent="0.25">
      <c r="D576" s="50"/>
    </row>
    <row r="577" spans="4:4" x14ac:dyDescent="0.25">
      <c r="D577" s="50"/>
    </row>
    <row r="578" spans="4:4" x14ac:dyDescent="0.25">
      <c r="D578" s="50"/>
    </row>
    <row r="579" spans="4:4" x14ac:dyDescent="0.25">
      <c r="D579" s="50"/>
    </row>
    <row r="580" spans="4:4" x14ac:dyDescent="0.25">
      <c r="D580" s="50"/>
    </row>
    <row r="581" spans="4:4" x14ac:dyDescent="0.25">
      <c r="D581" s="50"/>
    </row>
    <row r="582" spans="4:4" x14ac:dyDescent="0.25">
      <c r="D582" s="50"/>
    </row>
    <row r="583" spans="4:4" x14ac:dyDescent="0.25">
      <c r="D583" s="50"/>
    </row>
    <row r="584" spans="4:4" x14ac:dyDescent="0.25">
      <c r="D584" s="50"/>
    </row>
    <row r="585" spans="4:4" x14ac:dyDescent="0.25">
      <c r="D585" s="50"/>
    </row>
    <row r="586" spans="4:4" x14ac:dyDescent="0.25">
      <c r="D586" s="50"/>
    </row>
    <row r="587" spans="4:4" x14ac:dyDescent="0.25">
      <c r="D587" s="50"/>
    </row>
    <row r="588" spans="4:4" x14ac:dyDescent="0.25">
      <c r="D588" s="50"/>
    </row>
    <row r="589" spans="4:4" x14ac:dyDescent="0.25">
      <c r="D589" s="50"/>
    </row>
    <row r="590" spans="4:4" x14ac:dyDescent="0.25">
      <c r="D590" s="50"/>
    </row>
    <row r="591" spans="4:4" x14ac:dyDescent="0.25">
      <c r="D591" s="50"/>
    </row>
    <row r="592" spans="4:4" x14ac:dyDescent="0.25">
      <c r="D592" s="50"/>
    </row>
    <row r="593" spans="4:4" x14ac:dyDescent="0.25">
      <c r="D593" s="50"/>
    </row>
    <row r="594" spans="4:4" x14ac:dyDescent="0.25">
      <c r="D594" s="50"/>
    </row>
    <row r="595" spans="4:4" x14ac:dyDescent="0.25">
      <c r="D595" s="50"/>
    </row>
    <row r="596" spans="4:4" x14ac:dyDescent="0.25">
      <c r="D596" s="50"/>
    </row>
    <row r="597" spans="4:4" x14ac:dyDescent="0.25">
      <c r="D597" s="50"/>
    </row>
    <row r="598" spans="4:4" x14ac:dyDescent="0.25">
      <c r="D598" s="50"/>
    </row>
    <row r="599" spans="4:4" x14ac:dyDescent="0.25">
      <c r="D599" s="50"/>
    </row>
    <row r="600" spans="4:4" x14ac:dyDescent="0.25">
      <c r="D600" s="50"/>
    </row>
    <row r="601" spans="4:4" x14ac:dyDescent="0.25">
      <c r="D601" s="50"/>
    </row>
    <row r="602" spans="4:4" x14ac:dyDescent="0.25">
      <c r="D602" s="50"/>
    </row>
    <row r="603" spans="4:4" x14ac:dyDescent="0.25">
      <c r="D603" s="50"/>
    </row>
    <row r="604" spans="4:4" x14ac:dyDescent="0.25">
      <c r="D604" s="50"/>
    </row>
    <row r="605" spans="4:4" x14ac:dyDescent="0.25">
      <c r="D605" s="50"/>
    </row>
    <row r="606" spans="4:4" x14ac:dyDescent="0.25">
      <c r="D606" s="50"/>
    </row>
    <row r="607" spans="4:4" x14ac:dyDescent="0.25">
      <c r="D607" s="50"/>
    </row>
    <row r="608" spans="4:4" x14ac:dyDescent="0.25">
      <c r="D608" s="50"/>
    </row>
    <row r="609" spans="4:4" x14ac:dyDescent="0.25">
      <c r="D609" s="50"/>
    </row>
    <row r="610" spans="4:4" x14ac:dyDescent="0.25">
      <c r="D610" s="50"/>
    </row>
    <row r="611" spans="4:4" x14ac:dyDescent="0.25">
      <c r="D611" s="50"/>
    </row>
    <row r="612" spans="4:4" x14ac:dyDescent="0.25">
      <c r="D612" s="50"/>
    </row>
    <row r="613" spans="4:4" x14ac:dyDescent="0.25">
      <c r="D613" s="50"/>
    </row>
    <row r="614" spans="4:4" x14ac:dyDescent="0.25">
      <c r="D614" s="50"/>
    </row>
    <row r="615" spans="4:4" x14ac:dyDescent="0.25">
      <c r="D615" s="50"/>
    </row>
    <row r="616" spans="4:4" x14ac:dyDescent="0.25">
      <c r="D616" s="50"/>
    </row>
    <row r="617" spans="4:4" x14ac:dyDescent="0.25">
      <c r="D617" s="50"/>
    </row>
    <row r="618" spans="4:4" x14ac:dyDescent="0.25">
      <c r="D618" s="50"/>
    </row>
    <row r="619" spans="4:4" x14ac:dyDescent="0.25">
      <c r="D619" s="50"/>
    </row>
    <row r="620" spans="4:4" x14ac:dyDescent="0.25">
      <c r="D620" s="50"/>
    </row>
    <row r="621" spans="4:4" x14ac:dyDescent="0.25">
      <c r="D621" s="50"/>
    </row>
    <row r="622" spans="4:4" x14ac:dyDescent="0.25">
      <c r="D622" s="50"/>
    </row>
    <row r="623" spans="4:4" x14ac:dyDescent="0.25">
      <c r="D623" s="50"/>
    </row>
    <row r="624" spans="4:4" x14ac:dyDescent="0.25">
      <c r="D624" s="50"/>
    </row>
    <row r="625" spans="4:4" x14ac:dyDescent="0.25">
      <c r="D625" s="50"/>
    </row>
    <row r="626" spans="4:4" x14ac:dyDescent="0.25">
      <c r="D626" s="50"/>
    </row>
    <row r="627" spans="4:4" x14ac:dyDescent="0.25">
      <c r="D627" s="50"/>
    </row>
    <row r="628" spans="4:4" x14ac:dyDescent="0.25">
      <c r="D628" s="50"/>
    </row>
    <row r="629" spans="4:4" x14ac:dyDescent="0.25">
      <c r="D629" s="50"/>
    </row>
    <row r="630" spans="4:4" x14ac:dyDescent="0.25">
      <c r="D630" s="50"/>
    </row>
    <row r="631" spans="4:4" x14ac:dyDescent="0.25">
      <c r="D631" s="50"/>
    </row>
    <row r="632" spans="4:4" x14ac:dyDescent="0.25">
      <c r="D632" s="50"/>
    </row>
    <row r="633" spans="4:4" x14ac:dyDescent="0.25">
      <c r="D633" s="50"/>
    </row>
    <row r="634" spans="4:4" x14ac:dyDescent="0.25">
      <c r="D634" s="50"/>
    </row>
    <row r="635" spans="4:4" x14ac:dyDescent="0.25">
      <c r="D635" s="50"/>
    </row>
    <row r="636" spans="4:4" x14ac:dyDescent="0.25">
      <c r="D636" s="50"/>
    </row>
    <row r="637" spans="4:4" x14ac:dyDescent="0.25">
      <c r="D637" s="50"/>
    </row>
    <row r="638" spans="4:4" x14ac:dyDescent="0.25">
      <c r="D638" s="50"/>
    </row>
    <row r="639" spans="4:4" x14ac:dyDescent="0.25">
      <c r="D639" s="50"/>
    </row>
    <row r="640" spans="4:4" x14ac:dyDescent="0.25">
      <c r="D640" s="50"/>
    </row>
    <row r="641" spans="4:4" x14ac:dyDescent="0.25">
      <c r="D641" s="50"/>
    </row>
    <row r="642" spans="4:4" x14ac:dyDescent="0.25">
      <c r="D642" s="50"/>
    </row>
    <row r="643" spans="4:4" x14ac:dyDescent="0.25">
      <c r="D643" s="50"/>
    </row>
    <row r="644" spans="4:4" x14ac:dyDescent="0.25">
      <c r="D644" s="50"/>
    </row>
    <row r="645" spans="4:4" x14ac:dyDescent="0.25">
      <c r="D645" s="50"/>
    </row>
    <row r="646" spans="4:4" x14ac:dyDescent="0.25">
      <c r="D646" s="50"/>
    </row>
    <row r="647" spans="4:4" x14ac:dyDescent="0.25">
      <c r="D647" s="50"/>
    </row>
    <row r="648" spans="4:4" x14ac:dyDescent="0.25">
      <c r="D648" s="50"/>
    </row>
    <row r="649" spans="4:4" x14ac:dyDescent="0.25">
      <c r="D649" s="50"/>
    </row>
    <row r="650" spans="4:4" x14ac:dyDescent="0.25">
      <c r="D650" s="50"/>
    </row>
    <row r="651" spans="4:4" x14ac:dyDescent="0.25">
      <c r="D651" s="50"/>
    </row>
    <row r="652" spans="4:4" x14ac:dyDescent="0.25">
      <c r="D652" s="50"/>
    </row>
    <row r="653" spans="4:4" x14ac:dyDescent="0.25">
      <c r="D653" s="50"/>
    </row>
    <row r="654" spans="4:4" x14ac:dyDescent="0.25">
      <c r="D654" s="50"/>
    </row>
    <row r="655" spans="4:4" x14ac:dyDescent="0.25">
      <c r="D655" s="50"/>
    </row>
    <row r="656" spans="4:4" x14ac:dyDescent="0.25">
      <c r="D656" s="50"/>
    </row>
    <row r="657" spans="4:4" x14ac:dyDescent="0.25">
      <c r="D657" s="50"/>
    </row>
    <row r="658" spans="4:4" x14ac:dyDescent="0.25">
      <c r="D658" s="50"/>
    </row>
    <row r="659" spans="4:4" x14ac:dyDescent="0.25">
      <c r="D659" s="50"/>
    </row>
    <row r="660" spans="4:4" x14ac:dyDescent="0.25">
      <c r="D660" s="50"/>
    </row>
    <row r="661" spans="4:4" x14ac:dyDescent="0.25">
      <c r="D661" s="50"/>
    </row>
    <row r="662" spans="4:4" x14ac:dyDescent="0.25">
      <c r="D662" s="50"/>
    </row>
    <row r="663" spans="4:4" x14ac:dyDescent="0.25">
      <c r="D663" s="50"/>
    </row>
    <row r="664" spans="4:4" x14ac:dyDescent="0.25">
      <c r="D664" s="50"/>
    </row>
    <row r="665" spans="4:4" x14ac:dyDescent="0.25">
      <c r="D665" s="50"/>
    </row>
    <row r="666" spans="4:4" x14ac:dyDescent="0.25">
      <c r="D666" s="50"/>
    </row>
    <row r="667" spans="4:4" x14ac:dyDescent="0.25">
      <c r="D667" s="50"/>
    </row>
    <row r="668" spans="4:4" x14ac:dyDescent="0.25">
      <c r="D668" s="50"/>
    </row>
    <row r="669" spans="4:4" x14ac:dyDescent="0.25">
      <c r="D669" s="50"/>
    </row>
    <row r="670" spans="4:4" x14ac:dyDescent="0.25">
      <c r="D670" s="50"/>
    </row>
    <row r="671" spans="4:4" x14ac:dyDescent="0.25">
      <c r="D671" s="50"/>
    </row>
    <row r="672" spans="4:4" x14ac:dyDescent="0.25">
      <c r="D672" s="50"/>
    </row>
    <row r="673" spans="4:4" x14ac:dyDescent="0.25">
      <c r="D673" s="50"/>
    </row>
    <row r="674" spans="4:4" x14ac:dyDescent="0.25">
      <c r="D674" s="50"/>
    </row>
    <row r="675" spans="4:4" x14ac:dyDescent="0.25">
      <c r="D675" s="50"/>
    </row>
    <row r="676" spans="4:4" x14ac:dyDescent="0.25">
      <c r="D676" s="50"/>
    </row>
    <row r="677" spans="4:4" x14ac:dyDescent="0.25">
      <c r="D677" s="50"/>
    </row>
    <row r="678" spans="4:4" x14ac:dyDescent="0.25">
      <c r="D678" s="50"/>
    </row>
    <row r="679" spans="4:4" x14ac:dyDescent="0.25">
      <c r="D679" s="50"/>
    </row>
    <row r="680" spans="4:4" x14ac:dyDescent="0.25">
      <c r="D680" s="50"/>
    </row>
    <row r="681" spans="4:4" x14ac:dyDescent="0.25">
      <c r="D681" s="50"/>
    </row>
    <row r="682" spans="4:4" x14ac:dyDescent="0.25">
      <c r="D682" s="50"/>
    </row>
    <row r="683" spans="4:4" x14ac:dyDescent="0.25">
      <c r="D683" s="50"/>
    </row>
    <row r="684" spans="4:4" x14ac:dyDescent="0.25">
      <c r="D684" s="50"/>
    </row>
    <row r="685" spans="4:4" x14ac:dyDescent="0.25">
      <c r="D685" s="50"/>
    </row>
    <row r="686" spans="4:4" x14ac:dyDescent="0.25">
      <c r="D686" s="50"/>
    </row>
    <row r="687" spans="4:4" x14ac:dyDescent="0.25">
      <c r="D687" s="50"/>
    </row>
    <row r="688" spans="4:4" x14ac:dyDescent="0.25">
      <c r="D688" s="50"/>
    </row>
    <row r="689" spans="4:4" x14ac:dyDescent="0.25">
      <c r="D689" s="50"/>
    </row>
    <row r="690" spans="4:4" x14ac:dyDescent="0.25">
      <c r="D690" s="50"/>
    </row>
    <row r="691" spans="4:4" x14ac:dyDescent="0.25">
      <c r="D691" s="50"/>
    </row>
    <row r="692" spans="4:4" x14ac:dyDescent="0.25">
      <c r="D692" s="50"/>
    </row>
    <row r="693" spans="4:4" x14ac:dyDescent="0.25">
      <c r="D693" s="50"/>
    </row>
    <row r="694" spans="4:4" x14ac:dyDescent="0.25">
      <c r="D694" s="50"/>
    </row>
    <row r="695" spans="4:4" x14ac:dyDescent="0.25">
      <c r="D695" s="50"/>
    </row>
    <row r="696" spans="4:4" x14ac:dyDescent="0.25">
      <c r="D696" s="50"/>
    </row>
    <row r="697" spans="4:4" x14ac:dyDescent="0.25">
      <c r="D697" s="50"/>
    </row>
    <row r="698" spans="4:4" x14ac:dyDescent="0.25">
      <c r="D698" s="50"/>
    </row>
    <row r="699" spans="4:4" x14ac:dyDescent="0.25">
      <c r="D699" s="50"/>
    </row>
    <row r="700" spans="4:4" x14ac:dyDescent="0.25">
      <c r="D700" s="50"/>
    </row>
    <row r="701" spans="4:4" x14ac:dyDescent="0.25">
      <c r="D701" s="50"/>
    </row>
    <row r="702" spans="4:4" x14ac:dyDescent="0.25">
      <c r="D702" s="50"/>
    </row>
    <row r="703" spans="4:4" x14ac:dyDescent="0.25">
      <c r="D703" s="50"/>
    </row>
    <row r="704" spans="4:4" x14ac:dyDescent="0.25">
      <c r="D704" s="50"/>
    </row>
    <row r="705" spans="4:4" x14ac:dyDescent="0.25">
      <c r="D705" s="50"/>
    </row>
    <row r="706" spans="4:4" x14ac:dyDescent="0.25">
      <c r="D706" s="50"/>
    </row>
    <row r="707" spans="4:4" x14ac:dyDescent="0.25">
      <c r="D707" s="50"/>
    </row>
    <row r="708" spans="4:4" x14ac:dyDescent="0.25">
      <c r="D708" s="50"/>
    </row>
    <row r="709" spans="4:4" x14ac:dyDescent="0.25">
      <c r="D709" s="50"/>
    </row>
    <row r="710" spans="4:4" x14ac:dyDescent="0.25">
      <c r="D710" s="50"/>
    </row>
    <row r="711" spans="4:4" x14ac:dyDescent="0.25">
      <c r="D711" s="50"/>
    </row>
    <row r="712" spans="4:4" x14ac:dyDescent="0.25">
      <c r="D712" s="50"/>
    </row>
    <row r="713" spans="4:4" x14ac:dyDescent="0.25">
      <c r="D713" s="50"/>
    </row>
    <row r="714" spans="4:4" x14ac:dyDescent="0.25">
      <c r="D714" s="50"/>
    </row>
    <row r="715" spans="4:4" x14ac:dyDescent="0.25">
      <c r="D715" s="50"/>
    </row>
    <row r="716" spans="4:4" x14ac:dyDescent="0.25">
      <c r="D716" s="50"/>
    </row>
    <row r="717" spans="4:4" x14ac:dyDescent="0.25">
      <c r="D717" s="50"/>
    </row>
    <row r="718" spans="4:4" x14ac:dyDescent="0.25">
      <c r="D718" s="50"/>
    </row>
    <row r="719" spans="4:4" x14ac:dyDescent="0.25">
      <c r="D719" s="50"/>
    </row>
    <row r="720" spans="4:4" x14ac:dyDescent="0.25">
      <c r="D720" s="50"/>
    </row>
    <row r="721" spans="4:4" x14ac:dyDescent="0.25">
      <c r="D721" s="50"/>
    </row>
    <row r="722" spans="4:4" x14ac:dyDescent="0.25">
      <c r="D722" s="50"/>
    </row>
    <row r="723" spans="4:4" x14ac:dyDescent="0.25">
      <c r="D723" s="50"/>
    </row>
    <row r="724" spans="4:4" x14ac:dyDescent="0.25">
      <c r="D724" s="50"/>
    </row>
    <row r="725" spans="4:4" x14ac:dyDescent="0.25">
      <c r="D725" s="50"/>
    </row>
    <row r="726" spans="4:4" x14ac:dyDescent="0.25">
      <c r="D726" s="50"/>
    </row>
    <row r="727" spans="4:4" x14ac:dyDescent="0.25">
      <c r="D727" s="50"/>
    </row>
    <row r="728" spans="4:4" x14ac:dyDescent="0.25">
      <c r="D728" s="50"/>
    </row>
    <row r="729" spans="4:4" x14ac:dyDescent="0.25">
      <c r="D729" s="50"/>
    </row>
    <row r="730" spans="4:4" x14ac:dyDescent="0.25">
      <c r="D730" s="50"/>
    </row>
    <row r="731" spans="4:4" x14ac:dyDescent="0.25">
      <c r="D731" s="50"/>
    </row>
    <row r="732" spans="4:4" x14ac:dyDescent="0.25">
      <c r="D732" s="50"/>
    </row>
    <row r="733" spans="4:4" x14ac:dyDescent="0.25">
      <c r="D733" s="50"/>
    </row>
    <row r="734" spans="4:4" x14ac:dyDescent="0.25">
      <c r="D734" s="50"/>
    </row>
    <row r="735" spans="4:4" x14ac:dyDescent="0.25">
      <c r="D735" s="50"/>
    </row>
    <row r="736" spans="4:4" x14ac:dyDescent="0.25">
      <c r="D736" s="50"/>
    </row>
    <row r="737" spans="4:4" x14ac:dyDescent="0.25">
      <c r="D737" s="50"/>
    </row>
    <row r="738" spans="4:4" x14ac:dyDescent="0.25">
      <c r="D738" s="50"/>
    </row>
    <row r="739" spans="4:4" x14ac:dyDescent="0.25">
      <c r="D739" s="50"/>
    </row>
    <row r="740" spans="4:4" x14ac:dyDescent="0.25">
      <c r="D740" s="50"/>
    </row>
    <row r="741" spans="4:4" x14ac:dyDescent="0.25">
      <c r="D741" s="50"/>
    </row>
    <row r="742" spans="4:4" x14ac:dyDescent="0.25">
      <c r="D742" s="50"/>
    </row>
    <row r="743" spans="4:4" x14ac:dyDescent="0.25">
      <c r="D743" s="50"/>
    </row>
    <row r="744" spans="4:4" x14ac:dyDescent="0.25">
      <c r="D744" s="50"/>
    </row>
    <row r="745" spans="4:4" x14ac:dyDescent="0.25">
      <c r="D745" s="50"/>
    </row>
    <row r="746" spans="4:4" x14ac:dyDescent="0.25">
      <c r="D746" s="50"/>
    </row>
    <row r="747" spans="4:4" x14ac:dyDescent="0.25">
      <c r="D747" s="50"/>
    </row>
    <row r="748" spans="4:4" x14ac:dyDescent="0.25">
      <c r="D748" s="50"/>
    </row>
    <row r="749" spans="4:4" x14ac:dyDescent="0.25">
      <c r="D749" s="50"/>
    </row>
    <row r="750" spans="4:4" x14ac:dyDescent="0.25">
      <c r="D750" s="50"/>
    </row>
    <row r="751" spans="4:4" x14ac:dyDescent="0.25">
      <c r="D751" s="50"/>
    </row>
    <row r="752" spans="4:4" x14ac:dyDescent="0.25">
      <c r="D752" s="50"/>
    </row>
    <row r="753" spans="4:4" x14ac:dyDescent="0.25">
      <c r="D753" s="50"/>
    </row>
    <row r="754" spans="4:4" x14ac:dyDescent="0.25">
      <c r="D754" s="50"/>
    </row>
    <row r="755" spans="4:4" x14ac:dyDescent="0.25">
      <c r="D755" s="50"/>
    </row>
    <row r="756" spans="4:4" x14ac:dyDescent="0.25">
      <c r="D756" s="50"/>
    </row>
    <row r="757" spans="4:4" x14ac:dyDescent="0.25">
      <c r="D757" s="50"/>
    </row>
    <row r="758" spans="4:4" x14ac:dyDescent="0.25">
      <c r="D758" s="50"/>
    </row>
    <row r="759" spans="4:4" x14ac:dyDescent="0.25">
      <c r="D759" s="50"/>
    </row>
    <row r="760" spans="4:4" x14ac:dyDescent="0.25">
      <c r="D760" s="50"/>
    </row>
    <row r="761" spans="4:4" x14ac:dyDescent="0.25">
      <c r="D761" s="50"/>
    </row>
    <row r="762" spans="4:4" x14ac:dyDescent="0.25">
      <c r="D762" s="50"/>
    </row>
    <row r="763" spans="4:4" x14ac:dyDescent="0.25">
      <c r="D763" s="50"/>
    </row>
    <row r="764" spans="4:4" x14ac:dyDescent="0.25">
      <c r="D764" s="50"/>
    </row>
    <row r="765" spans="4:4" x14ac:dyDescent="0.25">
      <c r="D765" s="50"/>
    </row>
    <row r="766" spans="4:4" x14ac:dyDescent="0.25">
      <c r="D766" s="50"/>
    </row>
    <row r="767" spans="4:4" x14ac:dyDescent="0.25">
      <c r="D767" s="50"/>
    </row>
    <row r="768" spans="4:4" x14ac:dyDescent="0.25">
      <c r="D768" s="50"/>
    </row>
    <row r="769" spans="4:4" x14ac:dyDescent="0.25">
      <c r="D769" s="50"/>
    </row>
    <row r="770" spans="4:4" x14ac:dyDescent="0.25">
      <c r="D770" s="50"/>
    </row>
    <row r="771" spans="4:4" x14ac:dyDescent="0.25">
      <c r="D771" s="50"/>
    </row>
    <row r="772" spans="4:4" x14ac:dyDescent="0.25">
      <c r="D772" s="50"/>
    </row>
    <row r="773" spans="4:4" x14ac:dyDescent="0.25">
      <c r="D773" s="50"/>
    </row>
    <row r="774" spans="4:4" x14ac:dyDescent="0.25">
      <c r="D774" s="50"/>
    </row>
    <row r="775" spans="4:4" x14ac:dyDescent="0.25">
      <c r="D775" s="50"/>
    </row>
    <row r="776" spans="4:4" x14ac:dyDescent="0.25">
      <c r="D776" s="50"/>
    </row>
    <row r="777" spans="4:4" x14ac:dyDescent="0.25">
      <c r="D777" s="50"/>
    </row>
    <row r="778" spans="4:4" x14ac:dyDescent="0.25">
      <c r="D778" s="50"/>
    </row>
    <row r="779" spans="4:4" x14ac:dyDescent="0.25">
      <c r="D779" s="50"/>
    </row>
    <row r="780" spans="4:4" x14ac:dyDescent="0.25">
      <c r="D780" s="50"/>
    </row>
    <row r="781" spans="4:4" x14ac:dyDescent="0.25">
      <c r="D781" s="50"/>
    </row>
    <row r="782" spans="4:4" x14ac:dyDescent="0.25">
      <c r="D782" s="50"/>
    </row>
    <row r="783" spans="4:4" x14ac:dyDescent="0.25">
      <c r="D783" s="50"/>
    </row>
    <row r="784" spans="4:4" x14ac:dyDescent="0.25">
      <c r="D784" s="50"/>
    </row>
    <row r="785" spans="4:4" x14ac:dyDescent="0.25">
      <c r="D785" s="50"/>
    </row>
    <row r="786" spans="4:4" x14ac:dyDescent="0.25">
      <c r="D786" s="50"/>
    </row>
    <row r="787" spans="4:4" x14ac:dyDescent="0.25">
      <c r="D787" s="50"/>
    </row>
    <row r="788" spans="4:4" x14ac:dyDescent="0.25">
      <c r="D788" s="50"/>
    </row>
    <row r="789" spans="4:4" x14ac:dyDescent="0.25">
      <c r="D789" s="50"/>
    </row>
    <row r="790" spans="4:4" x14ac:dyDescent="0.25">
      <c r="D790" s="50"/>
    </row>
    <row r="791" spans="4:4" x14ac:dyDescent="0.25">
      <c r="D791" s="50"/>
    </row>
    <row r="792" spans="4:4" x14ac:dyDescent="0.25">
      <c r="D792" s="50"/>
    </row>
    <row r="793" spans="4:4" x14ac:dyDescent="0.25">
      <c r="D793" s="50"/>
    </row>
    <row r="794" spans="4:4" x14ac:dyDescent="0.25">
      <c r="D794" s="50"/>
    </row>
    <row r="795" spans="4:4" x14ac:dyDescent="0.25">
      <c r="D795" s="50"/>
    </row>
    <row r="796" spans="4:4" x14ac:dyDescent="0.25">
      <c r="D796" s="50"/>
    </row>
    <row r="797" spans="4:4" x14ac:dyDescent="0.25">
      <c r="D797" s="50"/>
    </row>
    <row r="798" spans="4:4" x14ac:dyDescent="0.25">
      <c r="D798" s="50"/>
    </row>
    <row r="799" spans="4:4" x14ac:dyDescent="0.25">
      <c r="D799" s="50"/>
    </row>
    <row r="800" spans="4:4" x14ac:dyDescent="0.25">
      <c r="D800" s="50"/>
    </row>
    <row r="801" spans="4:4" x14ac:dyDescent="0.25">
      <c r="D801" s="50"/>
    </row>
    <row r="802" spans="4:4" x14ac:dyDescent="0.25">
      <c r="D802" s="50"/>
    </row>
    <row r="803" spans="4:4" x14ac:dyDescent="0.25">
      <c r="D803" s="50"/>
    </row>
    <row r="804" spans="4:4" x14ac:dyDescent="0.25">
      <c r="D804" s="50"/>
    </row>
    <row r="805" spans="4:4" x14ac:dyDescent="0.25">
      <c r="D805" s="50"/>
    </row>
    <row r="806" spans="4:4" x14ac:dyDescent="0.25">
      <c r="D806" s="50"/>
    </row>
    <row r="807" spans="4:4" x14ac:dyDescent="0.25">
      <c r="D807" s="50"/>
    </row>
    <row r="808" spans="4:4" x14ac:dyDescent="0.25">
      <c r="D808" s="50"/>
    </row>
    <row r="809" spans="4:4" x14ac:dyDescent="0.25">
      <c r="D809" s="50"/>
    </row>
    <row r="810" spans="4:4" x14ac:dyDescent="0.25">
      <c r="D810" s="50"/>
    </row>
    <row r="811" spans="4:4" x14ac:dyDescent="0.25">
      <c r="D811" s="50"/>
    </row>
    <row r="812" spans="4:4" x14ac:dyDescent="0.25">
      <c r="D812" s="50"/>
    </row>
    <row r="813" spans="4:4" x14ac:dyDescent="0.25">
      <c r="D813" s="50"/>
    </row>
    <row r="814" spans="4:4" x14ac:dyDescent="0.25">
      <c r="D814" s="50"/>
    </row>
    <row r="815" spans="4:4" x14ac:dyDescent="0.25">
      <c r="D815" s="50"/>
    </row>
    <row r="816" spans="4:4" x14ac:dyDescent="0.25">
      <c r="D816" s="50"/>
    </row>
    <row r="817" spans="4:4" x14ac:dyDescent="0.25">
      <c r="D817" s="50"/>
    </row>
    <row r="818" spans="4:4" x14ac:dyDescent="0.25">
      <c r="D818" s="50"/>
    </row>
    <row r="819" spans="4:4" x14ac:dyDescent="0.25">
      <c r="D819" s="50"/>
    </row>
    <row r="820" spans="4:4" x14ac:dyDescent="0.25">
      <c r="D820" s="50"/>
    </row>
    <row r="821" spans="4:4" x14ac:dyDescent="0.25">
      <c r="D821" s="50"/>
    </row>
    <row r="822" spans="4:4" x14ac:dyDescent="0.25">
      <c r="D822" s="50"/>
    </row>
    <row r="823" spans="4:4" x14ac:dyDescent="0.25">
      <c r="D823" s="50"/>
    </row>
    <row r="824" spans="4:4" x14ac:dyDescent="0.25">
      <c r="D824" s="50"/>
    </row>
    <row r="825" spans="4:4" x14ac:dyDescent="0.25">
      <c r="D825" s="50"/>
    </row>
    <row r="826" spans="4:4" x14ac:dyDescent="0.25">
      <c r="D826" s="50"/>
    </row>
    <row r="827" spans="4:4" x14ac:dyDescent="0.25">
      <c r="D827" s="50"/>
    </row>
    <row r="828" spans="4:4" x14ac:dyDescent="0.25">
      <c r="D828" s="50"/>
    </row>
    <row r="829" spans="4:4" x14ac:dyDescent="0.25">
      <c r="D829" s="50"/>
    </row>
    <row r="830" spans="4:4" x14ac:dyDescent="0.25">
      <c r="D830" s="50"/>
    </row>
    <row r="831" spans="4:4" x14ac:dyDescent="0.25">
      <c r="D831" s="50"/>
    </row>
    <row r="832" spans="4:4" x14ac:dyDescent="0.25">
      <c r="D832" s="50"/>
    </row>
    <row r="833" spans="4:4" x14ac:dyDescent="0.25">
      <c r="D833" s="50"/>
    </row>
    <row r="834" spans="4:4" x14ac:dyDescent="0.25">
      <c r="D834" s="50"/>
    </row>
    <row r="835" spans="4:4" x14ac:dyDescent="0.25">
      <c r="D835" s="50"/>
    </row>
    <row r="836" spans="4:4" x14ac:dyDescent="0.25">
      <c r="D836" s="50"/>
    </row>
    <row r="837" spans="4:4" x14ac:dyDescent="0.25">
      <c r="D837" s="50"/>
    </row>
    <row r="838" spans="4:4" x14ac:dyDescent="0.25">
      <c r="D838" s="50"/>
    </row>
    <row r="839" spans="4:4" x14ac:dyDescent="0.25">
      <c r="D839" s="50"/>
    </row>
    <row r="840" spans="4:4" x14ac:dyDescent="0.25">
      <c r="D840" s="50"/>
    </row>
    <row r="841" spans="4:4" x14ac:dyDescent="0.25">
      <c r="D841" s="50"/>
    </row>
    <row r="842" spans="4:4" x14ac:dyDescent="0.25">
      <c r="D842" s="50"/>
    </row>
    <row r="843" spans="4:4" x14ac:dyDescent="0.25">
      <c r="D843" s="50"/>
    </row>
    <row r="844" spans="4:4" x14ac:dyDescent="0.25">
      <c r="D844" s="50"/>
    </row>
    <row r="845" spans="4:4" x14ac:dyDescent="0.25">
      <c r="D845" s="50"/>
    </row>
    <row r="846" spans="4:4" x14ac:dyDescent="0.25">
      <c r="D846" s="50"/>
    </row>
    <row r="847" spans="4:4" x14ac:dyDescent="0.25">
      <c r="D847" s="50"/>
    </row>
    <row r="848" spans="4:4" x14ac:dyDescent="0.25">
      <c r="D848" s="50"/>
    </row>
    <row r="849" spans="4:4" x14ac:dyDescent="0.25">
      <c r="D849" s="50"/>
    </row>
    <row r="850" spans="4:4" x14ac:dyDescent="0.25">
      <c r="D850" s="50"/>
    </row>
    <row r="851" spans="4:4" x14ac:dyDescent="0.25">
      <c r="D851" s="50"/>
    </row>
    <row r="852" spans="4:4" x14ac:dyDescent="0.25">
      <c r="D852" s="50"/>
    </row>
    <row r="853" spans="4:4" x14ac:dyDescent="0.25">
      <c r="D853" s="50"/>
    </row>
    <row r="854" spans="4:4" x14ac:dyDescent="0.25">
      <c r="D854" s="50"/>
    </row>
    <row r="855" spans="4:4" x14ac:dyDescent="0.25">
      <c r="D855" s="50"/>
    </row>
    <row r="856" spans="4:4" x14ac:dyDescent="0.25">
      <c r="D856" s="50"/>
    </row>
    <row r="857" spans="4:4" x14ac:dyDescent="0.25">
      <c r="D857" s="50"/>
    </row>
    <row r="858" spans="4:4" x14ac:dyDescent="0.25">
      <c r="D858" s="50"/>
    </row>
    <row r="859" spans="4:4" x14ac:dyDescent="0.25">
      <c r="D859" s="50"/>
    </row>
    <row r="860" spans="4:4" x14ac:dyDescent="0.25">
      <c r="D860" s="50"/>
    </row>
    <row r="861" spans="4:4" x14ac:dyDescent="0.25">
      <c r="D861" s="50"/>
    </row>
    <row r="862" spans="4:4" x14ac:dyDescent="0.25">
      <c r="D862" s="50"/>
    </row>
    <row r="863" spans="4:4" x14ac:dyDescent="0.25">
      <c r="D863" s="50"/>
    </row>
    <row r="864" spans="4:4" x14ac:dyDescent="0.25">
      <c r="D864" s="50"/>
    </row>
    <row r="865" spans="4:4" x14ac:dyDescent="0.25">
      <c r="D865" s="50"/>
    </row>
    <row r="866" spans="4:4" x14ac:dyDescent="0.25">
      <c r="D866" s="50"/>
    </row>
    <row r="867" spans="4:4" x14ac:dyDescent="0.25">
      <c r="D867" s="50"/>
    </row>
    <row r="868" spans="4:4" x14ac:dyDescent="0.25">
      <c r="D868" s="50"/>
    </row>
    <row r="869" spans="4:4" x14ac:dyDescent="0.25">
      <c r="D869" s="50"/>
    </row>
    <row r="870" spans="4:4" x14ac:dyDescent="0.25">
      <c r="D870" s="50"/>
    </row>
    <row r="871" spans="4:4" x14ac:dyDescent="0.25">
      <c r="D871" s="50"/>
    </row>
    <row r="872" spans="4:4" x14ac:dyDescent="0.25">
      <c r="D872" s="50"/>
    </row>
    <row r="873" spans="4:4" x14ac:dyDescent="0.25">
      <c r="D873" s="50"/>
    </row>
    <row r="874" spans="4:4" x14ac:dyDescent="0.25">
      <c r="D874" s="50"/>
    </row>
    <row r="875" spans="4:4" x14ac:dyDescent="0.25">
      <c r="D875" s="50"/>
    </row>
    <row r="876" spans="4:4" x14ac:dyDescent="0.25">
      <c r="D876" s="50"/>
    </row>
    <row r="877" spans="4:4" x14ac:dyDescent="0.25">
      <c r="D877" s="50"/>
    </row>
    <row r="878" spans="4:4" x14ac:dyDescent="0.25">
      <c r="D878" s="50"/>
    </row>
    <row r="879" spans="4:4" x14ac:dyDescent="0.25">
      <c r="D879" s="50"/>
    </row>
    <row r="880" spans="4:4" x14ac:dyDescent="0.25">
      <c r="D880" s="50"/>
    </row>
    <row r="881" spans="4:4" x14ac:dyDescent="0.25">
      <c r="D881" s="50"/>
    </row>
    <row r="882" spans="4:4" x14ac:dyDescent="0.25">
      <c r="D882" s="50"/>
    </row>
    <row r="883" spans="4:4" x14ac:dyDescent="0.25">
      <c r="D883" s="50"/>
    </row>
    <row r="884" spans="4:4" x14ac:dyDescent="0.25">
      <c r="D884" s="50"/>
    </row>
    <row r="885" spans="4:4" x14ac:dyDescent="0.25">
      <c r="D885" s="50"/>
    </row>
    <row r="886" spans="4:4" x14ac:dyDescent="0.25">
      <c r="D886" s="50"/>
    </row>
    <row r="887" spans="4:4" x14ac:dyDescent="0.25">
      <c r="D887" s="50"/>
    </row>
    <row r="888" spans="4:4" x14ac:dyDescent="0.25">
      <c r="D888" s="50"/>
    </row>
    <row r="889" spans="4:4" x14ac:dyDescent="0.25">
      <c r="D889" s="50"/>
    </row>
    <row r="890" spans="4:4" x14ac:dyDescent="0.25">
      <c r="D890" s="50"/>
    </row>
    <row r="891" spans="4:4" x14ac:dyDescent="0.25">
      <c r="D891" s="50"/>
    </row>
    <row r="892" spans="4:4" x14ac:dyDescent="0.25">
      <c r="D892" s="50"/>
    </row>
    <row r="893" spans="4:4" x14ac:dyDescent="0.25">
      <c r="D893" s="50"/>
    </row>
    <row r="894" spans="4:4" x14ac:dyDescent="0.25">
      <c r="D894" s="50"/>
    </row>
    <row r="895" spans="4:4" x14ac:dyDescent="0.25">
      <c r="D895" s="50"/>
    </row>
    <row r="896" spans="4:4" x14ac:dyDescent="0.25">
      <c r="D896" s="50"/>
    </row>
    <row r="897" spans="4:4" x14ac:dyDescent="0.25">
      <c r="D897" s="50"/>
    </row>
    <row r="898" spans="4:4" x14ac:dyDescent="0.25">
      <c r="D898" s="50"/>
    </row>
    <row r="899" spans="4:4" x14ac:dyDescent="0.25">
      <c r="D899" s="50"/>
    </row>
    <row r="900" spans="4:4" x14ac:dyDescent="0.25">
      <c r="D900" s="50"/>
    </row>
    <row r="901" spans="4:4" x14ac:dyDescent="0.25">
      <c r="D901" s="50"/>
    </row>
    <row r="902" spans="4:4" x14ac:dyDescent="0.25">
      <c r="D902" s="50"/>
    </row>
    <row r="903" spans="4:4" x14ac:dyDescent="0.25">
      <c r="D903" s="50"/>
    </row>
    <row r="904" spans="4:4" x14ac:dyDescent="0.25">
      <c r="D904" s="50"/>
    </row>
    <row r="905" spans="4:4" x14ac:dyDescent="0.25">
      <c r="D905" s="50"/>
    </row>
    <row r="906" spans="4:4" x14ac:dyDescent="0.25">
      <c r="D906" s="50"/>
    </row>
    <row r="907" spans="4:4" x14ac:dyDescent="0.25">
      <c r="D907" s="50"/>
    </row>
    <row r="908" spans="4:4" x14ac:dyDescent="0.25">
      <c r="D908" s="50"/>
    </row>
    <row r="909" spans="4:4" x14ac:dyDescent="0.25">
      <c r="D909" s="50"/>
    </row>
    <row r="910" spans="4:4" x14ac:dyDescent="0.25">
      <c r="D910" s="50"/>
    </row>
    <row r="911" spans="4:4" x14ac:dyDescent="0.25">
      <c r="D911" s="50"/>
    </row>
    <row r="912" spans="4:4" x14ac:dyDescent="0.25">
      <c r="D912" s="50"/>
    </row>
    <row r="913" spans="4:4" x14ac:dyDescent="0.25">
      <c r="D913" s="50"/>
    </row>
    <row r="914" spans="4:4" x14ac:dyDescent="0.25">
      <c r="D914" s="50"/>
    </row>
    <row r="915" spans="4:4" x14ac:dyDescent="0.25">
      <c r="D915" s="50"/>
    </row>
    <row r="916" spans="4:4" x14ac:dyDescent="0.25">
      <c r="D916" s="50"/>
    </row>
    <row r="917" spans="4:4" x14ac:dyDescent="0.25">
      <c r="D917" s="50"/>
    </row>
    <row r="918" spans="4:4" x14ac:dyDescent="0.25">
      <c r="D918" s="50"/>
    </row>
    <row r="919" spans="4:4" x14ac:dyDescent="0.25">
      <c r="D919" s="50"/>
    </row>
    <row r="920" spans="4:4" x14ac:dyDescent="0.25">
      <c r="D920" s="50"/>
    </row>
    <row r="921" spans="4:4" x14ac:dyDescent="0.25">
      <c r="D921" s="50"/>
    </row>
    <row r="922" spans="4:4" x14ac:dyDescent="0.25">
      <c r="D922" s="50"/>
    </row>
    <row r="923" spans="4:4" x14ac:dyDescent="0.25">
      <c r="D923" s="50"/>
    </row>
    <row r="924" spans="4:4" x14ac:dyDescent="0.25">
      <c r="D924" s="50"/>
    </row>
    <row r="925" spans="4:4" x14ac:dyDescent="0.25">
      <c r="D925" s="50"/>
    </row>
    <row r="926" spans="4:4" x14ac:dyDescent="0.25">
      <c r="D926" s="50"/>
    </row>
    <row r="927" spans="4:4" x14ac:dyDescent="0.25">
      <c r="D927" s="50"/>
    </row>
    <row r="928" spans="4:4" x14ac:dyDescent="0.25">
      <c r="D928" s="50"/>
    </row>
    <row r="929" spans="4:4" x14ac:dyDescent="0.25">
      <c r="D929" s="50"/>
    </row>
    <row r="930" spans="4:4" x14ac:dyDescent="0.25">
      <c r="D930" s="50"/>
    </row>
    <row r="931" spans="4:4" x14ac:dyDescent="0.25">
      <c r="D931" s="50"/>
    </row>
    <row r="932" spans="4:4" x14ac:dyDescent="0.25">
      <c r="D932" s="50"/>
    </row>
    <row r="933" spans="4:4" x14ac:dyDescent="0.25">
      <c r="D933" s="50"/>
    </row>
    <row r="934" spans="4:4" x14ac:dyDescent="0.25">
      <c r="D934" s="50"/>
    </row>
    <row r="935" spans="4:4" x14ac:dyDescent="0.25">
      <c r="D935" s="50"/>
    </row>
    <row r="936" spans="4:4" x14ac:dyDescent="0.25">
      <c r="D936" s="50"/>
    </row>
    <row r="937" spans="4:4" x14ac:dyDescent="0.25">
      <c r="D937" s="50"/>
    </row>
    <row r="938" spans="4:4" x14ac:dyDescent="0.25">
      <c r="D938" s="50"/>
    </row>
    <row r="939" spans="4:4" x14ac:dyDescent="0.25">
      <c r="D939" s="50"/>
    </row>
    <row r="940" spans="4:4" x14ac:dyDescent="0.25">
      <c r="D940" s="50"/>
    </row>
    <row r="941" spans="4:4" x14ac:dyDescent="0.25">
      <c r="D941" s="50"/>
    </row>
    <row r="942" spans="4:4" x14ac:dyDescent="0.25">
      <c r="D942" s="50"/>
    </row>
    <row r="943" spans="4:4" x14ac:dyDescent="0.25">
      <c r="D943" s="50"/>
    </row>
    <row r="944" spans="4:4" x14ac:dyDescent="0.25">
      <c r="D944" s="50"/>
    </row>
    <row r="945" spans="4:4" x14ac:dyDescent="0.25">
      <c r="D945" s="50"/>
    </row>
    <row r="946" spans="4:4" x14ac:dyDescent="0.25">
      <c r="D946" s="50"/>
    </row>
    <row r="947" spans="4:4" x14ac:dyDescent="0.25">
      <c r="D947" s="50"/>
    </row>
    <row r="948" spans="4:4" x14ac:dyDescent="0.25">
      <c r="D948" s="50"/>
    </row>
    <row r="949" spans="4:4" x14ac:dyDescent="0.25">
      <c r="D949" s="50"/>
    </row>
    <row r="950" spans="4:4" x14ac:dyDescent="0.25">
      <c r="D950" s="50"/>
    </row>
    <row r="951" spans="4:4" x14ac:dyDescent="0.25">
      <c r="D951" s="50"/>
    </row>
    <row r="952" spans="4:4" x14ac:dyDescent="0.25">
      <c r="D952" s="50"/>
    </row>
    <row r="953" spans="4:4" x14ac:dyDescent="0.25">
      <c r="D953" s="50"/>
    </row>
    <row r="954" spans="4:4" x14ac:dyDescent="0.25">
      <c r="D954" s="50"/>
    </row>
    <row r="955" spans="4:4" x14ac:dyDescent="0.25">
      <c r="D955" s="50"/>
    </row>
    <row r="956" spans="4:4" x14ac:dyDescent="0.25">
      <c r="D956" s="50"/>
    </row>
    <row r="957" spans="4:4" x14ac:dyDescent="0.25">
      <c r="D957" s="50"/>
    </row>
    <row r="958" spans="4:4" x14ac:dyDescent="0.25">
      <c r="D958" s="50"/>
    </row>
    <row r="959" spans="4:4" x14ac:dyDescent="0.25">
      <c r="D959" s="50"/>
    </row>
    <row r="960" spans="4:4" x14ac:dyDescent="0.25">
      <c r="D960" s="50"/>
    </row>
    <row r="961" spans="4:4" x14ac:dyDescent="0.25">
      <c r="D961" s="50"/>
    </row>
    <row r="962" spans="4:4" x14ac:dyDescent="0.25">
      <c r="D962" s="50"/>
    </row>
    <row r="963" spans="4:4" x14ac:dyDescent="0.25">
      <c r="D963" s="50"/>
    </row>
    <row r="964" spans="4:4" x14ac:dyDescent="0.25">
      <c r="D964" s="50"/>
    </row>
    <row r="965" spans="4:4" x14ac:dyDescent="0.25">
      <c r="D965" s="50"/>
    </row>
    <row r="966" spans="4:4" x14ac:dyDescent="0.25">
      <c r="D966" s="50"/>
    </row>
    <row r="967" spans="4:4" x14ac:dyDescent="0.25">
      <c r="D967" s="50"/>
    </row>
    <row r="968" spans="4:4" x14ac:dyDescent="0.25">
      <c r="D968" s="50"/>
    </row>
    <row r="969" spans="4:4" x14ac:dyDescent="0.25">
      <c r="D969" s="50"/>
    </row>
    <row r="970" spans="4:4" x14ac:dyDescent="0.25">
      <c r="D970" s="50"/>
    </row>
    <row r="971" spans="4:4" x14ac:dyDescent="0.25">
      <c r="D971" s="50"/>
    </row>
    <row r="972" spans="4:4" x14ac:dyDescent="0.25">
      <c r="D972" s="50"/>
    </row>
    <row r="973" spans="4:4" x14ac:dyDescent="0.25">
      <c r="D973" s="50"/>
    </row>
    <row r="974" spans="4:4" x14ac:dyDescent="0.25">
      <c r="D974" s="50"/>
    </row>
    <row r="975" spans="4:4" x14ac:dyDescent="0.25">
      <c r="D975" s="50"/>
    </row>
    <row r="976" spans="4:4" x14ac:dyDescent="0.25">
      <c r="D976" s="50"/>
    </row>
    <row r="977" spans="4:4" x14ac:dyDescent="0.25">
      <c r="D977" s="50"/>
    </row>
    <row r="978" spans="4:4" x14ac:dyDescent="0.25">
      <c r="D978" s="50"/>
    </row>
    <row r="979" spans="4:4" x14ac:dyDescent="0.25">
      <c r="D979" s="50"/>
    </row>
    <row r="980" spans="4:4" x14ac:dyDescent="0.25">
      <c r="D980" s="50"/>
    </row>
    <row r="981" spans="4:4" x14ac:dyDescent="0.25">
      <c r="D981" s="50"/>
    </row>
    <row r="982" spans="4:4" x14ac:dyDescent="0.25">
      <c r="D982" s="50"/>
    </row>
    <row r="983" spans="4:4" x14ac:dyDescent="0.25">
      <c r="D983" s="50"/>
    </row>
    <row r="984" spans="4:4" x14ac:dyDescent="0.25">
      <c r="D984" s="50"/>
    </row>
    <row r="985" spans="4:4" x14ac:dyDescent="0.25">
      <c r="D985" s="50"/>
    </row>
    <row r="986" spans="4:4" x14ac:dyDescent="0.25">
      <c r="D986" s="50"/>
    </row>
    <row r="987" spans="4:4" x14ac:dyDescent="0.25">
      <c r="D987" s="50"/>
    </row>
    <row r="988" spans="4:4" x14ac:dyDescent="0.25">
      <c r="D988" s="50"/>
    </row>
    <row r="989" spans="4:4" x14ac:dyDescent="0.25">
      <c r="D989" s="50"/>
    </row>
    <row r="990" spans="4:4" x14ac:dyDescent="0.25">
      <c r="D990" s="50"/>
    </row>
    <row r="991" spans="4:4" x14ac:dyDescent="0.25">
      <c r="D991" s="50"/>
    </row>
    <row r="992" spans="4:4" x14ac:dyDescent="0.25">
      <c r="D992" s="50"/>
    </row>
    <row r="993" spans="4:4" x14ac:dyDescent="0.25">
      <c r="D993" s="50"/>
    </row>
    <row r="994" spans="4:4" x14ac:dyDescent="0.25">
      <c r="D994" s="50"/>
    </row>
    <row r="995" spans="4:4" x14ac:dyDescent="0.25">
      <c r="D995" s="50"/>
    </row>
    <row r="996" spans="4:4" x14ac:dyDescent="0.25">
      <c r="D996" s="50"/>
    </row>
    <row r="997" spans="4:4" x14ac:dyDescent="0.25">
      <c r="D997" s="50"/>
    </row>
    <row r="998" spans="4:4" x14ac:dyDescent="0.25">
      <c r="D998" s="50"/>
    </row>
    <row r="999" spans="4:4" x14ac:dyDescent="0.25">
      <c r="D999" s="50"/>
    </row>
    <row r="1000" spans="4:4" x14ac:dyDescent="0.25">
      <c r="D1000" s="50"/>
    </row>
    <row r="1001" spans="4:4" x14ac:dyDescent="0.25">
      <c r="D1001" s="50"/>
    </row>
    <row r="1002" spans="4:4" x14ac:dyDescent="0.25">
      <c r="D1002" s="50"/>
    </row>
    <row r="1003" spans="4:4" x14ac:dyDescent="0.25">
      <c r="D1003" s="50"/>
    </row>
    <row r="1004" spans="4:4" x14ac:dyDescent="0.25">
      <c r="D1004" s="50"/>
    </row>
    <row r="1005" spans="4:4" x14ac:dyDescent="0.25">
      <c r="D1005" s="50"/>
    </row>
  </sheetData>
  <sheetProtection algorithmName="SHA-512" hashValue="4vAqg5L4vFpsTxD7Wo4ztvKnfRcRN76h5lYiyszghd0ah7ujzyvp/55+GcJkHdGPA8zfxOjCjImdFR03RGH19Q==" saltValue="2ZzFDyHZHeoR53biTV8ewQ==" spinCount="100000" sheet="1" objects="1" scenarios="1"/>
  <phoneticPr fontId="13" type="noConversion"/>
  <pageMargins left="1.1811023622047245" right="0.23622047244094491" top="0.78740157480314965" bottom="0.78740157480314965" header="0.31496062992125984" footer="0.31496062992125984"/>
  <pageSetup paperSize="9" orientation="portrait" r:id="rId1"/>
  <headerFooter>
    <oddHeader>&amp;C&amp;10&amp;EPROJEKTANTSKI POPIS S PREDIZMERAMI IN STROŠKOVNO OCENO
KOLESARSKE STEZE FLAJŠMANOVA</oddHeader>
    <oddFooter>&amp;R&amp;10Stran &amp;P/&amp;N</oddFooter>
  </headerFooter>
  <ignoredErrors>
    <ignoredError sqref="F28" formula="1"/>
    <ignoredError sqref="F114:F118 F79" unlockedFormula="1"/>
    <ignoredError sqref="A6:A116" twoDigitTextYear="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H34"/>
  <sheetViews>
    <sheetView showGridLines="0" view="pageLayout" zoomScaleNormal="100" workbookViewId="0">
      <selection activeCell="H11" sqref="H11"/>
    </sheetView>
  </sheetViews>
  <sheetFormatPr defaultRowHeight="18" x14ac:dyDescent="0.25"/>
  <cols>
    <col min="1" max="1" width="7.28515625" style="2" customWidth="1"/>
    <col min="2" max="7" width="9.140625" style="2"/>
    <col min="8" max="8" width="23.5703125" style="2" customWidth="1"/>
    <col min="9" max="16384" width="9.140625" style="2"/>
  </cols>
  <sheetData>
    <row r="1" spans="1:8" x14ac:dyDescent="0.25">
      <c r="A1" s="572" t="s">
        <v>474</v>
      </c>
      <c r="B1" s="572"/>
      <c r="C1" s="572"/>
      <c r="D1" s="572"/>
      <c r="E1" s="572"/>
      <c r="F1" s="572"/>
      <c r="G1" s="572"/>
      <c r="H1" s="572"/>
    </row>
    <row r="5" spans="1:8" ht="18" customHeight="1" x14ac:dyDescent="0.25">
      <c r="A5" s="573" t="s">
        <v>387</v>
      </c>
      <c r="B5" s="573"/>
      <c r="C5" s="573"/>
      <c r="D5" s="573"/>
      <c r="E5" s="573"/>
      <c r="F5" s="573"/>
      <c r="G5" s="573"/>
      <c r="H5" s="573"/>
    </row>
    <row r="6" spans="1:8" x14ac:dyDescent="0.25">
      <c r="A6" s="573"/>
      <c r="B6" s="573"/>
      <c r="C6" s="573"/>
      <c r="D6" s="573"/>
      <c r="E6" s="573"/>
      <c r="F6" s="573"/>
      <c r="G6" s="573"/>
      <c r="H6" s="573"/>
    </row>
    <row r="11" spans="1:8" x14ac:dyDescent="0.25">
      <c r="B11" s="89" t="s">
        <v>388</v>
      </c>
    </row>
    <row r="13" spans="1:8" x14ac:dyDescent="0.25">
      <c r="A13" s="90" t="s">
        <v>389</v>
      </c>
      <c r="B13" s="90" t="s">
        <v>7</v>
      </c>
      <c r="C13" s="91"/>
      <c r="D13" s="91"/>
      <c r="E13" s="91"/>
      <c r="F13" s="91"/>
      <c r="G13" s="91"/>
      <c r="H13" s="92">
        <f>'M1'!F10</f>
        <v>0</v>
      </c>
    </row>
    <row r="14" spans="1:8" x14ac:dyDescent="0.25">
      <c r="A14" s="90" t="s">
        <v>390</v>
      </c>
      <c r="B14" s="90" t="s">
        <v>332</v>
      </c>
      <c r="C14" s="91"/>
      <c r="D14" s="91"/>
      <c r="E14" s="91"/>
      <c r="F14" s="91"/>
      <c r="G14" s="91"/>
      <c r="H14" s="92">
        <f>'M1'!F28</f>
        <v>0</v>
      </c>
    </row>
    <row r="15" spans="1:8" x14ac:dyDescent="0.25">
      <c r="A15" s="90" t="s">
        <v>391</v>
      </c>
      <c r="B15" s="90" t="s">
        <v>351</v>
      </c>
      <c r="C15" s="91"/>
      <c r="D15" s="91"/>
      <c r="E15" s="91"/>
      <c r="F15" s="91"/>
      <c r="G15" s="91"/>
      <c r="H15" s="92">
        <f>'M1'!F36</f>
        <v>0</v>
      </c>
    </row>
    <row r="16" spans="1:8" x14ac:dyDescent="0.25">
      <c r="A16" s="90" t="s">
        <v>392</v>
      </c>
      <c r="B16" s="90" t="s">
        <v>97</v>
      </c>
      <c r="C16" s="91"/>
      <c r="D16" s="91"/>
      <c r="E16" s="91"/>
      <c r="F16" s="91"/>
      <c r="G16" s="91"/>
      <c r="H16" s="92">
        <f>'M1'!F48</f>
        <v>0</v>
      </c>
    </row>
    <row r="17" spans="1:8" x14ac:dyDescent="0.25">
      <c r="A17" s="90" t="s">
        <v>362</v>
      </c>
      <c r="B17" s="90" t="s">
        <v>363</v>
      </c>
      <c r="C17" s="91"/>
      <c r="D17" s="91"/>
      <c r="E17" s="91"/>
      <c r="F17" s="91"/>
      <c r="G17" s="91"/>
      <c r="H17" s="92">
        <f>'M1'!F54</f>
        <v>0</v>
      </c>
    </row>
    <row r="18" spans="1:8" x14ac:dyDescent="0.25">
      <c r="A18" s="90" t="s">
        <v>366</v>
      </c>
      <c r="B18" s="90" t="s">
        <v>367</v>
      </c>
      <c r="C18" s="91"/>
      <c r="D18" s="91"/>
      <c r="E18" s="91"/>
      <c r="F18" s="91"/>
      <c r="G18" s="91"/>
      <c r="H18" s="92">
        <f>'M1'!F61</f>
        <v>0</v>
      </c>
    </row>
    <row r="19" spans="1:8" x14ac:dyDescent="0.25">
      <c r="A19" s="90" t="s">
        <v>373</v>
      </c>
      <c r="B19" s="90" t="s">
        <v>134</v>
      </c>
      <c r="C19" s="91"/>
      <c r="D19" s="91"/>
      <c r="E19" s="91"/>
      <c r="F19" s="91"/>
      <c r="G19" s="91"/>
      <c r="H19" s="92">
        <f>'M1'!F71</f>
        <v>0</v>
      </c>
    </row>
    <row r="20" spans="1:8" x14ac:dyDescent="0.25">
      <c r="A20" s="91"/>
      <c r="B20" s="91"/>
      <c r="C20" s="91"/>
      <c r="D20" s="91"/>
      <c r="E20" s="91"/>
      <c r="F20" s="91"/>
      <c r="G20" s="91"/>
      <c r="H20" s="91"/>
    </row>
    <row r="21" spans="1:8" x14ac:dyDescent="0.25">
      <c r="A21" s="93"/>
      <c r="B21" s="94" t="s">
        <v>393</v>
      </c>
      <c r="C21" s="93"/>
      <c r="D21" s="93"/>
      <c r="E21" s="93"/>
      <c r="F21" s="93"/>
      <c r="G21" s="93"/>
      <c r="H21" s="95">
        <f>SUM(H13:H20)</f>
        <v>0</v>
      </c>
    </row>
    <row r="22" spans="1:8" x14ac:dyDescent="0.25">
      <c r="A22" s="91"/>
      <c r="B22" s="91"/>
      <c r="C22" s="91"/>
      <c r="D22" s="91"/>
      <c r="E22" s="91"/>
      <c r="F22" s="91"/>
      <c r="G22" s="91"/>
      <c r="H22" s="96"/>
    </row>
    <row r="23" spans="1:8" x14ac:dyDescent="0.25">
      <c r="A23" s="93"/>
      <c r="B23" s="93" t="s">
        <v>394</v>
      </c>
      <c r="C23" s="93"/>
      <c r="D23" s="93"/>
      <c r="E23" s="93"/>
      <c r="F23" s="93"/>
      <c r="G23" s="93"/>
      <c r="H23" s="95">
        <f>H21*0.22</f>
        <v>0</v>
      </c>
    </row>
    <row r="24" spans="1:8" x14ac:dyDescent="0.25">
      <c r="A24" s="91"/>
      <c r="B24" s="91"/>
      <c r="C24" s="91"/>
      <c r="D24" s="91"/>
      <c r="E24" s="91"/>
      <c r="F24" s="91"/>
      <c r="G24" s="91"/>
      <c r="H24" s="96"/>
    </row>
    <row r="25" spans="1:8" ht="18.75" thickBot="1" x14ac:dyDescent="0.3">
      <c r="A25" s="97"/>
      <c r="B25" s="97" t="s">
        <v>395</v>
      </c>
      <c r="C25" s="97"/>
      <c r="D25" s="97"/>
      <c r="E25" s="97"/>
      <c r="F25" s="97"/>
      <c r="G25" s="97"/>
      <c r="H25" s="98">
        <f>H23+H21</f>
        <v>0</v>
      </c>
    </row>
    <row r="26" spans="1:8" ht="18.75" thickTop="1" x14ac:dyDescent="0.25"/>
    <row r="32" spans="1:8" x14ac:dyDescent="0.25">
      <c r="B32" s="91"/>
      <c r="C32" s="91"/>
      <c r="D32" s="91"/>
      <c r="E32" s="91"/>
      <c r="F32" s="91"/>
    </row>
    <row r="33" spans="2:6" x14ac:dyDescent="0.25">
      <c r="B33" s="91"/>
      <c r="C33" s="91"/>
      <c r="D33" s="91"/>
      <c r="E33" s="91"/>
      <c r="F33" s="91"/>
    </row>
    <row r="34" spans="2:6" x14ac:dyDescent="0.25">
      <c r="B34" s="91"/>
      <c r="C34" s="91"/>
      <c r="D34" s="91"/>
      <c r="E34" s="91"/>
      <c r="F34" s="91"/>
    </row>
  </sheetData>
  <sheetProtection algorithmName="SHA-512" hashValue="sWaeC5x3u/U8TZK12fuqMJhjn/WOv5WD+8IdMAysq6QzTsPo8KHgGpujaM6ejaRpSbpH4dClj8NhDrQZoMWCPw==" saltValue="sq6S/qnEX22MmXXUhnBW+A=="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F71"/>
  <sheetViews>
    <sheetView view="pageBreakPreview" zoomScaleNormal="100" zoomScaleSheetLayoutView="100" workbookViewId="0">
      <selection activeCell="B7" sqref="B7"/>
    </sheetView>
  </sheetViews>
  <sheetFormatPr defaultRowHeight="15" x14ac:dyDescent="0.25"/>
  <cols>
    <col min="1" max="1" width="9.140625" style="63"/>
    <col min="2" max="2" width="30" style="63" customWidth="1"/>
    <col min="3" max="3" width="9.140625" style="63"/>
    <col min="4" max="4" width="8.85546875" style="63" customWidth="1"/>
    <col min="5" max="5" width="11.7109375" style="88" customWidth="1"/>
    <col min="6" max="6" width="16.42578125" style="63" customWidth="1"/>
    <col min="7" max="16384" width="9.140625" style="63"/>
  </cols>
  <sheetData>
    <row r="1" spans="1:6" ht="31.5" x14ac:dyDescent="0.25">
      <c r="A1" s="344" t="s">
        <v>0</v>
      </c>
      <c r="B1" s="345" t="s">
        <v>1</v>
      </c>
      <c r="C1" s="346" t="s">
        <v>2</v>
      </c>
      <c r="D1" s="347" t="s">
        <v>3</v>
      </c>
      <c r="E1" s="62" t="s">
        <v>4</v>
      </c>
      <c r="F1" s="425" t="s">
        <v>5</v>
      </c>
    </row>
    <row r="2" spans="1:6" ht="15.75" x14ac:dyDescent="0.25">
      <c r="A2" s="348"/>
      <c r="B2" s="349"/>
      <c r="C2" s="350"/>
      <c r="D2" s="351"/>
      <c r="E2" s="64"/>
      <c r="F2" s="426"/>
    </row>
    <row r="3" spans="1:6" ht="20.25" x14ac:dyDescent="0.25">
      <c r="A3" s="352" t="s">
        <v>6</v>
      </c>
      <c r="B3" s="353" t="s">
        <v>7</v>
      </c>
      <c r="C3" s="354"/>
      <c r="D3" s="355"/>
      <c r="E3" s="65"/>
      <c r="F3" s="427"/>
    </row>
    <row r="4" spans="1:6" ht="15.75" x14ac:dyDescent="0.25">
      <c r="A4" s="356"/>
      <c r="B4" s="357"/>
      <c r="C4" s="358"/>
      <c r="D4" s="359"/>
      <c r="E4" s="66"/>
      <c r="F4" s="428"/>
    </row>
    <row r="5" spans="1:6" ht="15.75" x14ac:dyDescent="0.25">
      <c r="A5" s="360"/>
      <c r="B5" s="361" t="s">
        <v>327</v>
      </c>
      <c r="C5" s="362"/>
      <c r="D5" s="363"/>
      <c r="E5" s="67"/>
      <c r="F5" s="429"/>
    </row>
    <row r="6" spans="1:6" ht="126" x14ac:dyDescent="0.25">
      <c r="A6" s="364" t="s">
        <v>157</v>
      </c>
      <c r="B6" s="365" t="s">
        <v>328</v>
      </c>
      <c r="C6" s="350" t="s">
        <v>27</v>
      </c>
      <c r="D6" s="366">
        <v>210</v>
      </c>
      <c r="E6" s="68"/>
      <c r="F6" s="430">
        <f>E6*D6</f>
        <v>0</v>
      </c>
    </row>
    <row r="7" spans="1:6" ht="78.75" x14ac:dyDescent="0.25">
      <c r="A7" s="364" t="s">
        <v>158</v>
      </c>
      <c r="B7" s="365" t="s">
        <v>329</v>
      </c>
      <c r="C7" s="350" t="s">
        <v>330</v>
      </c>
      <c r="D7" s="366">
        <v>21</v>
      </c>
      <c r="E7" s="68"/>
      <c r="F7" s="430">
        <f>E7*D7</f>
        <v>0</v>
      </c>
    </row>
    <row r="8" spans="1:6" ht="141.75" x14ac:dyDescent="0.25">
      <c r="A8" s="364" t="s">
        <v>159</v>
      </c>
      <c r="B8" s="365" t="s">
        <v>331</v>
      </c>
      <c r="C8" s="350" t="s">
        <v>27</v>
      </c>
      <c r="D8" s="366">
        <v>210</v>
      </c>
      <c r="E8" s="68"/>
      <c r="F8" s="430">
        <f>E8*D8</f>
        <v>0</v>
      </c>
    </row>
    <row r="9" spans="1:6" ht="16.5" thickBot="1" x14ac:dyDescent="0.3">
      <c r="A9" s="348"/>
      <c r="B9" s="367"/>
      <c r="C9" s="368"/>
      <c r="D9" s="369"/>
      <c r="E9" s="69"/>
      <c r="F9" s="431"/>
    </row>
    <row r="10" spans="1:6" ht="19.5" thickTop="1" thickBot="1" x14ac:dyDescent="0.3">
      <c r="A10" s="370"/>
      <c r="B10" s="371" t="s">
        <v>40</v>
      </c>
      <c r="C10" s="372"/>
      <c r="D10" s="373"/>
      <c r="E10" s="70"/>
      <c r="F10" s="432">
        <f>SUM(F6:F8)</f>
        <v>0</v>
      </c>
    </row>
    <row r="11" spans="1:6" ht="20.25" x14ac:dyDescent="0.25">
      <c r="A11" s="374" t="s">
        <v>41</v>
      </c>
      <c r="B11" s="375" t="s">
        <v>332</v>
      </c>
      <c r="C11" s="376"/>
      <c r="D11" s="377"/>
      <c r="E11" s="71"/>
      <c r="F11" s="433"/>
    </row>
    <row r="12" spans="1:6" ht="15.75" x14ac:dyDescent="0.25">
      <c r="A12" s="348"/>
      <c r="B12" s="349"/>
      <c r="C12" s="350"/>
      <c r="D12" s="378"/>
      <c r="E12" s="72"/>
      <c r="F12" s="434"/>
    </row>
    <row r="13" spans="1:6" ht="15.75" x14ac:dyDescent="0.25">
      <c r="A13" s="379"/>
      <c r="B13" s="361" t="s">
        <v>333</v>
      </c>
      <c r="C13" s="380"/>
      <c r="D13" s="381"/>
      <c r="E13" s="73"/>
      <c r="F13" s="435"/>
    </row>
    <row r="14" spans="1:6" ht="110.25" x14ac:dyDescent="0.25">
      <c r="A14" s="348" t="s">
        <v>160</v>
      </c>
      <c r="B14" s="365" t="s">
        <v>334</v>
      </c>
      <c r="C14" s="350" t="s">
        <v>335</v>
      </c>
      <c r="D14" s="378">
        <v>100</v>
      </c>
      <c r="E14" s="72"/>
      <c r="F14" s="430">
        <f>E14*D14</f>
        <v>0</v>
      </c>
    </row>
    <row r="15" spans="1:6" ht="126" x14ac:dyDescent="0.25">
      <c r="A15" s="348" t="s">
        <v>161</v>
      </c>
      <c r="B15" s="365" t="s">
        <v>336</v>
      </c>
      <c r="C15" s="350" t="s">
        <v>335</v>
      </c>
      <c r="D15" s="378">
        <v>590</v>
      </c>
      <c r="E15" s="72"/>
      <c r="F15" s="430">
        <f>E15*D15</f>
        <v>0</v>
      </c>
    </row>
    <row r="16" spans="1:6" ht="15.75" x14ac:dyDescent="0.25">
      <c r="A16" s="360"/>
      <c r="B16" s="361" t="s">
        <v>337</v>
      </c>
      <c r="C16" s="380"/>
      <c r="D16" s="381"/>
      <c r="E16" s="73"/>
      <c r="F16" s="436"/>
    </row>
    <row r="17" spans="1:6" ht="47.25" x14ac:dyDescent="0.25">
      <c r="A17" s="364" t="s">
        <v>162</v>
      </c>
      <c r="B17" s="365" t="s">
        <v>338</v>
      </c>
      <c r="C17" s="350" t="s">
        <v>339</v>
      </c>
      <c r="D17" s="378">
        <v>170</v>
      </c>
      <c r="E17" s="72"/>
      <c r="F17" s="430">
        <f t="shared" ref="F17:F23" si="0">E17*D17</f>
        <v>0</v>
      </c>
    </row>
    <row r="18" spans="1:6" ht="47.25" x14ac:dyDescent="0.25">
      <c r="A18" s="364" t="s">
        <v>340</v>
      </c>
      <c r="B18" s="382" t="s">
        <v>341</v>
      </c>
      <c r="C18" s="350" t="s">
        <v>335</v>
      </c>
      <c r="D18" s="378">
        <v>31</v>
      </c>
      <c r="E18" s="72"/>
      <c r="F18" s="430">
        <f t="shared" si="0"/>
        <v>0</v>
      </c>
    </row>
    <row r="19" spans="1:6" ht="141.75" x14ac:dyDescent="0.25">
      <c r="A19" s="364" t="s">
        <v>342</v>
      </c>
      <c r="B19" s="365" t="s">
        <v>343</v>
      </c>
      <c r="C19" s="350" t="s">
        <v>335</v>
      </c>
      <c r="D19" s="378">
        <v>28.2</v>
      </c>
      <c r="E19" s="72"/>
      <c r="F19" s="430">
        <f t="shared" si="0"/>
        <v>0</v>
      </c>
    </row>
    <row r="20" spans="1:6" ht="126" x14ac:dyDescent="0.25">
      <c r="A20" s="364" t="s">
        <v>344</v>
      </c>
      <c r="B20" s="365" t="s">
        <v>345</v>
      </c>
      <c r="C20" s="350" t="s">
        <v>335</v>
      </c>
      <c r="D20" s="378">
        <v>112.8</v>
      </c>
      <c r="E20" s="72"/>
      <c r="F20" s="430">
        <f t="shared" si="0"/>
        <v>0</v>
      </c>
    </row>
    <row r="21" spans="1:6" ht="94.5" x14ac:dyDescent="0.25">
      <c r="A21" s="364" t="s">
        <v>346</v>
      </c>
      <c r="B21" s="365" t="s">
        <v>347</v>
      </c>
      <c r="C21" s="350" t="s">
        <v>335</v>
      </c>
      <c r="D21" s="378">
        <v>35</v>
      </c>
      <c r="E21" s="72"/>
      <c r="F21" s="430">
        <f t="shared" si="0"/>
        <v>0</v>
      </c>
    </row>
    <row r="22" spans="1:6" ht="110.25" x14ac:dyDescent="0.25">
      <c r="A22" s="364" t="s">
        <v>348</v>
      </c>
      <c r="B22" s="365" t="s">
        <v>407</v>
      </c>
      <c r="C22" s="350" t="s">
        <v>335</v>
      </c>
      <c r="D22" s="383">
        <v>120</v>
      </c>
      <c r="E22" s="74"/>
      <c r="F22" s="437">
        <f t="shared" si="0"/>
        <v>0</v>
      </c>
    </row>
    <row r="23" spans="1:6" ht="110.25" x14ac:dyDescent="0.25">
      <c r="A23" s="364" t="s">
        <v>349</v>
      </c>
      <c r="B23" s="365" t="s">
        <v>350</v>
      </c>
      <c r="C23" s="350" t="s">
        <v>335</v>
      </c>
      <c r="D23" s="383">
        <v>310</v>
      </c>
      <c r="E23" s="74"/>
      <c r="F23" s="437">
        <f t="shared" si="0"/>
        <v>0</v>
      </c>
    </row>
    <row r="24" spans="1:6" ht="15.75" x14ac:dyDescent="0.25">
      <c r="A24" s="360"/>
      <c r="B24" s="361" t="s">
        <v>401</v>
      </c>
      <c r="C24" s="380"/>
      <c r="D24" s="381"/>
      <c r="E24" s="73"/>
      <c r="F24" s="436"/>
    </row>
    <row r="25" spans="1:6" ht="47.25" x14ac:dyDescent="0.25">
      <c r="A25" s="364" t="s">
        <v>402</v>
      </c>
      <c r="B25" s="384" t="s">
        <v>56</v>
      </c>
      <c r="C25" s="385" t="s">
        <v>25</v>
      </c>
      <c r="D25" s="383">
        <v>450</v>
      </c>
      <c r="E25" s="74"/>
      <c r="F25" s="437">
        <f>D25*E25</f>
        <v>0</v>
      </c>
    </row>
    <row r="26" spans="1:6" ht="31.5" x14ac:dyDescent="0.25">
      <c r="A26" s="364" t="s">
        <v>403</v>
      </c>
      <c r="B26" s="384" t="s">
        <v>57</v>
      </c>
      <c r="C26" s="385" t="s">
        <v>25</v>
      </c>
      <c r="D26" s="383">
        <v>450</v>
      </c>
      <c r="E26" s="74"/>
      <c r="F26" s="437">
        <f>D26*E26</f>
        <v>0</v>
      </c>
    </row>
    <row r="27" spans="1:6" ht="16.5" thickBot="1" x14ac:dyDescent="0.3">
      <c r="A27" s="348"/>
      <c r="B27" s="386"/>
      <c r="C27" s="368"/>
      <c r="D27" s="369"/>
      <c r="E27" s="69"/>
      <c r="F27" s="431"/>
    </row>
    <row r="28" spans="1:6" ht="19.5" thickTop="1" thickBot="1" x14ac:dyDescent="0.3">
      <c r="A28" s="370"/>
      <c r="B28" s="371" t="s">
        <v>40</v>
      </c>
      <c r="C28" s="372"/>
      <c r="D28" s="373"/>
      <c r="E28" s="70"/>
      <c r="F28" s="432">
        <f>SUM(F14:F27)</f>
        <v>0</v>
      </c>
    </row>
    <row r="29" spans="1:6" ht="20.25" x14ac:dyDescent="0.25">
      <c r="A29" s="374" t="s">
        <v>66</v>
      </c>
      <c r="B29" s="375" t="s">
        <v>351</v>
      </c>
      <c r="C29" s="376"/>
      <c r="D29" s="377"/>
      <c r="E29" s="75"/>
      <c r="F29" s="433"/>
    </row>
    <row r="30" spans="1:6" ht="15.75" x14ac:dyDescent="0.25">
      <c r="A30" s="348"/>
      <c r="B30" s="349"/>
      <c r="C30" s="350"/>
      <c r="D30" s="378"/>
      <c r="E30" s="76"/>
      <c r="F30" s="430"/>
    </row>
    <row r="31" spans="1:6" ht="15.75" x14ac:dyDescent="0.25">
      <c r="A31" s="379"/>
      <c r="B31" s="361" t="s">
        <v>352</v>
      </c>
      <c r="C31" s="380"/>
      <c r="D31" s="381"/>
      <c r="E31" s="77"/>
      <c r="F31" s="436"/>
    </row>
    <row r="32" spans="1:6" ht="141.75" x14ac:dyDescent="0.25">
      <c r="A32" s="364" t="s">
        <v>163</v>
      </c>
      <c r="B32" s="365" t="s">
        <v>396</v>
      </c>
      <c r="C32" s="350" t="s">
        <v>27</v>
      </c>
      <c r="D32" s="378">
        <v>75</v>
      </c>
      <c r="E32" s="72"/>
      <c r="F32" s="430">
        <f>E32*D32</f>
        <v>0</v>
      </c>
    </row>
    <row r="33" spans="1:6" ht="15.75" x14ac:dyDescent="0.25">
      <c r="A33" s="360"/>
      <c r="B33" s="361" t="s">
        <v>353</v>
      </c>
      <c r="C33" s="380"/>
      <c r="D33" s="381"/>
      <c r="E33" s="73"/>
      <c r="F33" s="436"/>
    </row>
    <row r="34" spans="1:6" ht="362.25" x14ac:dyDescent="0.25">
      <c r="A34" s="364" t="s">
        <v>354</v>
      </c>
      <c r="B34" s="365" t="s">
        <v>397</v>
      </c>
      <c r="C34" s="350" t="s">
        <v>27</v>
      </c>
      <c r="D34" s="378">
        <v>128.5</v>
      </c>
      <c r="E34" s="72"/>
      <c r="F34" s="430">
        <f>E34*D34</f>
        <v>0</v>
      </c>
    </row>
    <row r="35" spans="1:6" ht="16.5" thickBot="1" x14ac:dyDescent="0.3">
      <c r="A35" s="348"/>
      <c r="B35" s="387"/>
      <c r="C35" s="368"/>
      <c r="D35" s="369"/>
      <c r="E35" s="69"/>
      <c r="F35" s="431"/>
    </row>
    <row r="36" spans="1:6" ht="19.5" thickTop="1" thickBot="1" x14ac:dyDescent="0.3">
      <c r="A36" s="370"/>
      <c r="B36" s="371" t="s">
        <v>40</v>
      </c>
      <c r="C36" s="372"/>
      <c r="D36" s="373"/>
      <c r="E36" s="70"/>
      <c r="F36" s="432">
        <f>SUM(F32:F34)</f>
        <v>0</v>
      </c>
    </row>
    <row r="37" spans="1:6" ht="20.25" x14ac:dyDescent="0.25">
      <c r="A37" s="374" t="s">
        <v>90</v>
      </c>
      <c r="B37" s="375" t="s">
        <v>97</v>
      </c>
      <c r="C37" s="376"/>
      <c r="D37" s="377"/>
      <c r="E37" s="78"/>
      <c r="F37" s="433"/>
    </row>
    <row r="38" spans="1:6" ht="20.25" x14ac:dyDescent="0.25">
      <c r="A38" s="388"/>
      <c r="B38" s="389"/>
      <c r="C38" s="390"/>
      <c r="D38" s="391"/>
      <c r="E38" s="79"/>
      <c r="F38" s="438"/>
    </row>
    <row r="39" spans="1:6" ht="15.75" x14ac:dyDescent="0.25">
      <c r="A39" s="379"/>
      <c r="B39" s="361" t="s">
        <v>355</v>
      </c>
      <c r="C39" s="380"/>
      <c r="D39" s="381"/>
      <c r="E39" s="73"/>
      <c r="F39" s="436"/>
    </row>
    <row r="40" spans="1:6" ht="252" x14ac:dyDescent="0.25">
      <c r="A40" s="364" t="s">
        <v>164</v>
      </c>
      <c r="B40" s="365" t="s">
        <v>356</v>
      </c>
      <c r="C40" s="350" t="s">
        <v>14</v>
      </c>
      <c r="D40" s="378">
        <v>6</v>
      </c>
      <c r="E40" s="72"/>
      <c r="F40" s="430">
        <f>E40*D40</f>
        <v>0</v>
      </c>
    </row>
    <row r="41" spans="1:6" ht="252" x14ac:dyDescent="0.25">
      <c r="A41" s="364" t="s">
        <v>357</v>
      </c>
      <c r="B41" s="365" t="s">
        <v>358</v>
      </c>
      <c r="C41" s="350" t="s">
        <v>14</v>
      </c>
      <c r="D41" s="378">
        <v>5</v>
      </c>
      <c r="E41" s="72"/>
      <c r="F41" s="430">
        <f>E41*D41</f>
        <v>0</v>
      </c>
    </row>
    <row r="42" spans="1:6" ht="252" x14ac:dyDescent="0.25">
      <c r="A42" s="364" t="s">
        <v>398</v>
      </c>
      <c r="B42" s="365" t="s">
        <v>399</v>
      </c>
      <c r="C42" s="350" t="s">
        <v>14</v>
      </c>
      <c r="D42" s="378">
        <v>1</v>
      </c>
      <c r="E42" s="72"/>
      <c r="F42" s="430">
        <f>E42*D42</f>
        <v>0</v>
      </c>
    </row>
    <row r="43" spans="1:6" ht="15.75" x14ac:dyDescent="0.25">
      <c r="A43" s="379"/>
      <c r="B43" s="361" t="s">
        <v>359</v>
      </c>
      <c r="C43" s="380"/>
      <c r="D43" s="381"/>
      <c r="E43" s="73"/>
      <c r="F43" s="439"/>
    </row>
    <row r="44" spans="1:6" ht="141.75" x14ac:dyDescent="0.25">
      <c r="A44" s="364" t="s">
        <v>360</v>
      </c>
      <c r="B44" s="365" t="s">
        <v>859</v>
      </c>
      <c r="C44" s="350" t="s">
        <v>14</v>
      </c>
      <c r="D44" s="378">
        <v>6</v>
      </c>
      <c r="E44" s="72"/>
      <c r="F44" s="430">
        <f>E44*D44</f>
        <v>0</v>
      </c>
    </row>
    <row r="45" spans="1:6" ht="15.75" x14ac:dyDescent="0.25">
      <c r="A45" s="379"/>
      <c r="B45" s="361" t="s">
        <v>361</v>
      </c>
      <c r="C45" s="380"/>
      <c r="D45" s="381"/>
      <c r="E45" s="73"/>
      <c r="F45" s="439"/>
    </row>
    <row r="46" spans="1:6" ht="126" x14ac:dyDescent="0.25">
      <c r="A46" s="364" t="s">
        <v>165</v>
      </c>
      <c r="B46" s="384" t="s">
        <v>400</v>
      </c>
      <c r="C46" s="385" t="s">
        <v>14</v>
      </c>
      <c r="D46" s="383">
        <v>1</v>
      </c>
      <c r="E46" s="74"/>
      <c r="F46" s="440">
        <f>E46*D46</f>
        <v>0</v>
      </c>
    </row>
    <row r="47" spans="1:6" ht="16.5" thickBot="1" x14ac:dyDescent="0.3">
      <c r="A47" s="348"/>
      <c r="B47" s="392"/>
      <c r="C47" s="393"/>
      <c r="D47" s="394"/>
      <c r="E47" s="69"/>
      <c r="F47" s="441"/>
    </row>
    <row r="48" spans="1:6" ht="19.5" thickTop="1" thickBot="1" x14ac:dyDescent="0.3">
      <c r="A48" s="395"/>
      <c r="B48" s="371" t="s">
        <v>40</v>
      </c>
      <c r="C48" s="396"/>
      <c r="D48" s="397"/>
      <c r="E48" s="80"/>
      <c r="F48" s="442">
        <f>SUM(F39:F47)</f>
        <v>0</v>
      </c>
    </row>
    <row r="49" spans="1:6" ht="21" thickBot="1" x14ac:dyDescent="0.3">
      <c r="A49" s="398" t="s">
        <v>362</v>
      </c>
      <c r="B49" s="399" t="s">
        <v>363</v>
      </c>
      <c r="C49" s="400"/>
      <c r="D49" s="401"/>
      <c r="E49" s="81"/>
      <c r="F49" s="443"/>
    </row>
    <row r="50" spans="1:6" ht="20.25" x14ac:dyDescent="0.25">
      <c r="A50" s="402"/>
      <c r="B50" s="403"/>
      <c r="C50" s="404"/>
      <c r="D50" s="405"/>
      <c r="E50" s="82"/>
      <c r="F50" s="444"/>
    </row>
    <row r="51" spans="1:6" ht="31.5" x14ac:dyDescent="0.25">
      <c r="A51" s="379"/>
      <c r="B51" s="361" t="s">
        <v>364</v>
      </c>
      <c r="C51" s="380"/>
      <c r="D51" s="381"/>
      <c r="E51" s="73"/>
      <c r="F51" s="436"/>
    </row>
    <row r="52" spans="1:6" s="83" customFormat="1" ht="157.5" x14ac:dyDescent="0.25">
      <c r="A52" s="364" t="s">
        <v>166</v>
      </c>
      <c r="B52" s="384" t="s">
        <v>911</v>
      </c>
      <c r="C52" s="385" t="s">
        <v>14</v>
      </c>
      <c r="D52" s="378">
        <v>11</v>
      </c>
      <c r="E52" s="72"/>
      <c r="F52" s="430">
        <f>E52*D52</f>
        <v>0</v>
      </c>
    </row>
    <row r="53" spans="1:6" ht="16.5" thickBot="1" x14ac:dyDescent="0.3">
      <c r="A53" s="406"/>
      <c r="B53" s="387"/>
      <c r="C53" s="368"/>
      <c r="D53" s="369"/>
      <c r="E53" s="69"/>
      <c r="F53" s="431"/>
    </row>
    <row r="54" spans="1:6" ht="19.5" thickTop="1" thickBot="1" x14ac:dyDescent="0.3">
      <c r="A54" s="407"/>
      <c r="B54" s="371" t="s">
        <v>40</v>
      </c>
      <c r="C54" s="372"/>
      <c r="D54" s="373"/>
      <c r="E54" s="70"/>
      <c r="F54" s="432">
        <f>SUM(F52)</f>
        <v>0</v>
      </c>
    </row>
    <row r="55" spans="1:6" ht="20.25" x14ac:dyDescent="0.25">
      <c r="A55" s="374" t="s">
        <v>366</v>
      </c>
      <c r="B55" s="375" t="s">
        <v>367</v>
      </c>
      <c r="C55" s="376"/>
      <c r="D55" s="377"/>
      <c r="E55" s="78"/>
      <c r="F55" s="433"/>
    </row>
    <row r="56" spans="1:6" ht="15.75" x14ac:dyDescent="0.25">
      <c r="A56" s="408"/>
      <c r="B56" s="361" t="s">
        <v>368</v>
      </c>
      <c r="C56" s="409"/>
      <c r="D56" s="410"/>
      <c r="E56" s="84"/>
      <c r="F56" s="445"/>
    </row>
    <row r="57" spans="1:6" ht="31.5" x14ac:dyDescent="0.25">
      <c r="A57" s="348" t="s">
        <v>119</v>
      </c>
      <c r="B57" s="365" t="s">
        <v>369</v>
      </c>
      <c r="C57" s="350" t="s">
        <v>27</v>
      </c>
      <c r="D57" s="378">
        <v>200</v>
      </c>
      <c r="E57" s="72"/>
      <c r="F57" s="430">
        <f>D57*E57</f>
        <v>0</v>
      </c>
    </row>
    <row r="58" spans="1:6" ht="78.75" x14ac:dyDescent="0.25">
      <c r="A58" s="348" t="s">
        <v>127</v>
      </c>
      <c r="B58" s="365" t="s">
        <v>370</v>
      </c>
      <c r="C58" s="350" t="s">
        <v>27</v>
      </c>
      <c r="D58" s="378">
        <v>200</v>
      </c>
      <c r="E58" s="72"/>
      <c r="F58" s="430">
        <f>E58*D58</f>
        <v>0</v>
      </c>
    </row>
    <row r="59" spans="1:6" ht="126" x14ac:dyDescent="0.25">
      <c r="A59" s="348" t="s">
        <v>371</v>
      </c>
      <c r="B59" s="365" t="s">
        <v>372</v>
      </c>
      <c r="C59" s="350" t="s">
        <v>27</v>
      </c>
      <c r="D59" s="383">
        <v>200</v>
      </c>
      <c r="E59" s="74"/>
      <c r="F59" s="430">
        <f>E59*D59</f>
        <v>0</v>
      </c>
    </row>
    <row r="60" spans="1:6" ht="16.5" thickBot="1" x14ac:dyDescent="0.3">
      <c r="A60" s="406"/>
      <c r="B60" s="387"/>
      <c r="C60" s="368"/>
      <c r="D60" s="369"/>
      <c r="E60" s="69"/>
      <c r="F60" s="431"/>
    </row>
    <row r="61" spans="1:6" ht="19.5" thickTop="1" thickBot="1" x14ac:dyDescent="0.3">
      <c r="A61" s="407"/>
      <c r="B61" s="371" t="s">
        <v>40</v>
      </c>
      <c r="C61" s="372"/>
      <c r="D61" s="373"/>
      <c r="E61" s="70"/>
      <c r="F61" s="432">
        <f>SUM(F56:F59)</f>
        <v>0</v>
      </c>
    </row>
    <row r="62" spans="1:6" ht="21" thickBot="1" x14ac:dyDescent="0.3">
      <c r="A62" s="411" t="s">
        <v>373</v>
      </c>
      <c r="B62" s="412" t="s">
        <v>134</v>
      </c>
      <c r="C62" s="413"/>
      <c r="D62" s="414"/>
      <c r="E62" s="85"/>
      <c r="F62" s="446"/>
    </row>
    <row r="63" spans="1:6" ht="15.75" x14ac:dyDescent="0.25">
      <c r="A63" s="415"/>
      <c r="B63" s="416"/>
      <c r="C63" s="417"/>
      <c r="D63" s="418"/>
      <c r="E63" s="86"/>
      <c r="F63" s="447"/>
    </row>
    <row r="64" spans="1:6" ht="15.75" x14ac:dyDescent="0.25">
      <c r="A64" s="364" t="s">
        <v>374</v>
      </c>
      <c r="B64" s="349" t="s">
        <v>375</v>
      </c>
      <c r="C64" s="350" t="s">
        <v>376</v>
      </c>
      <c r="D64" s="378">
        <v>20</v>
      </c>
      <c r="E64" s="72"/>
      <c r="F64" s="430">
        <f t="shared" ref="F64:F69" si="1">E64*D64</f>
        <v>0</v>
      </c>
    </row>
    <row r="65" spans="1:6" ht="15.75" x14ac:dyDescent="0.25">
      <c r="A65" s="364" t="s">
        <v>377</v>
      </c>
      <c r="B65" s="349" t="s">
        <v>378</v>
      </c>
      <c r="C65" s="350" t="s">
        <v>376</v>
      </c>
      <c r="D65" s="378">
        <v>5</v>
      </c>
      <c r="E65" s="72"/>
      <c r="F65" s="430">
        <f t="shared" si="1"/>
        <v>0</v>
      </c>
    </row>
    <row r="66" spans="1:6" ht="31.5" x14ac:dyDescent="0.25">
      <c r="A66" s="364" t="s">
        <v>379</v>
      </c>
      <c r="B66" s="419" t="s">
        <v>380</v>
      </c>
      <c r="C66" s="350" t="s">
        <v>376</v>
      </c>
      <c r="D66" s="378">
        <v>20</v>
      </c>
      <c r="E66" s="72"/>
      <c r="F66" s="430">
        <f t="shared" si="1"/>
        <v>0</v>
      </c>
    </row>
    <row r="67" spans="1:6" ht="220.5" x14ac:dyDescent="0.25">
      <c r="A67" s="364" t="s">
        <v>381</v>
      </c>
      <c r="B67" s="365" t="s">
        <v>382</v>
      </c>
      <c r="C67" s="350" t="s">
        <v>14</v>
      </c>
      <c r="D67" s="378">
        <v>1</v>
      </c>
      <c r="E67" s="72"/>
      <c r="F67" s="430">
        <f t="shared" si="1"/>
        <v>0</v>
      </c>
    </row>
    <row r="68" spans="1:6" ht="114.75" x14ac:dyDescent="0.25">
      <c r="A68" s="364" t="s">
        <v>383</v>
      </c>
      <c r="B68" s="420" t="s">
        <v>384</v>
      </c>
      <c r="C68" s="385" t="s">
        <v>14</v>
      </c>
      <c r="D68" s="383">
        <v>1</v>
      </c>
      <c r="E68" s="74"/>
      <c r="F68" s="430">
        <f t="shared" si="1"/>
        <v>0</v>
      </c>
    </row>
    <row r="69" spans="1:6" ht="78.75" x14ac:dyDescent="0.25">
      <c r="A69" s="364" t="s">
        <v>385</v>
      </c>
      <c r="B69" s="365" t="s">
        <v>386</v>
      </c>
      <c r="C69" s="385" t="s">
        <v>14</v>
      </c>
      <c r="D69" s="383">
        <v>1</v>
      </c>
      <c r="E69" s="74"/>
      <c r="F69" s="430">
        <f t="shared" si="1"/>
        <v>0</v>
      </c>
    </row>
    <row r="70" spans="1:6" ht="16.5" thickBot="1" x14ac:dyDescent="0.3">
      <c r="A70" s="406"/>
      <c r="B70" s="387"/>
      <c r="C70" s="368"/>
      <c r="D70" s="369"/>
      <c r="E70" s="69"/>
      <c r="F70" s="448"/>
    </row>
    <row r="71" spans="1:6" ht="19.5" thickTop="1" thickBot="1" x14ac:dyDescent="0.3">
      <c r="A71" s="421"/>
      <c r="B71" s="422" t="s">
        <v>40</v>
      </c>
      <c r="C71" s="423"/>
      <c r="D71" s="424"/>
      <c r="E71" s="87"/>
      <c r="F71" s="449">
        <f>SUM(F64:F69)</f>
        <v>0</v>
      </c>
    </row>
  </sheetData>
  <sheetProtection algorithmName="SHA-512" hashValue="hpdbM6X+3QFjchQZNz1O4YAddGRXEbnlBl1L2cnnheibxoq0VRG1CLUhCB90UdHjr1rx/XSu1ARp68xjDH9rfA==" saltValue="f2tF21enkUtrOfse6q0FxA==" spinCount="100000" sheet="1" objects="1" scenarios="1"/>
  <pageMargins left="1.1811023622047245" right="0.23622047244094491" top="0.78740157480314965" bottom="0.78740157480314965" header="0.31496062992125984" footer="0.31496062992125984"/>
  <pageSetup paperSize="9" orientation="portrait" r:id="rId1"/>
  <ignoredErrors>
    <ignoredError sqref="F6:F71" unlockedFormula="1"/>
    <ignoredError sqref="A6:A70" twoDigitTextYear="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H34"/>
  <sheetViews>
    <sheetView showGridLines="0" view="pageLayout" topLeftCell="A8" zoomScaleNormal="100" workbookViewId="0">
      <selection activeCell="H13" sqref="H13"/>
    </sheetView>
  </sheetViews>
  <sheetFormatPr defaultRowHeight="18" x14ac:dyDescent="0.25"/>
  <cols>
    <col min="1" max="1" width="7.28515625" style="2" customWidth="1"/>
    <col min="2" max="7" width="9.140625" style="2"/>
    <col min="8" max="8" width="23.5703125" style="2" customWidth="1"/>
    <col min="9" max="16384" width="9.140625" style="2"/>
  </cols>
  <sheetData>
    <row r="1" spans="1:8" x14ac:dyDescent="0.25">
      <c r="A1" s="572" t="s">
        <v>474</v>
      </c>
      <c r="B1" s="572"/>
      <c r="C1" s="572"/>
      <c r="D1" s="572"/>
      <c r="E1" s="572"/>
      <c r="F1" s="572"/>
      <c r="G1" s="572"/>
      <c r="H1" s="572"/>
    </row>
    <row r="5" spans="1:8" ht="18" customHeight="1" x14ac:dyDescent="0.25">
      <c r="A5" s="573" t="s">
        <v>387</v>
      </c>
      <c r="B5" s="573"/>
      <c r="C5" s="573"/>
      <c r="D5" s="573"/>
      <c r="E5" s="573"/>
      <c r="F5" s="573"/>
      <c r="G5" s="573"/>
      <c r="H5" s="573"/>
    </row>
    <row r="6" spans="1:8" x14ac:dyDescent="0.25">
      <c r="A6" s="573"/>
      <c r="B6" s="573"/>
      <c r="C6" s="573"/>
      <c r="D6" s="573"/>
      <c r="E6" s="573"/>
      <c r="F6" s="573"/>
      <c r="G6" s="573"/>
      <c r="H6" s="573"/>
    </row>
    <row r="11" spans="1:8" x14ac:dyDescent="0.25">
      <c r="B11" s="89" t="s">
        <v>404</v>
      </c>
    </row>
    <row r="13" spans="1:8" x14ac:dyDescent="0.25">
      <c r="A13" s="90" t="s">
        <v>389</v>
      </c>
      <c r="B13" s="90" t="s">
        <v>7</v>
      </c>
      <c r="C13" s="91"/>
      <c r="D13" s="91"/>
      <c r="E13" s="91"/>
      <c r="F13" s="91"/>
      <c r="G13" s="91"/>
      <c r="H13" s="92">
        <f>'M2'!F10</f>
        <v>0</v>
      </c>
    </row>
    <row r="14" spans="1:8" x14ac:dyDescent="0.25">
      <c r="A14" s="90" t="s">
        <v>390</v>
      </c>
      <c r="B14" s="90" t="s">
        <v>332</v>
      </c>
      <c r="C14" s="91"/>
      <c r="D14" s="91"/>
      <c r="E14" s="91"/>
      <c r="F14" s="91"/>
      <c r="G14" s="91"/>
      <c r="H14" s="92">
        <f>'M2'!F23</f>
        <v>0</v>
      </c>
    </row>
    <row r="15" spans="1:8" x14ac:dyDescent="0.25">
      <c r="A15" s="90" t="s">
        <v>391</v>
      </c>
      <c r="B15" s="90" t="s">
        <v>351</v>
      </c>
      <c r="C15" s="91"/>
      <c r="D15" s="91"/>
      <c r="E15" s="91"/>
      <c r="F15" s="91"/>
      <c r="G15" s="91"/>
      <c r="H15" s="92">
        <f>'M2'!F30</f>
        <v>0</v>
      </c>
    </row>
    <row r="16" spans="1:8" x14ac:dyDescent="0.25">
      <c r="A16" s="90" t="s">
        <v>392</v>
      </c>
      <c r="B16" s="90" t="s">
        <v>97</v>
      </c>
      <c r="C16" s="91"/>
      <c r="D16" s="91"/>
      <c r="E16" s="91"/>
      <c r="F16" s="91"/>
      <c r="G16" s="91"/>
      <c r="H16" s="92">
        <f>'M2'!F37</f>
        <v>0</v>
      </c>
    </row>
    <row r="17" spans="1:8" x14ac:dyDescent="0.25">
      <c r="A17" s="90" t="s">
        <v>362</v>
      </c>
      <c r="B17" s="90" t="s">
        <v>363</v>
      </c>
      <c r="C17" s="91"/>
      <c r="D17" s="91"/>
      <c r="E17" s="91"/>
      <c r="F17" s="91"/>
      <c r="G17" s="91"/>
      <c r="H17" s="92">
        <f>'M2'!F43</f>
        <v>0</v>
      </c>
    </row>
    <row r="18" spans="1:8" x14ac:dyDescent="0.25">
      <c r="A18" s="90" t="s">
        <v>366</v>
      </c>
      <c r="B18" s="90" t="s">
        <v>367</v>
      </c>
      <c r="C18" s="91"/>
      <c r="D18" s="91"/>
      <c r="E18" s="91"/>
      <c r="F18" s="91"/>
      <c r="G18" s="91"/>
      <c r="H18" s="92">
        <f>'M2'!F50</f>
        <v>0</v>
      </c>
    </row>
    <row r="19" spans="1:8" x14ac:dyDescent="0.25">
      <c r="A19" s="90" t="s">
        <v>373</v>
      </c>
      <c r="B19" s="90" t="s">
        <v>134</v>
      </c>
      <c r="C19" s="91"/>
      <c r="D19" s="91"/>
      <c r="E19" s="91"/>
      <c r="F19" s="91"/>
      <c r="G19" s="91"/>
      <c r="H19" s="92">
        <v>0</v>
      </c>
    </row>
    <row r="20" spans="1:8" x14ac:dyDescent="0.25">
      <c r="A20" s="91"/>
      <c r="B20" s="91"/>
      <c r="C20" s="91"/>
      <c r="D20" s="91"/>
      <c r="E20" s="91"/>
      <c r="F20" s="91"/>
      <c r="G20" s="91"/>
      <c r="H20" s="91"/>
    </row>
    <row r="21" spans="1:8" x14ac:dyDescent="0.25">
      <c r="A21" s="93"/>
      <c r="B21" s="94" t="s">
        <v>393</v>
      </c>
      <c r="C21" s="93"/>
      <c r="D21" s="93"/>
      <c r="E21" s="93"/>
      <c r="F21" s="93"/>
      <c r="G21" s="93"/>
      <c r="H21" s="95">
        <f>SUM(H13:H20)</f>
        <v>0</v>
      </c>
    </row>
    <row r="22" spans="1:8" x14ac:dyDescent="0.25">
      <c r="A22" s="91"/>
      <c r="B22" s="91"/>
      <c r="C22" s="91"/>
      <c r="D22" s="91"/>
      <c r="E22" s="91"/>
      <c r="F22" s="91"/>
      <c r="G22" s="91"/>
      <c r="H22" s="96"/>
    </row>
    <row r="23" spans="1:8" x14ac:dyDescent="0.25">
      <c r="A23" s="93"/>
      <c r="B23" s="93" t="s">
        <v>394</v>
      </c>
      <c r="C23" s="93"/>
      <c r="D23" s="93"/>
      <c r="E23" s="93"/>
      <c r="F23" s="93"/>
      <c r="G23" s="93"/>
      <c r="H23" s="95">
        <f>H21*0.22</f>
        <v>0</v>
      </c>
    </row>
    <row r="24" spans="1:8" x14ac:dyDescent="0.25">
      <c r="A24" s="91"/>
      <c r="B24" s="91"/>
      <c r="C24" s="91"/>
      <c r="D24" s="91"/>
      <c r="E24" s="91"/>
      <c r="F24" s="91"/>
      <c r="G24" s="91"/>
      <c r="H24" s="96"/>
    </row>
    <row r="25" spans="1:8" ht="18.75" thickBot="1" x14ac:dyDescent="0.3">
      <c r="A25" s="97"/>
      <c r="B25" s="97" t="s">
        <v>395</v>
      </c>
      <c r="C25" s="97"/>
      <c r="D25" s="97"/>
      <c r="E25" s="97"/>
      <c r="F25" s="97"/>
      <c r="G25" s="97"/>
      <c r="H25" s="98">
        <f>H23+H21</f>
        <v>0</v>
      </c>
    </row>
    <row r="26" spans="1:8" ht="18.75" thickTop="1" x14ac:dyDescent="0.25"/>
    <row r="32" spans="1:8" x14ac:dyDescent="0.25">
      <c r="B32" s="91"/>
      <c r="C32" s="91"/>
      <c r="D32" s="91"/>
      <c r="E32" s="91"/>
      <c r="F32" s="91"/>
    </row>
    <row r="33" spans="2:6" x14ac:dyDescent="0.25">
      <c r="B33" s="91"/>
      <c r="C33" s="91"/>
      <c r="D33" s="91"/>
      <c r="E33" s="91"/>
      <c r="F33" s="91"/>
    </row>
    <row r="34" spans="2:6" x14ac:dyDescent="0.25">
      <c r="B34" s="91"/>
      <c r="C34" s="91"/>
      <c r="D34" s="91"/>
      <c r="E34" s="91"/>
      <c r="F34" s="91"/>
    </row>
  </sheetData>
  <sheetProtection algorithmName="SHA-512" hashValue="jh89iBH4rwCa8aJsI5f1HkmtBjgfwD+o/3Fyg9tY05UcgDtUZDlU7JKhYdNzi4qjnCJvyi/ALvomJ4fA1p0adw==" saltValue="GuGcSJvJAQ3VdlHV5068GQ=="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50"/>
  <sheetViews>
    <sheetView view="pageBreakPreview" topLeftCell="A8" zoomScale="85" zoomScaleNormal="85" zoomScaleSheetLayoutView="85" workbookViewId="0">
      <selection activeCell="E7" sqref="E7"/>
    </sheetView>
  </sheetViews>
  <sheetFormatPr defaultRowHeight="15" x14ac:dyDescent="0.25"/>
  <cols>
    <col min="1" max="1" width="9.140625" style="63"/>
    <col min="2" max="2" width="30" style="63" customWidth="1"/>
    <col min="3" max="3" width="9.140625" style="63"/>
    <col min="4" max="4" width="8.85546875" style="63" customWidth="1"/>
    <col min="5" max="5" width="11.7109375" style="88" customWidth="1"/>
    <col min="6" max="6" width="16.42578125" style="63" customWidth="1"/>
    <col min="7" max="16384" width="9.140625" style="63"/>
  </cols>
  <sheetData>
    <row r="1" spans="1:6" ht="31.5" x14ac:dyDescent="0.25">
      <c r="A1" s="344" t="s">
        <v>0</v>
      </c>
      <c r="B1" s="345" t="s">
        <v>1</v>
      </c>
      <c r="C1" s="346" t="s">
        <v>2</v>
      </c>
      <c r="D1" s="347" t="s">
        <v>3</v>
      </c>
      <c r="E1" s="62" t="s">
        <v>4</v>
      </c>
      <c r="F1" s="425" t="s">
        <v>5</v>
      </c>
    </row>
    <row r="2" spans="1:6" ht="15.75" x14ac:dyDescent="0.25">
      <c r="A2" s="348"/>
      <c r="B2" s="349"/>
      <c r="C2" s="350"/>
      <c r="D2" s="351"/>
      <c r="E2" s="64"/>
      <c r="F2" s="426"/>
    </row>
    <row r="3" spans="1:6" ht="20.25" x14ac:dyDescent="0.25">
      <c r="A3" s="352" t="s">
        <v>6</v>
      </c>
      <c r="B3" s="353" t="s">
        <v>7</v>
      </c>
      <c r="C3" s="354"/>
      <c r="D3" s="355"/>
      <c r="E3" s="65"/>
      <c r="F3" s="427"/>
    </row>
    <row r="4" spans="1:6" ht="15.75" x14ac:dyDescent="0.25">
      <c r="A4" s="356"/>
      <c r="B4" s="357"/>
      <c r="C4" s="358"/>
      <c r="D4" s="359"/>
      <c r="E4" s="66"/>
      <c r="F4" s="428"/>
    </row>
    <row r="5" spans="1:6" ht="15.75" x14ac:dyDescent="0.25">
      <c r="A5" s="360"/>
      <c r="B5" s="361" t="s">
        <v>327</v>
      </c>
      <c r="C5" s="362"/>
      <c r="D5" s="363"/>
      <c r="E5" s="67"/>
      <c r="F5" s="429"/>
    </row>
    <row r="6" spans="1:6" ht="126" x14ac:dyDescent="0.25">
      <c r="A6" s="364" t="s">
        <v>157</v>
      </c>
      <c r="B6" s="365" t="s">
        <v>328</v>
      </c>
      <c r="C6" s="350" t="s">
        <v>27</v>
      </c>
      <c r="D6" s="366">
        <v>165</v>
      </c>
      <c r="E6" s="68"/>
      <c r="F6" s="430">
        <f>E6*D6</f>
        <v>0</v>
      </c>
    </row>
    <row r="7" spans="1:6" ht="78.75" x14ac:dyDescent="0.25">
      <c r="A7" s="364" t="s">
        <v>158</v>
      </c>
      <c r="B7" s="365" t="s">
        <v>329</v>
      </c>
      <c r="C7" s="350" t="s">
        <v>330</v>
      </c>
      <c r="D7" s="366">
        <v>17</v>
      </c>
      <c r="E7" s="68"/>
      <c r="F7" s="430">
        <f>E7*D7</f>
        <v>0</v>
      </c>
    </row>
    <row r="8" spans="1:6" ht="141.75" x14ac:dyDescent="0.25">
      <c r="A8" s="364" t="s">
        <v>159</v>
      </c>
      <c r="B8" s="365" t="s">
        <v>331</v>
      </c>
      <c r="C8" s="350" t="s">
        <v>27</v>
      </c>
      <c r="D8" s="366">
        <v>165</v>
      </c>
      <c r="E8" s="68"/>
      <c r="F8" s="430">
        <f>E8*D8</f>
        <v>0</v>
      </c>
    </row>
    <row r="9" spans="1:6" ht="16.5" thickBot="1" x14ac:dyDescent="0.3">
      <c r="A9" s="348"/>
      <c r="B9" s="367"/>
      <c r="C9" s="368"/>
      <c r="D9" s="369"/>
      <c r="E9" s="69"/>
      <c r="F9" s="431"/>
    </row>
    <row r="10" spans="1:6" ht="19.5" thickTop="1" thickBot="1" x14ac:dyDescent="0.3">
      <c r="A10" s="370"/>
      <c r="B10" s="371" t="s">
        <v>40</v>
      </c>
      <c r="C10" s="372"/>
      <c r="D10" s="373"/>
      <c r="E10" s="70"/>
      <c r="F10" s="432">
        <f>SUM(F6:F8)</f>
        <v>0</v>
      </c>
    </row>
    <row r="11" spans="1:6" ht="20.25" x14ac:dyDescent="0.25">
      <c r="A11" s="374" t="s">
        <v>41</v>
      </c>
      <c r="B11" s="375" t="s">
        <v>332</v>
      </c>
      <c r="C11" s="376"/>
      <c r="D11" s="377"/>
      <c r="E11" s="71"/>
      <c r="F11" s="433"/>
    </row>
    <row r="12" spans="1:6" ht="15.75" x14ac:dyDescent="0.25">
      <c r="A12" s="348"/>
      <c r="B12" s="349"/>
      <c r="C12" s="350"/>
      <c r="D12" s="378"/>
      <c r="E12" s="72"/>
      <c r="F12" s="434"/>
    </row>
    <row r="13" spans="1:6" ht="15.75" x14ac:dyDescent="0.25">
      <c r="A13" s="379"/>
      <c r="B13" s="361" t="s">
        <v>333</v>
      </c>
      <c r="C13" s="380"/>
      <c r="D13" s="381"/>
      <c r="E13" s="73"/>
      <c r="F13" s="435"/>
    </row>
    <row r="14" spans="1:6" ht="110.25" x14ac:dyDescent="0.25">
      <c r="A14" s="348" t="s">
        <v>160</v>
      </c>
      <c r="B14" s="365" t="s">
        <v>334</v>
      </c>
      <c r="C14" s="350" t="s">
        <v>335</v>
      </c>
      <c r="D14" s="378">
        <v>250</v>
      </c>
      <c r="E14" s="72"/>
      <c r="F14" s="430">
        <f>E14*D14</f>
        <v>0</v>
      </c>
    </row>
    <row r="15" spans="1:6" ht="126" x14ac:dyDescent="0.25">
      <c r="A15" s="348" t="s">
        <v>161</v>
      </c>
      <c r="B15" s="365" t="s">
        <v>336</v>
      </c>
      <c r="C15" s="350" t="s">
        <v>335</v>
      </c>
      <c r="D15" s="378">
        <v>590</v>
      </c>
      <c r="E15" s="72"/>
      <c r="F15" s="430">
        <f>E15*D15</f>
        <v>0</v>
      </c>
    </row>
    <row r="16" spans="1:6" ht="15.75" x14ac:dyDescent="0.25">
      <c r="A16" s="360"/>
      <c r="B16" s="361" t="s">
        <v>337</v>
      </c>
      <c r="C16" s="380"/>
      <c r="D16" s="381"/>
      <c r="E16" s="73"/>
      <c r="F16" s="436"/>
    </row>
    <row r="17" spans="1:6" ht="47.25" x14ac:dyDescent="0.25">
      <c r="A17" s="364" t="s">
        <v>162</v>
      </c>
      <c r="B17" s="365" t="s">
        <v>338</v>
      </c>
      <c r="C17" s="350" t="s">
        <v>339</v>
      </c>
      <c r="D17" s="378">
        <v>135</v>
      </c>
      <c r="E17" s="72"/>
      <c r="F17" s="430">
        <f t="shared" ref="F17:F21" si="0">E17*D17</f>
        <v>0</v>
      </c>
    </row>
    <row r="18" spans="1:6" ht="47.25" x14ac:dyDescent="0.25">
      <c r="A18" s="364" t="s">
        <v>340</v>
      </c>
      <c r="B18" s="382" t="s">
        <v>341</v>
      </c>
      <c r="C18" s="350" t="s">
        <v>335</v>
      </c>
      <c r="D18" s="378">
        <v>25</v>
      </c>
      <c r="E18" s="72"/>
      <c r="F18" s="430">
        <f t="shared" si="0"/>
        <v>0</v>
      </c>
    </row>
    <row r="19" spans="1:6" ht="141.75" x14ac:dyDescent="0.25">
      <c r="A19" s="364" t="s">
        <v>342</v>
      </c>
      <c r="B19" s="365" t="s">
        <v>343</v>
      </c>
      <c r="C19" s="350" t="s">
        <v>335</v>
      </c>
      <c r="D19" s="378">
        <v>22</v>
      </c>
      <c r="E19" s="72"/>
      <c r="F19" s="430">
        <f t="shared" si="0"/>
        <v>0</v>
      </c>
    </row>
    <row r="20" spans="1:6" ht="126" x14ac:dyDescent="0.25">
      <c r="A20" s="364" t="s">
        <v>344</v>
      </c>
      <c r="B20" s="365" t="s">
        <v>345</v>
      </c>
      <c r="C20" s="350" t="s">
        <v>335</v>
      </c>
      <c r="D20" s="378">
        <v>87</v>
      </c>
      <c r="E20" s="72"/>
      <c r="F20" s="430">
        <f t="shared" si="0"/>
        <v>0</v>
      </c>
    </row>
    <row r="21" spans="1:6" ht="94.5" x14ac:dyDescent="0.25">
      <c r="A21" s="364" t="s">
        <v>346</v>
      </c>
      <c r="B21" s="365" t="s">
        <v>347</v>
      </c>
      <c r="C21" s="350" t="s">
        <v>335</v>
      </c>
      <c r="D21" s="378">
        <v>65</v>
      </c>
      <c r="E21" s="72"/>
      <c r="F21" s="430">
        <f t="shared" si="0"/>
        <v>0</v>
      </c>
    </row>
    <row r="22" spans="1:6" ht="16.5" thickBot="1" x14ac:dyDescent="0.3">
      <c r="A22" s="348"/>
      <c r="B22" s="386"/>
      <c r="C22" s="368"/>
      <c r="D22" s="369"/>
      <c r="E22" s="69"/>
      <c r="F22" s="431"/>
    </row>
    <row r="23" spans="1:6" ht="19.5" thickTop="1" thickBot="1" x14ac:dyDescent="0.3">
      <c r="A23" s="370"/>
      <c r="B23" s="371" t="s">
        <v>40</v>
      </c>
      <c r="C23" s="372"/>
      <c r="D23" s="373"/>
      <c r="E23" s="70"/>
      <c r="F23" s="432">
        <f>SUM(F14:F22)</f>
        <v>0</v>
      </c>
    </row>
    <row r="24" spans="1:6" ht="20.25" x14ac:dyDescent="0.25">
      <c r="A24" s="374" t="s">
        <v>66</v>
      </c>
      <c r="B24" s="375" t="s">
        <v>351</v>
      </c>
      <c r="C24" s="376"/>
      <c r="D24" s="377"/>
      <c r="E24" s="75"/>
      <c r="F24" s="433"/>
    </row>
    <row r="25" spans="1:6" ht="15.75" x14ac:dyDescent="0.25">
      <c r="A25" s="348"/>
      <c r="B25" s="349"/>
      <c r="C25" s="350"/>
      <c r="D25" s="378"/>
      <c r="E25" s="76"/>
      <c r="F25" s="430"/>
    </row>
    <row r="26" spans="1:6" ht="15.75" x14ac:dyDescent="0.25">
      <c r="A26" s="360"/>
      <c r="B26" s="361" t="s">
        <v>353</v>
      </c>
      <c r="C26" s="380"/>
      <c r="D26" s="381"/>
      <c r="E26" s="73"/>
      <c r="F26" s="436"/>
    </row>
    <row r="27" spans="1:6" ht="362.25" x14ac:dyDescent="0.25">
      <c r="A27" s="364" t="s">
        <v>354</v>
      </c>
      <c r="B27" s="365" t="s">
        <v>397</v>
      </c>
      <c r="C27" s="350" t="s">
        <v>27</v>
      </c>
      <c r="D27" s="378">
        <v>55.2</v>
      </c>
      <c r="E27" s="72"/>
      <c r="F27" s="430">
        <f>E27*D27</f>
        <v>0</v>
      </c>
    </row>
    <row r="28" spans="1:6" ht="362.25" x14ac:dyDescent="0.25">
      <c r="A28" s="364" t="s">
        <v>406</v>
      </c>
      <c r="B28" s="365" t="s">
        <v>405</v>
      </c>
      <c r="C28" s="350" t="s">
        <v>27</v>
      </c>
      <c r="D28" s="378">
        <v>100.2</v>
      </c>
      <c r="E28" s="72"/>
      <c r="F28" s="430">
        <f>E28*D28</f>
        <v>0</v>
      </c>
    </row>
    <row r="29" spans="1:6" ht="16.5" thickBot="1" x14ac:dyDescent="0.3">
      <c r="A29" s="348"/>
      <c r="B29" s="387"/>
      <c r="C29" s="368"/>
      <c r="D29" s="369"/>
      <c r="E29" s="69"/>
      <c r="F29" s="431"/>
    </row>
    <row r="30" spans="1:6" ht="19.5" thickTop="1" thickBot="1" x14ac:dyDescent="0.3">
      <c r="A30" s="370"/>
      <c r="B30" s="371" t="s">
        <v>40</v>
      </c>
      <c r="C30" s="372"/>
      <c r="D30" s="373"/>
      <c r="E30" s="70"/>
      <c r="F30" s="432">
        <f>SUM(F26:F28)</f>
        <v>0</v>
      </c>
    </row>
    <row r="31" spans="1:6" ht="20.25" x14ac:dyDescent="0.25">
      <c r="A31" s="374" t="s">
        <v>90</v>
      </c>
      <c r="B31" s="375" t="s">
        <v>97</v>
      </c>
      <c r="C31" s="376"/>
      <c r="D31" s="377"/>
      <c r="E31" s="78"/>
      <c r="F31" s="433"/>
    </row>
    <row r="32" spans="1:6" ht="20.25" x14ac:dyDescent="0.25">
      <c r="A32" s="388"/>
      <c r="B32" s="389"/>
      <c r="C32" s="390"/>
      <c r="D32" s="391"/>
      <c r="E32" s="79"/>
      <c r="F32" s="438"/>
    </row>
    <row r="33" spans="1:6" ht="15.75" x14ac:dyDescent="0.25">
      <c r="A33" s="379"/>
      <c r="B33" s="361" t="s">
        <v>355</v>
      </c>
      <c r="C33" s="380"/>
      <c r="D33" s="381"/>
      <c r="E33" s="73"/>
      <c r="F33" s="436"/>
    </row>
    <row r="34" spans="1:6" ht="252" x14ac:dyDescent="0.25">
      <c r="A34" s="364" t="s">
        <v>164</v>
      </c>
      <c r="B34" s="365" t="s">
        <v>356</v>
      </c>
      <c r="C34" s="350" t="s">
        <v>14</v>
      </c>
      <c r="D34" s="378">
        <v>6</v>
      </c>
      <c r="E34" s="72"/>
      <c r="F34" s="430">
        <f>E34*D34</f>
        <v>0</v>
      </c>
    </row>
    <row r="35" spans="1:6" ht="252" x14ac:dyDescent="0.25">
      <c r="A35" s="364" t="s">
        <v>357</v>
      </c>
      <c r="B35" s="365" t="s">
        <v>358</v>
      </c>
      <c r="C35" s="350" t="s">
        <v>14</v>
      </c>
      <c r="D35" s="378">
        <v>6</v>
      </c>
      <c r="E35" s="72"/>
      <c r="F35" s="430">
        <f>E35*D35</f>
        <v>0</v>
      </c>
    </row>
    <row r="36" spans="1:6" ht="16.5" thickBot="1" x14ac:dyDescent="0.3">
      <c r="A36" s="348"/>
      <c r="B36" s="392"/>
      <c r="C36" s="393"/>
      <c r="D36" s="394"/>
      <c r="E36" s="69"/>
      <c r="F36" s="441"/>
    </row>
    <row r="37" spans="1:6" ht="19.5" thickTop="1" thickBot="1" x14ac:dyDescent="0.3">
      <c r="A37" s="395"/>
      <c r="B37" s="371" t="s">
        <v>40</v>
      </c>
      <c r="C37" s="396"/>
      <c r="D37" s="397"/>
      <c r="E37" s="80"/>
      <c r="F37" s="442">
        <f>SUM(F33:F36)</f>
        <v>0</v>
      </c>
    </row>
    <row r="38" spans="1:6" ht="21" thickBot="1" x14ac:dyDescent="0.3">
      <c r="A38" s="398" t="s">
        <v>362</v>
      </c>
      <c r="B38" s="399" t="s">
        <v>363</v>
      </c>
      <c r="C38" s="400"/>
      <c r="D38" s="401"/>
      <c r="E38" s="81"/>
      <c r="F38" s="443"/>
    </row>
    <row r="39" spans="1:6" ht="20.25" x14ac:dyDescent="0.25">
      <c r="A39" s="402"/>
      <c r="B39" s="403"/>
      <c r="C39" s="404"/>
      <c r="D39" s="405"/>
      <c r="E39" s="82"/>
      <c r="F39" s="444"/>
    </row>
    <row r="40" spans="1:6" ht="31.5" x14ac:dyDescent="0.25">
      <c r="A40" s="379"/>
      <c r="B40" s="361" t="s">
        <v>364</v>
      </c>
      <c r="C40" s="380"/>
      <c r="D40" s="381"/>
      <c r="E40" s="73"/>
      <c r="F40" s="436"/>
    </row>
    <row r="41" spans="1:6" s="83" customFormat="1" ht="157.5" x14ac:dyDescent="0.25">
      <c r="A41" s="364" t="s">
        <v>166</v>
      </c>
      <c r="B41" s="384" t="s">
        <v>365</v>
      </c>
      <c r="C41" s="385" t="s">
        <v>14</v>
      </c>
      <c r="D41" s="378">
        <v>15</v>
      </c>
      <c r="E41" s="72"/>
      <c r="F41" s="430">
        <f>E41*D41</f>
        <v>0</v>
      </c>
    </row>
    <row r="42" spans="1:6" ht="16.5" thickBot="1" x14ac:dyDescent="0.3">
      <c r="A42" s="406"/>
      <c r="B42" s="387"/>
      <c r="C42" s="368"/>
      <c r="D42" s="369"/>
      <c r="E42" s="69"/>
      <c r="F42" s="431"/>
    </row>
    <row r="43" spans="1:6" ht="19.5" thickTop="1" thickBot="1" x14ac:dyDescent="0.3">
      <c r="A43" s="407"/>
      <c r="B43" s="371" t="s">
        <v>40</v>
      </c>
      <c r="C43" s="372"/>
      <c r="D43" s="373"/>
      <c r="E43" s="70"/>
      <c r="F43" s="432">
        <f>SUM(F41)</f>
        <v>0</v>
      </c>
    </row>
    <row r="44" spans="1:6" ht="20.25" x14ac:dyDescent="0.25">
      <c r="A44" s="374" t="s">
        <v>366</v>
      </c>
      <c r="B44" s="375" t="s">
        <v>367</v>
      </c>
      <c r="C44" s="376"/>
      <c r="D44" s="377"/>
      <c r="E44" s="78"/>
      <c r="F44" s="433"/>
    </row>
    <row r="45" spans="1:6" ht="15.75" x14ac:dyDescent="0.25">
      <c r="A45" s="408"/>
      <c r="B45" s="361" t="s">
        <v>368</v>
      </c>
      <c r="C45" s="409"/>
      <c r="D45" s="410"/>
      <c r="E45" s="84"/>
      <c r="F45" s="445"/>
    </row>
    <row r="46" spans="1:6" ht="31.5" x14ac:dyDescent="0.25">
      <c r="A46" s="348" t="s">
        <v>119</v>
      </c>
      <c r="B46" s="365" t="s">
        <v>369</v>
      </c>
      <c r="C46" s="350" t="s">
        <v>27</v>
      </c>
      <c r="D46" s="378">
        <v>165</v>
      </c>
      <c r="E46" s="72"/>
      <c r="F46" s="430">
        <f>D46*E46</f>
        <v>0</v>
      </c>
    </row>
    <row r="47" spans="1:6" ht="78.75" x14ac:dyDescent="0.25">
      <c r="A47" s="348" t="s">
        <v>127</v>
      </c>
      <c r="B47" s="365" t="s">
        <v>370</v>
      </c>
      <c r="C47" s="350" t="s">
        <v>27</v>
      </c>
      <c r="D47" s="378">
        <v>165</v>
      </c>
      <c r="E47" s="72"/>
      <c r="F47" s="430">
        <f>E47*D47</f>
        <v>0</v>
      </c>
    </row>
    <row r="48" spans="1:6" ht="126" x14ac:dyDescent="0.25">
      <c r="A48" s="348" t="s">
        <v>371</v>
      </c>
      <c r="B48" s="365" t="s">
        <v>372</v>
      </c>
      <c r="C48" s="350" t="s">
        <v>27</v>
      </c>
      <c r="D48" s="383">
        <v>165</v>
      </c>
      <c r="E48" s="74"/>
      <c r="F48" s="430">
        <f>E48*D48</f>
        <v>0</v>
      </c>
    </row>
    <row r="49" spans="1:6" ht="16.5" thickBot="1" x14ac:dyDescent="0.3">
      <c r="A49" s="406"/>
      <c r="B49" s="387"/>
      <c r="C49" s="368"/>
      <c r="D49" s="369"/>
      <c r="E49" s="69"/>
      <c r="F49" s="431"/>
    </row>
    <row r="50" spans="1:6" ht="19.5" thickTop="1" thickBot="1" x14ac:dyDescent="0.3">
      <c r="A50" s="407"/>
      <c r="B50" s="371" t="s">
        <v>40</v>
      </c>
      <c r="C50" s="372"/>
      <c r="D50" s="373"/>
      <c r="E50" s="70"/>
      <c r="F50" s="432">
        <f>SUM(F45:F48)</f>
        <v>0</v>
      </c>
    </row>
  </sheetData>
  <sheetProtection algorithmName="SHA-512" hashValue="jOdlpEu3CFWEMVRt19NbioQYjb40oL5QsJNFsBDJ6V/xNsQw/4rXm8Tb8++kP37Tw9PDsrp3GJpZNYfynmddBQ==" saltValue="Gyo00LTxTRo/3nn+I9Xk3g==" spinCount="100000" sheet="1" objects="1" scenarios="1"/>
  <pageMargins left="1.1811023622047245" right="0.23622047244094491" top="0.78740157480314965" bottom="0.78740157480314965" header="0.31496062992125984" footer="0.31496062992125984"/>
  <pageSetup paperSize="9" orientation="portrait" r:id="rId1"/>
  <ignoredErrors>
    <ignoredError sqref="F6:F50" unlockedFormula="1"/>
    <ignoredError sqref="A6:A48" twoDigitTextYear="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9" tint="-0.249977111117893"/>
  </sheetPr>
  <dimension ref="A1:AMK231"/>
  <sheetViews>
    <sheetView view="pageBreakPreview" zoomScaleNormal="100" zoomScaleSheetLayoutView="100" workbookViewId="0">
      <selection activeCell="B10" sqref="B10:F10"/>
    </sheetView>
  </sheetViews>
  <sheetFormatPr defaultColWidth="8.85546875" defaultRowHeight="15" x14ac:dyDescent="0.2"/>
  <cols>
    <col min="1" max="1" width="7.42578125" style="114" customWidth="1"/>
    <col min="2" max="2" width="45.85546875" style="144" customWidth="1"/>
    <col min="3" max="3" width="11.42578125" style="114" customWidth="1"/>
    <col min="4" max="4" width="7.140625" style="114" customWidth="1"/>
    <col min="5" max="5" width="18.42578125" style="117" customWidth="1"/>
    <col min="6" max="6" width="26.42578125" style="117" customWidth="1"/>
    <col min="7" max="7" width="27.85546875" style="231" customWidth="1"/>
    <col min="8" max="8" width="10.28515625" style="116" customWidth="1"/>
    <col min="9" max="9" width="10.28515625" style="117" customWidth="1"/>
    <col min="10" max="10" width="9.140625" style="117" customWidth="1"/>
    <col min="11" max="11" width="9.140625" style="230" customWidth="1"/>
    <col min="12" max="12" width="27.140625" style="230" customWidth="1"/>
    <col min="13" max="26" width="8.7109375" style="230" customWidth="1"/>
    <col min="27" max="36" width="14.42578125" style="230" customWidth="1"/>
    <col min="37" max="1025" width="14.42578125" style="117" customWidth="1"/>
    <col min="1026" max="16384" width="8.85546875" style="127"/>
  </cols>
  <sheetData>
    <row r="1" spans="1:26" x14ac:dyDescent="0.2">
      <c r="A1" s="113"/>
      <c r="B1" s="451"/>
      <c r="E1" s="115" t="s">
        <v>489</v>
      </c>
      <c r="F1" s="114"/>
      <c r="G1" s="228"/>
      <c r="I1" s="115"/>
      <c r="J1" s="115"/>
      <c r="K1" s="229"/>
      <c r="L1" s="229"/>
      <c r="M1" s="229"/>
      <c r="N1" s="229"/>
      <c r="O1" s="229"/>
      <c r="P1" s="229"/>
      <c r="Q1" s="229"/>
      <c r="R1" s="229"/>
      <c r="S1" s="229"/>
      <c r="T1" s="229"/>
      <c r="U1" s="229"/>
      <c r="V1" s="229"/>
      <c r="W1" s="229"/>
      <c r="X1" s="229"/>
      <c r="Y1" s="229"/>
      <c r="Z1" s="229"/>
    </row>
    <row r="2" spans="1:26" x14ac:dyDescent="0.2">
      <c r="A2" s="113" t="s">
        <v>0</v>
      </c>
      <c r="B2" s="452" t="s">
        <v>490</v>
      </c>
      <c r="C2" s="453" t="s">
        <v>3</v>
      </c>
      <c r="D2" s="115" t="s">
        <v>2</v>
      </c>
      <c r="E2" s="115" t="s">
        <v>491</v>
      </c>
      <c r="F2" s="115" t="s">
        <v>492</v>
      </c>
      <c r="G2" s="228"/>
      <c r="I2" s="115"/>
      <c r="J2" s="115"/>
      <c r="K2" s="229"/>
      <c r="L2" s="229"/>
      <c r="M2" s="229"/>
      <c r="N2" s="229"/>
      <c r="O2" s="229"/>
      <c r="P2" s="229"/>
      <c r="Q2" s="229"/>
      <c r="R2" s="229"/>
      <c r="S2" s="229"/>
      <c r="T2" s="229"/>
      <c r="U2" s="229"/>
      <c r="V2" s="229"/>
      <c r="W2" s="229"/>
      <c r="X2" s="229"/>
      <c r="Y2" s="229"/>
      <c r="Z2" s="229"/>
    </row>
    <row r="3" spans="1:26" x14ac:dyDescent="0.2">
      <c r="A3" s="113"/>
      <c r="B3" s="452"/>
      <c r="C3" s="454"/>
      <c r="E3" s="114"/>
      <c r="F3" s="114"/>
      <c r="G3" s="228"/>
      <c r="I3" s="115"/>
      <c r="J3" s="115"/>
      <c r="K3" s="229"/>
      <c r="L3" s="229"/>
      <c r="M3" s="229"/>
      <c r="N3" s="229"/>
      <c r="O3" s="229"/>
      <c r="P3" s="229"/>
      <c r="Q3" s="229"/>
      <c r="R3" s="229"/>
      <c r="S3" s="229"/>
      <c r="T3" s="229"/>
      <c r="U3" s="229"/>
      <c r="V3" s="229"/>
      <c r="W3" s="229"/>
      <c r="X3" s="229"/>
      <c r="Y3" s="229"/>
      <c r="Z3" s="229"/>
    </row>
    <row r="4" spans="1:26" x14ac:dyDescent="0.2">
      <c r="B4" s="455" t="s">
        <v>493</v>
      </c>
      <c r="D4" s="456"/>
      <c r="E4" s="457"/>
      <c r="F4" s="457"/>
    </row>
    <row r="5" spans="1:26" ht="39" customHeight="1" x14ac:dyDescent="0.2">
      <c r="A5" s="113"/>
      <c r="B5" s="574" t="s">
        <v>494</v>
      </c>
      <c r="C5" s="574"/>
      <c r="D5" s="574"/>
      <c r="E5" s="574"/>
      <c r="F5" s="574"/>
    </row>
    <row r="6" spans="1:26" x14ac:dyDescent="0.2">
      <c r="A6" s="113"/>
      <c r="B6" s="459" t="s">
        <v>495</v>
      </c>
    </row>
    <row r="7" spans="1:26" ht="32.25" customHeight="1" x14ac:dyDescent="0.2">
      <c r="A7" s="113" t="s">
        <v>496</v>
      </c>
      <c r="B7" s="574" t="s">
        <v>860</v>
      </c>
      <c r="C7" s="574"/>
      <c r="D7" s="574"/>
      <c r="E7" s="574"/>
      <c r="F7" s="574"/>
    </row>
    <row r="8" spans="1:26" ht="33" customHeight="1" x14ac:dyDescent="0.2">
      <c r="A8" s="113" t="s">
        <v>496</v>
      </c>
      <c r="B8" s="574" t="s">
        <v>497</v>
      </c>
      <c r="C8" s="574"/>
      <c r="D8" s="574"/>
      <c r="E8" s="574"/>
      <c r="F8" s="574"/>
    </row>
    <row r="9" spans="1:26" x14ac:dyDescent="0.2">
      <c r="A9" s="113" t="s">
        <v>496</v>
      </c>
      <c r="B9" s="575" t="s">
        <v>498</v>
      </c>
      <c r="C9" s="575"/>
      <c r="D9" s="575"/>
      <c r="E9" s="575"/>
      <c r="F9" s="575"/>
    </row>
    <row r="10" spans="1:26" ht="18" customHeight="1" x14ac:dyDescent="0.2">
      <c r="A10" s="113" t="s">
        <v>496</v>
      </c>
      <c r="B10" s="574" t="s">
        <v>499</v>
      </c>
      <c r="C10" s="574"/>
      <c r="D10" s="574"/>
      <c r="E10" s="574"/>
      <c r="F10" s="574"/>
    </row>
    <row r="11" spans="1:26" ht="12.75" customHeight="1" x14ac:dyDescent="0.2">
      <c r="A11" s="113" t="s">
        <v>496</v>
      </c>
      <c r="B11" s="574" t="s">
        <v>500</v>
      </c>
      <c r="C11" s="574"/>
      <c r="D11" s="574"/>
      <c r="E11" s="574"/>
      <c r="F11" s="574"/>
    </row>
    <row r="12" spans="1:26" x14ac:dyDescent="0.2">
      <c r="A12" s="113" t="s">
        <v>496</v>
      </c>
      <c r="B12" s="574" t="s">
        <v>501</v>
      </c>
      <c r="C12" s="574"/>
      <c r="D12" s="574"/>
      <c r="E12" s="574"/>
      <c r="F12" s="574"/>
    </row>
    <row r="13" spans="1:26" x14ac:dyDescent="0.2">
      <c r="A13" s="113" t="s">
        <v>496</v>
      </c>
      <c r="B13" s="574" t="s">
        <v>502</v>
      </c>
      <c r="C13" s="574"/>
      <c r="D13" s="574"/>
      <c r="E13" s="574"/>
      <c r="F13" s="574"/>
    </row>
    <row r="14" spans="1:26" x14ac:dyDescent="0.2">
      <c r="A14" s="113" t="s">
        <v>496</v>
      </c>
      <c r="B14" s="574" t="s">
        <v>503</v>
      </c>
      <c r="C14" s="574"/>
      <c r="D14" s="574"/>
      <c r="E14" s="574"/>
      <c r="F14" s="574"/>
    </row>
    <row r="15" spans="1:26" ht="27" customHeight="1" x14ac:dyDescent="0.2">
      <c r="A15" s="113" t="s">
        <v>496</v>
      </c>
      <c r="B15" s="574" t="s">
        <v>504</v>
      </c>
      <c r="C15" s="574"/>
      <c r="D15" s="574"/>
      <c r="E15" s="574"/>
      <c r="F15" s="574"/>
    </row>
    <row r="16" spans="1:26" ht="12.75" customHeight="1" x14ac:dyDescent="0.2">
      <c r="A16" s="113" t="s">
        <v>496</v>
      </c>
      <c r="B16" s="574" t="s">
        <v>505</v>
      </c>
      <c r="C16" s="574"/>
      <c r="D16" s="574"/>
      <c r="E16" s="574"/>
      <c r="F16" s="574"/>
    </row>
    <row r="17" spans="1:36" ht="12.75" customHeight="1" x14ac:dyDescent="0.2">
      <c r="A17" s="113" t="s">
        <v>496</v>
      </c>
      <c r="B17" s="574" t="s">
        <v>506</v>
      </c>
      <c r="C17" s="574"/>
      <c r="D17" s="574"/>
      <c r="E17" s="574"/>
      <c r="F17" s="574"/>
    </row>
    <row r="18" spans="1:36" x14ac:dyDescent="0.2">
      <c r="A18" s="113" t="s">
        <v>496</v>
      </c>
      <c r="B18" s="575" t="s">
        <v>507</v>
      </c>
      <c r="C18" s="575"/>
      <c r="D18" s="575"/>
      <c r="E18" s="575"/>
      <c r="F18" s="575"/>
    </row>
    <row r="19" spans="1:36" x14ac:dyDescent="0.2">
      <c r="A19" s="113" t="s">
        <v>496</v>
      </c>
      <c r="B19" s="575" t="s">
        <v>508</v>
      </c>
      <c r="C19" s="575"/>
      <c r="D19" s="575"/>
      <c r="E19" s="575"/>
      <c r="F19" s="575"/>
    </row>
    <row r="20" spans="1:36" ht="27.75" customHeight="1" x14ac:dyDescent="0.2">
      <c r="A20" s="113" t="s">
        <v>496</v>
      </c>
      <c r="B20" s="574" t="s">
        <v>509</v>
      </c>
      <c r="C20" s="574"/>
      <c r="D20" s="574"/>
      <c r="E20" s="574"/>
      <c r="F20" s="574"/>
    </row>
    <row r="21" spans="1:36" x14ac:dyDescent="0.2">
      <c r="A21" s="113"/>
      <c r="B21" s="458"/>
      <c r="C21" s="460"/>
      <c r="D21" s="458"/>
      <c r="E21" s="458"/>
      <c r="F21" s="458"/>
    </row>
    <row r="22" spans="1:36" x14ac:dyDescent="0.2">
      <c r="A22" s="113"/>
      <c r="B22" s="461" t="s">
        <v>510</v>
      </c>
      <c r="C22" s="462"/>
      <c r="D22" s="115"/>
      <c r="E22" s="463"/>
      <c r="F22" s="463"/>
    </row>
    <row r="23" spans="1:36" ht="12.75" customHeight="1" x14ac:dyDescent="0.2">
      <c r="A23" s="113"/>
      <c r="B23" s="577" t="s">
        <v>511</v>
      </c>
      <c r="C23" s="577"/>
      <c r="D23" s="577"/>
      <c r="E23" s="577"/>
      <c r="F23" s="577"/>
    </row>
    <row r="24" spans="1:36" x14ac:dyDescent="0.2">
      <c r="A24" s="113"/>
      <c r="B24" s="461"/>
      <c r="C24" s="462"/>
      <c r="D24" s="115"/>
      <c r="E24" s="463"/>
      <c r="F24" s="463"/>
    </row>
    <row r="25" spans="1:36" x14ac:dyDescent="0.2">
      <c r="A25" s="113"/>
      <c r="B25" s="461"/>
      <c r="C25" s="462"/>
      <c r="D25" s="115"/>
      <c r="E25" s="463"/>
      <c r="F25" s="463"/>
    </row>
    <row r="26" spans="1:36" s="120" customFormat="1" x14ac:dyDescent="0.25">
      <c r="A26" s="118" t="s">
        <v>512</v>
      </c>
      <c r="B26" s="464" t="s">
        <v>513</v>
      </c>
      <c r="C26" s="465"/>
      <c r="D26" s="466"/>
      <c r="E26" s="465"/>
      <c r="F26" s="465"/>
      <c r="G26" s="232"/>
      <c r="H26" s="119"/>
      <c r="K26" s="233"/>
      <c r="L26" s="233"/>
      <c r="M26" s="233"/>
      <c r="N26" s="233"/>
      <c r="O26" s="233"/>
      <c r="P26" s="233"/>
      <c r="Q26" s="233"/>
      <c r="R26" s="233"/>
      <c r="S26" s="233"/>
      <c r="T26" s="233"/>
      <c r="U26" s="233"/>
      <c r="V26" s="233"/>
      <c r="W26" s="233"/>
      <c r="X26" s="233"/>
      <c r="Y26" s="233"/>
      <c r="Z26" s="233"/>
      <c r="AA26" s="233"/>
      <c r="AB26" s="233"/>
      <c r="AC26" s="233"/>
      <c r="AD26" s="233"/>
      <c r="AE26" s="233"/>
      <c r="AF26" s="233"/>
      <c r="AG26" s="233"/>
      <c r="AH26" s="233"/>
      <c r="AI26" s="233"/>
      <c r="AJ26" s="233"/>
    </row>
    <row r="27" spans="1:36" x14ac:dyDescent="0.25">
      <c r="A27" s="121"/>
      <c r="B27" s="122"/>
      <c r="C27" s="467"/>
      <c r="D27" s="468"/>
      <c r="E27" s="467"/>
      <c r="F27" s="467"/>
    </row>
    <row r="28" spans="1:36" ht="90" x14ac:dyDescent="0.2">
      <c r="A28" s="234"/>
      <c r="B28" s="123" t="s">
        <v>861</v>
      </c>
      <c r="C28" s="469"/>
      <c r="D28" s="234"/>
      <c r="E28" s="234"/>
      <c r="F28" s="234"/>
    </row>
    <row r="29" spans="1:36" ht="45" x14ac:dyDescent="0.25">
      <c r="A29" s="124" t="s">
        <v>8</v>
      </c>
      <c r="B29" s="470" t="s">
        <v>862</v>
      </c>
      <c r="C29" s="471">
        <v>5</v>
      </c>
      <c r="D29" s="472" t="s">
        <v>14</v>
      </c>
      <c r="E29" s="450"/>
      <c r="F29" s="473">
        <f>C29*E29</f>
        <v>0</v>
      </c>
    </row>
    <row r="30" spans="1:36" ht="34.5" customHeight="1" x14ac:dyDescent="0.25">
      <c r="A30" s="124"/>
      <c r="B30" s="123" t="s">
        <v>514</v>
      </c>
      <c r="C30" s="471"/>
      <c r="D30" s="472"/>
      <c r="E30" s="266"/>
      <c r="F30" s="474"/>
    </row>
    <row r="31" spans="1:36" ht="53.25" customHeight="1" x14ac:dyDescent="0.25">
      <c r="A31" s="124" t="s">
        <v>496</v>
      </c>
      <c r="B31" s="123" t="s">
        <v>515</v>
      </c>
      <c r="C31" s="471"/>
      <c r="D31" s="472"/>
      <c r="E31" s="266"/>
      <c r="F31" s="474"/>
    </row>
    <row r="32" spans="1:36" ht="28.5" customHeight="1" x14ac:dyDescent="0.25">
      <c r="A32" s="124" t="s">
        <v>496</v>
      </c>
      <c r="B32" s="123" t="s">
        <v>863</v>
      </c>
      <c r="C32" s="471"/>
      <c r="D32" s="472"/>
      <c r="E32" s="266"/>
      <c r="F32" s="474"/>
    </row>
    <row r="33" spans="1:1024" ht="19.5" customHeight="1" x14ac:dyDescent="0.25">
      <c r="A33" s="124"/>
      <c r="B33" s="475"/>
      <c r="C33" s="471"/>
      <c r="D33" s="472"/>
      <c r="E33" s="266"/>
      <c r="F33" s="474"/>
    </row>
    <row r="34" spans="1:1024" s="125" customFormat="1" ht="30" x14ac:dyDescent="0.25">
      <c r="A34" s="124" t="s">
        <v>16</v>
      </c>
      <c r="B34" s="476" t="s">
        <v>864</v>
      </c>
      <c r="C34" s="471">
        <v>1</v>
      </c>
      <c r="D34" s="472" t="s">
        <v>316</v>
      </c>
      <c r="E34" s="450"/>
      <c r="F34" s="473">
        <f>C34*E34</f>
        <v>0</v>
      </c>
      <c r="G34" s="235"/>
      <c r="K34" s="236"/>
      <c r="L34" s="236"/>
      <c r="M34" s="236"/>
      <c r="N34" s="236"/>
      <c r="O34" s="236"/>
      <c r="P34" s="236"/>
      <c r="Q34" s="236"/>
      <c r="R34" s="236"/>
      <c r="S34" s="236"/>
      <c r="T34" s="236"/>
      <c r="U34" s="236"/>
      <c r="V34" s="236"/>
      <c r="W34" s="236"/>
      <c r="X34" s="236"/>
      <c r="Y34" s="236"/>
      <c r="Z34" s="236"/>
      <c r="AA34" s="236"/>
      <c r="AB34" s="236"/>
      <c r="AC34" s="236"/>
      <c r="AD34" s="236"/>
      <c r="AE34" s="236"/>
      <c r="AF34" s="236"/>
      <c r="AG34" s="236"/>
      <c r="AH34" s="236"/>
      <c r="AI34" s="236"/>
      <c r="AJ34" s="236"/>
    </row>
    <row r="35" spans="1:1024" s="125" customFormat="1" ht="31.5" customHeight="1" x14ac:dyDescent="0.25">
      <c r="A35" s="124"/>
      <c r="B35" s="477" t="s">
        <v>516</v>
      </c>
      <c r="C35" s="471"/>
      <c r="D35" s="472"/>
      <c r="E35" s="266"/>
      <c r="F35" s="471"/>
      <c r="G35" s="235"/>
      <c r="K35" s="236"/>
      <c r="L35" s="236"/>
      <c r="M35" s="236"/>
      <c r="N35" s="236"/>
      <c r="O35" s="236"/>
      <c r="P35" s="236"/>
      <c r="Q35" s="236"/>
      <c r="R35" s="236"/>
      <c r="S35" s="236"/>
      <c r="T35" s="236"/>
      <c r="U35" s="236"/>
      <c r="V35" s="236"/>
      <c r="W35" s="236"/>
      <c r="X35" s="236"/>
      <c r="Y35" s="236"/>
      <c r="Z35" s="236"/>
      <c r="AA35" s="236"/>
      <c r="AB35" s="236"/>
      <c r="AC35" s="236"/>
      <c r="AD35" s="236"/>
      <c r="AE35" s="236"/>
      <c r="AF35" s="236"/>
      <c r="AG35" s="236"/>
      <c r="AH35" s="236"/>
      <c r="AI35" s="236"/>
      <c r="AJ35" s="236"/>
    </row>
    <row r="36" spans="1:1024" s="125" customFormat="1" ht="78" customHeight="1" x14ac:dyDescent="0.25">
      <c r="A36" s="124" t="s">
        <v>496</v>
      </c>
      <c r="B36" s="477" t="s">
        <v>865</v>
      </c>
      <c r="C36" s="471"/>
      <c r="D36" s="472"/>
      <c r="E36" s="266"/>
      <c r="F36" s="471"/>
      <c r="G36" s="235"/>
      <c r="K36" s="236"/>
      <c r="L36" s="236"/>
      <c r="M36" s="236"/>
      <c r="N36" s="236"/>
      <c r="O36" s="236"/>
      <c r="P36" s="236"/>
      <c r="Q36" s="236"/>
      <c r="R36" s="236"/>
      <c r="S36" s="236"/>
      <c r="T36" s="236"/>
      <c r="U36" s="236"/>
      <c r="V36" s="236"/>
      <c r="W36" s="236"/>
      <c r="X36" s="236"/>
      <c r="Y36" s="236"/>
      <c r="Z36" s="236"/>
      <c r="AA36" s="236"/>
      <c r="AB36" s="236"/>
      <c r="AC36" s="236"/>
      <c r="AD36" s="236"/>
      <c r="AE36" s="236"/>
      <c r="AF36" s="236"/>
      <c r="AG36" s="236"/>
      <c r="AH36" s="236"/>
      <c r="AI36" s="236"/>
      <c r="AJ36" s="236"/>
    </row>
    <row r="37" spans="1:1024" s="126" customFormat="1" ht="45.95" customHeight="1" x14ac:dyDescent="0.25">
      <c r="A37" s="124" t="s">
        <v>496</v>
      </c>
      <c r="B37" s="477" t="s">
        <v>866</v>
      </c>
      <c r="C37" s="471"/>
      <c r="D37" s="472"/>
      <c r="E37" s="266"/>
      <c r="F37" s="471"/>
      <c r="G37" s="235"/>
      <c r="K37" s="237"/>
      <c r="L37" s="237"/>
      <c r="M37" s="237"/>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LX37" s="125"/>
      <c r="ALY37" s="125"/>
      <c r="ALZ37" s="125"/>
      <c r="AMA37" s="125"/>
      <c r="AMB37" s="125"/>
      <c r="AMC37" s="125"/>
      <c r="AMD37" s="125"/>
      <c r="AME37" s="125"/>
      <c r="AMF37" s="125"/>
      <c r="AMG37" s="125"/>
      <c r="AMH37" s="125"/>
      <c r="AMI37" s="125"/>
      <c r="AMJ37" s="125"/>
    </row>
    <row r="38" spans="1:1024" s="126" customFormat="1" ht="62.25" customHeight="1" x14ac:dyDescent="0.25">
      <c r="A38" s="124" t="s">
        <v>496</v>
      </c>
      <c r="B38" s="477" t="s">
        <v>517</v>
      </c>
      <c r="C38" s="471"/>
      <c r="D38" s="472"/>
      <c r="E38" s="266"/>
      <c r="F38" s="471"/>
      <c r="G38" s="235"/>
      <c r="K38" s="237"/>
      <c r="L38" s="237"/>
      <c r="M38" s="237"/>
      <c r="N38" s="237"/>
      <c r="O38" s="237"/>
      <c r="P38" s="237"/>
      <c r="Q38" s="237"/>
      <c r="R38" s="237"/>
      <c r="S38" s="237"/>
      <c r="T38" s="237"/>
      <c r="U38" s="237"/>
      <c r="V38" s="237"/>
      <c r="W38" s="237"/>
      <c r="X38" s="237"/>
      <c r="Y38" s="237"/>
      <c r="Z38" s="237"/>
      <c r="AA38" s="237"/>
      <c r="AB38" s="237"/>
      <c r="AC38" s="237"/>
      <c r="AD38" s="237"/>
      <c r="AE38" s="237"/>
      <c r="AF38" s="237"/>
      <c r="AG38" s="237"/>
      <c r="AH38" s="237"/>
      <c r="AI38" s="237"/>
      <c r="AJ38" s="237"/>
      <c r="ALX38" s="125"/>
      <c r="ALY38" s="125"/>
      <c r="ALZ38" s="125"/>
      <c r="AMA38" s="125"/>
      <c r="AMB38" s="125"/>
      <c r="AMC38" s="125"/>
      <c r="AMD38" s="125"/>
      <c r="AME38" s="125"/>
      <c r="AMF38" s="125"/>
      <c r="AMG38" s="125"/>
      <c r="AMH38" s="125"/>
      <c r="AMI38" s="125"/>
      <c r="AMJ38" s="125"/>
    </row>
    <row r="39" spans="1:1024" s="126" customFormat="1" ht="62.25" customHeight="1" x14ac:dyDescent="0.25">
      <c r="A39" s="124" t="s">
        <v>496</v>
      </c>
      <c r="B39" s="477" t="s">
        <v>519</v>
      </c>
      <c r="C39" s="471"/>
      <c r="D39" s="472"/>
      <c r="E39" s="266"/>
      <c r="F39" s="471"/>
      <c r="G39" s="235"/>
      <c r="K39" s="237"/>
      <c r="L39" s="237"/>
      <c r="M39" s="237"/>
      <c r="N39" s="237"/>
      <c r="O39" s="237"/>
      <c r="P39" s="237"/>
      <c r="Q39" s="237"/>
      <c r="R39" s="237"/>
      <c r="S39" s="237"/>
      <c r="T39" s="237"/>
      <c r="U39" s="237"/>
      <c r="V39" s="237"/>
      <c r="W39" s="237"/>
      <c r="X39" s="237"/>
      <c r="Y39" s="237"/>
      <c r="Z39" s="237"/>
      <c r="AA39" s="237"/>
      <c r="AB39" s="237"/>
      <c r="AC39" s="237"/>
      <c r="AD39" s="237"/>
      <c r="AE39" s="237"/>
      <c r="AF39" s="237"/>
      <c r="AG39" s="237"/>
      <c r="AH39" s="237"/>
      <c r="AI39" s="237"/>
      <c r="AJ39" s="237"/>
      <c r="ALX39" s="125"/>
      <c r="ALY39" s="125"/>
      <c r="ALZ39" s="125"/>
      <c r="AMA39" s="125"/>
      <c r="AMB39" s="125"/>
      <c r="AMC39" s="125"/>
      <c r="AMD39" s="125"/>
      <c r="AME39" s="125"/>
      <c r="AMF39" s="125"/>
      <c r="AMG39" s="125"/>
      <c r="AMH39" s="125"/>
      <c r="AMI39" s="125"/>
      <c r="AMJ39" s="125"/>
    </row>
    <row r="40" spans="1:1024" s="125" customFormat="1" ht="31.35" customHeight="1" x14ac:dyDescent="0.25">
      <c r="A40" s="124" t="s">
        <v>496</v>
      </c>
      <c r="B40" s="476" t="s">
        <v>867</v>
      </c>
      <c r="C40" s="471"/>
      <c r="D40" s="472"/>
      <c r="E40" s="266"/>
      <c r="F40" s="471"/>
      <c r="G40" s="235"/>
      <c r="K40" s="236"/>
      <c r="L40" s="236"/>
      <c r="M40" s="236"/>
      <c r="N40" s="236"/>
      <c r="O40" s="236"/>
      <c r="P40" s="236"/>
      <c r="Q40" s="236"/>
      <c r="R40" s="236"/>
      <c r="S40" s="236"/>
      <c r="T40" s="236"/>
      <c r="U40" s="236"/>
      <c r="V40" s="236"/>
      <c r="W40" s="236"/>
      <c r="X40" s="236"/>
      <c r="Y40" s="236"/>
      <c r="Z40" s="236"/>
      <c r="AA40" s="236"/>
      <c r="AB40" s="236"/>
      <c r="AC40" s="236"/>
      <c r="AD40" s="236"/>
      <c r="AE40" s="236"/>
      <c r="AF40" s="236"/>
      <c r="AG40" s="236"/>
      <c r="AH40" s="236"/>
      <c r="AI40" s="236"/>
      <c r="AJ40" s="236"/>
    </row>
    <row r="41" spans="1:1024" s="125" customFormat="1" ht="30" x14ac:dyDescent="0.25">
      <c r="A41" s="124" t="s">
        <v>496</v>
      </c>
      <c r="B41" s="477" t="s">
        <v>868</v>
      </c>
      <c r="C41" s="471">
        <v>25</v>
      </c>
      <c r="D41" s="472" t="s">
        <v>518</v>
      </c>
      <c r="E41" s="266"/>
      <c r="F41" s="471"/>
      <c r="G41" s="235"/>
      <c r="K41" s="236"/>
      <c r="L41" s="236"/>
      <c r="M41" s="236"/>
      <c r="N41" s="236"/>
      <c r="O41" s="236"/>
      <c r="P41" s="236"/>
      <c r="Q41" s="236"/>
      <c r="R41" s="236"/>
      <c r="S41" s="236"/>
      <c r="T41" s="236"/>
      <c r="U41" s="236"/>
      <c r="V41" s="236"/>
      <c r="W41" s="236"/>
      <c r="X41" s="236"/>
      <c r="Y41" s="236"/>
      <c r="Z41" s="236"/>
      <c r="AA41" s="236"/>
      <c r="AB41" s="236"/>
      <c r="AC41" s="236"/>
      <c r="AD41" s="236"/>
      <c r="AE41" s="236"/>
      <c r="AF41" s="236"/>
      <c r="AG41" s="236"/>
      <c r="AH41" s="236"/>
      <c r="AI41" s="236"/>
      <c r="AJ41" s="236"/>
    </row>
    <row r="42" spans="1:1024" s="125" customFormat="1" ht="15.6" customHeight="1" x14ac:dyDescent="0.25">
      <c r="A42" s="238"/>
      <c r="B42" s="477"/>
      <c r="C42" s="471"/>
      <c r="D42" s="472"/>
      <c r="E42" s="266"/>
      <c r="F42" s="471"/>
      <c r="G42" s="235"/>
      <c r="K42" s="236"/>
      <c r="L42" s="236"/>
      <c r="M42" s="236"/>
      <c r="N42" s="236"/>
      <c r="O42" s="236"/>
      <c r="P42" s="236"/>
      <c r="Q42" s="236"/>
      <c r="R42" s="236"/>
      <c r="S42" s="236"/>
      <c r="T42" s="236"/>
      <c r="U42" s="236"/>
      <c r="V42" s="236"/>
      <c r="W42" s="236"/>
      <c r="X42" s="236"/>
      <c r="Y42" s="236"/>
      <c r="Z42" s="236"/>
      <c r="AA42" s="236"/>
      <c r="AB42" s="236"/>
      <c r="AC42" s="236"/>
      <c r="AD42" s="236"/>
      <c r="AE42" s="236"/>
      <c r="AF42" s="236"/>
      <c r="AG42" s="236"/>
      <c r="AH42" s="236"/>
      <c r="AI42" s="236"/>
      <c r="AJ42" s="236"/>
    </row>
    <row r="43" spans="1:1024" s="125" customFormat="1" ht="15.6" customHeight="1" x14ac:dyDescent="0.25">
      <c r="A43" s="238"/>
      <c r="B43" s="477"/>
      <c r="C43" s="471"/>
      <c r="D43" s="472"/>
      <c r="E43" s="266"/>
      <c r="F43" s="471"/>
      <c r="G43" s="235"/>
      <c r="K43" s="236"/>
      <c r="L43" s="236"/>
      <c r="M43" s="236"/>
      <c r="N43" s="236"/>
      <c r="O43" s="236"/>
      <c r="P43" s="236"/>
      <c r="Q43" s="236"/>
      <c r="R43" s="236"/>
      <c r="S43" s="236"/>
      <c r="T43" s="236"/>
      <c r="U43" s="236"/>
      <c r="V43" s="236"/>
      <c r="W43" s="236"/>
      <c r="X43" s="236"/>
      <c r="Y43" s="236"/>
      <c r="Z43" s="236"/>
      <c r="AA43" s="236"/>
      <c r="AB43" s="236"/>
      <c r="AC43" s="236"/>
      <c r="AD43" s="236"/>
      <c r="AE43" s="236"/>
      <c r="AF43" s="236"/>
      <c r="AG43" s="236"/>
      <c r="AH43" s="236"/>
      <c r="AI43" s="236"/>
      <c r="AJ43" s="236"/>
    </row>
    <row r="44" spans="1:1024" s="125" customFormat="1" ht="75" x14ac:dyDescent="0.25">
      <c r="A44" s="238" t="s">
        <v>524</v>
      </c>
      <c r="B44" s="451" t="s">
        <v>869</v>
      </c>
      <c r="C44" s="471">
        <v>1</v>
      </c>
      <c r="D44" s="472" t="s">
        <v>316</v>
      </c>
      <c r="E44" s="450"/>
      <c r="F44" s="473">
        <f>C44*E44</f>
        <v>0</v>
      </c>
      <c r="G44" s="235"/>
      <c r="K44" s="236"/>
      <c r="L44" s="236"/>
      <c r="M44" s="236"/>
      <c r="N44" s="236"/>
      <c r="O44" s="236"/>
      <c r="P44" s="236"/>
      <c r="Q44" s="236"/>
      <c r="R44" s="236"/>
      <c r="S44" s="236"/>
      <c r="T44" s="236"/>
      <c r="U44" s="236"/>
      <c r="V44" s="236"/>
      <c r="W44" s="236"/>
      <c r="X44" s="236"/>
      <c r="Y44" s="236"/>
      <c r="Z44" s="236"/>
      <c r="AA44" s="236"/>
      <c r="AB44" s="236"/>
      <c r="AC44" s="236"/>
      <c r="AD44" s="236"/>
      <c r="AE44" s="236"/>
      <c r="AF44" s="236"/>
      <c r="AG44" s="236"/>
      <c r="AH44" s="236"/>
      <c r="AI44" s="236"/>
      <c r="AJ44" s="236"/>
    </row>
    <row r="45" spans="1:1024" s="125" customFormat="1" ht="30" customHeight="1" x14ac:dyDescent="0.25">
      <c r="A45" s="238"/>
      <c r="B45" s="123" t="s">
        <v>870</v>
      </c>
      <c r="C45" s="471"/>
      <c r="D45" s="472"/>
      <c r="E45" s="266"/>
      <c r="F45" s="471"/>
      <c r="G45" s="235"/>
      <c r="K45" s="236"/>
      <c r="L45" s="236"/>
      <c r="M45" s="236"/>
      <c r="N45" s="236"/>
      <c r="O45" s="236"/>
      <c r="P45" s="236"/>
      <c r="Q45" s="236"/>
      <c r="R45" s="236"/>
      <c r="S45" s="236"/>
      <c r="T45" s="236"/>
      <c r="U45" s="236"/>
      <c r="V45" s="236"/>
      <c r="W45" s="236"/>
      <c r="X45" s="236"/>
      <c r="Y45" s="236"/>
      <c r="Z45" s="236"/>
      <c r="AA45" s="236"/>
      <c r="AB45" s="236"/>
      <c r="AC45" s="236"/>
      <c r="AD45" s="236"/>
      <c r="AE45" s="236"/>
      <c r="AF45" s="236"/>
      <c r="AG45" s="236"/>
      <c r="AH45" s="236"/>
      <c r="AI45" s="236"/>
      <c r="AJ45" s="236"/>
    </row>
    <row r="46" spans="1:1024" s="125" customFormat="1" ht="48.95" customHeight="1" x14ac:dyDescent="0.25">
      <c r="A46" s="238"/>
      <c r="B46" s="478" t="s">
        <v>871</v>
      </c>
      <c r="C46" s="471"/>
      <c r="D46" s="472"/>
      <c r="E46" s="266"/>
      <c r="F46" s="471"/>
      <c r="G46" s="235"/>
      <c r="K46" s="236"/>
      <c r="L46" s="236"/>
      <c r="M46" s="236"/>
      <c r="N46" s="236"/>
      <c r="O46" s="236"/>
      <c r="P46" s="236"/>
      <c r="Q46" s="236"/>
      <c r="R46" s="236"/>
      <c r="S46" s="236"/>
      <c r="T46" s="236"/>
      <c r="U46" s="236"/>
      <c r="V46" s="236"/>
      <c r="W46" s="236"/>
      <c r="X46" s="236"/>
      <c r="Y46" s="236"/>
      <c r="Z46" s="236"/>
      <c r="AA46" s="236"/>
      <c r="AB46" s="236"/>
      <c r="AC46" s="236"/>
      <c r="AD46" s="236"/>
      <c r="AE46" s="236"/>
      <c r="AF46" s="236"/>
      <c r="AG46" s="236"/>
      <c r="AH46" s="236"/>
      <c r="AI46" s="236"/>
      <c r="AJ46" s="236"/>
    </row>
    <row r="47" spans="1:1024" s="125" customFormat="1" ht="60" x14ac:dyDescent="0.25">
      <c r="A47" s="124" t="s">
        <v>496</v>
      </c>
      <c r="B47" s="478" t="s">
        <v>872</v>
      </c>
      <c r="C47" s="471"/>
      <c r="D47" s="472"/>
      <c r="E47" s="266"/>
      <c r="F47" s="471"/>
      <c r="G47" s="235"/>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c r="AJ47" s="236"/>
    </row>
    <row r="48" spans="1:1024" s="125" customFormat="1" ht="35.1" customHeight="1" x14ac:dyDescent="0.25">
      <c r="A48" s="124" t="s">
        <v>496</v>
      </c>
      <c r="B48" s="478" t="s">
        <v>873</v>
      </c>
      <c r="C48" s="471"/>
      <c r="D48" s="472"/>
      <c r="E48" s="266"/>
      <c r="F48" s="471"/>
      <c r="G48" s="235"/>
      <c r="K48" s="236"/>
      <c r="L48" s="236"/>
      <c r="M48" s="236"/>
      <c r="N48" s="236"/>
      <c r="O48" s="236"/>
      <c r="P48" s="236"/>
      <c r="Q48" s="236"/>
      <c r="R48" s="236"/>
      <c r="S48" s="236"/>
      <c r="T48" s="236"/>
      <c r="U48" s="236"/>
      <c r="V48" s="236"/>
      <c r="W48" s="236"/>
      <c r="X48" s="236"/>
      <c r="Y48" s="236"/>
      <c r="Z48" s="236"/>
      <c r="AA48" s="236"/>
      <c r="AB48" s="236"/>
      <c r="AC48" s="236"/>
      <c r="AD48" s="236"/>
      <c r="AE48" s="236"/>
      <c r="AF48" s="236"/>
      <c r="AG48" s="236"/>
      <c r="AH48" s="236"/>
      <c r="AI48" s="236"/>
      <c r="AJ48" s="236"/>
    </row>
    <row r="49" spans="1:36" s="125" customFormat="1" ht="42" customHeight="1" x14ac:dyDescent="0.25">
      <c r="A49" s="124" t="s">
        <v>496</v>
      </c>
      <c r="B49" s="478" t="s">
        <v>874</v>
      </c>
      <c r="C49" s="471"/>
      <c r="D49" s="472"/>
      <c r="E49" s="266"/>
      <c r="F49" s="471"/>
      <c r="G49" s="235"/>
      <c r="K49" s="236"/>
      <c r="L49" s="236"/>
      <c r="M49" s="236"/>
      <c r="N49" s="236"/>
      <c r="O49" s="236"/>
      <c r="P49" s="236"/>
      <c r="Q49" s="236"/>
      <c r="R49" s="236"/>
      <c r="S49" s="236"/>
      <c r="T49" s="236"/>
      <c r="U49" s="236"/>
      <c r="V49" s="236"/>
      <c r="W49" s="236"/>
      <c r="X49" s="236"/>
      <c r="Y49" s="236"/>
      <c r="Z49" s="236"/>
      <c r="AA49" s="236"/>
      <c r="AB49" s="236"/>
      <c r="AC49" s="236"/>
      <c r="AD49" s="236"/>
      <c r="AE49" s="236"/>
      <c r="AF49" s="236"/>
      <c r="AG49" s="236"/>
      <c r="AH49" s="236"/>
      <c r="AI49" s="236"/>
      <c r="AJ49" s="236"/>
    </row>
    <row r="50" spans="1:36" s="125" customFormat="1" ht="33" customHeight="1" x14ac:dyDescent="0.25">
      <c r="A50" s="124" t="s">
        <v>496</v>
      </c>
      <c r="B50" s="478" t="s">
        <v>875</v>
      </c>
      <c r="C50" s="471"/>
      <c r="D50" s="472"/>
      <c r="E50" s="266"/>
      <c r="F50" s="471"/>
      <c r="G50" s="235"/>
      <c r="K50" s="236"/>
      <c r="L50" s="236"/>
      <c r="M50" s="236"/>
      <c r="N50" s="236"/>
      <c r="O50" s="236"/>
      <c r="P50" s="236"/>
      <c r="Q50" s="236"/>
      <c r="R50" s="236"/>
      <c r="S50" s="236"/>
      <c r="T50" s="236"/>
      <c r="U50" s="236"/>
      <c r="V50" s="236"/>
      <c r="W50" s="236"/>
      <c r="X50" s="236"/>
      <c r="Y50" s="236"/>
      <c r="Z50" s="236"/>
      <c r="AA50" s="236"/>
      <c r="AB50" s="236"/>
      <c r="AC50" s="236"/>
      <c r="AD50" s="236"/>
      <c r="AE50" s="236"/>
      <c r="AF50" s="236"/>
      <c r="AG50" s="236"/>
      <c r="AH50" s="236"/>
      <c r="AI50" s="236"/>
      <c r="AJ50" s="236"/>
    </row>
    <row r="51" spans="1:36" s="125" customFormat="1" ht="45" x14ac:dyDescent="0.25">
      <c r="A51" s="124" t="s">
        <v>496</v>
      </c>
      <c r="B51" s="478" t="s">
        <v>876</v>
      </c>
      <c r="C51" s="471"/>
      <c r="D51" s="472"/>
      <c r="E51" s="266"/>
      <c r="F51" s="471"/>
      <c r="G51" s="235"/>
      <c r="K51" s="236"/>
      <c r="L51" s="236"/>
      <c r="M51" s="236"/>
      <c r="N51" s="236"/>
      <c r="O51" s="236"/>
      <c r="P51" s="236"/>
      <c r="Q51" s="236"/>
      <c r="R51" s="236"/>
      <c r="S51" s="236"/>
      <c r="T51" s="236"/>
      <c r="U51" s="236"/>
      <c r="V51" s="236"/>
      <c r="W51" s="236"/>
      <c r="X51" s="236"/>
      <c r="Y51" s="236"/>
      <c r="Z51" s="236"/>
      <c r="AA51" s="236"/>
      <c r="AB51" s="236"/>
      <c r="AC51" s="236"/>
      <c r="AD51" s="236"/>
      <c r="AE51" s="236"/>
      <c r="AF51" s="236"/>
      <c r="AG51" s="236"/>
      <c r="AH51" s="236"/>
      <c r="AI51" s="236"/>
      <c r="AJ51" s="236"/>
    </row>
    <row r="52" spans="1:36" s="125" customFormat="1" ht="60" x14ac:dyDescent="0.25">
      <c r="A52" s="124" t="s">
        <v>496</v>
      </c>
      <c r="B52" s="478" t="s">
        <v>877</v>
      </c>
      <c r="C52" s="471"/>
      <c r="D52" s="472"/>
      <c r="E52" s="266"/>
      <c r="F52" s="471"/>
      <c r="G52" s="235"/>
      <c r="K52" s="236"/>
      <c r="L52" s="236"/>
      <c r="M52" s="236"/>
      <c r="N52" s="236"/>
      <c r="O52" s="236"/>
      <c r="P52" s="236"/>
      <c r="Q52" s="236"/>
      <c r="R52" s="236"/>
      <c r="S52" s="236"/>
      <c r="T52" s="236"/>
      <c r="U52" s="236"/>
      <c r="V52" s="236"/>
      <c r="W52" s="236"/>
      <c r="X52" s="236"/>
      <c r="Y52" s="236"/>
      <c r="Z52" s="236"/>
      <c r="AA52" s="236"/>
      <c r="AB52" s="236"/>
      <c r="AC52" s="236"/>
      <c r="AD52" s="236"/>
      <c r="AE52" s="236"/>
      <c r="AF52" s="236"/>
      <c r="AG52" s="236"/>
      <c r="AH52" s="236"/>
      <c r="AI52" s="236"/>
      <c r="AJ52" s="236"/>
    </row>
    <row r="53" spans="1:36" s="125" customFormat="1" ht="15.6" customHeight="1" x14ac:dyDescent="0.25">
      <c r="A53" s="124" t="s">
        <v>496</v>
      </c>
      <c r="B53" s="477" t="s">
        <v>520</v>
      </c>
      <c r="C53" s="471">
        <v>103.6</v>
      </c>
      <c r="D53" s="472" t="s">
        <v>518</v>
      </c>
      <c r="E53" s="266"/>
      <c r="F53" s="471"/>
      <c r="G53" s="235"/>
      <c r="K53" s="236"/>
      <c r="L53" s="236"/>
      <c r="M53" s="236"/>
      <c r="N53" s="236"/>
      <c r="O53" s="236"/>
      <c r="P53" s="236"/>
      <c r="Q53" s="236"/>
      <c r="R53" s="236"/>
      <c r="S53" s="236"/>
      <c r="T53" s="236"/>
      <c r="U53" s="236"/>
      <c r="V53" s="236"/>
      <c r="W53" s="236"/>
      <c r="X53" s="236"/>
      <c r="Y53" s="236"/>
      <c r="Z53" s="236"/>
      <c r="AA53" s="236"/>
      <c r="AB53" s="236"/>
      <c r="AC53" s="236"/>
      <c r="AD53" s="236"/>
      <c r="AE53" s="236"/>
      <c r="AF53" s="236"/>
      <c r="AG53" s="236"/>
      <c r="AH53" s="236"/>
      <c r="AI53" s="236"/>
      <c r="AJ53" s="236"/>
    </row>
    <row r="54" spans="1:36" s="125" customFormat="1" ht="15.6" customHeight="1" x14ac:dyDescent="0.25">
      <c r="A54" s="124" t="s">
        <v>496</v>
      </c>
      <c r="B54" s="477" t="s">
        <v>521</v>
      </c>
      <c r="C54" s="471">
        <v>226.7</v>
      </c>
      <c r="D54" s="472" t="s">
        <v>518</v>
      </c>
      <c r="E54" s="266"/>
      <c r="F54" s="471"/>
      <c r="G54" s="235"/>
      <c r="K54" s="236"/>
      <c r="L54" s="236"/>
      <c r="M54" s="236"/>
      <c r="N54" s="236"/>
      <c r="O54" s="236"/>
      <c r="P54" s="236"/>
      <c r="Q54" s="236"/>
      <c r="R54" s="236"/>
      <c r="S54" s="236"/>
      <c r="T54" s="236"/>
      <c r="U54" s="236"/>
      <c r="V54" s="236"/>
      <c r="W54" s="236"/>
      <c r="X54" s="236"/>
      <c r="Y54" s="236"/>
      <c r="Z54" s="236"/>
      <c r="AA54" s="236"/>
      <c r="AB54" s="236"/>
      <c r="AC54" s="236"/>
      <c r="AD54" s="236"/>
      <c r="AE54" s="236"/>
      <c r="AF54" s="236"/>
      <c r="AG54" s="236"/>
      <c r="AH54" s="236"/>
      <c r="AI54" s="236"/>
      <c r="AJ54" s="236"/>
    </row>
    <row r="55" spans="1:36" s="125" customFormat="1" ht="15.6" customHeight="1" x14ac:dyDescent="0.25">
      <c r="A55" s="124" t="s">
        <v>496</v>
      </c>
      <c r="B55" s="477" t="s">
        <v>522</v>
      </c>
      <c r="C55" s="471">
        <v>83.3</v>
      </c>
      <c r="D55" s="472" t="s">
        <v>518</v>
      </c>
      <c r="E55" s="266"/>
      <c r="F55" s="471"/>
      <c r="G55" s="235"/>
      <c r="K55" s="236"/>
      <c r="L55" s="236"/>
      <c r="M55" s="236"/>
      <c r="N55" s="236"/>
      <c r="O55" s="236"/>
      <c r="P55" s="236"/>
      <c r="Q55" s="236"/>
      <c r="R55" s="236"/>
      <c r="S55" s="236"/>
      <c r="T55" s="236"/>
      <c r="U55" s="236"/>
      <c r="V55" s="236"/>
      <c r="W55" s="236"/>
      <c r="X55" s="236"/>
      <c r="Y55" s="236"/>
      <c r="Z55" s="236"/>
      <c r="AA55" s="236"/>
      <c r="AB55" s="236"/>
      <c r="AC55" s="236"/>
      <c r="AD55" s="236"/>
      <c r="AE55" s="236"/>
      <c r="AF55" s="236"/>
      <c r="AG55" s="236"/>
      <c r="AH55" s="236"/>
      <c r="AI55" s="236"/>
      <c r="AJ55" s="236"/>
    </row>
    <row r="56" spans="1:36" s="125" customFormat="1" ht="15.6" customHeight="1" x14ac:dyDescent="0.25">
      <c r="A56" s="238" t="s">
        <v>496</v>
      </c>
      <c r="B56" s="477" t="s">
        <v>523</v>
      </c>
      <c r="C56" s="471">
        <v>42</v>
      </c>
      <c r="D56" s="472" t="s">
        <v>518</v>
      </c>
      <c r="E56" s="266"/>
      <c r="F56" s="471"/>
      <c r="G56" s="235"/>
      <c r="K56" s="236"/>
      <c r="L56" s="236"/>
      <c r="M56" s="236"/>
      <c r="N56" s="236"/>
      <c r="O56" s="236"/>
      <c r="P56" s="236"/>
      <c r="Q56" s="236"/>
      <c r="R56" s="236"/>
      <c r="S56" s="236"/>
      <c r="T56" s="236"/>
      <c r="U56" s="236"/>
      <c r="V56" s="236"/>
      <c r="W56" s="236"/>
      <c r="X56" s="236"/>
      <c r="Y56" s="236"/>
      <c r="Z56" s="236"/>
      <c r="AA56" s="236"/>
      <c r="AB56" s="236"/>
      <c r="AC56" s="236"/>
      <c r="AD56" s="236"/>
      <c r="AE56" s="236"/>
      <c r="AF56" s="236"/>
      <c r="AG56" s="236"/>
      <c r="AH56" s="236"/>
      <c r="AI56" s="236"/>
      <c r="AJ56" s="236"/>
    </row>
    <row r="57" spans="1:36" s="125" customFormat="1" x14ac:dyDescent="0.25">
      <c r="A57" s="124"/>
      <c r="B57" s="477"/>
      <c r="C57" s="471"/>
      <c r="D57" s="472"/>
      <c r="E57" s="266"/>
      <c r="F57" s="471"/>
      <c r="G57" s="235"/>
      <c r="K57" s="236"/>
      <c r="L57" s="236"/>
      <c r="M57" s="236"/>
      <c r="N57" s="236"/>
      <c r="O57" s="236"/>
      <c r="P57" s="236"/>
      <c r="Q57" s="236"/>
      <c r="R57" s="236"/>
      <c r="S57" s="236"/>
      <c r="T57" s="236"/>
      <c r="U57" s="236"/>
      <c r="V57" s="236"/>
      <c r="W57" s="236"/>
      <c r="X57" s="236"/>
      <c r="Y57" s="236"/>
      <c r="Z57" s="236"/>
      <c r="AA57" s="236"/>
      <c r="AB57" s="236"/>
      <c r="AC57" s="236"/>
      <c r="AD57" s="236"/>
      <c r="AE57" s="236"/>
      <c r="AF57" s="236"/>
      <c r="AG57" s="236"/>
      <c r="AH57" s="236"/>
      <c r="AI57" s="236"/>
      <c r="AJ57" s="236"/>
    </row>
    <row r="58" spans="1:36" s="125" customFormat="1" ht="20.25" customHeight="1" x14ac:dyDescent="0.25">
      <c r="A58" s="124" t="s">
        <v>529</v>
      </c>
      <c r="B58" s="470" t="s">
        <v>525</v>
      </c>
      <c r="C58" s="471"/>
      <c r="D58" s="472"/>
      <c r="E58" s="266"/>
      <c r="F58" s="471"/>
      <c r="G58" s="235"/>
      <c r="K58" s="236"/>
      <c r="L58" s="236"/>
      <c r="M58" s="236"/>
      <c r="N58" s="236"/>
      <c r="O58" s="236"/>
      <c r="P58" s="236"/>
      <c r="Q58" s="236"/>
      <c r="R58" s="236"/>
      <c r="S58" s="236"/>
      <c r="T58" s="236"/>
      <c r="U58" s="236"/>
      <c r="V58" s="236"/>
      <c r="W58" s="236"/>
      <c r="X58" s="236"/>
      <c r="Y58" s="236"/>
      <c r="Z58" s="236"/>
      <c r="AA58" s="236"/>
      <c r="AB58" s="236"/>
      <c r="AC58" s="236"/>
      <c r="AD58" s="236"/>
      <c r="AE58" s="236"/>
      <c r="AF58" s="236"/>
      <c r="AG58" s="236"/>
      <c r="AH58" s="236"/>
      <c r="AI58" s="236"/>
      <c r="AJ58" s="236"/>
    </row>
    <row r="59" spans="1:36" s="125" customFormat="1" ht="48" customHeight="1" x14ac:dyDescent="0.25">
      <c r="A59" s="234"/>
      <c r="B59" s="477" t="s">
        <v>878</v>
      </c>
      <c r="C59" s="471">
        <v>247</v>
      </c>
      <c r="D59" s="472" t="s">
        <v>32</v>
      </c>
      <c r="E59" s="450"/>
      <c r="F59" s="473">
        <f>C59*E59</f>
        <v>0</v>
      </c>
      <c r="G59" s="235"/>
      <c r="K59" s="236"/>
      <c r="L59" s="236"/>
      <c r="M59" s="236"/>
      <c r="N59" s="236"/>
      <c r="O59" s="236"/>
      <c r="P59" s="236"/>
      <c r="Q59" s="236"/>
      <c r="R59" s="236"/>
      <c r="S59" s="236"/>
      <c r="T59" s="236"/>
      <c r="U59" s="236"/>
      <c r="V59" s="236"/>
      <c r="W59" s="236"/>
      <c r="X59" s="236"/>
      <c r="Y59" s="236"/>
      <c r="Z59" s="236"/>
      <c r="AA59" s="236"/>
      <c r="AB59" s="236"/>
      <c r="AC59" s="236"/>
      <c r="AD59" s="236"/>
      <c r="AE59" s="236"/>
      <c r="AF59" s="236"/>
      <c r="AG59" s="236"/>
      <c r="AH59" s="236"/>
      <c r="AI59" s="236"/>
      <c r="AJ59" s="236"/>
    </row>
    <row r="60" spans="1:36" s="125" customFormat="1" ht="16.350000000000001" customHeight="1" x14ac:dyDescent="0.25">
      <c r="A60" s="238" t="s">
        <v>496</v>
      </c>
      <c r="B60" s="477" t="s">
        <v>526</v>
      </c>
      <c r="C60" s="471">
        <v>160</v>
      </c>
      <c r="D60" s="472" t="s">
        <v>25</v>
      </c>
      <c r="E60" s="266"/>
      <c r="F60" s="471"/>
      <c r="G60" s="235"/>
      <c r="K60" s="236"/>
      <c r="L60" s="236"/>
      <c r="M60" s="236"/>
      <c r="N60" s="236"/>
      <c r="O60" s="236"/>
      <c r="P60" s="236"/>
      <c r="Q60" s="236"/>
      <c r="R60" s="236"/>
      <c r="S60" s="236"/>
      <c r="T60" s="236"/>
      <c r="U60" s="236"/>
      <c r="V60" s="236"/>
      <c r="W60" s="236"/>
      <c r="X60" s="236"/>
      <c r="Y60" s="236"/>
      <c r="Z60" s="236"/>
      <c r="AA60" s="236"/>
      <c r="AB60" s="236"/>
      <c r="AC60" s="236"/>
      <c r="AD60" s="236"/>
      <c r="AE60" s="236"/>
      <c r="AF60" s="236"/>
      <c r="AG60" s="236"/>
      <c r="AH60" s="236"/>
      <c r="AI60" s="236"/>
      <c r="AJ60" s="236"/>
    </row>
    <row r="61" spans="1:36" s="125" customFormat="1" ht="17.100000000000001" customHeight="1" x14ac:dyDescent="0.25">
      <c r="A61" s="238" t="s">
        <v>496</v>
      </c>
      <c r="B61" s="477" t="s">
        <v>527</v>
      </c>
      <c r="C61" s="471">
        <v>12.6</v>
      </c>
      <c r="D61" s="472" t="s">
        <v>25</v>
      </c>
      <c r="E61" s="266"/>
      <c r="F61" s="471"/>
      <c r="G61" s="235"/>
      <c r="K61" s="236"/>
      <c r="L61" s="236"/>
      <c r="M61" s="236"/>
      <c r="N61" s="236"/>
      <c r="O61" s="236"/>
      <c r="P61" s="236"/>
      <c r="Q61" s="236"/>
      <c r="R61" s="236"/>
      <c r="S61" s="236"/>
      <c r="T61" s="236"/>
      <c r="U61" s="236"/>
      <c r="V61" s="236"/>
      <c r="W61" s="236"/>
      <c r="X61" s="236"/>
      <c r="Y61" s="236"/>
      <c r="Z61" s="236"/>
      <c r="AA61" s="236"/>
      <c r="AB61" s="236"/>
      <c r="AC61" s="236"/>
      <c r="AD61" s="236"/>
      <c r="AE61" s="236"/>
      <c r="AF61" s="236"/>
      <c r="AG61" s="236"/>
      <c r="AH61" s="236"/>
      <c r="AI61" s="236"/>
      <c r="AJ61" s="236"/>
    </row>
    <row r="62" spans="1:36" s="125" customFormat="1" ht="15.6" customHeight="1" x14ac:dyDescent="0.25">
      <c r="A62" s="238" t="s">
        <v>496</v>
      </c>
      <c r="B62" s="477" t="s">
        <v>528</v>
      </c>
      <c r="C62" s="471">
        <v>280</v>
      </c>
      <c r="D62" s="472" t="s">
        <v>25</v>
      </c>
      <c r="E62" s="266"/>
      <c r="F62" s="471"/>
      <c r="G62" s="235"/>
      <c r="K62" s="236"/>
      <c r="L62" s="236"/>
      <c r="M62" s="236"/>
      <c r="N62" s="236"/>
      <c r="O62" s="236"/>
      <c r="P62" s="236"/>
      <c r="Q62" s="236"/>
      <c r="R62" s="236"/>
      <c r="S62" s="236"/>
      <c r="T62" s="236"/>
      <c r="U62" s="236"/>
      <c r="V62" s="236"/>
      <c r="W62" s="236"/>
      <c r="X62" s="236"/>
      <c r="Y62" s="236"/>
      <c r="Z62" s="236"/>
      <c r="AA62" s="236"/>
      <c r="AB62" s="236"/>
      <c r="AC62" s="236"/>
      <c r="AD62" s="236"/>
      <c r="AE62" s="236"/>
      <c r="AF62" s="236"/>
      <c r="AG62" s="236"/>
      <c r="AH62" s="236"/>
      <c r="AI62" s="236"/>
      <c r="AJ62" s="236"/>
    </row>
    <row r="63" spans="1:36" s="126" customFormat="1" ht="15.6" customHeight="1" x14ac:dyDescent="0.25">
      <c r="A63" s="124" t="s">
        <v>496</v>
      </c>
      <c r="B63" s="477" t="s">
        <v>879</v>
      </c>
      <c r="C63" s="471">
        <v>166</v>
      </c>
      <c r="D63" s="472" t="s">
        <v>25</v>
      </c>
      <c r="E63" s="266"/>
      <c r="F63" s="471"/>
      <c r="G63" s="235"/>
      <c r="K63" s="237"/>
      <c r="L63" s="237"/>
      <c r="M63" s="237"/>
      <c r="N63" s="237"/>
      <c r="O63" s="237"/>
      <c r="P63" s="237"/>
      <c r="Q63" s="237"/>
      <c r="R63" s="237"/>
      <c r="S63" s="237"/>
      <c r="T63" s="237"/>
      <c r="U63" s="237"/>
      <c r="V63" s="237"/>
      <c r="W63" s="237"/>
      <c r="X63" s="237"/>
      <c r="Y63" s="237"/>
      <c r="Z63" s="237"/>
      <c r="AA63" s="237"/>
      <c r="AB63" s="237"/>
      <c r="AC63" s="237"/>
      <c r="AD63" s="237"/>
      <c r="AE63" s="237"/>
      <c r="AF63" s="237"/>
      <c r="AG63" s="237"/>
      <c r="AH63" s="237"/>
      <c r="AI63" s="237"/>
      <c r="AJ63" s="237"/>
    </row>
    <row r="64" spans="1:36" s="125" customFormat="1" ht="14.1" customHeight="1" x14ac:dyDescent="0.25">
      <c r="A64" s="238" t="s">
        <v>496</v>
      </c>
      <c r="B64" s="477" t="s">
        <v>523</v>
      </c>
      <c r="C64" s="471">
        <v>370</v>
      </c>
      <c r="D64" s="472" t="s">
        <v>25</v>
      </c>
      <c r="E64" s="266"/>
      <c r="F64" s="471"/>
      <c r="G64" s="235"/>
      <c r="K64" s="236"/>
      <c r="L64" s="236"/>
      <c r="M64" s="236"/>
      <c r="N64" s="236"/>
      <c r="O64" s="236"/>
      <c r="P64" s="236"/>
      <c r="Q64" s="236"/>
      <c r="R64" s="236"/>
      <c r="S64" s="236"/>
      <c r="T64" s="236"/>
      <c r="U64" s="236"/>
      <c r="V64" s="236"/>
      <c r="W64" s="236"/>
      <c r="X64" s="236"/>
      <c r="Y64" s="236"/>
      <c r="Z64" s="236"/>
      <c r="AA64" s="236"/>
      <c r="AB64" s="236"/>
      <c r="AC64" s="236"/>
      <c r="AD64" s="236"/>
      <c r="AE64" s="236"/>
      <c r="AF64" s="236"/>
      <c r="AG64" s="236"/>
      <c r="AH64" s="236"/>
      <c r="AI64" s="236"/>
      <c r="AJ64" s="236"/>
    </row>
    <row r="65" spans="1:1024" s="126" customFormat="1" ht="14.85" customHeight="1" x14ac:dyDescent="0.25">
      <c r="A65" s="234"/>
      <c r="B65" s="477"/>
      <c r="C65" s="471"/>
      <c r="D65" s="472"/>
      <c r="E65" s="266"/>
      <c r="F65" s="471"/>
      <c r="G65" s="235"/>
      <c r="K65" s="237"/>
      <c r="L65" s="237"/>
      <c r="M65" s="237"/>
      <c r="N65" s="237"/>
      <c r="O65" s="237"/>
      <c r="P65" s="237"/>
      <c r="Q65" s="237"/>
      <c r="R65" s="237"/>
      <c r="S65" s="237"/>
      <c r="T65" s="237"/>
      <c r="U65" s="237"/>
      <c r="V65" s="237"/>
      <c r="W65" s="237"/>
      <c r="X65" s="237"/>
      <c r="Y65" s="237"/>
      <c r="Z65" s="237"/>
      <c r="AA65" s="237"/>
      <c r="AB65" s="237"/>
      <c r="AC65" s="237"/>
      <c r="AD65" s="237"/>
      <c r="AE65" s="237"/>
      <c r="AF65" s="237"/>
      <c r="AG65" s="237"/>
      <c r="AH65" s="237"/>
      <c r="AI65" s="237"/>
      <c r="AJ65" s="237"/>
      <c r="ALX65" s="125"/>
      <c r="ALY65" s="125"/>
      <c r="ALZ65" s="125"/>
      <c r="AMA65" s="125"/>
      <c r="AMB65" s="125"/>
      <c r="AMC65" s="125"/>
      <c r="AMD65" s="125"/>
      <c r="AME65" s="125"/>
      <c r="AMF65" s="125"/>
      <c r="AMG65" s="125"/>
      <c r="AMH65" s="125"/>
      <c r="AMI65" s="125"/>
      <c r="AMJ65" s="125"/>
    </row>
    <row r="66" spans="1:1024" s="125" customFormat="1" ht="20.25" customHeight="1" x14ac:dyDescent="0.25">
      <c r="A66" s="124" t="s">
        <v>880</v>
      </c>
      <c r="B66" s="470" t="s">
        <v>881</v>
      </c>
      <c r="C66" s="471"/>
      <c r="D66" s="472"/>
      <c r="E66" s="266"/>
      <c r="F66" s="471"/>
      <c r="G66" s="235"/>
      <c r="K66" s="236"/>
      <c r="L66" s="236"/>
      <c r="M66" s="236"/>
      <c r="N66" s="236"/>
      <c r="O66" s="236"/>
      <c r="P66" s="236"/>
      <c r="Q66" s="236"/>
      <c r="R66" s="236"/>
      <c r="S66" s="236"/>
      <c r="T66" s="236"/>
      <c r="U66" s="236"/>
      <c r="V66" s="236"/>
      <c r="W66" s="236"/>
      <c r="X66" s="236"/>
      <c r="Y66" s="236"/>
      <c r="Z66" s="236"/>
      <c r="AA66" s="236"/>
      <c r="AB66" s="236"/>
      <c r="AC66" s="236"/>
      <c r="AD66" s="236"/>
      <c r="AE66" s="236"/>
      <c r="AF66" s="236"/>
      <c r="AG66" s="236"/>
      <c r="AH66" s="236"/>
      <c r="AI66" s="236"/>
      <c r="AJ66" s="236"/>
    </row>
    <row r="67" spans="1:1024" s="125" customFormat="1" ht="45.75" customHeight="1" x14ac:dyDescent="0.25">
      <c r="A67" s="124"/>
      <c r="B67" s="123" t="s">
        <v>530</v>
      </c>
      <c r="C67" s="471">
        <f>SUM(C68:C70)</f>
        <v>34</v>
      </c>
      <c r="D67" s="472" t="s">
        <v>316</v>
      </c>
      <c r="E67" s="450"/>
      <c r="F67" s="473">
        <f>C67*E67</f>
        <v>0</v>
      </c>
      <c r="G67" s="235"/>
      <c r="K67" s="236"/>
      <c r="L67" s="236"/>
      <c r="M67" s="236"/>
      <c r="N67" s="236"/>
      <c r="O67" s="236"/>
      <c r="P67" s="236"/>
      <c r="Q67" s="236"/>
      <c r="R67" s="236"/>
      <c r="S67" s="236"/>
      <c r="T67" s="236"/>
      <c r="U67" s="236"/>
      <c r="V67" s="236"/>
      <c r="W67" s="236"/>
      <c r="X67" s="236"/>
      <c r="Y67" s="236"/>
      <c r="Z67" s="236"/>
      <c r="AA67" s="236"/>
      <c r="AB67" s="236"/>
      <c r="AC67" s="236"/>
      <c r="AD67" s="236"/>
      <c r="AE67" s="236"/>
      <c r="AF67" s="236"/>
      <c r="AG67" s="236"/>
      <c r="AH67" s="236"/>
      <c r="AI67" s="236"/>
      <c r="AJ67" s="236"/>
    </row>
    <row r="68" spans="1:1024" s="125" customFormat="1" ht="16.350000000000001" customHeight="1" x14ac:dyDescent="0.25">
      <c r="A68" s="238" t="s">
        <v>496</v>
      </c>
      <c r="B68" s="123" t="s">
        <v>531</v>
      </c>
      <c r="C68" s="471">
        <v>10</v>
      </c>
      <c r="D68" s="472" t="s">
        <v>316</v>
      </c>
      <c r="E68" s="471"/>
      <c r="F68" s="471"/>
      <c r="G68" s="235"/>
      <c r="K68" s="236"/>
      <c r="L68" s="236"/>
      <c r="M68" s="236"/>
      <c r="N68" s="236"/>
      <c r="O68" s="236"/>
      <c r="P68" s="236"/>
      <c r="Q68" s="236"/>
      <c r="R68" s="236"/>
      <c r="S68" s="236"/>
      <c r="T68" s="236"/>
      <c r="U68" s="236"/>
      <c r="V68" s="236"/>
      <c r="W68" s="236"/>
      <c r="X68" s="236"/>
      <c r="Y68" s="236"/>
      <c r="Z68" s="236"/>
      <c r="AA68" s="236"/>
      <c r="AB68" s="236"/>
      <c r="AC68" s="236"/>
      <c r="AD68" s="236"/>
      <c r="AE68" s="236"/>
      <c r="AF68" s="236"/>
      <c r="AG68" s="236"/>
      <c r="AH68" s="236"/>
      <c r="AI68" s="236"/>
      <c r="AJ68" s="236"/>
    </row>
    <row r="69" spans="1:1024" s="125" customFormat="1" ht="15.6" customHeight="1" x14ac:dyDescent="0.25">
      <c r="A69" s="124" t="s">
        <v>496</v>
      </c>
      <c r="B69" s="123" t="s">
        <v>532</v>
      </c>
      <c r="C69" s="471">
        <v>14</v>
      </c>
      <c r="D69" s="472" t="s">
        <v>316</v>
      </c>
      <c r="E69" s="471"/>
      <c r="F69" s="471"/>
      <c r="G69" s="235"/>
      <c r="K69" s="236"/>
      <c r="L69" s="236"/>
      <c r="M69" s="236"/>
      <c r="N69" s="236"/>
      <c r="O69" s="236"/>
      <c r="P69" s="236"/>
      <c r="Q69" s="236"/>
      <c r="R69" s="236"/>
      <c r="S69" s="236"/>
      <c r="T69" s="236"/>
      <c r="U69" s="236"/>
      <c r="V69" s="236"/>
      <c r="W69" s="236"/>
      <c r="X69" s="236"/>
      <c r="Y69" s="236"/>
      <c r="Z69" s="236"/>
      <c r="AA69" s="236"/>
      <c r="AB69" s="236"/>
      <c r="AC69" s="236"/>
      <c r="AD69" s="236"/>
      <c r="AE69" s="236"/>
      <c r="AF69" s="236"/>
      <c r="AG69" s="236"/>
      <c r="AH69" s="236"/>
      <c r="AI69" s="236"/>
      <c r="AJ69" s="236"/>
    </row>
    <row r="70" spans="1:1024" s="125" customFormat="1" ht="15.6" customHeight="1" x14ac:dyDescent="0.25">
      <c r="A70" s="124" t="s">
        <v>496</v>
      </c>
      <c r="B70" s="123" t="s">
        <v>533</v>
      </c>
      <c r="C70" s="471">
        <v>10</v>
      </c>
      <c r="D70" s="472" t="s">
        <v>316</v>
      </c>
      <c r="E70" s="471"/>
      <c r="F70" s="471"/>
      <c r="G70" s="235"/>
      <c r="K70" s="236"/>
      <c r="L70" s="236"/>
      <c r="M70" s="236"/>
      <c r="N70" s="236"/>
      <c r="O70" s="236"/>
      <c r="P70" s="236"/>
      <c r="Q70" s="236"/>
      <c r="R70" s="236"/>
      <c r="S70" s="236"/>
      <c r="T70" s="236"/>
      <c r="U70" s="236"/>
      <c r="V70" s="236"/>
      <c r="W70" s="236"/>
      <c r="X70" s="236"/>
      <c r="Y70" s="236"/>
      <c r="Z70" s="236"/>
      <c r="AA70" s="236"/>
      <c r="AB70" s="236"/>
      <c r="AC70" s="236"/>
      <c r="AD70" s="236"/>
      <c r="AE70" s="236"/>
      <c r="AF70" s="236"/>
      <c r="AG70" s="236"/>
      <c r="AH70" s="236"/>
      <c r="AI70" s="236"/>
      <c r="AJ70" s="236"/>
    </row>
    <row r="71" spans="1:1024" s="125" customFormat="1" ht="15.6" customHeight="1" x14ac:dyDescent="0.25">
      <c r="A71" s="124"/>
      <c r="B71" s="123"/>
      <c r="C71" s="471"/>
      <c r="D71" s="472"/>
      <c r="E71" s="471"/>
      <c r="F71" s="471"/>
      <c r="G71" s="235"/>
      <c r="K71" s="236"/>
      <c r="L71" s="236"/>
      <c r="M71" s="236"/>
      <c r="N71" s="236"/>
      <c r="O71" s="236"/>
      <c r="P71" s="236"/>
      <c r="Q71" s="236"/>
      <c r="R71" s="236"/>
      <c r="S71" s="236"/>
      <c r="T71" s="236"/>
      <c r="U71" s="236"/>
      <c r="V71" s="236"/>
      <c r="W71" s="236"/>
      <c r="X71" s="236"/>
      <c r="Y71" s="236"/>
      <c r="Z71" s="236"/>
      <c r="AA71" s="236"/>
      <c r="AB71" s="236"/>
      <c r="AC71" s="236"/>
      <c r="AD71" s="236"/>
      <c r="AE71" s="236"/>
      <c r="AF71" s="236"/>
      <c r="AG71" s="236"/>
      <c r="AH71" s="236"/>
      <c r="AI71" s="236"/>
      <c r="AJ71" s="236"/>
    </row>
    <row r="72" spans="1:1024" s="125" customFormat="1" x14ac:dyDescent="0.25">
      <c r="A72" s="124"/>
      <c r="B72" s="479" t="s">
        <v>882</v>
      </c>
      <c r="C72" s="471"/>
      <c r="D72" s="472"/>
      <c r="E72" s="471"/>
      <c r="F72" s="471"/>
      <c r="G72" s="235"/>
      <c r="K72" s="236"/>
      <c r="L72" s="236"/>
      <c r="M72" s="236"/>
      <c r="N72" s="236"/>
      <c r="O72" s="236"/>
      <c r="P72" s="236"/>
      <c r="Q72" s="236"/>
      <c r="R72" s="236"/>
      <c r="S72" s="236"/>
      <c r="T72" s="236"/>
      <c r="U72" s="236"/>
      <c r="V72" s="236"/>
      <c r="W72" s="236"/>
      <c r="X72" s="236"/>
      <c r="Y72" s="236"/>
      <c r="Z72" s="236"/>
      <c r="AA72" s="236"/>
      <c r="AB72" s="236"/>
      <c r="AC72" s="236"/>
      <c r="AD72" s="236"/>
      <c r="AE72" s="236"/>
      <c r="AF72" s="236"/>
      <c r="AG72" s="236"/>
      <c r="AH72" s="236"/>
      <c r="AI72" s="236"/>
      <c r="AJ72" s="236"/>
    </row>
    <row r="73" spans="1:1024" s="131" customFormat="1" ht="16.350000000000001" customHeight="1" x14ac:dyDescent="0.25">
      <c r="A73" s="124"/>
      <c r="B73" s="152" t="s">
        <v>534</v>
      </c>
      <c r="C73" s="471"/>
      <c r="D73" s="472"/>
      <c r="E73" s="471"/>
      <c r="F73" s="474"/>
      <c r="G73" s="231"/>
      <c r="H73" s="130"/>
      <c r="K73" s="239"/>
      <c r="L73" s="239"/>
      <c r="M73" s="239"/>
      <c r="N73" s="239"/>
      <c r="O73" s="239"/>
      <c r="P73" s="239"/>
      <c r="Q73" s="239"/>
      <c r="R73" s="239"/>
      <c r="S73" s="239"/>
      <c r="T73" s="239"/>
      <c r="U73" s="239"/>
      <c r="V73" s="239"/>
      <c r="W73" s="239"/>
      <c r="X73" s="239"/>
      <c r="Y73" s="239"/>
      <c r="Z73" s="239"/>
      <c r="AA73" s="239"/>
      <c r="AB73" s="239"/>
      <c r="AC73" s="239"/>
      <c r="AD73" s="239"/>
      <c r="AE73" s="239"/>
      <c r="AF73" s="239"/>
      <c r="AG73" s="239"/>
      <c r="AH73" s="239"/>
      <c r="AI73" s="239"/>
      <c r="AJ73" s="239"/>
    </row>
    <row r="74" spans="1:1024" s="126" customFormat="1" x14ac:dyDescent="0.25">
      <c r="A74" s="124"/>
      <c r="B74" s="476"/>
      <c r="C74" s="471"/>
      <c r="D74" s="472"/>
      <c r="E74" s="471"/>
      <c r="F74" s="471"/>
      <c r="G74" s="235"/>
      <c r="K74" s="237"/>
      <c r="L74" s="237"/>
      <c r="M74" s="237"/>
      <c r="N74" s="237"/>
      <c r="O74" s="237"/>
      <c r="P74" s="237"/>
      <c r="Q74" s="237"/>
      <c r="R74" s="237"/>
      <c r="S74" s="237"/>
      <c r="T74" s="237"/>
      <c r="U74" s="237"/>
      <c r="V74" s="237"/>
      <c r="W74" s="237"/>
      <c r="X74" s="237"/>
      <c r="Y74" s="237"/>
      <c r="Z74" s="237"/>
      <c r="AA74" s="237"/>
      <c r="AB74" s="237"/>
      <c r="AC74" s="237"/>
      <c r="AD74" s="237"/>
      <c r="AE74" s="237"/>
      <c r="AF74" s="237"/>
      <c r="AG74" s="237"/>
      <c r="AH74" s="237"/>
      <c r="AI74" s="237"/>
      <c r="AJ74" s="237"/>
      <c r="ALX74" s="125"/>
      <c r="ALY74" s="125"/>
      <c r="ALZ74" s="125"/>
      <c r="AMA74" s="125"/>
      <c r="AMB74" s="125"/>
      <c r="AMC74" s="125"/>
      <c r="AMD74" s="125"/>
      <c r="AME74" s="125"/>
      <c r="AMF74" s="125"/>
      <c r="AMG74" s="125"/>
      <c r="AMH74" s="125"/>
      <c r="AMI74" s="125"/>
      <c r="AMJ74" s="125"/>
    </row>
    <row r="75" spans="1:1024" s="132" customFormat="1" x14ac:dyDescent="0.25">
      <c r="A75" s="240" t="s">
        <v>512</v>
      </c>
      <c r="B75" s="480" t="s">
        <v>535</v>
      </c>
      <c r="C75" s="481"/>
      <c r="D75" s="482"/>
      <c r="E75" s="481"/>
      <c r="F75" s="483">
        <f>SUM(F29:F73)</f>
        <v>0</v>
      </c>
      <c r="G75" s="241"/>
      <c r="K75" s="242"/>
      <c r="L75" s="242"/>
      <c r="M75" s="242"/>
      <c r="N75" s="242"/>
      <c r="O75" s="242"/>
      <c r="P75" s="242"/>
      <c r="Q75" s="242"/>
      <c r="R75" s="242"/>
      <c r="S75" s="242"/>
      <c r="T75" s="242"/>
      <c r="U75" s="242"/>
      <c r="V75" s="242"/>
      <c r="W75" s="242"/>
      <c r="X75" s="242"/>
      <c r="Y75" s="242"/>
      <c r="Z75" s="242"/>
      <c r="AA75" s="242"/>
      <c r="AB75" s="242"/>
      <c r="AC75" s="242"/>
      <c r="AD75" s="242"/>
      <c r="AE75" s="242"/>
      <c r="AF75" s="242"/>
      <c r="AG75" s="242"/>
      <c r="AH75" s="242"/>
      <c r="AI75" s="242"/>
      <c r="AJ75" s="242"/>
    </row>
    <row r="76" spans="1:1024" x14ac:dyDescent="0.2">
      <c r="A76" s="113"/>
      <c r="B76" s="461"/>
      <c r="C76" s="456"/>
      <c r="E76" s="484"/>
      <c r="F76" s="484"/>
    </row>
    <row r="77" spans="1:1024" x14ac:dyDescent="0.2">
      <c r="A77" s="113"/>
      <c r="B77" s="461"/>
      <c r="C77" s="456"/>
      <c r="E77" s="484"/>
      <c r="F77" s="484"/>
    </row>
    <row r="78" spans="1:1024" s="134" customFormat="1" x14ac:dyDescent="0.25">
      <c r="A78" s="243" t="s">
        <v>536</v>
      </c>
      <c r="B78" s="485" t="s">
        <v>537</v>
      </c>
      <c r="C78" s="486"/>
      <c r="D78" s="487"/>
      <c r="E78" s="488"/>
      <c r="F78" s="488"/>
      <c r="G78" s="232"/>
      <c r="H78" s="133"/>
      <c r="K78" s="244"/>
      <c r="L78" s="244"/>
      <c r="M78" s="244"/>
      <c r="N78" s="244"/>
      <c r="O78" s="244"/>
      <c r="P78" s="244"/>
      <c r="Q78" s="244"/>
      <c r="R78" s="244"/>
      <c r="S78" s="244"/>
      <c r="T78" s="244"/>
      <c r="U78" s="244"/>
      <c r="V78" s="244"/>
      <c r="W78" s="244"/>
      <c r="X78" s="244"/>
      <c r="Y78" s="244"/>
      <c r="Z78" s="244"/>
      <c r="AA78" s="244"/>
      <c r="AB78" s="244"/>
      <c r="AC78" s="244"/>
      <c r="AD78" s="244"/>
      <c r="AE78" s="244"/>
      <c r="AF78" s="244"/>
      <c r="AG78" s="244"/>
      <c r="AH78" s="244"/>
      <c r="AI78" s="244"/>
      <c r="AJ78" s="244"/>
    </row>
    <row r="79" spans="1:1024" s="131" customFormat="1" x14ac:dyDescent="0.25">
      <c r="A79" s="113"/>
      <c r="B79" s="461"/>
      <c r="C79" s="456"/>
      <c r="D79" s="114"/>
      <c r="E79" s="484"/>
      <c r="F79" s="484"/>
      <c r="G79" s="231"/>
      <c r="H79" s="130"/>
      <c r="K79" s="239"/>
      <c r="L79" s="239"/>
      <c r="M79" s="239"/>
      <c r="N79" s="239"/>
      <c r="O79" s="239"/>
      <c r="P79" s="239"/>
      <c r="Q79" s="239"/>
      <c r="R79" s="239"/>
      <c r="S79" s="239"/>
      <c r="T79" s="239"/>
      <c r="U79" s="239"/>
      <c r="V79" s="239"/>
      <c r="W79" s="239"/>
      <c r="X79" s="239"/>
      <c r="Y79" s="239"/>
      <c r="Z79" s="239"/>
      <c r="AA79" s="239"/>
      <c r="AB79" s="239"/>
      <c r="AC79" s="239"/>
      <c r="AD79" s="239"/>
      <c r="AE79" s="239"/>
      <c r="AF79" s="239"/>
      <c r="AG79" s="239"/>
      <c r="AH79" s="239"/>
      <c r="AI79" s="239"/>
      <c r="AJ79" s="239"/>
    </row>
    <row r="80" spans="1:1024" s="131" customFormat="1" ht="78" customHeight="1" x14ac:dyDescent="0.25">
      <c r="A80" s="245" t="s">
        <v>43</v>
      </c>
      <c r="B80" s="489" t="s">
        <v>883</v>
      </c>
      <c r="C80" s="456">
        <v>17</v>
      </c>
      <c r="D80" s="114" t="s">
        <v>316</v>
      </c>
      <c r="E80" s="540"/>
      <c r="F80" s="490">
        <f>C80*E80</f>
        <v>0</v>
      </c>
      <c r="G80" s="231"/>
      <c r="H80" s="130"/>
      <c r="K80" s="239"/>
      <c r="L80" s="239"/>
      <c r="M80" s="239"/>
      <c r="N80" s="239"/>
      <c r="O80" s="239"/>
      <c r="P80" s="239"/>
      <c r="Q80" s="239"/>
      <c r="R80" s="239"/>
      <c r="S80" s="239"/>
      <c r="T80" s="239"/>
      <c r="U80" s="239"/>
      <c r="V80" s="239"/>
      <c r="W80" s="239"/>
      <c r="X80" s="239"/>
      <c r="Y80" s="239"/>
      <c r="Z80" s="239"/>
      <c r="AA80" s="239"/>
      <c r="AB80" s="239"/>
      <c r="AC80" s="239"/>
      <c r="AD80" s="239"/>
      <c r="AE80" s="239"/>
      <c r="AF80" s="239"/>
      <c r="AG80" s="239"/>
      <c r="AH80" s="239"/>
      <c r="AI80" s="239"/>
      <c r="AJ80" s="239"/>
    </row>
    <row r="81" spans="1:1024" s="135" customFormat="1" ht="60" x14ac:dyDescent="0.25">
      <c r="A81" s="246" t="s">
        <v>538</v>
      </c>
      <c r="B81" s="477" t="s">
        <v>884</v>
      </c>
      <c r="C81" s="491"/>
      <c r="D81" s="492"/>
      <c r="E81" s="491"/>
      <c r="F81" s="491"/>
      <c r="G81" s="247"/>
      <c r="K81" s="248"/>
      <c r="L81" s="248"/>
      <c r="M81" s="248"/>
      <c r="N81" s="248"/>
      <c r="O81" s="248"/>
      <c r="P81" s="248"/>
      <c r="Q81" s="248"/>
      <c r="R81" s="248"/>
      <c r="S81" s="248"/>
      <c r="T81" s="248"/>
      <c r="U81" s="248"/>
      <c r="V81" s="248"/>
      <c r="W81" s="248"/>
      <c r="X81" s="248"/>
      <c r="Y81" s="248"/>
      <c r="Z81" s="248"/>
      <c r="AA81" s="248"/>
      <c r="AB81" s="248"/>
      <c r="AC81" s="248"/>
      <c r="AD81" s="248"/>
      <c r="AE81" s="248"/>
      <c r="AF81" s="248"/>
      <c r="AG81" s="248"/>
      <c r="AH81" s="248"/>
      <c r="AI81" s="248"/>
      <c r="AJ81" s="248"/>
      <c r="ALX81" s="136"/>
      <c r="ALY81" s="136"/>
      <c r="ALZ81" s="136"/>
      <c r="AMA81" s="136"/>
      <c r="AMB81" s="136"/>
      <c r="AMC81" s="136"/>
      <c r="AMD81" s="136"/>
      <c r="AME81" s="136"/>
      <c r="AMF81" s="136"/>
      <c r="AMG81" s="136"/>
      <c r="AMH81" s="136"/>
      <c r="AMI81" s="136"/>
      <c r="AMJ81" s="136"/>
    </row>
    <row r="82" spans="1:1024" s="135" customFormat="1" ht="45" x14ac:dyDescent="0.25">
      <c r="A82" s="246" t="s">
        <v>538</v>
      </c>
      <c r="B82" s="477" t="s">
        <v>885</v>
      </c>
      <c r="C82" s="492"/>
      <c r="D82" s="492"/>
      <c r="E82" s="491"/>
      <c r="F82" s="491"/>
      <c r="G82" s="247"/>
      <c r="K82" s="248"/>
      <c r="L82" s="248"/>
      <c r="M82" s="248"/>
      <c r="N82" s="248"/>
      <c r="O82" s="248"/>
      <c r="P82" s="248"/>
      <c r="Q82" s="248"/>
      <c r="R82" s="248"/>
      <c r="S82" s="248"/>
      <c r="T82" s="248"/>
      <c r="U82" s="248"/>
      <c r="V82" s="248"/>
      <c r="W82" s="248"/>
      <c r="X82" s="248"/>
      <c r="Y82" s="248"/>
      <c r="Z82" s="248"/>
      <c r="AA82" s="248"/>
      <c r="AB82" s="248"/>
      <c r="AC82" s="248"/>
      <c r="AD82" s="248"/>
      <c r="AE82" s="248"/>
      <c r="AF82" s="248"/>
      <c r="AG82" s="248"/>
      <c r="AH82" s="248"/>
      <c r="AI82" s="248"/>
      <c r="AJ82" s="248"/>
      <c r="ALX82" s="136"/>
      <c r="ALY82" s="136"/>
      <c r="ALZ82" s="136"/>
      <c r="AMA82" s="136"/>
      <c r="AMB82" s="136"/>
      <c r="AMC82" s="136"/>
      <c r="AMD82" s="136"/>
      <c r="AME82" s="136"/>
      <c r="AMF82" s="136"/>
      <c r="AMG82" s="136"/>
      <c r="AMH82" s="136"/>
      <c r="AMI82" s="136"/>
      <c r="AMJ82" s="136"/>
    </row>
    <row r="83" spans="1:1024" s="135" customFormat="1" ht="30" x14ac:dyDescent="0.25">
      <c r="A83" s="246" t="s">
        <v>538</v>
      </c>
      <c r="B83" s="477" t="s">
        <v>539</v>
      </c>
      <c r="C83" s="492"/>
      <c r="D83" s="492"/>
      <c r="E83" s="491"/>
      <c r="F83" s="491"/>
      <c r="G83" s="247"/>
      <c r="K83" s="248"/>
      <c r="L83" s="248"/>
      <c r="M83" s="248"/>
      <c r="N83" s="248"/>
      <c r="O83" s="248"/>
      <c r="P83" s="248"/>
      <c r="Q83" s="248"/>
      <c r="R83" s="248"/>
      <c r="S83" s="248"/>
      <c r="T83" s="248"/>
      <c r="U83" s="248"/>
      <c r="V83" s="248"/>
      <c r="W83" s="248"/>
      <c r="X83" s="248"/>
      <c r="Y83" s="248"/>
      <c r="Z83" s="248"/>
      <c r="AA83" s="248"/>
      <c r="AB83" s="248"/>
      <c r="AC83" s="248"/>
      <c r="AD83" s="248"/>
      <c r="AE83" s="248"/>
      <c r="AF83" s="248"/>
      <c r="AG83" s="248"/>
      <c r="AH83" s="248"/>
      <c r="AI83" s="248"/>
      <c r="AJ83" s="248"/>
      <c r="ALX83" s="136"/>
      <c r="ALY83" s="136"/>
      <c r="ALZ83" s="136"/>
      <c r="AMA83" s="136"/>
      <c r="AMB83" s="136"/>
      <c r="AMC83" s="136"/>
      <c r="AMD83" s="136"/>
      <c r="AME83" s="136"/>
      <c r="AMF83" s="136"/>
      <c r="AMG83" s="136"/>
      <c r="AMH83" s="136"/>
      <c r="AMI83" s="136"/>
      <c r="AMJ83" s="136"/>
    </row>
    <row r="84" spans="1:1024" s="131" customFormat="1" ht="21.95" customHeight="1" x14ac:dyDescent="0.25">
      <c r="A84" s="245"/>
      <c r="B84" s="493" t="s">
        <v>886</v>
      </c>
      <c r="C84" s="456"/>
      <c r="D84" s="114"/>
      <c r="E84" s="484"/>
      <c r="F84" s="484"/>
      <c r="G84" s="231"/>
      <c r="H84" s="130"/>
      <c r="K84" s="239"/>
      <c r="L84" s="239"/>
      <c r="M84" s="239"/>
      <c r="N84" s="239"/>
      <c r="O84" s="239"/>
      <c r="P84" s="239"/>
      <c r="Q84" s="239"/>
      <c r="R84" s="239"/>
      <c r="S84" s="239"/>
      <c r="T84" s="239"/>
      <c r="U84" s="239"/>
      <c r="V84" s="239"/>
      <c r="W84" s="239"/>
      <c r="X84" s="239"/>
      <c r="Y84" s="239"/>
      <c r="Z84" s="239"/>
      <c r="AA84" s="239"/>
      <c r="AB84" s="239"/>
      <c r="AC84" s="239"/>
      <c r="AD84" s="239"/>
      <c r="AE84" s="239"/>
      <c r="AF84" s="239"/>
      <c r="AG84" s="239"/>
      <c r="AH84" s="239"/>
      <c r="AI84" s="239"/>
      <c r="AJ84" s="239"/>
    </row>
    <row r="85" spans="1:1024" s="126" customFormat="1" ht="20.100000000000001" customHeight="1" x14ac:dyDescent="0.25">
      <c r="A85" s="245"/>
      <c r="B85" s="576" t="s">
        <v>540</v>
      </c>
      <c r="C85" s="576"/>
      <c r="D85" s="576"/>
      <c r="E85" s="576"/>
      <c r="F85" s="576"/>
      <c r="G85" s="235"/>
      <c r="K85" s="237"/>
      <c r="L85" s="237"/>
      <c r="M85" s="237"/>
      <c r="N85" s="237"/>
      <c r="O85" s="237"/>
      <c r="P85" s="237"/>
      <c r="Q85" s="237"/>
      <c r="R85" s="237"/>
      <c r="S85" s="237"/>
      <c r="T85" s="237"/>
      <c r="U85" s="237"/>
      <c r="V85" s="237"/>
      <c r="W85" s="237"/>
      <c r="X85" s="237"/>
      <c r="Y85" s="237"/>
      <c r="Z85" s="237"/>
      <c r="AA85" s="237"/>
      <c r="AB85" s="237"/>
      <c r="AC85" s="237"/>
      <c r="AD85" s="237"/>
      <c r="AE85" s="237"/>
      <c r="AF85" s="237"/>
      <c r="AG85" s="237"/>
      <c r="AH85" s="237"/>
      <c r="AI85" s="237"/>
      <c r="AJ85" s="237"/>
      <c r="ALX85" s="125"/>
      <c r="ALY85" s="125"/>
      <c r="ALZ85" s="125"/>
      <c r="AMA85" s="125"/>
      <c r="AMB85" s="125"/>
      <c r="AMC85" s="125"/>
      <c r="AMD85" s="125"/>
      <c r="AME85" s="125"/>
      <c r="AMF85" s="125"/>
      <c r="AMG85" s="125"/>
      <c r="AMH85" s="125"/>
      <c r="AMI85" s="125"/>
      <c r="AMJ85" s="125"/>
    </row>
    <row r="86" spans="1:1024" s="126" customFormat="1" ht="35.25" customHeight="1" x14ac:dyDescent="0.25">
      <c r="A86" s="245"/>
      <c r="B86" s="576" t="s">
        <v>541</v>
      </c>
      <c r="C86" s="576"/>
      <c r="D86" s="576"/>
      <c r="E86" s="576"/>
      <c r="F86" s="576"/>
      <c r="G86" s="235"/>
      <c r="K86" s="237"/>
      <c r="L86" s="237"/>
      <c r="M86" s="237"/>
      <c r="N86" s="237"/>
      <c r="O86" s="237"/>
      <c r="P86" s="237"/>
      <c r="Q86" s="237"/>
      <c r="R86" s="237"/>
      <c r="S86" s="237"/>
      <c r="T86" s="237"/>
      <c r="U86" s="237"/>
      <c r="V86" s="237"/>
      <c r="W86" s="237"/>
      <c r="X86" s="237"/>
      <c r="Y86" s="237"/>
      <c r="Z86" s="237"/>
      <c r="AA86" s="237"/>
      <c r="AB86" s="237"/>
      <c r="AC86" s="237"/>
      <c r="AD86" s="237"/>
      <c r="AE86" s="237"/>
      <c r="AF86" s="237"/>
      <c r="AG86" s="237"/>
      <c r="AH86" s="237"/>
      <c r="AI86" s="237"/>
      <c r="AJ86" s="237"/>
      <c r="ALX86" s="125"/>
      <c r="ALY86" s="125"/>
      <c r="ALZ86" s="125"/>
      <c r="AMA86" s="125"/>
      <c r="AMB86" s="125"/>
      <c r="AMC86" s="125"/>
      <c r="AMD86" s="125"/>
      <c r="AME86" s="125"/>
      <c r="AMF86" s="125"/>
      <c r="AMG86" s="125"/>
      <c r="AMH86" s="125"/>
      <c r="AMI86" s="125"/>
      <c r="AMJ86" s="125"/>
    </row>
    <row r="87" spans="1:1024" s="126" customFormat="1" ht="48.95" customHeight="1" x14ac:dyDescent="0.25">
      <c r="A87" s="245"/>
      <c r="B87" s="576" t="s">
        <v>887</v>
      </c>
      <c r="C87" s="576"/>
      <c r="D87" s="576"/>
      <c r="E87" s="576"/>
      <c r="F87" s="576"/>
      <c r="G87" s="235"/>
      <c r="K87" s="237"/>
      <c r="L87" s="237"/>
      <c r="M87" s="237"/>
      <c r="N87" s="237"/>
      <c r="O87" s="237"/>
      <c r="P87" s="237"/>
      <c r="Q87" s="237"/>
      <c r="R87" s="237"/>
      <c r="S87" s="237"/>
      <c r="T87" s="237"/>
      <c r="U87" s="237"/>
      <c r="V87" s="237"/>
      <c r="W87" s="237"/>
      <c r="X87" s="237"/>
      <c r="Y87" s="237"/>
      <c r="Z87" s="237"/>
      <c r="AA87" s="237"/>
      <c r="AB87" s="237"/>
      <c r="AC87" s="237"/>
      <c r="AD87" s="237"/>
      <c r="AE87" s="237"/>
      <c r="AF87" s="237"/>
      <c r="AG87" s="237"/>
      <c r="AH87" s="237"/>
      <c r="AI87" s="237"/>
      <c r="AJ87" s="237"/>
      <c r="ALX87" s="125"/>
      <c r="ALY87" s="125"/>
      <c r="ALZ87" s="125"/>
      <c r="AMA87" s="125"/>
      <c r="AMB87" s="125"/>
      <c r="AMC87" s="125"/>
      <c r="AMD87" s="125"/>
      <c r="AME87" s="125"/>
      <c r="AMF87" s="125"/>
      <c r="AMG87" s="125"/>
      <c r="AMH87" s="125"/>
      <c r="AMI87" s="125"/>
      <c r="AMJ87" s="125"/>
    </row>
    <row r="88" spans="1:1024" s="126" customFormat="1" x14ac:dyDescent="0.25">
      <c r="A88" s="245"/>
      <c r="B88" s="576" t="s">
        <v>542</v>
      </c>
      <c r="C88" s="576"/>
      <c r="D88" s="576"/>
      <c r="E88" s="576"/>
      <c r="F88" s="576"/>
      <c r="G88" s="235"/>
      <c r="K88" s="237"/>
      <c r="L88" s="237"/>
      <c r="M88" s="237"/>
      <c r="N88" s="237"/>
      <c r="O88" s="237"/>
      <c r="P88" s="237"/>
      <c r="Q88" s="237"/>
      <c r="R88" s="237"/>
      <c r="S88" s="237"/>
      <c r="T88" s="237"/>
      <c r="U88" s="237"/>
      <c r="V88" s="237"/>
      <c r="W88" s="237"/>
      <c r="X88" s="237"/>
      <c r="Y88" s="237"/>
      <c r="Z88" s="237"/>
      <c r="AA88" s="237"/>
      <c r="AB88" s="237"/>
      <c r="AC88" s="237"/>
      <c r="AD88" s="237"/>
      <c r="AE88" s="237"/>
      <c r="AF88" s="237"/>
      <c r="AG88" s="237"/>
      <c r="AH88" s="237"/>
      <c r="AI88" s="237"/>
      <c r="AJ88" s="237"/>
      <c r="ALX88" s="125"/>
      <c r="ALY88" s="125"/>
      <c r="ALZ88" s="125"/>
      <c r="AMA88" s="125"/>
      <c r="AMB88" s="125"/>
      <c r="AMC88" s="125"/>
      <c r="AMD88" s="125"/>
      <c r="AME88" s="125"/>
      <c r="AMF88" s="125"/>
      <c r="AMG88" s="125"/>
      <c r="AMH88" s="125"/>
      <c r="AMI88" s="125"/>
      <c r="AMJ88" s="125"/>
    </row>
    <row r="89" spans="1:1024" s="131" customFormat="1" ht="17.100000000000001" customHeight="1" x14ac:dyDescent="0.25">
      <c r="A89" s="245"/>
      <c r="B89" s="489"/>
      <c r="C89" s="456"/>
      <c r="D89" s="114"/>
      <c r="E89" s="484"/>
      <c r="F89" s="484"/>
      <c r="G89" s="231"/>
      <c r="H89" s="130"/>
      <c r="K89" s="239"/>
      <c r="L89" s="239"/>
      <c r="M89" s="239"/>
      <c r="N89" s="239"/>
      <c r="O89" s="239"/>
      <c r="P89" s="239"/>
      <c r="Q89" s="239"/>
      <c r="R89" s="239"/>
      <c r="S89" s="239"/>
      <c r="T89" s="239"/>
      <c r="U89" s="239"/>
      <c r="V89" s="239"/>
      <c r="W89" s="239"/>
      <c r="X89" s="239"/>
      <c r="Y89" s="239"/>
      <c r="Z89" s="239"/>
      <c r="AA89" s="239"/>
      <c r="AB89" s="239"/>
      <c r="AC89" s="239"/>
      <c r="AD89" s="239"/>
      <c r="AE89" s="239"/>
      <c r="AF89" s="239"/>
      <c r="AG89" s="239"/>
      <c r="AH89" s="239"/>
      <c r="AI89" s="239"/>
      <c r="AJ89" s="239"/>
    </row>
    <row r="90" spans="1:1024" s="131" customFormat="1" ht="69.95" customHeight="1" x14ac:dyDescent="0.25">
      <c r="A90" s="245" t="s">
        <v>48</v>
      </c>
      <c r="B90" s="489" t="s">
        <v>888</v>
      </c>
      <c r="C90" s="456">
        <v>17</v>
      </c>
      <c r="D90" s="114" t="s">
        <v>316</v>
      </c>
      <c r="E90" s="540"/>
      <c r="F90" s="490">
        <f>C90*E90</f>
        <v>0</v>
      </c>
      <c r="G90" s="579"/>
      <c r="H90" s="579"/>
      <c r="I90" s="579"/>
      <c r="J90" s="579"/>
      <c r="K90" s="579"/>
      <c r="L90" s="579"/>
      <c r="M90" s="579"/>
      <c r="N90" s="579"/>
      <c r="O90" s="579"/>
      <c r="P90" s="239"/>
      <c r="Q90" s="239"/>
      <c r="R90" s="239"/>
      <c r="S90" s="239"/>
      <c r="T90" s="239"/>
      <c r="U90" s="239"/>
      <c r="V90" s="239"/>
      <c r="W90" s="239"/>
      <c r="X90" s="239"/>
      <c r="Y90" s="239"/>
      <c r="Z90" s="239"/>
      <c r="AA90" s="239"/>
      <c r="AB90" s="239"/>
      <c r="AC90" s="239"/>
      <c r="AD90" s="239"/>
      <c r="AE90" s="239"/>
      <c r="AF90" s="239"/>
      <c r="AG90" s="239"/>
      <c r="AH90" s="239"/>
      <c r="AI90" s="239"/>
      <c r="AJ90" s="239"/>
    </row>
    <row r="91" spans="1:1024" s="131" customFormat="1" ht="45" x14ac:dyDescent="0.25">
      <c r="A91" s="246" t="s">
        <v>538</v>
      </c>
      <c r="B91" s="494" t="s">
        <v>543</v>
      </c>
      <c r="C91" s="456"/>
      <c r="D91" s="114"/>
      <c r="E91" s="484"/>
      <c r="F91" s="484"/>
      <c r="G91" s="231"/>
      <c r="H91" s="130"/>
      <c r="K91" s="239"/>
      <c r="L91" s="239"/>
      <c r="M91" s="239"/>
      <c r="N91" s="239"/>
      <c r="O91" s="239"/>
      <c r="P91" s="239"/>
      <c r="Q91" s="239"/>
      <c r="R91" s="239"/>
      <c r="S91" s="239"/>
      <c r="T91" s="239"/>
      <c r="U91" s="239"/>
      <c r="V91" s="239"/>
      <c r="W91" s="239"/>
      <c r="X91" s="239"/>
      <c r="Y91" s="239"/>
      <c r="Z91" s="239"/>
      <c r="AA91" s="239"/>
      <c r="AB91" s="239"/>
      <c r="AC91" s="239"/>
      <c r="AD91" s="239"/>
      <c r="AE91" s="239"/>
      <c r="AF91" s="239"/>
      <c r="AG91" s="239"/>
      <c r="AH91" s="239"/>
      <c r="AI91" s="239"/>
      <c r="AJ91" s="239"/>
    </row>
    <row r="92" spans="1:1024" s="131" customFormat="1" ht="75" x14ac:dyDescent="0.25">
      <c r="A92" s="246" t="s">
        <v>538</v>
      </c>
      <c r="B92" s="494" t="s">
        <v>889</v>
      </c>
      <c r="C92" s="456"/>
      <c r="D92" s="114"/>
      <c r="E92" s="484"/>
      <c r="F92" s="484"/>
      <c r="G92" s="231"/>
      <c r="H92" s="130"/>
      <c r="K92" s="239"/>
      <c r="L92" s="239"/>
      <c r="M92" s="239"/>
      <c r="N92" s="239"/>
      <c r="O92" s="239"/>
      <c r="P92" s="239"/>
      <c r="Q92" s="239"/>
      <c r="R92" s="239"/>
      <c r="S92" s="239"/>
      <c r="T92" s="239"/>
      <c r="U92" s="239"/>
      <c r="V92" s="239"/>
      <c r="W92" s="239"/>
      <c r="X92" s="239"/>
      <c r="Y92" s="239"/>
      <c r="Z92" s="239"/>
      <c r="AA92" s="239"/>
      <c r="AB92" s="239"/>
      <c r="AC92" s="239"/>
      <c r="AD92" s="239"/>
      <c r="AE92" s="239"/>
      <c r="AF92" s="239"/>
      <c r="AG92" s="239"/>
      <c r="AH92" s="239"/>
      <c r="AI92" s="239"/>
      <c r="AJ92" s="239"/>
    </row>
    <row r="93" spans="1:1024" s="131" customFormat="1" ht="32.1" customHeight="1" x14ac:dyDescent="0.25">
      <c r="A93" s="246" t="s">
        <v>538</v>
      </c>
      <c r="B93" s="494" t="s">
        <v>890</v>
      </c>
      <c r="C93" s="456"/>
      <c r="D93" s="114"/>
      <c r="E93" s="484"/>
      <c r="F93" s="484"/>
      <c r="G93" s="231"/>
      <c r="H93" s="130"/>
      <c r="K93" s="239"/>
      <c r="L93" s="239"/>
      <c r="M93" s="239"/>
      <c r="N93" s="239"/>
      <c r="O93" s="239"/>
      <c r="P93" s="239"/>
      <c r="Q93" s="239"/>
      <c r="R93" s="239"/>
      <c r="S93" s="239"/>
      <c r="T93" s="239"/>
      <c r="U93" s="239"/>
      <c r="V93" s="239"/>
      <c r="W93" s="239"/>
      <c r="X93" s="239"/>
      <c r="Y93" s="239"/>
      <c r="Z93" s="239"/>
      <c r="AA93" s="239"/>
      <c r="AB93" s="239"/>
      <c r="AC93" s="239"/>
      <c r="AD93" s="239"/>
      <c r="AE93" s="239"/>
      <c r="AF93" s="239"/>
      <c r="AG93" s="239"/>
      <c r="AH93" s="239"/>
      <c r="AI93" s="239"/>
      <c r="AJ93" s="239"/>
    </row>
    <row r="94" spans="1:1024" s="131" customFormat="1" ht="48.95" customHeight="1" x14ac:dyDescent="0.25">
      <c r="A94" s="246" t="s">
        <v>538</v>
      </c>
      <c r="B94" s="494" t="s">
        <v>891</v>
      </c>
      <c r="C94" s="456"/>
      <c r="D94" s="114"/>
      <c r="E94" s="484"/>
      <c r="F94" s="484"/>
      <c r="G94" s="231"/>
      <c r="H94" s="130"/>
      <c r="K94" s="239"/>
      <c r="L94" s="239"/>
      <c r="M94" s="239"/>
      <c r="N94" s="239"/>
      <c r="O94" s="239"/>
      <c r="P94" s="239"/>
      <c r="Q94" s="239"/>
      <c r="R94" s="239"/>
      <c r="S94" s="239"/>
      <c r="T94" s="239"/>
      <c r="U94" s="239"/>
      <c r="V94" s="239"/>
      <c r="W94" s="239"/>
      <c r="X94" s="239"/>
      <c r="Y94" s="239"/>
      <c r="Z94" s="239"/>
      <c r="AA94" s="239"/>
      <c r="AB94" s="239"/>
      <c r="AC94" s="239"/>
      <c r="AD94" s="239"/>
      <c r="AE94" s="239"/>
      <c r="AF94" s="239"/>
      <c r="AG94" s="239"/>
      <c r="AH94" s="239"/>
      <c r="AI94" s="239"/>
      <c r="AJ94" s="239"/>
    </row>
    <row r="95" spans="1:1024" s="131" customFormat="1" ht="75" x14ac:dyDescent="0.25">
      <c r="A95" s="246" t="s">
        <v>538</v>
      </c>
      <c r="B95" s="494" t="s">
        <v>544</v>
      </c>
      <c r="C95" s="456"/>
      <c r="D95" s="114"/>
      <c r="E95" s="484"/>
      <c r="F95" s="484"/>
      <c r="G95" s="231"/>
      <c r="H95" s="130"/>
      <c r="K95" s="239"/>
      <c r="L95" s="239"/>
      <c r="M95" s="239"/>
      <c r="N95" s="239"/>
      <c r="O95" s="239"/>
      <c r="P95" s="239"/>
      <c r="Q95" s="239"/>
      <c r="R95" s="239"/>
      <c r="S95" s="239"/>
      <c r="T95" s="239"/>
      <c r="U95" s="239"/>
      <c r="V95" s="239"/>
      <c r="W95" s="239"/>
      <c r="X95" s="239"/>
      <c r="Y95" s="239"/>
      <c r="Z95" s="239"/>
      <c r="AA95" s="239"/>
      <c r="AB95" s="239"/>
      <c r="AC95" s="239"/>
      <c r="AD95" s="239"/>
      <c r="AE95" s="239"/>
      <c r="AF95" s="239"/>
      <c r="AG95" s="239"/>
      <c r="AH95" s="239"/>
      <c r="AI95" s="239"/>
      <c r="AJ95" s="239"/>
    </row>
    <row r="96" spans="1:1024" s="131" customFormat="1" ht="16.350000000000001" customHeight="1" x14ac:dyDescent="0.25">
      <c r="A96" s="245"/>
      <c r="B96" s="493" t="s">
        <v>892</v>
      </c>
      <c r="C96" s="456"/>
      <c r="D96" s="114"/>
      <c r="E96" s="484"/>
      <c r="F96" s="484"/>
      <c r="G96" s="231"/>
      <c r="H96" s="130"/>
      <c r="K96" s="239"/>
      <c r="L96" s="239"/>
      <c r="M96" s="239"/>
      <c r="N96" s="239"/>
      <c r="O96" s="239"/>
      <c r="P96" s="239"/>
      <c r="Q96" s="239"/>
      <c r="R96" s="239"/>
      <c r="S96" s="239"/>
      <c r="T96" s="239"/>
      <c r="U96" s="239"/>
      <c r="V96" s="239"/>
      <c r="W96" s="239"/>
      <c r="X96" s="239"/>
      <c r="Y96" s="239"/>
      <c r="Z96" s="239"/>
      <c r="AA96" s="239"/>
      <c r="AB96" s="239"/>
      <c r="AC96" s="239"/>
      <c r="AD96" s="239"/>
      <c r="AE96" s="239"/>
      <c r="AF96" s="239"/>
      <c r="AG96" s="239"/>
      <c r="AH96" s="239"/>
      <c r="AI96" s="239"/>
      <c r="AJ96" s="239"/>
    </row>
    <row r="97" spans="1:36" s="131" customFormat="1" ht="30" customHeight="1" x14ac:dyDescent="0.25">
      <c r="A97" s="245"/>
      <c r="B97" s="576" t="s">
        <v>545</v>
      </c>
      <c r="C97" s="576"/>
      <c r="D97" s="576"/>
      <c r="E97" s="576"/>
      <c r="F97" s="576"/>
      <c r="G97" s="231"/>
      <c r="H97" s="130"/>
      <c r="K97" s="239"/>
      <c r="L97" s="239"/>
      <c r="M97" s="239"/>
      <c r="N97" s="239"/>
      <c r="O97" s="239"/>
      <c r="P97" s="239"/>
      <c r="Q97" s="239"/>
      <c r="R97" s="239"/>
      <c r="S97" s="239"/>
      <c r="T97" s="239"/>
      <c r="U97" s="239"/>
      <c r="V97" s="239"/>
      <c r="W97" s="239"/>
      <c r="X97" s="239"/>
      <c r="Y97" s="239"/>
      <c r="Z97" s="239"/>
      <c r="AA97" s="239"/>
      <c r="AB97" s="239"/>
      <c r="AC97" s="239"/>
      <c r="AD97" s="239"/>
      <c r="AE97" s="239"/>
      <c r="AF97" s="239"/>
      <c r="AG97" s="239"/>
      <c r="AH97" s="239"/>
      <c r="AI97" s="239"/>
      <c r="AJ97" s="239"/>
    </row>
    <row r="98" spans="1:36" s="131" customFormat="1" ht="16.350000000000001" customHeight="1" x14ac:dyDescent="0.25">
      <c r="A98" s="245"/>
      <c r="B98" s="489"/>
      <c r="C98" s="456"/>
      <c r="D98" s="114"/>
      <c r="E98" s="484"/>
      <c r="F98" s="484"/>
      <c r="G98" s="231"/>
      <c r="H98" s="130"/>
      <c r="K98" s="239"/>
      <c r="L98" s="239"/>
      <c r="M98" s="239"/>
      <c r="N98" s="239"/>
      <c r="O98" s="239"/>
      <c r="P98" s="239"/>
      <c r="Q98" s="239"/>
      <c r="R98" s="239"/>
      <c r="S98" s="239"/>
      <c r="T98" s="239"/>
      <c r="U98" s="239"/>
      <c r="V98" s="239"/>
      <c r="W98" s="239"/>
      <c r="X98" s="239"/>
      <c r="Y98" s="239"/>
      <c r="Z98" s="239"/>
      <c r="AA98" s="239"/>
      <c r="AB98" s="239"/>
      <c r="AC98" s="239"/>
      <c r="AD98" s="239"/>
      <c r="AE98" s="239"/>
      <c r="AF98" s="239"/>
      <c r="AG98" s="239"/>
      <c r="AH98" s="239"/>
      <c r="AI98" s="239"/>
      <c r="AJ98" s="239"/>
    </row>
    <row r="99" spans="1:36" s="131" customFormat="1" ht="53.1" customHeight="1" x14ac:dyDescent="0.25">
      <c r="A99" s="245" t="s">
        <v>546</v>
      </c>
      <c r="B99" s="489" t="s">
        <v>893</v>
      </c>
      <c r="C99" s="456">
        <v>275</v>
      </c>
      <c r="D99" s="114" t="s">
        <v>25</v>
      </c>
      <c r="E99" s="540"/>
      <c r="F99" s="490">
        <f>C99*E99</f>
        <v>0</v>
      </c>
      <c r="G99" s="231"/>
      <c r="H99" s="130"/>
      <c r="K99" s="239"/>
      <c r="L99" s="239"/>
      <c r="M99" s="239"/>
      <c r="N99" s="239"/>
      <c r="O99" s="239"/>
      <c r="P99" s="239"/>
      <c r="Q99" s="239"/>
      <c r="R99" s="239"/>
      <c r="S99" s="239"/>
      <c r="T99" s="239"/>
      <c r="U99" s="239"/>
      <c r="V99" s="239"/>
      <c r="W99" s="239"/>
      <c r="X99" s="239"/>
      <c r="Y99" s="239"/>
      <c r="Z99" s="239"/>
      <c r="AA99" s="239"/>
      <c r="AB99" s="239"/>
      <c r="AC99" s="239"/>
      <c r="AD99" s="239"/>
      <c r="AE99" s="239"/>
      <c r="AF99" s="239"/>
      <c r="AG99" s="239"/>
      <c r="AH99" s="239"/>
      <c r="AI99" s="239"/>
      <c r="AJ99" s="239"/>
    </row>
    <row r="100" spans="1:36" x14ac:dyDescent="0.2">
      <c r="A100" s="113"/>
      <c r="B100" s="461"/>
      <c r="C100" s="456"/>
      <c r="E100" s="484"/>
      <c r="F100" s="484"/>
    </row>
    <row r="101" spans="1:36" s="138" customFormat="1" ht="22.5" customHeight="1" x14ac:dyDescent="0.25">
      <c r="A101" s="146" t="s">
        <v>536</v>
      </c>
      <c r="B101" s="578" t="s">
        <v>547</v>
      </c>
      <c r="C101" s="578"/>
      <c r="D101" s="578"/>
      <c r="E101" s="495"/>
      <c r="F101" s="496">
        <f>SUM(F99+F90+F80)</f>
        <v>0</v>
      </c>
      <c r="G101" s="249"/>
      <c r="K101" s="250"/>
      <c r="L101" s="250"/>
      <c r="M101" s="250"/>
      <c r="N101" s="250"/>
      <c r="O101" s="250"/>
      <c r="P101" s="250"/>
      <c r="Q101" s="250"/>
      <c r="R101" s="250"/>
      <c r="S101" s="250"/>
      <c r="T101" s="250"/>
      <c r="U101" s="250"/>
      <c r="V101" s="250"/>
      <c r="W101" s="250"/>
      <c r="X101" s="250"/>
      <c r="Y101" s="250"/>
      <c r="Z101" s="250"/>
      <c r="AA101" s="250"/>
      <c r="AB101" s="250"/>
      <c r="AC101" s="250"/>
      <c r="AD101" s="250"/>
      <c r="AE101" s="250"/>
      <c r="AF101" s="250"/>
      <c r="AG101" s="250"/>
      <c r="AH101" s="250"/>
      <c r="AI101" s="250"/>
      <c r="AJ101" s="250"/>
    </row>
    <row r="102" spans="1:36" x14ac:dyDescent="0.2">
      <c r="A102" s="113"/>
      <c r="B102" s="461"/>
      <c r="C102" s="456"/>
      <c r="E102" s="484"/>
      <c r="F102" s="484"/>
    </row>
    <row r="103" spans="1:36" s="134" customFormat="1" x14ac:dyDescent="0.25">
      <c r="A103" s="243" t="s">
        <v>548</v>
      </c>
      <c r="B103" s="485" t="s">
        <v>549</v>
      </c>
      <c r="C103" s="486"/>
      <c r="D103" s="487"/>
      <c r="E103" s="488"/>
      <c r="F103" s="488"/>
      <c r="G103" s="232"/>
      <c r="H103" s="133"/>
      <c r="K103" s="244"/>
      <c r="L103" s="244"/>
      <c r="M103" s="244"/>
      <c r="N103" s="244"/>
      <c r="O103" s="244"/>
      <c r="P103" s="244"/>
      <c r="Q103" s="244"/>
      <c r="R103" s="244"/>
      <c r="S103" s="244"/>
      <c r="T103" s="244"/>
      <c r="U103" s="244"/>
      <c r="V103" s="244"/>
      <c r="W103" s="244"/>
      <c r="X103" s="244"/>
      <c r="Y103" s="244"/>
      <c r="Z103" s="244"/>
      <c r="AA103" s="244"/>
      <c r="AB103" s="244"/>
      <c r="AC103" s="244"/>
      <c r="AD103" s="244"/>
      <c r="AE103" s="244"/>
      <c r="AF103" s="244"/>
      <c r="AG103" s="244"/>
      <c r="AH103" s="244"/>
      <c r="AI103" s="244"/>
      <c r="AJ103" s="244"/>
    </row>
    <row r="104" spans="1:36" s="125" customFormat="1" x14ac:dyDescent="0.25">
      <c r="A104" s="121"/>
      <c r="B104" s="122"/>
      <c r="C104" s="471"/>
      <c r="D104" s="472"/>
      <c r="E104" s="471"/>
      <c r="F104" s="471"/>
      <c r="G104" s="251"/>
      <c r="K104" s="236"/>
      <c r="L104" s="236"/>
      <c r="M104" s="236"/>
      <c r="N104" s="236"/>
      <c r="O104" s="236"/>
      <c r="P104" s="236"/>
      <c r="Q104" s="236"/>
      <c r="R104" s="236"/>
      <c r="S104" s="236"/>
      <c r="T104" s="236"/>
      <c r="U104" s="236"/>
      <c r="V104" s="236"/>
      <c r="W104" s="236"/>
      <c r="X104" s="236"/>
      <c r="Y104" s="236"/>
      <c r="Z104" s="236"/>
      <c r="AA104" s="236"/>
      <c r="AB104" s="236"/>
      <c r="AC104" s="236"/>
      <c r="AD104" s="236"/>
      <c r="AE104" s="236"/>
      <c r="AF104" s="236"/>
      <c r="AG104" s="236"/>
      <c r="AH104" s="236"/>
      <c r="AI104" s="236"/>
      <c r="AJ104" s="236"/>
    </row>
    <row r="105" spans="1:36" s="125" customFormat="1" ht="33.950000000000003" customHeight="1" x14ac:dyDescent="0.25">
      <c r="A105" s="121"/>
      <c r="B105" s="580" t="s">
        <v>550</v>
      </c>
      <c r="C105" s="580"/>
      <c r="D105" s="580"/>
      <c r="E105" s="580"/>
      <c r="F105" s="580"/>
      <c r="G105" s="251"/>
      <c r="K105" s="236"/>
      <c r="L105" s="236"/>
      <c r="M105" s="236"/>
      <c r="N105" s="236"/>
      <c r="O105" s="236"/>
      <c r="P105" s="236"/>
      <c r="Q105" s="236"/>
      <c r="R105" s="236"/>
      <c r="S105" s="236"/>
      <c r="T105" s="236"/>
      <c r="U105" s="236"/>
      <c r="V105" s="236"/>
      <c r="W105" s="236"/>
      <c r="X105" s="236"/>
      <c r="Y105" s="236"/>
      <c r="Z105" s="236"/>
      <c r="AA105" s="236"/>
      <c r="AB105" s="236"/>
      <c r="AC105" s="236"/>
      <c r="AD105" s="236"/>
      <c r="AE105" s="236"/>
      <c r="AF105" s="236"/>
      <c r="AG105" s="236"/>
      <c r="AH105" s="236"/>
      <c r="AI105" s="236"/>
      <c r="AJ105" s="236"/>
    </row>
    <row r="106" spans="1:36" s="125" customFormat="1" ht="36" customHeight="1" x14ac:dyDescent="0.25">
      <c r="A106" s="121"/>
      <c r="B106" s="580" t="s">
        <v>551</v>
      </c>
      <c r="C106" s="580"/>
      <c r="D106" s="580"/>
      <c r="E106" s="580"/>
      <c r="F106" s="580"/>
      <c r="G106" s="251"/>
      <c r="K106" s="236"/>
      <c r="L106" s="236"/>
      <c r="M106" s="236"/>
      <c r="N106" s="236"/>
      <c r="O106" s="236"/>
      <c r="P106" s="236"/>
      <c r="Q106" s="236"/>
      <c r="R106" s="236"/>
      <c r="S106" s="236"/>
      <c r="T106" s="236"/>
      <c r="U106" s="236"/>
      <c r="V106" s="236"/>
      <c r="W106" s="236"/>
      <c r="X106" s="236"/>
      <c r="Y106" s="236"/>
      <c r="Z106" s="236"/>
      <c r="AA106" s="236"/>
      <c r="AB106" s="236"/>
      <c r="AC106" s="236"/>
      <c r="AD106" s="236"/>
      <c r="AE106" s="236"/>
      <c r="AF106" s="236"/>
      <c r="AG106" s="236"/>
      <c r="AH106" s="236"/>
      <c r="AI106" s="236"/>
      <c r="AJ106" s="236"/>
    </row>
    <row r="107" spans="1:36" s="125" customFormat="1" ht="32.1" customHeight="1" x14ac:dyDescent="0.25">
      <c r="A107" s="121"/>
      <c r="B107" s="581" t="s">
        <v>552</v>
      </c>
      <c r="C107" s="581"/>
      <c r="D107" s="581"/>
      <c r="E107" s="581"/>
      <c r="F107" s="581"/>
      <c r="G107" s="251"/>
      <c r="K107" s="236"/>
      <c r="L107" s="236"/>
      <c r="M107" s="236"/>
      <c r="N107" s="236"/>
      <c r="O107" s="236"/>
      <c r="P107" s="236"/>
      <c r="Q107" s="236"/>
      <c r="R107" s="236"/>
      <c r="S107" s="236"/>
      <c r="T107" s="236"/>
      <c r="U107" s="236"/>
      <c r="V107" s="236"/>
      <c r="W107" s="236"/>
      <c r="X107" s="236"/>
      <c r="Y107" s="236"/>
      <c r="Z107" s="236"/>
      <c r="AA107" s="236"/>
      <c r="AB107" s="236"/>
      <c r="AC107" s="236"/>
      <c r="AD107" s="236"/>
      <c r="AE107" s="236"/>
      <c r="AF107" s="236"/>
      <c r="AG107" s="236"/>
      <c r="AH107" s="236"/>
      <c r="AI107" s="236"/>
      <c r="AJ107" s="236"/>
    </row>
    <row r="108" spans="1:36" s="125" customFormat="1" ht="33" customHeight="1" x14ac:dyDescent="0.25">
      <c r="A108" s="121"/>
      <c r="B108" s="581" t="s">
        <v>553</v>
      </c>
      <c r="C108" s="581"/>
      <c r="D108" s="581"/>
      <c r="E108" s="581"/>
      <c r="F108" s="581"/>
      <c r="G108" s="251"/>
      <c r="K108" s="236"/>
      <c r="L108" s="236"/>
      <c r="M108" s="236"/>
      <c r="N108" s="236"/>
      <c r="O108" s="236"/>
      <c r="P108" s="236"/>
      <c r="Q108" s="236"/>
      <c r="R108" s="236"/>
      <c r="S108" s="236"/>
      <c r="T108" s="236"/>
      <c r="U108" s="236"/>
      <c r="V108" s="236"/>
      <c r="W108" s="236"/>
      <c r="X108" s="236"/>
      <c r="Y108" s="236"/>
      <c r="Z108" s="236"/>
      <c r="AA108" s="236"/>
      <c r="AB108" s="236"/>
      <c r="AC108" s="236"/>
      <c r="AD108" s="236"/>
      <c r="AE108" s="236"/>
      <c r="AF108" s="236"/>
      <c r="AG108" s="236"/>
      <c r="AH108" s="236"/>
      <c r="AI108" s="236"/>
      <c r="AJ108" s="236"/>
    </row>
    <row r="109" spans="1:36" s="125" customFormat="1" x14ac:dyDescent="0.25">
      <c r="A109" s="121"/>
      <c r="B109" s="475"/>
      <c r="C109" s="498"/>
      <c r="D109" s="498"/>
      <c r="E109" s="499"/>
      <c r="F109" s="499"/>
      <c r="G109" s="251"/>
      <c r="K109" s="236"/>
      <c r="L109" s="236"/>
      <c r="M109" s="236"/>
      <c r="N109" s="236"/>
      <c r="O109" s="236"/>
      <c r="P109" s="236"/>
      <c r="Q109" s="236"/>
      <c r="R109" s="236"/>
      <c r="S109" s="236"/>
      <c r="T109" s="236"/>
      <c r="U109" s="236"/>
      <c r="V109" s="236"/>
      <c r="W109" s="236"/>
      <c r="X109" s="236"/>
      <c r="Y109" s="236"/>
      <c r="Z109" s="236"/>
      <c r="AA109" s="236"/>
      <c r="AB109" s="236"/>
      <c r="AC109" s="236"/>
      <c r="AD109" s="236"/>
      <c r="AE109" s="236"/>
      <c r="AF109" s="236"/>
      <c r="AG109" s="236"/>
      <c r="AH109" s="236"/>
      <c r="AI109" s="236"/>
      <c r="AJ109" s="236"/>
    </row>
    <row r="110" spans="1:36" s="125" customFormat="1" ht="45" customHeight="1" x14ac:dyDescent="0.25">
      <c r="A110" s="121"/>
      <c r="B110" s="577" t="s">
        <v>554</v>
      </c>
      <c r="C110" s="577"/>
      <c r="D110" s="577"/>
      <c r="E110" s="577"/>
      <c r="F110" s="577"/>
      <c r="G110" s="251"/>
      <c r="K110" s="236"/>
      <c r="L110" s="236"/>
      <c r="M110" s="236"/>
      <c r="N110" s="236"/>
      <c r="O110" s="236"/>
      <c r="P110" s="236"/>
      <c r="Q110" s="236"/>
      <c r="R110" s="236"/>
      <c r="S110" s="236"/>
      <c r="T110" s="236"/>
      <c r="U110" s="236"/>
      <c r="V110" s="236"/>
      <c r="W110" s="236"/>
      <c r="X110" s="236"/>
      <c r="Y110" s="236"/>
      <c r="Z110" s="236"/>
      <c r="AA110" s="236"/>
      <c r="AB110" s="236"/>
      <c r="AC110" s="236"/>
      <c r="AD110" s="236"/>
      <c r="AE110" s="236"/>
      <c r="AF110" s="236"/>
      <c r="AG110" s="236"/>
      <c r="AH110" s="236"/>
      <c r="AI110" s="236"/>
      <c r="AJ110" s="236"/>
    </row>
    <row r="111" spans="1:36" s="125" customFormat="1" ht="33.75" customHeight="1" x14ac:dyDescent="0.25">
      <c r="A111" s="124"/>
      <c r="B111" s="576" t="s">
        <v>555</v>
      </c>
      <c r="C111" s="576"/>
      <c r="D111" s="576"/>
      <c r="E111" s="576"/>
      <c r="F111" s="576"/>
      <c r="G111" s="251"/>
      <c r="K111" s="236"/>
      <c r="L111" s="236"/>
      <c r="M111" s="236"/>
      <c r="N111" s="236"/>
      <c r="O111" s="236"/>
      <c r="P111" s="236"/>
      <c r="Q111" s="236"/>
      <c r="R111" s="236"/>
      <c r="S111" s="236"/>
      <c r="T111" s="236"/>
      <c r="U111" s="236"/>
      <c r="V111" s="236"/>
      <c r="W111" s="236"/>
      <c r="X111" s="236"/>
      <c r="Y111" s="236"/>
      <c r="Z111" s="236"/>
      <c r="AA111" s="236"/>
      <c r="AB111" s="236"/>
      <c r="AC111" s="236"/>
      <c r="AD111" s="236"/>
      <c r="AE111" s="236"/>
      <c r="AF111" s="236"/>
      <c r="AG111" s="236"/>
      <c r="AH111" s="236"/>
      <c r="AI111" s="236"/>
      <c r="AJ111" s="236"/>
    </row>
    <row r="112" spans="1:36" s="125" customFormat="1" ht="90" x14ac:dyDescent="0.25">
      <c r="A112" s="252"/>
      <c r="B112" s="489" t="s">
        <v>556</v>
      </c>
      <c r="C112" s="471"/>
      <c r="D112" s="472"/>
      <c r="E112" s="500"/>
      <c r="F112" s="500"/>
      <c r="G112" s="253"/>
      <c r="H112" s="139"/>
      <c r="I112" s="139"/>
      <c r="J112" s="139"/>
      <c r="K112" s="254"/>
      <c r="L112" s="254"/>
      <c r="M112" s="254"/>
      <c r="N112" s="254"/>
      <c r="O112" s="254"/>
      <c r="P112" s="254"/>
      <c r="Q112" s="254"/>
      <c r="R112" s="254"/>
      <c r="S112" s="254"/>
      <c r="T112" s="254"/>
      <c r="U112" s="254"/>
      <c r="V112" s="254"/>
      <c r="W112" s="254"/>
      <c r="X112" s="254"/>
      <c r="Y112" s="254"/>
      <c r="Z112" s="254"/>
      <c r="AA112" s="254"/>
      <c r="AB112" s="236"/>
      <c r="AC112" s="236"/>
      <c r="AD112" s="236"/>
      <c r="AE112" s="236"/>
      <c r="AF112" s="236"/>
      <c r="AG112" s="236"/>
      <c r="AH112" s="236"/>
      <c r="AI112" s="236"/>
      <c r="AJ112" s="236"/>
    </row>
    <row r="113" spans="1:1024" s="131" customFormat="1" x14ac:dyDescent="0.25">
      <c r="A113" s="121"/>
      <c r="B113" s="489" t="s">
        <v>557</v>
      </c>
      <c r="C113" s="501"/>
      <c r="D113" s="502"/>
      <c r="E113" s="503"/>
      <c r="F113" s="503"/>
      <c r="G113" s="255"/>
      <c r="H113" s="140"/>
      <c r="I113" s="141"/>
      <c r="J113" s="141"/>
      <c r="K113" s="256"/>
      <c r="L113" s="256"/>
      <c r="M113" s="256"/>
      <c r="N113" s="256"/>
      <c r="O113" s="256"/>
      <c r="P113" s="256"/>
      <c r="Q113" s="256"/>
      <c r="R113" s="256"/>
      <c r="S113" s="256"/>
      <c r="T113" s="256"/>
      <c r="U113" s="256"/>
      <c r="V113" s="256"/>
      <c r="W113" s="256"/>
      <c r="X113" s="256"/>
      <c r="Y113" s="256"/>
      <c r="Z113" s="256"/>
      <c r="AA113" s="239"/>
      <c r="AB113" s="239"/>
      <c r="AC113" s="239"/>
      <c r="AD113" s="239"/>
      <c r="AE113" s="239"/>
      <c r="AF113" s="239"/>
      <c r="AG113" s="239"/>
      <c r="AH113" s="239"/>
      <c r="AI113" s="239"/>
      <c r="AJ113" s="239"/>
    </row>
    <row r="114" spans="1:1024" s="131" customFormat="1" x14ac:dyDescent="0.25">
      <c r="A114" s="121"/>
      <c r="B114" s="489" t="s">
        <v>558</v>
      </c>
      <c r="C114" s="501"/>
      <c r="D114" s="502"/>
      <c r="E114" s="503"/>
      <c r="F114" s="503"/>
      <c r="G114" s="255"/>
      <c r="H114" s="140"/>
      <c r="I114" s="141"/>
      <c r="J114" s="141"/>
      <c r="K114" s="256"/>
      <c r="L114" s="256"/>
      <c r="M114" s="256"/>
      <c r="N114" s="256"/>
      <c r="O114" s="256"/>
      <c r="P114" s="256"/>
      <c r="Q114" s="256"/>
      <c r="R114" s="256"/>
      <c r="S114" s="256"/>
      <c r="T114" s="256"/>
      <c r="U114" s="256"/>
      <c r="V114" s="256"/>
      <c r="W114" s="256"/>
      <c r="X114" s="256"/>
      <c r="Y114" s="256"/>
      <c r="Z114" s="256"/>
      <c r="AA114" s="239"/>
      <c r="AB114" s="239"/>
      <c r="AC114" s="239"/>
      <c r="AD114" s="239"/>
      <c r="AE114" s="239"/>
      <c r="AF114" s="239"/>
      <c r="AG114" s="239"/>
      <c r="AH114" s="239"/>
      <c r="AI114" s="239"/>
      <c r="AJ114" s="239"/>
    </row>
    <row r="115" spans="1:1024" x14ac:dyDescent="0.2">
      <c r="A115" s="121"/>
      <c r="B115" s="504"/>
      <c r="C115" s="501"/>
      <c r="D115" s="502"/>
      <c r="E115" s="503"/>
      <c r="F115" s="503"/>
      <c r="G115" s="255"/>
      <c r="H115" s="142"/>
      <c r="I115" s="143"/>
      <c r="J115" s="143"/>
      <c r="K115" s="257"/>
      <c r="L115" s="257"/>
      <c r="M115" s="257"/>
      <c r="N115" s="257"/>
      <c r="O115" s="257"/>
      <c r="P115" s="257"/>
      <c r="Q115" s="257"/>
      <c r="R115" s="257"/>
      <c r="S115" s="257"/>
      <c r="T115" s="257"/>
      <c r="U115" s="257"/>
      <c r="V115" s="257"/>
      <c r="W115" s="257"/>
      <c r="X115" s="257"/>
      <c r="Y115" s="257"/>
      <c r="Z115" s="257"/>
    </row>
    <row r="116" spans="1:1024" ht="33" customHeight="1" x14ac:dyDescent="0.25">
      <c r="A116" s="124" t="s">
        <v>68</v>
      </c>
      <c r="B116" s="497" t="s">
        <v>559</v>
      </c>
      <c r="C116" s="456">
        <v>3753.5</v>
      </c>
      <c r="D116" s="114" t="s">
        <v>32</v>
      </c>
      <c r="E116" s="541"/>
      <c r="F116" s="505">
        <f>C116*E116</f>
        <v>0</v>
      </c>
      <c r="G116" s="258"/>
      <c r="H116" s="144"/>
      <c r="O116" s="259"/>
      <c r="P116" s="260"/>
      <c r="Q116" s="261"/>
      <c r="R116" s="237"/>
      <c r="S116" s="262"/>
      <c r="T116" s="237"/>
      <c r="U116" s="237"/>
      <c r="V116" s="237"/>
      <c r="W116" s="237"/>
      <c r="X116" s="237"/>
      <c r="Y116" s="263"/>
      <c r="AMD116" s="126"/>
      <c r="AME116" s="126"/>
      <c r="AMF116" s="126"/>
      <c r="AMG116" s="126"/>
      <c r="AMH116" s="126"/>
      <c r="AMI116" s="126"/>
      <c r="AMJ116" s="126"/>
    </row>
    <row r="117" spans="1:1024" x14ac:dyDescent="0.25">
      <c r="A117" s="121"/>
      <c r="B117" s="504"/>
      <c r="C117" s="501"/>
      <c r="D117" s="502"/>
      <c r="E117" s="542"/>
      <c r="F117" s="506"/>
      <c r="G117" s="255"/>
      <c r="H117" s="142"/>
      <c r="I117" s="143"/>
      <c r="J117" s="143"/>
      <c r="K117" s="257"/>
      <c r="L117" s="257"/>
      <c r="M117" s="257"/>
      <c r="N117" s="257"/>
      <c r="O117" s="257"/>
      <c r="P117" s="257"/>
      <c r="Q117" s="257"/>
      <c r="R117" s="257"/>
      <c r="S117" s="257"/>
      <c r="T117" s="257"/>
      <c r="U117" s="257"/>
      <c r="V117" s="257"/>
      <c r="W117" s="257"/>
      <c r="X117" s="257"/>
      <c r="Y117" s="257"/>
      <c r="Z117" s="257"/>
    </row>
    <row r="118" spans="1:1024" s="126" customFormat="1" ht="195" x14ac:dyDescent="0.25">
      <c r="A118" s="145" t="s">
        <v>560</v>
      </c>
      <c r="B118" s="507" t="s">
        <v>894</v>
      </c>
      <c r="C118" s="471">
        <v>3753.5</v>
      </c>
      <c r="D118" s="472" t="s">
        <v>32</v>
      </c>
      <c r="E118" s="450"/>
      <c r="F118" s="473">
        <f>C118*E118</f>
        <v>0</v>
      </c>
      <c r="G118" s="235"/>
      <c r="H118" s="122"/>
      <c r="I118" s="122"/>
      <c r="J118" s="122"/>
      <c r="K118" s="237"/>
      <c r="L118" s="237"/>
      <c r="M118" s="237"/>
      <c r="N118" s="237"/>
      <c r="O118" s="237"/>
      <c r="P118" s="237"/>
      <c r="Q118" s="237"/>
      <c r="R118" s="237"/>
      <c r="S118" s="237"/>
      <c r="T118" s="237"/>
      <c r="U118" s="237"/>
      <c r="V118" s="237"/>
      <c r="W118" s="237"/>
      <c r="X118" s="237"/>
      <c r="Y118" s="237"/>
      <c r="Z118" s="237"/>
      <c r="AA118" s="237"/>
      <c r="AB118" s="237"/>
      <c r="AC118" s="237"/>
      <c r="AD118" s="237"/>
      <c r="AE118" s="237"/>
      <c r="AF118" s="237"/>
      <c r="AG118" s="237"/>
      <c r="AH118" s="237"/>
      <c r="AI118" s="237"/>
      <c r="AJ118" s="237"/>
    </row>
    <row r="119" spans="1:1024" s="126" customFormat="1" ht="13.5" customHeight="1" x14ac:dyDescent="0.25">
      <c r="A119" s="252"/>
      <c r="B119" s="497"/>
      <c r="C119" s="471"/>
      <c r="D119" s="472"/>
      <c r="E119" s="266"/>
      <c r="F119" s="474"/>
      <c r="G119" s="253"/>
      <c r="H119" s="122"/>
      <c r="I119" s="122"/>
      <c r="J119" s="122"/>
      <c r="K119" s="237"/>
      <c r="L119" s="237"/>
      <c r="M119" s="237"/>
      <c r="N119" s="237"/>
      <c r="O119" s="237"/>
      <c r="P119" s="237"/>
      <c r="Q119" s="237"/>
      <c r="R119" s="237"/>
      <c r="S119" s="237"/>
      <c r="T119" s="237"/>
      <c r="U119" s="237"/>
      <c r="V119" s="237"/>
      <c r="W119" s="237"/>
      <c r="X119" s="237"/>
      <c r="Y119" s="237"/>
      <c r="Z119" s="237"/>
      <c r="AA119" s="237"/>
      <c r="AB119" s="237"/>
      <c r="AC119" s="237"/>
      <c r="AD119" s="237"/>
      <c r="AE119" s="237"/>
      <c r="AF119" s="237"/>
      <c r="AG119" s="237"/>
      <c r="AH119" s="237"/>
      <c r="AI119" s="237"/>
      <c r="AJ119" s="237"/>
    </row>
    <row r="120" spans="1:1024" s="126" customFormat="1" ht="45" x14ac:dyDescent="0.25">
      <c r="A120" s="145" t="s">
        <v>80</v>
      </c>
      <c r="B120" s="489" t="s">
        <v>561</v>
      </c>
      <c r="C120" s="471">
        <v>3888.5</v>
      </c>
      <c r="D120" s="472" t="s">
        <v>25</v>
      </c>
      <c r="E120" s="450"/>
      <c r="F120" s="473">
        <f>C120*E120</f>
        <v>0</v>
      </c>
      <c r="G120" s="235"/>
      <c r="H120" s="122"/>
      <c r="I120" s="122"/>
      <c r="J120" s="122"/>
      <c r="K120" s="237"/>
      <c r="L120" s="237"/>
      <c r="M120" s="237"/>
      <c r="N120" s="237"/>
      <c r="O120" s="237"/>
      <c r="P120" s="237"/>
      <c r="Q120" s="237"/>
      <c r="R120" s="237"/>
      <c r="S120" s="237"/>
      <c r="T120" s="237"/>
      <c r="U120" s="237"/>
      <c r="V120" s="237"/>
      <c r="W120" s="237"/>
      <c r="X120" s="237"/>
      <c r="Y120" s="237"/>
      <c r="Z120" s="237"/>
      <c r="AA120" s="237"/>
      <c r="AB120" s="237"/>
      <c r="AC120" s="237"/>
      <c r="AD120" s="237"/>
      <c r="AE120" s="237"/>
      <c r="AF120" s="237"/>
      <c r="AG120" s="237"/>
      <c r="AH120" s="237"/>
      <c r="AI120" s="237"/>
      <c r="AJ120" s="237"/>
    </row>
    <row r="121" spans="1:1024" s="126" customFormat="1" ht="20.25" customHeight="1" x14ac:dyDescent="0.25">
      <c r="A121" s="145"/>
      <c r="B121" s="489" t="s">
        <v>557</v>
      </c>
      <c r="C121" s="508"/>
      <c r="D121" s="472"/>
      <c r="E121" s="543"/>
      <c r="F121" s="509"/>
      <c r="G121" s="253"/>
      <c r="H121" s="122"/>
      <c r="I121" s="122"/>
      <c r="J121" s="122"/>
      <c r="K121" s="236"/>
      <c r="L121" s="236"/>
      <c r="M121" s="236"/>
      <c r="N121" s="236"/>
      <c r="O121" s="236"/>
      <c r="P121" s="236"/>
      <c r="Q121" s="236"/>
      <c r="R121" s="236"/>
      <c r="S121" s="236"/>
      <c r="T121" s="236"/>
      <c r="U121" s="236"/>
      <c r="V121" s="236"/>
      <c r="W121" s="236"/>
      <c r="X121" s="236"/>
      <c r="Y121" s="236"/>
      <c r="Z121" s="236"/>
      <c r="AA121" s="236"/>
      <c r="AB121" s="236"/>
      <c r="AC121" s="236"/>
      <c r="AD121" s="236"/>
      <c r="AE121" s="236"/>
      <c r="AF121" s="236"/>
      <c r="AG121" s="236"/>
      <c r="AH121" s="236"/>
      <c r="AI121" s="237"/>
      <c r="AJ121" s="237"/>
    </row>
    <row r="122" spans="1:1024" s="126" customFormat="1" ht="21" customHeight="1" x14ac:dyDescent="0.25">
      <c r="A122" s="145"/>
      <c r="B122" s="489" t="s">
        <v>558</v>
      </c>
      <c r="C122" s="471"/>
      <c r="D122" s="472"/>
      <c r="E122" s="543"/>
      <c r="F122" s="509"/>
      <c r="G122" s="253"/>
      <c r="H122" s="122"/>
      <c r="I122" s="122"/>
      <c r="J122" s="122"/>
      <c r="K122" s="264"/>
      <c r="L122" s="264"/>
      <c r="M122" s="264"/>
      <c r="N122" s="264"/>
      <c r="O122" s="264"/>
      <c r="P122" s="264"/>
      <c r="Q122" s="264"/>
      <c r="R122" s="264"/>
      <c r="S122" s="264"/>
      <c r="T122" s="264"/>
      <c r="U122" s="264"/>
      <c r="V122" s="264"/>
      <c r="W122" s="264"/>
      <c r="X122" s="264"/>
      <c r="Y122" s="264"/>
      <c r="Z122" s="264"/>
      <c r="AA122" s="264"/>
      <c r="AB122" s="237"/>
      <c r="AC122" s="237"/>
      <c r="AD122" s="237"/>
      <c r="AE122" s="237"/>
      <c r="AF122" s="237"/>
      <c r="AG122" s="237"/>
      <c r="AH122" s="237"/>
      <c r="AI122" s="237"/>
      <c r="AJ122" s="237"/>
    </row>
    <row r="123" spans="1:1024" ht="12.75" customHeight="1" x14ac:dyDescent="0.25">
      <c r="A123" s="121"/>
      <c r="B123" s="504"/>
      <c r="C123" s="501"/>
      <c r="D123" s="502"/>
      <c r="E123" s="544"/>
      <c r="F123" s="510"/>
      <c r="G123" s="255"/>
      <c r="H123" s="142"/>
      <c r="I123" s="143"/>
      <c r="J123" s="143"/>
      <c r="K123" s="236"/>
      <c r="L123" s="236"/>
      <c r="M123" s="236"/>
      <c r="N123" s="236"/>
      <c r="O123" s="236"/>
      <c r="P123" s="236"/>
      <c r="Q123" s="236"/>
      <c r="R123" s="236"/>
      <c r="S123" s="236"/>
      <c r="T123" s="236"/>
      <c r="U123" s="236"/>
      <c r="V123" s="236"/>
      <c r="W123" s="236"/>
      <c r="X123" s="236"/>
      <c r="Y123" s="236"/>
      <c r="Z123" s="236"/>
      <c r="AA123" s="236"/>
      <c r="AB123" s="236"/>
      <c r="AC123" s="236"/>
      <c r="AD123" s="236"/>
      <c r="AE123" s="236"/>
      <c r="AF123" s="236"/>
      <c r="AG123" s="236"/>
      <c r="AH123" s="236"/>
    </row>
    <row r="124" spans="1:1024" s="126" customFormat="1" ht="63" customHeight="1" x14ac:dyDescent="0.25">
      <c r="A124" s="145" t="s">
        <v>85</v>
      </c>
      <c r="B124" s="489" t="s">
        <v>562</v>
      </c>
      <c r="C124" s="471">
        <v>781.5</v>
      </c>
      <c r="D124" s="472" t="s">
        <v>32</v>
      </c>
      <c r="E124" s="450"/>
      <c r="F124" s="473">
        <f>C124*E124</f>
        <v>0</v>
      </c>
      <c r="G124" s="235"/>
      <c r="I124" s="125"/>
      <c r="J124" s="122"/>
      <c r="K124" s="264"/>
      <c r="L124" s="264"/>
      <c r="M124" s="264"/>
      <c r="N124" s="264"/>
      <c r="O124" s="264"/>
      <c r="P124" s="264"/>
      <c r="Q124" s="264"/>
      <c r="R124" s="264"/>
      <c r="S124" s="264"/>
      <c r="T124" s="264"/>
      <c r="U124" s="264"/>
      <c r="V124" s="264"/>
      <c r="W124" s="264"/>
      <c r="X124" s="264"/>
      <c r="Y124" s="264"/>
      <c r="Z124" s="264"/>
      <c r="AA124" s="264"/>
      <c r="AB124" s="237"/>
      <c r="AC124" s="237"/>
      <c r="AD124" s="237"/>
      <c r="AE124" s="237"/>
      <c r="AF124" s="237"/>
      <c r="AG124" s="237"/>
      <c r="AH124" s="237"/>
      <c r="AI124" s="237"/>
      <c r="AJ124" s="237"/>
    </row>
    <row r="125" spans="1:1024" ht="12.75" customHeight="1" x14ac:dyDescent="0.25">
      <c r="A125" s="121"/>
      <c r="B125" s="504"/>
      <c r="C125" s="501"/>
      <c r="D125" s="502"/>
      <c r="E125" s="544"/>
      <c r="F125" s="510"/>
      <c r="G125" s="258"/>
      <c r="J125" s="143"/>
      <c r="K125" s="236"/>
      <c r="L125" s="236"/>
      <c r="M125" s="236"/>
      <c r="N125" s="236"/>
      <c r="O125" s="236"/>
      <c r="P125" s="236"/>
      <c r="Q125" s="236"/>
      <c r="R125" s="236"/>
      <c r="S125" s="236"/>
      <c r="T125" s="236"/>
      <c r="U125" s="236"/>
      <c r="V125" s="236"/>
      <c r="W125" s="236"/>
      <c r="X125" s="236"/>
      <c r="Y125" s="236"/>
      <c r="Z125" s="236"/>
      <c r="AA125" s="236"/>
      <c r="AB125" s="236"/>
      <c r="AC125" s="236"/>
      <c r="AD125" s="236"/>
      <c r="AE125" s="236"/>
      <c r="AF125" s="236"/>
      <c r="AG125" s="236"/>
      <c r="AH125" s="236"/>
    </row>
    <row r="126" spans="1:1024" s="125" customFormat="1" ht="62.1" customHeight="1" x14ac:dyDescent="0.25">
      <c r="A126" s="252" t="s">
        <v>563</v>
      </c>
      <c r="B126" s="497" t="s">
        <v>564</v>
      </c>
      <c r="C126" s="471">
        <v>412</v>
      </c>
      <c r="D126" s="472" t="s">
        <v>32</v>
      </c>
      <c r="E126" s="450"/>
      <c r="F126" s="473">
        <f>C126*E126</f>
        <v>0</v>
      </c>
      <c r="G126" s="253"/>
      <c r="H126" s="139"/>
      <c r="J126" s="139"/>
      <c r="K126" s="254"/>
      <c r="L126" s="254"/>
      <c r="M126" s="254"/>
      <c r="N126" s="254"/>
      <c r="O126" s="254"/>
      <c r="P126" s="254"/>
      <c r="Q126" s="254"/>
      <c r="R126" s="254"/>
      <c r="S126" s="254"/>
      <c r="T126" s="254"/>
      <c r="U126" s="254"/>
      <c r="V126" s="254"/>
      <c r="W126" s="254"/>
      <c r="X126" s="254"/>
      <c r="Y126" s="254"/>
      <c r="Z126" s="254"/>
      <c r="AA126" s="254"/>
      <c r="AB126" s="236"/>
      <c r="AC126" s="236"/>
      <c r="AD126" s="236"/>
      <c r="AE126" s="236"/>
      <c r="AF126" s="236"/>
      <c r="AG126" s="236"/>
      <c r="AH126" s="236"/>
      <c r="AI126" s="236"/>
      <c r="AJ126" s="236"/>
    </row>
    <row r="127" spans="1:1024" x14ac:dyDescent="0.25">
      <c r="A127" s="121"/>
      <c r="B127" s="504"/>
      <c r="C127" s="501"/>
      <c r="D127" s="502"/>
      <c r="E127" s="544"/>
      <c r="F127" s="510"/>
      <c r="G127" s="255"/>
      <c r="H127" s="142"/>
      <c r="I127" s="143"/>
      <c r="J127" s="143"/>
      <c r="K127" s="236"/>
      <c r="L127" s="236"/>
      <c r="M127" s="236"/>
      <c r="N127" s="236"/>
      <c r="O127" s="236"/>
      <c r="P127" s="236"/>
      <c r="Q127" s="236"/>
      <c r="R127" s="236"/>
      <c r="S127" s="236"/>
      <c r="T127" s="236"/>
      <c r="U127" s="236"/>
      <c r="V127" s="236"/>
      <c r="W127" s="236"/>
      <c r="X127" s="236"/>
      <c r="Y127" s="236"/>
      <c r="Z127" s="236"/>
      <c r="AA127" s="236"/>
      <c r="AB127" s="236"/>
      <c r="AC127" s="236"/>
      <c r="AD127" s="236"/>
      <c r="AE127" s="236"/>
      <c r="AF127" s="236"/>
      <c r="AG127" s="236"/>
      <c r="AH127" s="236"/>
    </row>
    <row r="128" spans="1:1024" s="131" customFormat="1" ht="17.25" customHeight="1" x14ac:dyDescent="0.25">
      <c r="A128" s="121"/>
      <c r="B128" s="511" t="s">
        <v>565</v>
      </c>
      <c r="C128" s="512"/>
      <c r="D128" s="456"/>
      <c r="E128" s="265"/>
      <c r="F128" s="513"/>
      <c r="G128" s="255"/>
      <c r="H128" s="140"/>
      <c r="I128" s="141"/>
      <c r="J128" s="141"/>
      <c r="K128" s="236"/>
      <c r="L128" s="236"/>
      <c r="M128" s="236"/>
      <c r="N128" s="236"/>
      <c r="O128" s="236"/>
      <c r="P128" s="236"/>
      <c r="Q128" s="236"/>
      <c r="R128" s="236"/>
      <c r="S128" s="236"/>
      <c r="T128" s="236"/>
      <c r="U128" s="236"/>
      <c r="V128" s="236"/>
      <c r="W128" s="236"/>
      <c r="X128" s="236"/>
      <c r="Y128" s="236"/>
      <c r="Z128" s="236"/>
      <c r="AA128" s="236"/>
      <c r="AB128" s="236"/>
      <c r="AC128" s="236"/>
      <c r="AD128" s="236"/>
      <c r="AE128" s="236"/>
      <c r="AF128" s="236"/>
      <c r="AG128" s="236"/>
      <c r="AH128" s="236"/>
      <c r="AI128" s="239"/>
      <c r="AJ128" s="239"/>
    </row>
    <row r="129" spans="1:36" s="131" customFormat="1" ht="14.1" customHeight="1" x14ac:dyDescent="0.25">
      <c r="A129" s="121"/>
      <c r="B129" s="514" t="s">
        <v>566</v>
      </c>
      <c r="C129" s="512"/>
      <c r="D129" s="456"/>
      <c r="E129" s="265"/>
      <c r="F129" s="513"/>
      <c r="G129" s="255"/>
      <c r="H129" s="140"/>
      <c r="I129" s="141"/>
      <c r="J129" s="141"/>
      <c r="K129" s="236"/>
      <c r="L129" s="236"/>
      <c r="M129" s="236"/>
      <c r="N129" s="236"/>
      <c r="O129" s="236"/>
      <c r="P129" s="236"/>
      <c r="Q129" s="236"/>
      <c r="R129" s="236"/>
      <c r="S129" s="236"/>
      <c r="T129" s="236"/>
      <c r="U129" s="236"/>
      <c r="V129" s="236"/>
      <c r="W129" s="236"/>
      <c r="X129" s="236"/>
      <c r="Y129" s="236"/>
      <c r="Z129" s="236"/>
      <c r="AA129" s="236"/>
      <c r="AB129" s="236"/>
      <c r="AC129" s="236"/>
      <c r="AD129" s="236"/>
      <c r="AE129" s="236"/>
      <c r="AF129" s="236"/>
      <c r="AG129" s="236"/>
      <c r="AH129" s="236"/>
      <c r="AI129" s="239"/>
      <c r="AJ129" s="239"/>
    </row>
    <row r="130" spans="1:36" ht="60" x14ac:dyDescent="0.25">
      <c r="A130" s="124" t="s">
        <v>567</v>
      </c>
      <c r="B130" s="489" t="s">
        <v>895</v>
      </c>
      <c r="C130" s="471">
        <v>165</v>
      </c>
      <c r="D130" s="472" t="s">
        <v>37</v>
      </c>
      <c r="E130" s="450"/>
      <c r="F130" s="473">
        <f>ROUND((C130*E130),2)</f>
        <v>0</v>
      </c>
      <c r="G130" s="255"/>
      <c r="H130" s="142"/>
      <c r="I130" s="143"/>
      <c r="J130" s="143"/>
      <c r="K130" s="236"/>
      <c r="L130" s="236"/>
      <c r="M130" s="236"/>
      <c r="N130" s="236"/>
      <c r="O130" s="236"/>
      <c r="P130" s="236"/>
      <c r="Q130" s="236"/>
      <c r="R130" s="236"/>
      <c r="S130" s="236"/>
      <c r="T130" s="236"/>
      <c r="U130" s="236"/>
      <c r="V130" s="236"/>
      <c r="W130" s="236"/>
      <c r="X130" s="236"/>
      <c r="Y130" s="236"/>
      <c r="Z130" s="236"/>
      <c r="AA130" s="236"/>
      <c r="AB130" s="236"/>
      <c r="AC130" s="236"/>
      <c r="AD130" s="236"/>
      <c r="AE130" s="236"/>
      <c r="AF130" s="236"/>
      <c r="AG130" s="236"/>
      <c r="AH130" s="236"/>
    </row>
    <row r="131" spans="1:36" x14ac:dyDescent="0.25">
      <c r="A131" s="121"/>
      <c r="B131" s="126"/>
      <c r="E131" s="114"/>
      <c r="F131" s="515"/>
      <c r="G131" s="255"/>
      <c r="H131" s="142"/>
      <c r="I131" s="143"/>
      <c r="J131" s="143"/>
      <c r="K131" s="236"/>
      <c r="L131" s="236"/>
      <c r="M131" s="236"/>
      <c r="N131" s="236"/>
      <c r="O131" s="236"/>
      <c r="P131" s="236"/>
      <c r="Q131" s="236"/>
      <c r="R131" s="236"/>
      <c r="S131" s="236"/>
      <c r="T131" s="236"/>
      <c r="U131" s="236"/>
      <c r="V131" s="236"/>
      <c r="W131" s="236"/>
      <c r="X131" s="236"/>
      <c r="Y131" s="236"/>
      <c r="Z131" s="236"/>
      <c r="AA131" s="236"/>
      <c r="AB131" s="236"/>
      <c r="AC131" s="236"/>
      <c r="AD131" s="236"/>
      <c r="AE131" s="236"/>
      <c r="AF131" s="236"/>
      <c r="AG131" s="236"/>
      <c r="AH131" s="236"/>
    </row>
    <row r="132" spans="1:36" x14ac:dyDescent="0.25">
      <c r="A132" s="121"/>
      <c r="B132" s="504"/>
      <c r="C132" s="501"/>
      <c r="D132" s="502"/>
      <c r="E132" s="503"/>
      <c r="F132" s="510"/>
      <c r="G132" s="255"/>
      <c r="H132" s="142"/>
      <c r="I132" s="143"/>
      <c r="J132" s="143"/>
      <c r="K132" s="236"/>
      <c r="L132" s="236"/>
      <c r="M132" s="236"/>
      <c r="N132" s="236"/>
      <c r="O132" s="236"/>
      <c r="P132" s="236"/>
      <c r="Q132" s="236"/>
      <c r="R132" s="236"/>
      <c r="S132" s="236"/>
      <c r="T132" s="236"/>
      <c r="U132" s="236"/>
      <c r="V132" s="236"/>
      <c r="W132" s="236"/>
      <c r="X132" s="236"/>
      <c r="Y132" s="236"/>
      <c r="Z132" s="236"/>
      <c r="AA132" s="236"/>
      <c r="AB132" s="236"/>
      <c r="AC132" s="236"/>
      <c r="AD132" s="236"/>
      <c r="AE132" s="236"/>
      <c r="AF132" s="236"/>
      <c r="AG132" s="236"/>
      <c r="AH132" s="236"/>
    </row>
    <row r="133" spans="1:36" s="147" customFormat="1" ht="18" customHeight="1" x14ac:dyDescent="0.25">
      <c r="A133" s="146" t="s">
        <v>548</v>
      </c>
      <c r="B133" s="578" t="s">
        <v>568</v>
      </c>
      <c r="C133" s="578"/>
      <c r="D133" s="578"/>
      <c r="E133" s="495"/>
      <c r="F133" s="496">
        <f>SUM(F113:F130)</f>
        <v>0</v>
      </c>
      <c r="G133" s="249"/>
      <c r="K133" s="267"/>
      <c r="L133" s="267"/>
      <c r="M133" s="267"/>
      <c r="N133" s="267"/>
      <c r="O133" s="267"/>
      <c r="P133" s="267"/>
      <c r="Q133" s="267"/>
      <c r="R133" s="267"/>
      <c r="S133" s="267"/>
      <c r="T133" s="267"/>
      <c r="U133" s="267"/>
      <c r="V133" s="267"/>
      <c r="W133" s="267"/>
      <c r="X133" s="267"/>
      <c r="Y133" s="267"/>
      <c r="Z133" s="267"/>
      <c r="AA133" s="267"/>
      <c r="AB133" s="267"/>
      <c r="AC133" s="267"/>
      <c r="AD133" s="267"/>
      <c r="AE133" s="267"/>
      <c r="AF133" s="267"/>
      <c r="AG133" s="267"/>
      <c r="AH133" s="267"/>
      <c r="AI133" s="267"/>
      <c r="AJ133" s="267"/>
    </row>
    <row r="134" spans="1:36" x14ac:dyDescent="0.25">
      <c r="A134" s="121"/>
      <c r="B134" s="504"/>
      <c r="C134" s="501"/>
      <c r="D134" s="502"/>
      <c r="E134" s="503"/>
      <c r="F134" s="503"/>
      <c r="G134" s="255"/>
      <c r="H134" s="142"/>
      <c r="I134" s="143"/>
      <c r="J134" s="143"/>
      <c r="K134" s="236"/>
      <c r="L134" s="236"/>
      <c r="M134" s="236"/>
      <c r="N134" s="236"/>
      <c r="O134" s="236"/>
      <c r="P134" s="236"/>
      <c r="Q134" s="236"/>
      <c r="R134" s="236"/>
      <c r="S134" s="236"/>
      <c r="T134" s="236"/>
      <c r="U134" s="236"/>
      <c r="V134" s="236"/>
      <c r="W134" s="236"/>
      <c r="X134" s="236"/>
      <c r="Y134" s="236"/>
      <c r="Z134" s="236"/>
      <c r="AA134" s="236"/>
      <c r="AB134" s="236"/>
      <c r="AC134" s="236"/>
      <c r="AD134" s="236"/>
      <c r="AE134" s="236"/>
      <c r="AF134" s="236"/>
      <c r="AG134" s="236"/>
      <c r="AH134" s="236"/>
    </row>
    <row r="135" spans="1:36" s="134" customFormat="1" x14ac:dyDescent="0.25">
      <c r="A135" s="243" t="s">
        <v>569</v>
      </c>
      <c r="B135" s="485" t="s">
        <v>570</v>
      </c>
      <c r="C135" s="486"/>
      <c r="D135" s="487"/>
      <c r="E135" s="488"/>
      <c r="F135" s="488"/>
      <c r="G135" s="268"/>
      <c r="H135" s="133"/>
      <c r="I135" s="148"/>
      <c r="J135" s="148"/>
      <c r="K135" s="269"/>
      <c r="L135" s="270"/>
      <c r="M135" s="270"/>
      <c r="N135" s="270"/>
      <c r="O135" s="270"/>
      <c r="P135" s="270"/>
      <c r="Q135" s="270"/>
      <c r="R135" s="270"/>
      <c r="S135" s="270"/>
      <c r="T135" s="270"/>
      <c r="U135" s="270"/>
      <c r="V135" s="270"/>
      <c r="W135" s="270"/>
      <c r="X135" s="270"/>
      <c r="Y135" s="270"/>
      <c r="Z135" s="270"/>
      <c r="AA135" s="270"/>
      <c r="AB135" s="270"/>
      <c r="AC135" s="270"/>
      <c r="AD135" s="270"/>
      <c r="AE135" s="270"/>
      <c r="AF135" s="270"/>
      <c r="AG135" s="270"/>
      <c r="AH135" s="270"/>
      <c r="AI135" s="244"/>
      <c r="AJ135" s="244"/>
    </row>
    <row r="136" spans="1:36" s="131" customFormat="1" x14ac:dyDescent="0.25">
      <c r="A136" s="113"/>
      <c r="B136" s="461" t="s">
        <v>571</v>
      </c>
      <c r="C136" s="456"/>
      <c r="D136" s="114"/>
      <c r="E136" s="484"/>
      <c r="F136" s="484"/>
      <c r="G136" s="231"/>
      <c r="H136" s="130"/>
      <c r="K136" s="239"/>
      <c r="L136" s="239"/>
      <c r="M136" s="239"/>
      <c r="N136" s="239"/>
      <c r="O136" s="239"/>
      <c r="P136" s="239"/>
      <c r="Q136" s="239"/>
      <c r="R136" s="239"/>
      <c r="S136" s="239"/>
      <c r="T136" s="239"/>
      <c r="U136" s="239"/>
      <c r="V136" s="239"/>
      <c r="W136" s="239"/>
      <c r="X136" s="239"/>
      <c r="Y136" s="239"/>
      <c r="Z136" s="239"/>
      <c r="AA136" s="239"/>
      <c r="AB136" s="239"/>
      <c r="AC136" s="239"/>
      <c r="AD136" s="239"/>
      <c r="AE136" s="239"/>
      <c r="AF136" s="239"/>
      <c r="AG136" s="239"/>
      <c r="AH136" s="239"/>
      <c r="AI136" s="239"/>
      <c r="AJ136" s="239"/>
    </row>
    <row r="137" spans="1:36" s="131" customFormat="1" ht="51.75" customHeight="1" x14ac:dyDescent="0.25">
      <c r="A137" s="113"/>
      <c r="B137" s="574" t="s">
        <v>572</v>
      </c>
      <c r="C137" s="574"/>
      <c r="D137" s="574"/>
      <c r="E137" s="574"/>
      <c r="F137" s="574"/>
      <c r="G137" s="231"/>
      <c r="H137" s="130"/>
      <c r="K137" s="239"/>
      <c r="L137" s="239"/>
      <c r="M137" s="239"/>
      <c r="N137" s="239"/>
      <c r="O137" s="239"/>
      <c r="P137" s="239"/>
      <c r="Q137" s="239"/>
      <c r="R137" s="239"/>
      <c r="S137" s="239"/>
      <c r="T137" s="239"/>
      <c r="U137" s="239"/>
      <c r="V137" s="239"/>
      <c r="W137" s="239"/>
      <c r="X137" s="239"/>
      <c r="Y137" s="239"/>
      <c r="Z137" s="239"/>
      <c r="AA137" s="239"/>
      <c r="AB137" s="239"/>
      <c r="AC137" s="239"/>
      <c r="AD137" s="239"/>
      <c r="AE137" s="239"/>
      <c r="AF137" s="239"/>
      <c r="AG137" s="239"/>
      <c r="AH137" s="239"/>
      <c r="AI137" s="239"/>
      <c r="AJ137" s="239"/>
    </row>
    <row r="138" spans="1:36" s="131" customFormat="1" ht="46.5" customHeight="1" x14ac:dyDescent="0.25">
      <c r="A138" s="113"/>
      <c r="B138" s="574" t="s">
        <v>573</v>
      </c>
      <c r="C138" s="574"/>
      <c r="D138" s="574"/>
      <c r="E138" s="574"/>
      <c r="F138" s="574"/>
      <c r="G138" s="231"/>
      <c r="H138" s="130"/>
      <c r="K138" s="239"/>
      <c r="L138" s="239"/>
      <c r="M138" s="239"/>
      <c r="N138" s="239"/>
      <c r="O138" s="239"/>
      <c r="P138" s="239"/>
      <c r="Q138" s="239"/>
      <c r="R138" s="239"/>
      <c r="S138" s="239"/>
      <c r="T138" s="239"/>
      <c r="U138" s="239"/>
      <c r="V138" s="239"/>
      <c r="W138" s="239"/>
      <c r="X138" s="239"/>
      <c r="Y138" s="239"/>
      <c r="Z138" s="239"/>
      <c r="AA138" s="239"/>
      <c r="AB138" s="239"/>
      <c r="AC138" s="239"/>
      <c r="AD138" s="239"/>
      <c r="AE138" s="239"/>
      <c r="AF138" s="239"/>
      <c r="AG138" s="239"/>
      <c r="AH138" s="239"/>
      <c r="AI138" s="239"/>
      <c r="AJ138" s="239"/>
    </row>
    <row r="139" spans="1:36" s="131" customFormat="1" x14ac:dyDescent="0.25">
      <c r="A139" s="113"/>
      <c r="B139" s="461"/>
      <c r="C139" s="456"/>
      <c r="D139" s="114"/>
      <c r="E139" s="484"/>
      <c r="F139" s="484"/>
      <c r="G139" s="231"/>
      <c r="H139" s="130"/>
      <c r="K139" s="239"/>
      <c r="L139" s="239"/>
      <c r="M139" s="239"/>
      <c r="N139" s="239"/>
      <c r="O139" s="239"/>
      <c r="P139" s="239"/>
      <c r="Q139" s="239"/>
      <c r="R139" s="239"/>
      <c r="S139" s="239"/>
      <c r="T139" s="239"/>
      <c r="U139" s="239"/>
      <c r="V139" s="239"/>
      <c r="W139" s="239"/>
      <c r="X139" s="239"/>
      <c r="Y139" s="239"/>
      <c r="Z139" s="239"/>
      <c r="AA139" s="239"/>
      <c r="AB139" s="239"/>
      <c r="AC139" s="239"/>
      <c r="AD139" s="239"/>
      <c r="AE139" s="239"/>
      <c r="AF139" s="239"/>
      <c r="AG139" s="239"/>
      <c r="AH139" s="239"/>
      <c r="AI139" s="239"/>
      <c r="AJ139" s="239"/>
    </row>
    <row r="140" spans="1:36" s="131" customFormat="1" ht="22.5" customHeight="1" x14ac:dyDescent="0.25">
      <c r="A140" s="113"/>
      <c r="B140" s="582" t="s">
        <v>574</v>
      </c>
      <c r="C140" s="582"/>
      <c r="D140" s="582"/>
      <c r="E140" s="582"/>
      <c r="F140" s="582"/>
      <c r="G140" s="231"/>
      <c r="H140" s="130"/>
      <c r="K140" s="239"/>
      <c r="L140" s="239"/>
      <c r="M140" s="239"/>
      <c r="N140" s="239"/>
      <c r="O140" s="239"/>
      <c r="P140" s="239"/>
      <c r="Q140" s="239"/>
      <c r="R140" s="239"/>
      <c r="S140" s="239"/>
      <c r="T140" s="239"/>
      <c r="U140" s="239"/>
      <c r="V140" s="239"/>
      <c r="W140" s="239"/>
      <c r="X140" s="239"/>
      <c r="Y140" s="239"/>
      <c r="Z140" s="239"/>
      <c r="AA140" s="239"/>
      <c r="AB140" s="239"/>
      <c r="AC140" s="239"/>
      <c r="AD140" s="239"/>
      <c r="AE140" s="239"/>
      <c r="AF140" s="239"/>
      <c r="AG140" s="239"/>
      <c r="AH140" s="239"/>
      <c r="AI140" s="239"/>
      <c r="AJ140" s="239"/>
    </row>
    <row r="141" spans="1:36" s="131" customFormat="1" ht="20.25" customHeight="1" x14ac:dyDescent="0.25">
      <c r="A141" s="113"/>
      <c r="B141" s="582" t="s">
        <v>575</v>
      </c>
      <c r="C141" s="582"/>
      <c r="D141" s="582"/>
      <c r="E141" s="582"/>
      <c r="F141" s="582"/>
      <c r="G141" s="231"/>
      <c r="H141" s="130"/>
      <c r="K141" s="239"/>
      <c r="L141" s="239"/>
      <c r="M141" s="239"/>
      <c r="N141" s="239"/>
      <c r="O141" s="239"/>
      <c r="P141" s="239"/>
      <c r="Q141" s="239"/>
      <c r="R141" s="239"/>
      <c r="S141" s="239"/>
      <c r="T141" s="239"/>
      <c r="U141" s="239"/>
      <c r="V141" s="239"/>
      <c r="W141" s="239"/>
      <c r="X141" s="239"/>
      <c r="Y141" s="239"/>
      <c r="Z141" s="239"/>
      <c r="AA141" s="239"/>
      <c r="AB141" s="239"/>
      <c r="AC141" s="239"/>
      <c r="AD141" s="239"/>
      <c r="AE141" s="239"/>
      <c r="AF141" s="239"/>
      <c r="AG141" s="239"/>
      <c r="AH141" s="239"/>
      <c r="AI141" s="239"/>
      <c r="AJ141" s="239"/>
    </row>
    <row r="142" spans="1:36" s="131" customFormat="1" ht="29.25" customHeight="1" x14ac:dyDescent="0.25">
      <c r="A142" s="113"/>
      <c r="B142" s="582" t="s">
        <v>576</v>
      </c>
      <c r="C142" s="582"/>
      <c r="D142" s="582"/>
      <c r="E142" s="582"/>
      <c r="F142" s="582"/>
      <c r="G142" s="231"/>
      <c r="H142" s="130"/>
      <c r="K142" s="239"/>
      <c r="L142" s="239"/>
      <c r="M142" s="239"/>
      <c r="N142" s="239"/>
      <c r="O142" s="239"/>
      <c r="P142" s="239"/>
      <c r="Q142" s="239"/>
      <c r="R142" s="239"/>
      <c r="S142" s="239"/>
      <c r="T142" s="239"/>
      <c r="U142" s="239"/>
      <c r="V142" s="239"/>
      <c r="W142" s="239"/>
      <c r="X142" s="239"/>
      <c r="Y142" s="239"/>
      <c r="Z142" s="239"/>
      <c r="AA142" s="239"/>
      <c r="AB142" s="239"/>
      <c r="AC142" s="239"/>
      <c r="AD142" s="239"/>
      <c r="AE142" s="239"/>
      <c r="AF142" s="239"/>
      <c r="AG142" s="239"/>
      <c r="AH142" s="239"/>
      <c r="AI142" s="239"/>
      <c r="AJ142" s="239"/>
    </row>
    <row r="143" spans="1:36" s="131" customFormat="1" x14ac:dyDescent="0.25">
      <c r="A143" s="113"/>
      <c r="B143" s="516"/>
      <c r="C143" s="145"/>
      <c r="D143" s="517"/>
      <c r="E143" s="517"/>
      <c r="F143" s="518"/>
      <c r="G143" s="231"/>
      <c r="H143" s="130"/>
      <c r="K143" s="239"/>
      <c r="L143" s="239"/>
      <c r="M143" s="239"/>
      <c r="N143" s="239"/>
      <c r="O143" s="239"/>
      <c r="P143" s="239"/>
      <c r="Q143" s="239"/>
      <c r="R143" s="239"/>
      <c r="S143" s="239"/>
      <c r="T143" s="239"/>
      <c r="U143" s="239"/>
      <c r="V143" s="239"/>
      <c r="W143" s="239"/>
      <c r="X143" s="239"/>
      <c r="Y143" s="239"/>
      <c r="Z143" s="239"/>
      <c r="AA143" s="239"/>
      <c r="AB143" s="239"/>
      <c r="AC143" s="239"/>
      <c r="AD143" s="239"/>
      <c r="AE143" s="239"/>
      <c r="AF143" s="239"/>
      <c r="AG143" s="239"/>
      <c r="AH143" s="239"/>
      <c r="AI143" s="239"/>
      <c r="AJ143" s="239"/>
    </row>
    <row r="144" spans="1:36" s="131" customFormat="1" ht="50.25" customHeight="1" x14ac:dyDescent="0.25">
      <c r="A144" s="113"/>
      <c r="B144" s="582" t="s">
        <v>577</v>
      </c>
      <c r="C144" s="582"/>
      <c r="D144" s="582"/>
      <c r="E144" s="582"/>
      <c r="F144" s="582"/>
      <c r="G144" s="231"/>
      <c r="H144" s="130"/>
      <c r="K144" s="239"/>
      <c r="L144" s="239"/>
      <c r="M144" s="239"/>
      <c r="N144" s="239"/>
      <c r="O144" s="239"/>
      <c r="P144" s="239"/>
      <c r="Q144" s="239"/>
      <c r="R144" s="239"/>
      <c r="S144" s="239"/>
      <c r="T144" s="239"/>
      <c r="U144" s="239"/>
      <c r="V144" s="239"/>
      <c r="W144" s="239"/>
      <c r="X144" s="239"/>
      <c r="Y144" s="239"/>
      <c r="Z144" s="239"/>
      <c r="AA144" s="239"/>
      <c r="AB144" s="239"/>
      <c r="AC144" s="239"/>
      <c r="AD144" s="239"/>
      <c r="AE144" s="239"/>
      <c r="AF144" s="239"/>
      <c r="AG144" s="239"/>
      <c r="AH144" s="239"/>
      <c r="AI144" s="239"/>
      <c r="AJ144" s="239"/>
    </row>
    <row r="145" spans="1:36" s="131" customFormat="1" ht="35.25" customHeight="1" x14ac:dyDescent="0.25">
      <c r="A145" s="113"/>
      <c r="B145" s="582" t="s">
        <v>578</v>
      </c>
      <c r="C145" s="582"/>
      <c r="D145" s="582"/>
      <c r="E145" s="582"/>
      <c r="F145" s="582"/>
      <c r="G145" s="231"/>
      <c r="H145" s="130"/>
      <c r="K145" s="239"/>
      <c r="L145" s="239"/>
      <c r="M145" s="239"/>
      <c r="N145" s="239"/>
      <c r="O145" s="239"/>
      <c r="P145" s="239"/>
      <c r="Q145" s="239"/>
      <c r="R145" s="239"/>
      <c r="S145" s="239"/>
      <c r="T145" s="239"/>
      <c r="U145" s="239"/>
      <c r="V145" s="239"/>
      <c r="W145" s="239"/>
      <c r="X145" s="239"/>
      <c r="Y145" s="239"/>
      <c r="Z145" s="239"/>
      <c r="AA145" s="239"/>
      <c r="AB145" s="239"/>
      <c r="AC145" s="239"/>
      <c r="AD145" s="239"/>
      <c r="AE145" s="239"/>
      <c r="AF145" s="239"/>
      <c r="AG145" s="239"/>
      <c r="AH145" s="239"/>
      <c r="AI145" s="239"/>
      <c r="AJ145" s="239"/>
    </row>
    <row r="146" spans="1:36" s="131" customFormat="1" ht="29.25" customHeight="1" x14ac:dyDescent="0.25">
      <c r="A146" s="113"/>
      <c r="B146" s="582" t="s">
        <v>579</v>
      </c>
      <c r="C146" s="582"/>
      <c r="D146" s="582"/>
      <c r="E146" s="582"/>
      <c r="F146" s="582"/>
      <c r="G146" s="231"/>
      <c r="H146" s="130"/>
      <c r="K146" s="239"/>
      <c r="L146" s="239"/>
      <c r="M146" s="239"/>
      <c r="N146" s="239"/>
      <c r="O146" s="239"/>
      <c r="P146" s="239"/>
      <c r="Q146" s="239"/>
      <c r="R146" s="239"/>
      <c r="S146" s="239"/>
      <c r="T146" s="239"/>
      <c r="U146" s="239"/>
      <c r="V146" s="239"/>
      <c r="W146" s="239"/>
      <c r="X146" s="239"/>
      <c r="Y146" s="239"/>
      <c r="Z146" s="239"/>
      <c r="AA146" s="239"/>
      <c r="AB146" s="239"/>
      <c r="AC146" s="239"/>
      <c r="AD146" s="239"/>
      <c r="AE146" s="239"/>
      <c r="AF146" s="239"/>
      <c r="AG146" s="239"/>
      <c r="AH146" s="239"/>
      <c r="AI146" s="239"/>
      <c r="AJ146" s="239"/>
    </row>
    <row r="147" spans="1:36" s="131" customFormat="1" x14ac:dyDescent="0.25">
      <c r="A147" s="113"/>
      <c r="B147" s="516"/>
      <c r="C147" s="145"/>
      <c r="D147" s="517"/>
      <c r="E147" s="517"/>
      <c r="F147" s="518"/>
      <c r="G147" s="231"/>
      <c r="H147" s="130"/>
      <c r="K147" s="239"/>
      <c r="L147" s="239"/>
      <c r="M147" s="239"/>
      <c r="N147" s="239"/>
      <c r="O147" s="239"/>
      <c r="P147" s="239"/>
      <c r="Q147" s="239"/>
      <c r="R147" s="239"/>
      <c r="S147" s="239"/>
      <c r="T147" s="239"/>
      <c r="U147" s="239"/>
      <c r="V147" s="239"/>
      <c r="W147" s="239"/>
      <c r="X147" s="239"/>
      <c r="Y147" s="239"/>
      <c r="Z147" s="239"/>
      <c r="AA147" s="239"/>
      <c r="AB147" s="239"/>
      <c r="AC147" s="239"/>
      <c r="AD147" s="239"/>
      <c r="AE147" s="239"/>
      <c r="AF147" s="239"/>
      <c r="AG147" s="239"/>
      <c r="AH147" s="239"/>
      <c r="AI147" s="239"/>
      <c r="AJ147" s="239"/>
    </row>
    <row r="148" spans="1:36" s="131" customFormat="1" ht="15.75" customHeight="1" x14ac:dyDescent="0.25">
      <c r="A148" s="113"/>
      <c r="B148" s="582" t="s">
        <v>580</v>
      </c>
      <c r="C148" s="582"/>
      <c r="D148" s="582"/>
      <c r="E148" s="582"/>
      <c r="F148" s="582"/>
      <c r="G148" s="231"/>
      <c r="H148" s="130"/>
      <c r="K148" s="239"/>
      <c r="L148" s="239"/>
      <c r="M148" s="239"/>
      <c r="N148" s="239"/>
      <c r="O148" s="239"/>
      <c r="P148" s="239"/>
      <c r="Q148" s="239"/>
      <c r="R148" s="239"/>
      <c r="S148" s="239"/>
      <c r="T148" s="239"/>
      <c r="U148" s="239"/>
      <c r="V148" s="239"/>
      <c r="W148" s="239"/>
      <c r="X148" s="239"/>
      <c r="Y148" s="239"/>
      <c r="Z148" s="239"/>
      <c r="AA148" s="239"/>
      <c r="AB148" s="239"/>
      <c r="AC148" s="239"/>
      <c r="AD148" s="239"/>
      <c r="AE148" s="239"/>
      <c r="AF148" s="239"/>
      <c r="AG148" s="239"/>
      <c r="AH148" s="239"/>
      <c r="AI148" s="239"/>
      <c r="AJ148" s="239"/>
    </row>
    <row r="149" spans="1:36" ht="40.5" customHeight="1" x14ac:dyDescent="0.2">
      <c r="A149" s="113"/>
      <c r="B149" s="577" t="s">
        <v>896</v>
      </c>
      <c r="C149" s="577"/>
      <c r="D149" s="577"/>
      <c r="E149" s="577"/>
      <c r="F149" s="577"/>
      <c r="I149" s="149"/>
      <c r="J149" s="149"/>
    </row>
    <row r="150" spans="1:36" ht="39" customHeight="1" x14ac:dyDescent="0.2">
      <c r="A150" s="113"/>
      <c r="B150" s="577" t="s">
        <v>897</v>
      </c>
      <c r="C150" s="577"/>
      <c r="D150" s="577"/>
      <c r="E150" s="577"/>
      <c r="F150" s="577"/>
      <c r="I150" s="149"/>
      <c r="J150" s="149"/>
    </row>
    <row r="151" spans="1:36" ht="34.5" customHeight="1" x14ac:dyDescent="0.2">
      <c r="A151" s="113"/>
      <c r="B151" s="577" t="s">
        <v>898</v>
      </c>
      <c r="C151" s="577"/>
      <c r="D151" s="577"/>
      <c r="E151" s="577"/>
      <c r="F151" s="577"/>
      <c r="I151" s="149"/>
      <c r="J151" s="149"/>
    </row>
    <row r="152" spans="1:36" ht="55.5" customHeight="1" x14ac:dyDescent="0.2">
      <c r="A152" s="113"/>
      <c r="B152" s="577" t="s">
        <v>899</v>
      </c>
      <c r="C152" s="577"/>
      <c r="D152" s="577"/>
      <c r="E152" s="577"/>
      <c r="F152" s="577"/>
      <c r="I152" s="149"/>
      <c r="J152" s="149"/>
    </row>
    <row r="153" spans="1:36" ht="39" customHeight="1" x14ac:dyDescent="0.2">
      <c r="A153" s="113"/>
      <c r="B153" s="577" t="s">
        <v>900</v>
      </c>
      <c r="C153" s="577"/>
      <c r="D153" s="577"/>
      <c r="E153" s="577"/>
      <c r="F153" s="577"/>
      <c r="H153" s="150"/>
      <c r="I153" s="149"/>
      <c r="J153" s="149"/>
    </row>
    <row r="154" spans="1:36" ht="32.25" customHeight="1" x14ac:dyDescent="0.2">
      <c r="A154" s="113"/>
      <c r="B154" s="577" t="s">
        <v>901</v>
      </c>
      <c r="C154" s="577"/>
      <c r="D154" s="577"/>
      <c r="E154" s="577"/>
      <c r="F154" s="577"/>
      <c r="H154" s="150"/>
      <c r="I154" s="149"/>
      <c r="J154" s="149"/>
    </row>
    <row r="155" spans="1:36" s="131" customFormat="1" ht="25.5" customHeight="1" x14ac:dyDescent="0.25">
      <c r="A155" s="113"/>
      <c r="B155" s="582" t="s">
        <v>581</v>
      </c>
      <c r="C155" s="582"/>
      <c r="D155" s="582"/>
      <c r="E155" s="582"/>
      <c r="F155" s="582"/>
      <c r="G155" s="231"/>
      <c r="H155" s="130"/>
      <c r="K155" s="239"/>
      <c r="L155" s="239"/>
      <c r="M155" s="239"/>
      <c r="N155" s="239"/>
      <c r="O155" s="239"/>
      <c r="P155" s="239"/>
      <c r="Q155" s="239"/>
      <c r="R155" s="239"/>
      <c r="S155" s="239"/>
      <c r="T155" s="239"/>
      <c r="U155" s="239"/>
      <c r="V155" s="239"/>
      <c r="W155" s="239"/>
      <c r="X155" s="239"/>
      <c r="Y155" s="239"/>
      <c r="Z155" s="239"/>
      <c r="AA155" s="239"/>
      <c r="AB155" s="239"/>
      <c r="AC155" s="239"/>
      <c r="AD155" s="239"/>
      <c r="AE155" s="239"/>
      <c r="AF155" s="239"/>
      <c r="AG155" s="239"/>
      <c r="AH155" s="239"/>
      <c r="AI155" s="239"/>
      <c r="AJ155" s="239"/>
    </row>
    <row r="156" spans="1:36" s="131" customFormat="1" x14ac:dyDescent="0.25">
      <c r="A156" s="124"/>
      <c r="B156" s="461" t="s">
        <v>582</v>
      </c>
      <c r="C156" s="114"/>
      <c r="D156" s="114"/>
      <c r="E156" s="484"/>
      <c r="F156" s="484"/>
      <c r="G156" s="231"/>
      <c r="H156" s="130"/>
      <c r="K156" s="271"/>
      <c r="L156" s="272"/>
      <c r="M156" s="273"/>
      <c r="N156" s="273"/>
      <c r="O156" s="273"/>
      <c r="P156" s="273"/>
      <c r="Q156" s="273"/>
      <c r="R156" s="273"/>
      <c r="S156" s="273"/>
      <c r="T156" s="273"/>
      <c r="U156" s="273"/>
      <c r="V156" s="273"/>
      <c r="W156" s="273"/>
      <c r="X156" s="273"/>
      <c r="Y156" s="273"/>
      <c r="Z156" s="273"/>
      <c r="AA156" s="273"/>
      <c r="AB156" s="273"/>
      <c r="AC156" s="273"/>
      <c r="AD156" s="273"/>
      <c r="AE156" s="273"/>
      <c r="AF156" s="273"/>
      <c r="AG156" s="273"/>
      <c r="AH156" s="273"/>
      <c r="AI156" s="274"/>
      <c r="AJ156" s="274"/>
    </row>
    <row r="157" spans="1:36" x14ac:dyDescent="0.25">
      <c r="A157" s="124"/>
      <c r="B157" s="489"/>
      <c r="E157" s="484"/>
      <c r="F157" s="484"/>
      <c r="L157" s="233"/>
      <c r="M157" s="275"/>
      <c r="P157" s="275"/>
      <c r="Q157" s="276"/>
      <c r="S157" s="277"/>
      <c r="T157" s="277"/>
      <c r="U157" s="277"/>
      <c r="Y157" s="277"/>
      <c r="AB157" s="277"/>
      <c r="AC157" s="277"/>
      <c r="AD157" s="277"/>
      <c r="AE157" s="277"/>
      <c r="AF157" s="277"/>
      <c r="AG157" s="277"/>
      <c r="AH157" s="277"/>
    </row>
    <row r="158" spans="1:36" x14ac:dyDescent="0.25">
      <c r="A158" s="124"/>
      <c r="B158" s="489"/>
      <c r="E158" s="484"/>
      <c r="F158" s="484"/>
      <c r="L158" s="233"/>
      <c r="M158" s="275"/>
      <c r="P158" s="275"/>
      <c r="Q158" s="276"/>
      <c r="S158" s="277"/>
      <c r="T158" s="277"/>
      <c r="U158" s="277"/>
      <c r="Y158" s="277"/>
      <c r="AB158" s="277"/>
      <c r="AC158" s="277"/>
      <c r="AD158" s="277"/>
      <c r="AE158" s="277"/>
      <c r="AF158" s="277"/>
      <c r="AG158" s="277"/>
      <c r="AH158" s="277"/>
    </row>
    <row r="159" spans="1:36" s="131" customFormat="1" x14ac:dyDescent="0.25">
      <c r="A159" s="145"/>
      <c r="B159" s="451" t="s">
        <v>583</v>
      </c>
      <c r="C159" s="456"/>
      <c r="D159" s="114"/>
      <c r="E159" s="484"/>
      <c r="F159" s="484"/>
      <c r="G159" s="231"/>
      <c r="H159" s="130"/>
      <c r="K159" s="278"/>
      <c r="L159" s="244"/>
      <c r="M159" s="239"/>
      <c r="N159" s="239"/>
      <c r="O159" s="239"/>
      <c r="P159" s="239"/>
      <c r="Q159" s="239"/>
      <c r="R159" s="239"/>
      <c r="S159" s="239"/>
      <c r="T159" s="239"/>
      <c r="U159" s="239"/>
      <c r="V159" s="239"/>
      <c r="W159" s="239"/>
      <c r="X159" s="239"/>
      <c r="Y159" s="239"/>
      <c r="Z159" s="239"/>
      <c r="AA159" s="239"/>
      <c r="AB159" s="279"/>
      <c r="AC159" s="279"/>
      <c r="AD159" s="279"/>
      <c r="AE159" s="279"/>
      <c r="AF159" s="279"/>
      <c r="AG159" s="279"/>
      <c r="AH159" s="279"/>
      <c r="AI159" s="239"/>
      <c r="AJ159" s="239"/>
    </row>
    <row r="160" spans="1:36" s="131" customFormat="1" ht="34.5" customHeight="1" x14ac:dyDescent="0.25">
      <c r="A160" s="145"/>
      <c r="B160" s="576" t="s">
        <v>584</v>
      </c>
      <c r="C160" s="576"/>
      <c r="D160" s="576"/>
      <c r="E160" s="576"/>
      <c r="F160" s="484"/>
      <c r="G160" s="231"/>
      <c r="H160" s="130"/>
      <c r="K160" s="278"/>
      <c r="L160" s="244"/>
      <c r="M160" s="280"/>
      <c r="N160" s="280"/>
      <c r="O160" s="280"/>
      <c r="P160" s="280"/>
      <c r="Q160" s="281"/>
      <c r="R160" s="280"/>
      <c r="S160" s="281"/>
      <c r="T160" s="281"/>
      <c r="U160" s="281"/>
      <c r="V160" s="280"/>
      <c r="W160" s="280"/>
      <c r="X160" s="280"/>
      <c r="Y160" s="281"/>
      <c r="Z160" s="280"/>
      <c r="AA160" s="280"/>
      <c r="AB160" s="279"/>
      <c r="AC160" s="279"/>
      <c r="AD160" s="279"/>
      <c r="AE160" s="279"/>
      <c r="AF160" s="279"/>
      <c r="AG160" s="279"/>
      <c r="AH160" s="279"/>
      <c r="AI160" s="239"/>
      <c r="AJ160" s="239"/>
    </row>
    <row r="161" spans="1:36" s="131" customFormat="1" ht="92.25" customHeight="1" x14ac:dyDescent="0.25">
      <c r="A161" s="145"/>
      <c r="B161" s="576" t="s">
        <v>585</v>
      </c>
      <c r="C161" s="576"/>
      <c r="D161" s="576"/>
      <c r="E161" s="576"/>
      <c r="F161" s="484"/>
      <c r="G161" s="231"/>
      <c r="H161" s="130"/>
      <c r="K161" s="282"/>
      <c r="L161" s="244"/>
      <c r="M161" s="279"/>
      <c r="N161" s="279"/>
      <c r="O161" s="279"/>
      <c r="P161" s="279"/>
      <c r="Q161" s="279"/>
      <c r="R161" s="279"/>
      <c r="S161" s="279"/>
      <c r="T161" s="279"/>
      <c r="U161" s="279"/>
      <c r="V161" s="279"/>
      <c r="W161" s="279"/>
      <c r="X161" s="279"/>
      <c r="Y161" s="279"/>
      <c r="Z161" s="279"/>
      <c r="AA161" s="279"/>
      <c r="AB161" s="239"/>
      <c r="AC161" s="239"/>
      <c r="AD161" s="239"/>
      <c r="AE161" s="239"/>
      <c r="AF161" s="239"/>
      <c r="AG161" s="239"/>
      <c r="AH161" s="239"/>
      <c r="AI161" s="236"/>
      <c r="AJ161" s="236"/>
    </row>
    <row r="162" spans="1:36" s="131" customFormat="1" ht="26.25" customHeight="1" x14ac:dyDescent="0.25">
      <c r="A162" s="145"/>
      <c r="B162" s="583" t="s">
        <v>720</v>
      </c>
      <c r="C162" s="583"/>
      <c r="D162" s="583"/>
      <c r="E162" s="583"/>
      <c r="F162" s="484"/>
      <c r="G162" s="231"/>
      <c r="H162" s="130"/>
      <c r="K162" s="282"/>
      <c r="L162" s="244"/>
      <c r="M162" s="279"/>
      <c r="N162" s="279"/>
      <c r="O162" s="279"/>
      <c r="P162" s="279"/>
      <c r="Q162" s="279"/>
      <c r="R162" s="279"/>
      <c r="S162" s="279"/>
      <c r="T162" s="279"/>
      <c r="U162" s="279"/>
      <c r="V162" s="279"/>
      <c r="W162" s="279"/>
      <c r="X162" s="279"/>
      <c r="Y162" s="279"/>
      <c r="Z162" s="279"/>
      <c r="AA162" s="279"/>
      <c r="AB162" s="239"/>
      <c r="AC162" s="239"/>
      <c r="AD162" s="239"/>
      <c r="AE162" s="239"/>
      <c r="AF162" s="239"/>
      <c r="AG162" s="239"/>
      <c r="AH162" s="239"/>
      <c r="AI162" s="236"/>
      <c r="AJ162" s="236"/>
    </row>
    <row r="163" spans="1:36" s="131" customFormat="1" ht="24.95" customHeight="1" x14ac:dyDescent="0.25">
      <c r="A163" s="145"/>
      <c r="B163" s="583" t="s">
        <v>586</v>
      </c>
      <c r="C163" s="583"/>
      <c r="D163" s="583"/>
      <c r="E163" s="583"/>
      <c r="F163" s="484"/>
      <c r="G163" s="231"/>
      <c r="H163" s="130"/>
      <c r="K163" s="282"/>
      <c r="L163" s="244"/>
      <c r="M163" s="239"/>
      <c r="N163" s="239"/>
      <c r="O163" s="239"/>
      <c r="P163" s="239"/>
      <c r="Q163" s="279"/>
      <c r="R163" s="239"/>
      <c r="S163" s="279"/>
      <c r="T163" s="279"/>
      <c r="U163" s="279"/>
      <c r="V163" s="239"/>
      <c r="W163" s="239"/>
      <c r="X163" s="239"/>
      <c r="Y163" s="279"/>
      <c r="Z163" s="239"/>
      <c r="AA163" s="239"/>
      <c r="AB163" s="239"/>
      <c r="AC163" s="239"/>
      <c r="AD163" s="239"/>
      <c r="AE163" s="239"/>
      <c r="AF163" s="239"/>
      <c r="AG163" s="239"/>
      <c r="AH163" s="239"/>
      <c r="AI163" s="239"/>
      <c r="AJ163" s="239"/>
    </row>
    <row r="164" spans="1:36" s="128" customFormat="1" ht="27" customHeight="1" x14ac:dyDescent="0.25">
      <c r="A164" s="145"/>
      <c r="B164" s="577" t="s">
        <v>587</v>
      </c>
      <c r="C164" s="577"/>
      <c r="D164" s="577"/>
      <c r="E164" s="577"/>
      <c r="F164" s="519"/>
      <c r="G164" s="258"/>
      <c r="H164" s="137"/>
      <c r="K164" s="283"/>
      <c r="L164" s="284"/>
      <c r="M164" s="285"/>
      <c r="N164" s="285"/>
      <c r="O164" s="285"/>
      <c r="P164" s="285"/>
      <c r="Q164" s="286"/>
      <c r="R164" s="285"/>
      <c r="S164" s="285"/>
      <c r="T164" s="285"/>
      <c r="U164" s="285"/>
      <c r="V164" s="285"/>
      <c r="W164" s="285"/>
      <c r="X164" s="285"/>
      <c r="Y164" s="285"/>
      <c r="Z164" s="285"/>
      <c r="AA164" s="285"/>
      <c r="AB164" s="285"/>
      <c r="AC164" s="285"/>
      <c r="AD164" s="285"/>
      <c r="AE164" s="285"/>
      <c r="AF164" s="285"/>
      <c r="AG164" s="285"/>
      <c r="AH164" s="285"/>
      <c r="AI164" s="285"/>
      <c r="AJ164" s="285"/>
    </row>
    <row r="165" spans="1:36" s="131" customFormat="1" x14ac:dyDescent="0.25">
      <c r="A165" s="145"/>
      <c r="B165" s="489"/>
      <c r="C165" s="512"/>
      <c r="D165" s="117"/>
      <c r="E165" s="520"/>
      <c r="F165" s="484"/>
      <c r="G165" s="231"/>
      <c r="H165" s="130"/>
      <c r="K165" s="287"/>
      <c r="L165" s="284"/>
      <c r="M165" s="239"/>
      <c r="N165" s="239"/>
      <c r="O165" s="239"/>
      <c r="P165" s="239"/>
      <c r="Q165" s="239"/>
      <c r="R165" s="239"/>
      <c r="S165" s="239"/>
      <c r="T165" s="239"/>
      <c r="U165" s="239"/>
      <c r="V165" s="239"/>
      <c r="W165" s="239"/>
      <c r="X165" s="239"/>
      <c r="Y165" s="239"/>
      <c r="Z165" s="239"/>
      <c r="AA165" s="239"/>
      <c r="AB165" s="239"/>
      <c r="AC165" s="239"/>
      <c r="AD165" s="239"/>
      <c r="AE165" s="239"/>
      <c r="AF165" s="239"/>
      <c r="AG165" s="239"/>
      <c r="AH165" s="239"/>
      <c r="AI165" s="239"/>
      <c r="AJ165" s="239"/>
    </row>
    <row r="166" spans="1:36" s="131" customFormat="1" x14ac:dyDescent="0.25">
      <c r="A166" s="145" t="s">
        <v>588</v>
      </c>
      <c r="B166" s="451" t="s">
        <v>589</v>
      </c>
      <c r="C166" s="456">
        <f>SUM(C175:C185)</f>
        <v>83</v>
      </c>
      <c r="D166" s="114" t="s">
        <v>14</v>
      </c>
      <c r="E166" s="484"/>
      <c r="F166" s="484"/>
      <c r="G166" s="231"/>
      <c r="H166" s="130"/>
      <c r="K166" s="282"/>
      <c r="L166" s="244"/>
      <c r="M166" s="239"/>
      <c r="N166" s="239"/>
      <c r="O166" s="239"/>
      <c r="P166" s="239"/>
      <c r="Q166" s="239"/>
      <c r="R166" s="239"/>
      <c r="S166" s="239"/>
      <c r="T166" s="239"/>
      <c r="U166" s="239"/>
      <c r="V166" s="239"/>
      <c r="W166" s="239"/>
      <c r="X166" s="239"/>
      <c r="Y166" s="239"/>
      <c r="Z166" s="239"/>
      <c r="AA166" s="239"/>
      <c r="AB166" s="239"/>
      <c r="AC166" s="239"/>
      <c r="AD166" s="239"/>
      <c r="AE166" s="239"/>
      <c r="AF166" s="239"/>
      <c r="AG166" s="239"/>
      <c r="AH166" s="239"/>
      <c r="AI166" s="239"/>
      <c r="AJ166" s="239"/>
    </row>
    <row r="167" spans="1:36" s="131" customFormat="1" ht="54.75" customHeight="1" x14ac:dyDescent="0.25">
      <c r="A167" s="124"/>
      <c r="B167" s="489" t="s">
        <v>590</v>
      </c>
      <c r="C167" s="456">
        <f>C166*0.8</f>
        <v>66.400000000000006</v>
      </c>
      <c r="D167" s="114" t="s">
        <v>32</v>
      </c>
      <c r="E167" s="540"/>
      <c r="F167" s="490">
        <f>C167*E167</f>
        <v>0</v>
      </c>
      <c r="G167" s="231"/>
      <c r="H167" s="130"/>
      <c r="K167" s="282"/>
      <c r="L167" s="239"/>
      <c r="M167" s="239"/>
      <c r="N167" s="239"/>
      <c r="O167" s="239"/>
      <c r="P167" s="239"/>
      <c r="Q167" s="239"/>
      <c r="R167" s="239"/>
      <c r="S167" s="239"/>
      <c r="T167" s="239"/>
      <c r="U167" s="239"/>
      <c r="V167" s="239"/>
      <c r="W167" s="239"/>
      <c r="X167" s="239"/>
      <c r="Y167" s="239"/>
      <c r="Z167" s="239"/>
      <c r="AA167" s="239"/>
      <c r="AB167" s="239"/>
      <c r="AC167" s="239"/>
      <c r="AD167" s="239"/>
      <c r="AE167" s="239"/>
      <c r="AF167" s="239"/>
      <c r="AG167" s="239"/>
      <c r="AH167" s="239"/>
      <c r="AI167" s="239"/>
      <c r="AJ167" s="239"/>
    </row>
    <row r="168" spans="1:36" s="131" customFormat="1" ht="50.25" customHeight="1" x14ac:dyDescent="0.25">
      <c r="A168" s="124"/>
      <c r="B168" s="489" t="s">
        <v>902</v>
      </c>
      <c r="C168" s="456">
        <f>C166*0.8</f>
        <v>66.400000000000006</v>
      </c>
      <c r="D168" s="456" t="s">
        <v>32</v>
      </c>
      <c r="E168" s="540"/>
      <c r="F168" s="490">
        <f>C168*E168</f>
        <v>0</v>
      </c>
      <c r="G168" s="231"/>
      <c r="H168" s="130"/>
      <c r="K168" s="239"/>
      <c r="L168" s="239"/>
      <c r="M168" s="239"/>
      <c r="N168" s="239"/>
      <c r="O168" s="239"/>
      <c r="P168" s="239"/>
      <c r="Q168" s="239"/>
      <c r="R168" s="239"/>
      <c r="S168" s="239"/>
      <c r="T168" s="239"/>
      <c r="U168" s="239"/>
      <c r="V168" s="239"/>
      <c r="W168" s="239"/>
      <c r="X168" s="239"/>
      <c r="Y168" s="239"/>
      <c r="Z168" s="239"/>
      <c r="AA168" s="239"/>
      <c r="AB168" s="239"/>
      <c r="AC168" s="239"/>
      <c r="AD168" s="239"/>
      <c r="AE168" s="239"/>
      <c r="AF168" s="239"/>
      <c r="AG168" s="239"/>
      <c r="AH168" s="239"/>
      <c r="AI168" s="239"/>
      <c r="AJ168" s="239"/>
    </row>
    <row r="169" spans="1:36" s="131" customFormat="1" ht="60" x14ac:dyDescent="0.25">
      <c r="A169" s="124"/>
      <c r="B169" s="489" t="s">
        <v>592</v>
      </c>
      <c r="C169" s="456">
        <f>C166*4</f>
        <v>332</v>
      </c>
      <c r="D169" s="456" t="s">
        <v>14</v>
      </c>
      <c r="E169" s="540"/>
      <c r="F169" s="490">
        <f>C169*E169</f>
        <v>0</v>
      </c>
      <c r="G169" s="231"/>
      <c r="H169" s="130"/>
      <c r="K169" s="239"/>
      <c r="L169" s="239"/>
      <c r="M169" s="239"/>
      <c r="N169" s="239"/>
      <c r="O169" s="239"/>
      <c r="P169" s="239"/>
      <c r="Q169" s="239"/>
      <c r="R169" s="239"/>
      <c r="S169" s="239"/>
      <c r="T169" s="239"/>
      <c r="U169" s="239"/>
      <c r="V169" s="239"/>
      <c r="W169" s="239"/>
      <c r="X169" s="239"/>
      <c r="Y169" s="239"/>
      <c r="Z169" s="239"/>
      <c r="AA169" s="239"/>
      <c r="AB169" s="239"/>
      <c r="AC169" s="239"/>
      <c r="AD169" s="239"/>
      <c r="AE169" s="239"/>
      <c r="AF169" s="239"/>
      <c r="AG169" s="239"/>
      <c r="AH169" s="239"/>
      <c r="AI169" s="239"/>
      <c r="AJ169" s="239"/>
    </row>
    <row r="170" spans="1:36" s="131" customFormat="1" ht="60" x14ac:dyDescent="0.25">
      <c r="A170" s="124"/>
      <c r="B170" s="497" t="s">
        <v>593</v>
      </c>
      <c r="C170" s="456">
        <f>C166</f>
        <v>83</v>
      </c>
      <c r="D170" s="456" t="s">
        <v>14</v>
      </c>
      <c r="E170" s="540"/>
      <c r="F170" s="490">
        <f>C170*E170</f>
        <v>0</v>
      </c>
      <c r="G170" s="231"/>
      <c r="H170" s="130"/>
      <c r="K170" s="239"/>
      <c r="L170" s="239"/>
      <c r="M170" s="239"/>
      <c r="N170" s="239"/>
      <c r="O170" s="239"/>
      <c r="P170" s="239"/>
      <c r="Q170" s="239"/>
      <c r="R170" s="239"/>
      <c r="S170" s="239"/>
      <c r="T170" s="239"/>
      <c r="U170" s="239"/>
      <c r="V170" s="239"/>
      <c r="W170" s="239"/>
      <c r="X170" s="239"/>
      <c r="Y170" s="239"/>
      <c r="Z170" s="239"/>
      <c r="AA170" s="239"/>
      <c r="AB170" s="239"/>
      <c r="AC170" s="239"/>
      <c r="AD170" s="239"/>
      <c r="AE170" s="239"/>
      <c r="AF170" s="239"/>
      <c r="AG170" s="239"/>
      <c r="AH170" s="239"/>
      <c r="AI170" s="239"/>
      <c r="AJ170" s="239"/>
    </row>
    <row r="171" spans="1:36" s="131" customFormat="1" x14ac:dyDescent="0.25">
      <c r="A171" s="124"/>
      <c r="B171" s="489"/>
      <c r="C171" s="456"/>
      <c r="D171" s="456"/>
      <c r="E171" s="545"/>
      <c r="F171" s="484"/>
      <c r="G171" s="231"/>
      <c r="H171" s="130"/>
      <c r="K171" s="239"/>
      <c r="L171" s="239"/>
      <c r="M171" s="239"/>
      <c r="N171" s="239"/>
      <c r="O171" s="239"/>
      <c r="P171" s="239"/>
      <c r="Q171" s="239"/>
      <c r="R171" s="239"/>
      <c r="S171" s="239"/>
      <c r="T171" s="239"/>
      <c r="U171" s="239"/>
      <c r="V171" s="239"/>
      <c r="W171" s="239"/>
      <c r="X171" s="239"/>
      <c r="Y171" s="239"/>
      <c r="Z171" s="239"/>
      <c r="AA171" s="239"/>
      <c r="AB171" s="239"/>
      <c r="AC171" s="239"/>
      <c r="AD171" s="239"/>
      <c r="AE171" s="239"/>
      <c r="AF171" s="239"/>
      <c r="AG171" s="239"/>
      <c r="AH171" s="239"/>
      <c r="AI171" s="239"/>
      <c r="AJ171" s="239"/>
    </row>
    <row r="172" spans="1:36" s="131" customFormat="1" x14ac:dyDescent="0.25">
      <c r="A172" s="145" t="s">
        <v>594</v>
      </c>
      <c r="B172" s="451" t="s">
        <v>595</v>
      </c>
      <c r="C172" s="456"/>
      <c r="D172" s="114"/>
      <c r="E172" s="545"/>
      <c r="F172" s="484"/>
      <c r="G172" s="231"/>
      <c r="H172" s="130"/>
      <c r="K172" s="239"/>
      <c r="L172" s="239"/>
      <c r="M172" s="239"/>
      <c r="N172" s="239"/>
      <c r="O172" s="239"/>
      <c r="P172" s="239"/>
      <c r="Q172" s="239"/>
      <c r="R172" s="239"/>
      <c r="S172" s="239"/>
      <c r="T172" s="239"/>
      <c r="U172" s="239"/>
      <c r="V172" s="239"/>
      <c r="W172" s="239"/>
      <c r="X172" s="239"/>
      <c r="Y172" s="239"/>
      <c r="Z172" s="239"/>
      <c r="AA172" s="239"/>
      <c r="AB172" s="239"/>
      <c r="AC172" s="239"/>
      <c r="AD172" s="239"/>
      <c r="AE172" s="239"/>
      <c r="AF172" s="239"/>
      <c r="AG172" s="239"/>
      <c r="AH172" s="239"/>
      <c r="AI172" s="239"/>
      <c r="AJ172" s="239"/>
    </row>
    <row r="173" spans="1:36" s="131" customFormat="1" ht="30" customHeight="1" x14ac:dyDescent="0.25">
      <c r="A173" s="145"/>
      <c r="B173" s="489" t="s">
        <v>596</v>
      </c>
      <c r="C173" s="456"/>
      <c r="D173" s="114"/>
      <c r="E173" s="545"/>
      <c r="F173" s="484"/>
      <c r="G173" s="231"/>
      <c r="H173" s="130"/>
      <c r="K173" s="239"/>
      <c r="L173" s="239"/>
      <c r="M173" s="239"/>
      <c r="N173" s="239"/>
      <c r="O173" s="239"/>
      <c r="P173" s="239"/>
      <c r="Q173" s="239"/>
      <c r="R173" s="239"/>
      <c r="S173" s="239"/>
      <c r="T173" s="239"/>
      <c r="U173" s="239"/>
      <c r="V173" s="239"/>
      <c r="W173" s="239"/>
      <c r="X173" s="239"/>
      <c r="Y173" s="239"/>
      <c r="Z173" s="239"/>
      <c r="AA173" s="239"/>
      <c r="AB173" s="239"/>
      <c r="AC173" s="239"/>
      <c r="AD173" s="239"/>
      <c r="AE173" s="239"/>
      <c r="AF173" s="239"/>
      <c r="AG173" s="239"/>
      <c r="AH173" s="239"/>
      <c r="AI173" s="239"/>
      <c r="AJ173" s="239"/>
    </row>
    <row r="174" spans="1:36" s="131" customFormat="1" x14ac:dyDescent="0.25">
      <c r="A174" s="145"/>
      <c r="B174" s="489"/>
      <c r="C174" s="456"/>
      <c r="D174" s="114"/>
      <c r="E174" s="545"/>
      <c r="F174" s="484"/>
      <c r="G174" s="231"/>
      <c r="H174" s="130"/>
      <c r="K174" s="239"/>
      <c r="L174" s="239"/>
      <c r="M174" s="239"/>
      <c r="N174" s="239"/>
      <c r="O174" s="239"/>
      <c r="P174" s="239"/>
      <c r="Q174" s="239"/>
      <c r="R174" s="239"/>
      <c r="S174" s="239"/>
      <c r="T174" s="239"/>
      <c r="U174" s="239"/>
      <c r="V174" s="239"/>
      <c r="W174" s="239"/>
      <c r="X174" s="239"/>
      <c r="Y174" s="239"/>
      <c r="Z174" s="239"/>
      <c r="AA174" s="239"/>
      <c r="AB174" s="239"/>
      <c r="AC174" s="239"/>
      <c r="AD174" s="239"/>
      <c r="AE174" s="239"/>
      <c r="AF174" s="239"/>
      <c r="AG174" s="239"/>
      <c r="AH174" s="239"/>
      <c r="AI174" s="239"/>
      <c r="AJ174" s="239"/>
    </row>
    <row r="175" spans="1:36" s="131" customFormat="1" x14ac:dyDescent="0.25">
      <c r="A175" s="145"/>
      <c r="B175" s="504" t="s">
        <v>597</v>
      </c>
      <c r="C175" s="456">
        <v>43</v>
      </c>
      <c r="D175" s="114" t="s">
        <v>14</v>
      </c>
      <c r="E175" s="546"/>
      <c r="F175" s="505">
        <f>C175*E175</f>
        <v>0</v>
      </c>
      <c r="G175" s="231"/>
      <c r="H175" s="130"/>
      <c r="K175" s="239"/>
      <c r="L175" s="239"/>
      <c r="M175" s="239"/>
      <c r="N175" s="239"/>
      <c r="O175" s="239"/>
      <c r="P175" s="239"/>
      <c r="Q175" s="239"/>
      <c r="R175" s="239"/>
      <c r="S175" s="239"/>
      <c r="T175" s="239"/>
      <c r="U175" s="239"/>
      <c r="V175" s="239"/>
      <c r="W175" s="239"/>
      <c r="X175" s="239"/>
      <c r="Y175" s="239"/>
      <c r="Z175" s="239"/>
      <c r="AA175" s="239"/>
      <c r="AB175" s="239"/>
      <c r="AC175" s="239"/>
      <c r="AD175" s="239"/>
      <c r="AE175" s="239"/>
      <c r="AF175" s="239"/>
      <c r="AG175" s="239"/>
      <c r="AH175" s="239"/>
      <c r="AI175" s="239"/>
      <c r="AJ175" s="239"/>
    </row>
    <row r="176" spans="1:36" s="131" customFormat="1" ht="17.850000000000001" customHeight="1" x14ac:dyDescent="0.25">
      <c r="A176" s="145"/>
      <c r="B176" s="489" t="s">
        <v>721</v>
      </c>
      <c r="C176" s="456"/>
      <c r="D176" s="114"/>
      <c r="E176" s="545"/>
      <c r="F176" s="484"/>
      <c r="G176" s="231"/>
      <c r="H176" s="130"/>
      <c r="K176" s="239"/>
      <c r="L176" s="239"/>
      <c r="M176" s="239"/>
      <c r="N176" s="239"/>
      <c r="O176" s="239"/>
      <c r="P176" s="239"/>
      <c r="Q176" s="239"/>
      <c r="R176" s="239"/>
      <c r="S176" s="239"/>
      <c r="T176" s="239"/>
      <c r="U176" s="239"/>
      <c r="V176" s="239"/>
      <c r="W176" s="239"/>
      <c r="X176" s="239"/>
      <c r="Y176" s="239"/>
      <c r="Z176" s="239"/>
      <c r="AA176" s="239"/>
      <c r="AB176" s="239"/>
      <c r="AC176" s="239"/>
      <c r="AD176" s="239"/>
      <c r="AE176" s="239"/>
      <c r="AF176" s="239"/>
      <c r="AG176" s="239"/>
      <c r="AH176" s="239"/>
      <c r="AI176" s="239"/>
      <c r="AJ176" s="239"/>
    </row>
    <row r="177" spans="1:36" s="131" customFormat="1" x14ac:dyDescent="0.25">
      <c r="A177" s="117"/>
      <c r="B177" s="144"/>
      <c r="C177" s="114"/>
      <c r="D177" s="117"/>
      <c r="E177" s="547"/>
      <c r="F177" s="117"/>
      <c r="G177" s="288"/>
      <c r="H177" s="130"/>
      <c r="K177" s="239"/>
      <c r="L177" s="239"/>
      <c r="M177" s="239"/>
      <c r="N177" s="239"/>
      <c r="O177" s="239"/>
      <c r="P177" s="239"/>
      <c r="Q177" s="239"/>
      <c r="R177" s="239"/>
      <c r="S177" s="239"/>
      <c r="T177" s="239"/>
      <c r="U177" s="239"/>
      <c r="V177" s="239"/>
      <c r="W177" s="239"/>
      <c r="X177" s="239"/>
      <c r="Y177" s="239"/>
      <c r="Z177" s="239"/>
      <c r="AA177" s="239"/>
      <c r="AB177" s="239"/>
      <c r="AC177" s="239"/>
      <c r="AD177" s="239"/>
      <c r="AE177" s="239"/>
      <c r="AF177" s="239"/>
      <c r="AG177" s="239"/>
      <c r="AH177" s="239"/>
      <c r="AI177" s="239"/>
      <c r="AJ177" s="239"/>
    </row>
    <row r="178" spans="1:36" s="131" customFormat="1" x14ac:dyDescent="0.25">
      <c r="A178" s="145"/>
      <c r="B178" s="504" t="s">
        <v>598</v>
      </c>
      <c r="C178" s="456">
        <v>17</v>
      </c>
      <c r="D178" s="114" t="s">
        <v>14</v>
      </c>
      <c r="E178" s="546"/>
      <c r="F178" s="505">
        <f>C178*E178</f>
        <v>0</v>
      </c>
      <c r="G178" s="151"/>
      <c r="H178" s="130"/>
      <c r="K178" s="239"/>
      <c r="L178" s="239"/>
      <c r="M178" s="239"/>
      <c r="N178" s="239"/>
      <c r="O178" s="239"/>
      <c r="P178" s="239"/>
      <c r="Q178" s="239"/>
      <c r="R178" s="239"/>
      <c r="S178" s="239"/>
      <c r="T178" s="239"/>
      <c r="U178" s="239"/>
      <c r="V178" s="239"/>
      <c r="W178" s="239"/>
      <c r="X178" s="239"/>
      <c r="Y178" s="239"/>
      <c r="Z178" s="239"/>
      <c r="AA178" s="239"/>
      <c r="AB178" s="239"/>
      <c r="AC178" s="239"/>
      <c r="AD178" s="239"/>
      <c r="AE178" s="239"/>
      <c r="AF178" s="239"/>
      <c r="AG178" s="239"/>
      <c r="AH178" s="239"/>
      <c r="AI178" s="239"/>
      <c r="AJ178" s="239"/>
    </row>
    <row r="179" spans="1:36" s="131" customFormat="1" ht="30.75" customHeight="1" x14ac:dyDescent="0.25">
      <c r="A179" s="145"/>
      <c r="B179" s="489" t="s">
        <v>722</v>
      </c>
      <c r="C179" s="456"/>
      <c r="D179" s="114"/>
      <c r="E179" s="545"/>
      <c r="F179" s="484"/>
      <c r="G179" s="231"/>
      <c r="H179" s="130"/>
      <c r="K179" s="239"/>
      <c r="L179" s="239"/>
      <c r="M179" s="239"/>
      <c r="N179" s="239"/>
      <c r="O179" s="239"/>
      <c r="P179" s="239"/>
      <c r="Q179" s="239"/>
      <c r="R179" s="239"/>
      <c r="S179" s="239"/>
      <c r="T179" s="239"/>
      <c r="U179" s="239"/>
      <c r="V179" s="239"/>
      <c r="W179" s="239"/>
      <c r="X179" s="239"/>
      <c r="Y179" s="239"/>
      <c r="Z179" s="239"/>
      <c r="AA179" s="239"/>
      <c r="AB179" s="239"/>
      <c r="AC179" s="239"/>
      <c r="AD179" s="239"/>
      <c r="AE179" s="239"/>
      <c r="AF179" s="239"/>
      <c r="AG179" s="239"/>
      <c r="AH179" s="239"/>
      <c r="AI179" s="239"/>
      <c r="AJ179" s="239"/>
    </row>
    <row r="180" spans="1:36" s="131" customFormat="1" x14ac:dyDescent="0.25">
      <c r="A180" s="117"/>
      <c r="B180" s="144"/>
      <c r="C180" s="114"/>
      <c r="D180" s="117"/>
      <c r="E180" s="547"/>
      <c r="F180" s="117"/>
      <c r="G180" s="288"/>
      <c r="H180" s="130"/>
      <c r="K180" s="239"/>
      <c r="L180" s="239"/>
      <c r="M180" s="239"/>
      <c r="N180" s="239"/>
      <c r="O180" s="239"/>
      <c r="P180" s="239"/>
      <c r="Q180" s="239"/>
      <c r="R180" s="239"/>
      <c r="S180" s="239"/>
      <c r="T180" s="239"/>
      <c r="U180" s="239"/>
      <c r="V180" s="239"/>
      <c r="W180" s="239"/>
      <c r="X180" s="239"/>
      <c r="Y180" s="239"/>
      <c r="Z180" s="239"/>
      <c r="AA180" s="239"/>
      <c r="AB180" s="239"/>
      <c r="AC180" s="239"/>
      <c r="AD180" s="239"/>
      <c r="AE180" s="239"/>
      <c r="AF180" s="239"/>
      <c r="AG180" s="239"/>
      <c r="AH180" s="239"/>
      <c r="AI180" s="239"/>
      <c r="AJ180" s="239"/>
    </row>
    <row r="181" spans="1:36" s="131" customFormat="1" x14ac:dyDescent="0.25">
      <c r="A181" s="145"/>
      <c r="B181" s="504" t="s">
        <v>599</v>
      </c>
      <c r="C181" s="456">
        <v>22</v>
      </c>
      <c r="D181" s="114" t="s">
        <v>14</v>
      </c>
      <c r="E181" s="546"/>
      <c r="F181" s="505">
        <f>C181*E181</f>
        <v>0</v>
      </c>
      <c r="G181" s="151"/>
      <c r="H181" s="130"/>
      <c r="K181" s="239"/>
      <c r="L181" s="239"/>
      <c r="M181" s="239"/>
      <c r="N181" s="239"/>
      <c r="O181" s="239"/>
      <c r="P181" s="239"/>
      <c r="Q181" s="239"/>
      <c r="R181" s="239"/>
      <c r="S181" s="239"/>
      <c r="T181" s="239"/>
      <c r="U181" s="239"/>
      <c r="V181" s="239"/>
      <c r="W181" s="239"/>
      <c r="X181" s="239"/>
      <c r="Y181" s="239"/>
      <c r="Z181" s="239"/>
      <c r="AA181" s="239"/>
      <c r="AB181" s="239"/>
      <c r="AC181" s="239"/>
      <c r="AD181" s="239"/>
      <c r="AE181" s="239"/>
      <c r="AF181" s="239"/>
      <c r="AG181" s="239"/>
      <c r="AH181" s="239"/>
      <c r="AI181" s="239"/>
      <c r="AJ181" s="239"/>
    </row>
    <row r="182" spans="1:36" s="131" customFormat="1" ht="20.25" customHeight="1" x14ac:dyDescent="0.25">
      <c r="A182" s="145"/>
      <c r="B182" s="521" t="s">
        <v>903</v>
      </c>
      <c r="C182" s="456"/>
      <c r="D182" s="114"/>
      <c r="E182" s="545"/>
      <c r="F182" s="484"/>
      <c r="G182" s="231"/>
      <c r="H182" s="130"/>
      <c r="K182" s="239"/>
      <c r="L182" s="239"/>
      <c r="M182" s="239"/>
      <c r="N182" s="239"/>
      <c r="O182" s="239"/>
      <c r="P182" s="239"/>
      <c r="Q182" s="239"/>
      <c r="R182" s="239"/>
      <c r="S182" s="239"/>
      <c r="T182" s="239"/>
      <c r="U182" s="239"/>
      <c r="V182" s="239"/>
      <c r="W182" s="239"/>
      <c r="X182" s="239"/>
      <c r="Y182" s="239"/>
      <c r="Z182" s="239"/>
      <c r="AA182" s="239"/>
      <c r="AB182" s="239"/>
      <c r="AC182" s="239"/>
      <c r="AD182" s="239"/>
      <c r="AE182" s="239"/>
      <c r="AF182" s="239"/>
      <c r="AG182" s="239"/>
      <c r="AH182" s="239"/>
      <c r="AI182" s="239"/>
      <c r="AJ182" s="239"/>
    </row>
    <row r="183" spans="1:36" s="131" customFormat="1" x14ac:dyDescent="0.25">
      <c r="A183" s="117"/>
      <c r="B183" s="144"/>
      <c r="C183" s="114"/>
      <c r="D183" s="117"/>
      <c r="E183" s="547"/>
      <c r="F183" s="117"/>
      <c r="G183" s="288"/>
      <c r="H183" s="130"/>
      <c r="K183" s="239"/>
      <c r="L183" s="239"/>
      <c r="M183" s="239"/>
      <c r="N183" s="239"/>
      <c r="O183" s="239"/>
      <c r="P183" s="239"/>
      <c r="Q183" s="239"/>
      <c r="R183" s="239"/>
      <c r="S183" s="239"/>
      <c r="T183" s="239"/>
      <c r="U183" s="239"/>
      <c r="V183" s="239"/>
      <c r="W183" s="239"/>
      <c r="X183" s="239"/>
      <c r="Y183" s="239"/>
      <c r="Z183" s="239"/>
      <c r="AA183" s="239"/>
      <c r="AB183" s="239"/>
      <c r="AC183" s="239"/>
      <c r="AD183" s="239"/>
      <c r="AE183" s="239"/>
      <c r="AF183" s="239"/>
      <c r="AG183" s="239"/>
      <c r="AH183" s="239"/>
      <c r="AI183" s="239"/>
      <c r="AJ183" s="239"/>
    </row>
    <row r="184" spans="1:36" s="131" customFormat="1" x14ac:dyDescent="0.25">
      <c r="A184" s="145"/>
      <c r="B184" s="504" t="s">
        <v>600</v>
      </c>
      <c r="C184" s="456">
        <v>1</v>
      </c>
      <c r="D184" s="114" t="s">
        <v>14</v>
      </c>
      <c r="E184" s="546"/>
      <c r="F184" s="505">
        <f>C184*E184</f>
        <v>0</v>
      </c>
      <c r="G184" s="151"/>
      <c r="H184" s="130"/>
      <c r="K184" s="239"/>
      <c r="L184" s="239"/>
      <c r="M184" s="239"/>
      <c r="N184" s="239"/>
      <c r="O184" s="239"/>
      <c r="P184" s="239"/>
      <c r="Q184" s="239"/>
      <c r="R184" s="239"/>
      <c r="S184" s="239"/>
      <c r="T184" s="239"/>
      <c r="U184" s="239"/>
      <c r="V184" s="239"/>
      <c r="W184" s="239"/>
      <c r="X184" s="239"/>
      <c r="Y184" s="239"/>
      <c r="Z184" s="239"/>
      <c r="AA184" s="239"/>
      <c r="AB184" s="239"/>
      <c r="AC184" s="239"/>
      <c r="AD184" s="239"/>
      <c r="AE184" s="239"/>
      <c r="AF184" s="239"/>
      <c r="AG184" s="239"/>
      <c r="AH184" s="239"/>
      <c r="AI184" s="239"/>
      <c r="AJ184" s="239"/>
    </row>
    <row r="185" spans="1:36" s="131" customFormat="1" ht="17.100000000000001" customHeight="1" x14ac:dyDescent="0.25">
      <c r="A185" s="145"/>
      <c r="B185" s="489" t="s">
        <v>723</v>
      </c>
      <c r="C185" s="456"/>
      <c r="D185" s="114"/>
      <c r="E185" s="545"/>
      <c r="F185" s="484"/>
      <c r="G185" s="231"/>
      <c r="H185" s="130"/>
      <c r="K185" s="239"/>
      <c r="L185" s="239"/>
      <c r="M185" s="239"/>
      <c r="N185" s="239"/>
      <c r="O185" s="239"/>
      <c r="P185" s="239"/>
      <c r="Q185" s="239"/>
      <c r="R185" s="239"/>
      <c r="S185" s="239"/>
      <c r="T185" s="239"/>
      <c r="U185" s="239"/>
      <c r="V185" s="239"/>
      <c r="W185" s="239"/>
      <c r="X185" s="239"/>
      <c r="Y185" s="239"/>
      <c r="Z185" s="239"/>
      <c r="AA185" s="239"/>
      <c r="AB185" s="239"/>
      <c r="AC185" s="239"/>
      <c r="AD185" s="239"/>
      <c r="AE185" s="239"/>
      <c r="AF185" s="239"/>
      <c r="AG185" s="239"/>
      <c r="AH185" s="239"/>
      <c r="AI185" s="239"/>
      <c r="AJ185" s="239"/>
    </row>
    <row r="186" spans="1:36" s="131" customFormat="1" x14ac:dyDescent="0.25">
      <c r="A186" s="117"/>
      <c r="B186" s="144"/>
      <c r="C186" s="114"/>
      <c r="D186" s="117"/>
      <c r="E186" s="547"/>
      <c r="F186" s="117"/>
      <c r="G186" s="288"/>
      <c r="H186" s="130"/>
      <c r="K186" s="239"/>
      <c r="L186" s="239"/>
      <c r="M186" s="239"/>
      <c r="N186" s="239"/>
      <c r="O186" s="239"/>
      <c r="P186" s="239"/>
      <c r="Q186" s="239"/>
      <c r="R186" s="239"/>
      <c r="S186" s="239"/>
      <c r="T186" s="239"/>
      <c r="U186" s="239"/>
      <c r="V186" s="239"/>
      <c r="W186" s="239"/>
      <c r="X186" s="239"/>
      <c r="Y186" s="239"/>
      <c r="Z186" s="239"/>
      <c r="AA186" s="239"/>
      <c r="AB186" s="239"/>
      <c r="AC186" s="239"/>
      <c r="AD186" s="239"/>
      <c r="AE186" s="239"/>
      <c r="AF186" s="239"/>
      <c r="AG186" s="239"/>
      <c r="AH186" s="239"/>
      <c r="AI186" s="239"/>
      <c r="AJ186" s="239"/>
    </row>
    <row r="187" spans="1:36" s="131" customFormat="1" x14ac:dyDescent="0.25">
      <c r="A187" s="117"/>
      <c r="B187" s="144"/>
      <c r="C187" s="114"/>
      <c r="D187" s="117"/>
      <c r="E187" s="547"/>
      <c r="F187" s="117"/>
      <c r="G187" s="288"/>
      <c r="H187" s="130"/>
      <c r="K187" s="239"/>
      <c r="L187" s="239"/>
      <c r="M187" s="239"/>
      <c r="N187" s="239"/>
      <c r="O187" s="239"/>
      <c r="P187" s="239"/>
      <c r="Q187" s="239"/>
      <c r="R187" s="239"/>
      <c r="S187" s="239"/>
      <c r="T187" s="239"/>
      <c r="U187" s="239"/>
      <c r="V187" s="239"/>
      <c r="W187" s="239"/>
      <c r="X187" s="239"/>
      <c r="Y187" s="239"/>
      <c r="Z187" s="239"/>
      <c r="AA187" s="239"/>
      <c r="AB187" s="239"/>
      <c r="AC187" s="239"/>
      <c r="AD187" s="239"/>
      <c r="AE187" s="239"/>
      <c r="AF187" s="239"/>
      <c r="AG187" s="239"/>
      <c r="AH187" s="239"/>
      <c r="AI187" s="239"/>
      <c r="AJ187" s="239"/>
    </row>
    <row r="188" spans="1:36" s="131" customFormat="1" x14ac:dyDescent="0.25">
      <c r="A188" s="114"/>
      <c r="B188" s="451" t="s">
        <v>601</v>
      </c>
      <c r="C188" s="114"/>
      <c r="D188" s="114"/>
      <c r="E188" s="545"/>
      <c r="F188" s="484"/>
      <c r="G188" s="231"/>
      <c r="H188" s="130"/>
      <c r="K188" s="239"/>
      <c r="L188" s="239"/>
      <c r="M188" s="239"/>
      <c r="N188" s="239"/>
      <c r="O188" s="239"/>
      <c r="P188" s="239"/>
      <c r="Q188" s="239"/>
      <c r="R188" s="239"/>
      <c r="S188" s="239"/>
      <c r="T188" s="239"/>
      <c r="U188" s="239"/>
      <c r="V188" s="239"/>
      <c r="W188" s="239"/>
      <c r="X188" s="239"/>
      <c r="Y188" s="239"/>
      <c r="Z188" s="239"/>
      <c r="AA188" s="239"/>
      <c r="AB188" s="239"/>
      <c r="AC188" s="239"/>
      <c r="AD188" s="239"/>
      <c r="AE188" s="239"/>
      <c r="AF188" s="239"/>
      <c r="AG188" s="239"/>
      <c r="AH188" s="239"/>
      <c r="AI188" s="239"/>
      <c r="AJ188" s="239"/>
    </row>
    <row r="189" spans="1:36" s="131" customFormat="1" x14ac:dyDescent="0.25">
      <c r="A189" s="145" t="s">
        <v>602</v>
      </c>
      <c r="B189" s="451" t="s">
        <v>904</v>
      </c>
      <c r="C189" s="456">
        <f>SUM(C196:C204)</f>
        <v>2648</v>
      </c>
      <c r="D189" s="114" t="s">
        <v>14</v>
      </c>
      <c r="E189" s="545"/>
      <c r="F189" s="484"/>
      <c r="G189" s="231"/>
      <c r="H189" s="130"/>
      <c r="K189" s="239"/>
      <c r="L189" s="239"/>
      <c r="M189" s="239"/>
      <c r="N189" s="239"/>
      <c r="O189" s="239"/>
      <c r="P189" s="239"/>
      <c r="Q189" s="239"/>
      <c r="R189" s="239"/>
      <c r="S189" s="239"/>
      <c r="T189" s="239"/>
      <c r="U189" s="239"/>
      <c r="V189" s="239"/>
      <c r="W189" s="239"/>
      <c r="X189" s="239"/>
      <c r="Y189" s="239"/>
      <c r="Z189" s="239"/>
      <c r="AA189" s="239"/>
      <c r="AB189" s="239"/>
      <c r="AC189" s="239"/>
      <c r="AD189" s="239"/>
      <c r="AE189" s="239"/>
      <c r="AF189" s="239"/>
      <c r="AG189" s="239"/>
      <c r="AH189" s="239"/>
      <c r="AI189" s="239"/>
      <c r="AJ189" s="239"/>
    </row>
    <row r="190" spans="1:36" s="131" customFormat="1" ht="38.1" customHeight="1" x14ac:dyDescent="0.25">
      <c r="A190" s="145"/>
      <c r="B190" s="489" t="s">
        <v>603</v>
      </c>
      <c r="C190" s="114">
        <f>C189*0.06</f>
        <v>158.88</v>
      </c>
      <c r="D190" s="456" t="s">
        <v>32</v>
      </c>
      <c r="E190" s="540"/>
      <c r="F190" s="490">
        <f>C190*E190</f>
        <v>0</v>
      </c>
      <c r="G190" s="231"/>
      <c r="H190" s="130"/>
      <c r="K190" s="239"/>
      <c r="L190" s="239"/>
      <c r="M190" s="239"/>
      <c r="N190" s="239"/>
      <c r="O190" s="239"/>
      <c r="P190" s="239"/>
      <c r="Q190" s="239"/>
      <c r="R190" s="239"/>
      <c r="S190" s="239"/>
      <c r="T190" s="239"/>
      <c r="U190" s="239"/>
      <c r="V190" s="239"/>
      <c r="W190" s="239"/>
      <c r="X190" s="239"/>
      <c r="Y190" s="239"/>
      <c r="Z190" s="239"/>
      <c r="AA190" s="239"/>
      <c r="AB190" s="239"/>
      <c r="AC190" s="239"/>
      <c r="AD190" s="239"/>
      <c r="AE190" s="239"/>
      <c r="AF190" s="239"/>
      <c r="AG190" s="239"/>
      <c r="AH190" s="239"/>
      <c r="AI190" s="239"/>
      <c r="AJ190" s="239"/>
    </row>
    <row r="191" spans="1:36" s="131" customFormat="1" ht="48.75" customHeight="1" x14ac:dyDescent="0.25">
      <c r="A191" s="145"/>
      <c r="B191" s="489" t="s">
        <v>591</v>
      </c>
      <c r="C191" s="114">
        <f>C189*0.06</f>
        <v>158.88</v>
      </c>
      <c r="D191" s="456" t="s">
        <v>32</v>
      </c>
      <c r="E191" s="540"/>
      <c r="F191" s="490">
        <f>C191*E191</f>
        <v>0</v>
      </c>
      <c r="G191" s="231"/>
      <c r="H191" s="130"/>
      <c r="K191" s="239"/>
      <c r="L191" s="239"/>
      <c r="M191" s="239"/>
      <c r="N191" s="239"/>
      <c r="O191" s="239"/>
      <c r="P191" s="239"/>
      <c r="Q191" s="239"/>
      <c r="R191" s="239"/>
      <c r="S191" s="239"/>
      <c r="T191" s="239"/>
      <c r="U191" s="239"/>
      <c r="V191" s="239"/>
      <c r="W191" s="239"/>
      <c r="X191" s="239"/>
      <c r="Y191" s="239"/>
      <c r="Z191" s="239"/>
      <c r="AA191" s="239"/>
      <c r="AB191" s="239"/>
      <c r="AC191" s="239"/>
      <c r="AD191" s="239"/>
      <c r="AE191" s="239"/>
      <c r="AF191" s="239"/>
      <c r="AG191" s="239"/>
      <c r="AH191" s="239"/>
      <c r="AI191" s="239"/>
      <c r="AJ191" s="239"/>
    </row>
    <row r="192" spans="1:36" s="131" customFormat="1" ht="35.25" customHeight="1" x14ac:dyDescent="0.25">
      <c r="A192" s="145"/>
      <c r="B192" s="489" t="s">
        <v>604</v>
      </c>
      <c r="C192" s="456">
        <f>C189</f>
        <v>2648</v>
      </c>
      <c r="D192" s="114" t="s">
        <v>14</v>
      </c>
      <c r="E192" s="540"/>
      <c r="F192" s="490">
        <f>C192*E192</f>
        <v>0</v>
      </c>
      <c r="G192" s="231"/>
      <c r="H192" s="130"/>
      <c r="K192" s="239"/>
      <c r="L192" s="239"/>
      <c r="M192" s="239"/>
      <c r="N192" s="239"/>
      <c r="O192" s="239"/>
      <c r="P192" s="239"/>
      <c r="Q192" s="239"/>
      <c r="R192" s="239"/>
      <c r="S192" s="239"/>
      <c r="T192" s="239"/>
      <c r="U192" s="239"/>
      <c r="V192" s="239"/>
      <c r="W192" s="239"/>
      <c r="X192" s="239"/>
      <c r="Y192" s="239"/>
      <c r="Z192" s="239"/>
      <c r="AA192" s="239"/>
      <c r="AB192" s="239"/>
      <c r="AC192" s="239"/>
      <c r="AD192" s="239"/>
      <c r="AE192" s="239"/>
      <c r="AF192" s="239"/>
      <c r="AG192" s="239"/>
      <c r="AH192" s="239"/>
      <c r="AI192" s="239"/>
      <c r="AJ192" s="239"/>
    </row>
    <row r="193" spans="1:36" s="131" customFormat="1" x14ac:dyDescent="0.25">
      <c r="A193" s="145"/>
      <c r="B193" s="489"/>
      <c r="C193" s="456"/>
      <c r="D193" s="114"/>
      <c r="E193" s="545"/>
      <c r="F193" s="484"/>
      <c r="G193" s="231"/>
      <c r="H193" s="130"/>
      <c r="K193" s="239"/>
      <c r="L193" s="239"/>
      <c r="M193" s="239"/>
      <c r="N193" s="239"/>
      <c r="O193" s="239"/>
      <c r="P193" s="239"/>
      <c r="Q193" s="239"/>
      <c r="R193" s="239"/>
      <c r="S193" s="239"/>
      <c r="T193" s="239"/>
      <c r="U193" s="239"/>
      <c r="V193" s="239"/>
      <c r="W193" s="239"/>
      <c r="X193" s="239"/>
      <c r="Y193" s="239"/>
      <c r="Z193" s="239"/>
      <c r="AA193" s="239"/>
      <c r="AB193" s="239"/>
      <c r="AC193" s="239"/>
      <c r="AD193" s="239"/>
      <c r="AE193" s="239"/>
      <c r="AF193" s="239"/>
      <c r="AG193" s="239"/>
      <c r="AH193" s="239"/>
      <c r="AI193" s="239"/>
      <c r="AJ193" s="239"/>
    </row>
    <row r="194" spans="1:36" s="131" customFormat="1" x14ac:dyDescent="0.25">
      <c r="A194" s="145" t="s">
        <v>605</v>
      </c>
      <c r="B194" s="451" t="s">
        <v>606</v>
      </c>
      <c r="C194" s="456"/>
      <c r="D194" s="114"/>
      <c r="E194" s="545"/>
      <c r="F194" s="484"/>
      <c r="G194" s="231"/>
      <c r="H194" s="130"/>
      <c r="K194" s="239"/>
      <c r="L194" s="239"/>
      <c r="M194" s="239"/>
      <c r="N194" s="239"/>
      <c r="O194" s="239"/>
      <c r="P194" s="239"/>
      <c r="Q194" s="239"/>
      <c r="R194" s="239"/>
      <c r="S194" s="239"/>
      <c r="T194" s="239"/>
      <c r="U194" s="239"/>
      <c r="V194" s="239"/>
      <c r="W194" s="239"/>
      <c r="X194" s="239"/>
      <c r="Y194" s="239"/>
      <c r="Z194" s="239"/>
      <c r="AA194" s="239"/>
      <c r="AB194" s="239"/>
      <c r="AC194" s="239"/>
      <c r="AD194" s="239"/>
      <c r="AE194" s="239"/>
      <c r="AF194" s="239"/>
      <c r="AG194" s="239"/>
      <c r="AH194" s="239"/>
      <c r="AI194" s="239"/>
      <c r="AJ194" s="239"/>
    </row>
    <row r="195" spans="1:36" s="131" customFormat="1" ht="32.85" customHeight="1" x14ac:dyDescent="0.25">
      <c r="A195" s="289"/>
      <c r="B195" s="489" t="s">
        <v>596</v>
      </c>
      <c r="C195" s="456"/>
      <c r="D195" s="114"/>
      <c r="E195" s="545"/>
      <c r="F195" s="484"/>
      <c r="G195" s="231"/>
      <c r="H195" s="130"/>
      <c r="K195" s="239"/>
      <c r="L195" s="239"/>
      <c r="M195" s="239"/>
      <c r="N195" s="239"/>
      <c r="O195" s="239"/>
      <c r="P195" s="239"/>
      <c r="Q195" s="239"/>
      <c r="R195" s="239"/>
      <c r="S195" s="239"/>
      <c r="T195" s="239"/>
      <c r="U195" s="239"/>
      <c r="V195" s="239"/>
      <c r="W195" s="239"/>
      <c r="X195" s="239"/>
      <c r="Y195" s="239"/>
      <c r="Z195" s="239"/>
      <c r="AA195" s="239"/>
      <c r="AB195" s="239"/>
      <c r="AC195" s="239"/>
      <c r="AD195" s="239"/>
      <c r="AE195" s="239"/>
      <c r="AF195" s="239"/>
      <c r="AG195" s="239"/>
      <c r="AH195" s="239"/>
      <c r="AI195" s="239"/>
      <c r="AJ195" s="239"/>
    </row>
    <row r="196" spans="1:36" x14ac:dyDescent="0.2">
      <c r="E196" s="547"/>
    </row>
    <row r="197" spans="1:36" s="131" customFormat="1" x14ac:dyDescent="0.25">
      <c r="A197" s="289"/>
      <c r="B197" s="504" t="s">
        <v>598</v>
      </c>
      <c r="C197" s="456">
        <v>321</v>
      </c>
      <c r="D197" s="114" t="s">
        <v>14</v>
      </c>
      <c r="E197" s="540"/>
      <c r="F197" s="490">
        <f>C197*E197</f>
        <v>0</v>
      </c>
      <c r="G197" s="231"/>
      <c r="H197" s="130"/>
      <c r="K197" s="239"/>
      <c r="L197" s="239"/>
      <c r="M197" s="239"/>
      <c r="N197" s="239"/>
      <c r="O197" s="239"/>
      <c r="P197" s="239"/>
      <c r="Q197" s="239"/>
      <c r="R197" s="239"/>
      <c r="S197" s="239"/>
      <c r="T197" s="239"/>
      <c r="U197" s="239"/>
      <c r="V197" s="239"/>
      <c r="W197" s="239"/>
      <c r="X197" s="239"/>
      <c r="Y197" s="239"/>
      <c r="Z197" s="239"/>
      <c r="AA197" s="239"/>
      <c r="AB197" s="239"/>
      <c r="AC197" s="239"/>
      <c r="AD197" s="239"/>
      <c r="AE197" s="239"/>
      <c r="AF197" s="239"/>
      <c r="AG197" s="239"/>
      <c r="AH197" s="239"/>
      <c r="AI197" s="239"/>
      <c r="AJ197" s="239"/>
    </row>
    <row r="198" spans="1:36" s="131" customFormat="1" ht="30" x14ac:dyDescent="0.25">
      <c r="A198" s="289"/>
      <c r="B198" s="489" t="s">
        <v>905</v>
      </c>
      <c r="C198" s="456"/>
      <c r="D198" s="114"/>
      <c r="E198" s="545"/>
      <c r="F198" s="484"/>
      <c r="G198" s="231"/>
      <c r="H198" s="130"/>
      <c r="K198" s="239"/>
      <c r="L198" s="239"/>
      <c r="M198" s="239"/>
      <c r="N198" s="239"/>
      <c r="O198" s="239"/>
      <c r="P198" s="239"/>
      <c r="Q198" s="239"/>
      <c r="R198" s="239"/>
      <c r="S198" s="239"/>
      <c r="T198" s="239"/>
      <c r="U198" s="239"/>
      <c r="V198" s="239"/>
      <c r="W198" s="239"/>
      <c r="X198" s="239"/>
      <c r="Y198" s="239"/>
      <c r="Z198" s="239"/>
      <c r="AA198" s="239"/>
      <c r="AB198" s="239"/>
      <c r="AC198" s="239"/>
      <c r="AD198" s="239"/>
      <c r="AE198" s="239"/>
      <c r="AF198" s="239"/>
      <c r="AG198" s="239"/>
      <c r="AH198" s="239"/>
      <c r="AI198" s="239"/>
      <c r="AJ198" s="239"/>
    </row>
    <row r="199" spans="1:36" s="131" customFormat="1" x14ac:dyDescent="0.25">
      <c r="A199" s="114"/>
      <c r="B199" s="144"/>
      <c r="C199" s="114"/>
      <c r="D199" s="114"/>
      <c r="E199" s="547"/>
      <c r="F199" s="117"/>
      <c r="G199" s="231"/>
      <c r="H199" s="130"/>
      <c r="K199" s="239"/>
      <c r="L199" s="239"/>
      <c r="M199" s="239"/>
      <c r="N199" s="239"/>
      <c r="O199" s="239"/>
      <c r="P199" s="239"/>
      <c r="Q199" s="239"/>
      <c r="R199" s="239"/>
      <c r="S199" s="239"/>
      <c r="T199" s="239"/>
      <c r="U199" s="239"/>
      <c r="V199" s="239"/>
      <c r="W199" s="239"/>
      <c r="X199" s="239"/>
      <c r="Y199" s="239"/>
      <c r="Z199" s="239"/>
      <c r="AA199" s="239"/>
      <c r="AB199" s="239"/>
      <c r="AC199" s="239"/>
      <c r="AD199" s="239"/>
      <c r="AE199" s="239"/>
      <c r="AF199" s="239"/>
      <c r="AG199" s="239"/>
      <c r="AH199" s="239"/>
      <c r="AI199" s="239"/>
      <c r="AJ199" s="239"/>
    </row>
    <row r="200" spans="1:36" s="131" customFormat="1" x14ac:dyDescent="0.25">
      <c r="A200" s="289"/>
      <c r="B200" s="504" t="s">
        <v>607</v>
      </c>
      <c r="C200" s="456">
        <v>2012</v>
      </c>
      <c r="D200" s="114" t="s">
        <v>14</v>
      </c>
      <c r="E200" s="540"/>
      <c r="F200" s="490">
        <f>C200*E200</f>
        <v>0</v>
      </c>
      <c r="G200" s="231"/>
      <c r="H200" s="130"/>
      <c r="K200" s="239"/>
      <c r="L200" s="239"/>
      <c r="M200" s="239"/>
      <c r="N200" s="239"/>
      <c r="O200" s="239"/>
      <c r="P200" s="239"/>
      <c r="Q200" s="239"/>
      <c r="R200" s="239"/>
      <c r="S200" s="239"/>
      <c r="T200" s="239"/>
      <c r="U200" s="239"/>
      <c r="V200" s="239"/>
      <c r="W200" s="239"/>
      <c r="X200" s="239"/>
      <c r="Y200" s="239"/>
      <c r="Z200" s="239"/>
      <c r="AA200" s="239"/>
      <c r="AB200" s="239"/>
      <c r="AC200" s="239"/>
      <c r="AD200" s="239"/>
      <c r="AE200" s="239"/>
      <c r="AF200" s="239"/>
      <c r="AG200" s="239"/>
      <c r="AH200" s="239"/>
      <c r="AI200" s="239"/>
      <c r="AJ200" s="239"/>
    </row>
    <row r="201" spans="1:36" s="131" customFormat="1" x14ac:dyDescent="0.25">
      <c r="A201" s="289"/>
      <c r="B201" s="489" t="s">
        <v>608</v>
      </c>
      <c r="C201" s="456"/>
      <c r="D201" s="114"/>
      <c r="E201" s="545"/>
      <c r="F201" s="484"/>
      <c r="G201" s="231"/>
      <c r="H201" s="130"/>
      <c r="K201" s="239"/>
      <c r="L201" s="239"/>
      <c r="M201" s="239"/>
      <c r="N201" s="239"/>
      <c r="O201" s="239"/>
      <c r="P201" s="239"/>
      <c r="Q201" s="239"/>
      <c r="R201" s="239"/>
      <c r="S201" s="239"/>
      <c r="T201" s="239"/>
      <c r="U201" s="239"/>
      <c r="V201" s="239"/>
      <c r="W201" s="239"/>
      <c r="X201" s="239"/>
      <c r="Y201" s="239"/>
      <c r="Z201" s="239"/>
      <c r="AA201" s="239"/>
      <c r="AB201" s="239"/>
      <c r="AC201" s="239"/>
      <c r="AD201" s="239"/>
      <c r="AE201" s="239"/>
      <c r="AF201" s="239"/>
      <c r="AG201" s="239"/>
      <c r="AH201" s="239"/>
      <c r="AI201" s="239"/>
      <c r="AJ201" s="239"/>
    </row>
    <row r="202" spans="1:36" x14ac:dyDescent="0.2">
      <c r="E202" s="547"/>
    </row>
    <row r="203" spans="1:36" s="131" customFormat="1" x14ac:dyDescent="0.25">
      <c r="A203" s="289"/>
      <c r="B203" s="504" t="s">
        <v>609</v>
      </c>
      <c r="C203" s="456">
        <v>315</v>
      </c>
      <c r="D203" s="114" t="s">
        <v>14</v>
      </c>
      <c r="E203" s="540"/>
      <c r="F203" s="490">
        <f>C203*E203</f>
        <v>0</v>
      </c>
      <c r="G203" s="231"/>
      <c r="H203" s="130"/>
      <c r="K203" s="239"/>
      <c r="L203" s="239"/>
      <c r="M203" s="239"/>
      <c r="N203" s="239"/>
      <c r="O203" s="239"/>
      <c r="P203" s="239"/>
      <c r="Q203" s="239"/>
      <c r="R203" s="239"/>
      <c r="S203" s="239"/>
      <c r="T203" s="239"/>
      <c r="U203" s="239"/>
      <c r="V203" s="239"/>
      <c r="W203" s="239"/>
      <c r="X203" s="239"/>
      <c r="Y203" s="239"/>
      <c r="Z203" s="239"/>
      <c r="AA203" s="239"/>
      <c r="AB203" s="239"/>
      <c r="AC203" s="239"/>
      <c r="AD203" s="239"/>
      <c r="AE203" s="239"/>
      <c r="AF203" s="239"/>
      <c r="AG203" s="239"/>
      <c r="AH203" s="239"/>
      <c r="AI203" s="239"/>
      <c r="AJ203" s="239"/>
    </row>
    <row r="204" spans="1:36" s="131" customFormat="1" x14ac:dyDescent="0.25">
      <c r="A204" s="289"/>
      <c r="B204" s="489" t="s">
        <v>608</v>
      </c>
      <c r="C204" s="456"/>
      <c r="D204" s="114"/>
      <c r="E204" s="545"/>
      <c r="F204" s="484"/>
      <c r="G204" s="231"/>
      <c r="H204" s="130"/>
      <c r="K204" s="239"/>
      <c r="L204" s="239"/>
      <c r="M204" s="239"/>
      <c r="N204" s="239"/>
      <c r="O204" s="239"/>
      <c r="P204" s="239"/>
      <c r="Q204" s="239"/>
      <c r="R204" s="239"/>
      <c r="S204" s="239"/>
      <c r="T204" s="239"/>
      <c r="U204" s="239"/>
      <c r="V204" s="239"/>
      <c r="W204" s="239"/>
      <c r="X204" s="239"/>
      <c r="Y204" s="239"/>
      <c r="Z204" s="239"/>
      <c r="AA204" s="239"/>
      <c r="AB204" s="239"/>
      <c r="AC204" s="239"/>
      <c r="AD204" s="239"/>
      <c r="AE204" s="239"/>
      <c r="AF204" s="239"/>
      <c r="AG204" s="239"/>
      <c r="AH204" s="239"/>
      <c r="AI204" s="239"/>
      <c r="AJ204" s="239"/>
    </row>
    <row r="205" spans="1:36" x14ac:dyDescent="0.2">
      <c r="E205" s="547"/>
    </row>
    <row r="206" spans="1:36" s="131" customFormat="1" x14ac:dyDescent="0.25">
      <c r="A206" s="124"/>
      <c r="B206" s="451" t="s">
        <v>610</v>
      </c>
      <c r="C206" s="114"/>
      <c r="D206" s="114"/>
      <c r="E206" s="545"/>
      <c r="F206" s="484"/>
      <c r="G206" s="228"/>
      <c r="H206" s="130"/>
      <c r="I206" s="129"/>
      <c r="J206" s="129"/>
      <c r="K206" s="287"/>
      <c r="L206" s="287"/>
      <c r="M206" s="287"/>
      <c r="N206" s="287"/>
      <c r="O206" s="287"/>
      <c r="P206" s="287"/>
      <c r="Q206" s="287"/>
      <c r="R206" s="287"/>
      <c r="S206" s="287"/>
      <c r="T206" s="287"/>
      <c r="U206" s="287"/>
      <c r="V206" s="287"/>
      <c r="W206" s="287"/>
      <c r="X206" s="287"/>
      <c r="Y206" s="287"/>
      <c r="Z206" s="287"/>
      <c r="AA206" s="239"/>
      <c r="AB206" s="239"/>
      <c r="AC206" s="239"/>
      <c r="AD206" s="239"/>
      <c r="AE206" s="239"/>
      <c r="AF206" s="239"/>
      <c r="AG206" s="239"/>
      <c r="AH206" s="239"/>
      <c r="AI206" s="239"/>
      <c r="AJ206" s="239"/>
    </row>
    <row r="207" spans="1:36" s="131" customFormat="1" x14ac:dyDescent="0.25">
      <c r="A207" s="145" t="s">
        <v>611</v>
      </c>
      <c r="B207" s="451" t="s">
        <v>906</v>
      </c>
      <c r="C207" s="456">
        <v>2060.5</v>
      </c>
      <c r="D207" s="114" t="s">
        <v>25</v>
      </c>
      <c r="E207" s="546"/>
      <c r="F207" s="505">
        <f>C207*E207</f>
        <v>0</v>
      </c>
      <c r="G207" s="290"/>
      <c r="H207" s="130"/>
      <c r="I207" s="129"/>
      <c r="J207" s="129"/>
      <c r="K207" s="287"/>
      <c r="L207" s="287"/>
      <c r="M207" s="287"/>
      <c r="N207" s="287"/>
      <c r="O207" s="287"/>
      <c r="P207" s="287"/>
      <c r="Q207" s="287"/>
      <c r="R207" s="287"/>
      <c r="S207" s="287"/>
      <c r="T207" s="287"/>
      <c r="U207" s="287"/>
      <c r="V207" s="287"/>
      <c r="W207" s="287"/>
      <c r="X207" s="287"/>
      <c r="Y207" s="287"/>
      <c r="Z207" s="287"/>
      <c r="AA207" s="239"/>
      <c r="AB207" s="239"/>
      <c r="AC207" s="239"/>
      <c r="AD207" s="239"/>
      <c r="AE207" s="239"/>
      <c r="AF207" s="239"/>
      <c r="AG207" s="239"/>
      <c r="AH207" s="239"/>
      <c r="AI207" s="239"/>
      <c r="AJ207" s="239"/>
    </row>
    <row r="208" spans="1:36" s="131" customFormat="1" ht="30" x14ac:dyDescent="0.25">
      <c r="A208" s="124"/>
      <c r="B208" s="489" t="s">
        <v>612</v>
      </c>
      <c r="C208" s="114"/>
      <c r="D208" s="114"/>
      <c r="E208" s="548"/>
      <c r="F208" s="522"/>
      <c r="G208" s="228"/>
      <c r="H208" s="130"/>
      <c r="I208" s="129"/>
      <c r="J208" s="129"/>
      <c r="K208" s="287"/>
      <c r="L208" s="287"/>
      <c r="M208" s="287"/>
      <c r="N208" s="287"/>
      <c r="O208" s="287"/>
      <c r="P208" s="287"/>
      <c r="Q208" s="287"/>
      <c r="R208" s="287"/>
      <c r="S208" s="287"/>
      <c r="T208" s="287"/>
      <c r="U208" s="287"/>
      <c r="V208" s="287"/>
      <c r="W208" s="287"/>
      <c r="X208" s="287"/>
      <c r="Y208" s="287"/>
      <c r="Z208" s="287"/>
      <c r="AA208" s="239"/>
      <c r="AB208" s="239"/>
      <c r="AC208" s="239"/>
      <c r="AD208" s="239"/>
      <c r="AE208" s="239"/>
      <c r="AF208" s="239"/>
      <c r="AG208" s="239"/>
      <c r="AH208" s="239"/>
      <c r="AI208" s="239"/>
      <c r="AJ208" s="239"/>
    </row>
    <row r="209" spans="1:36" x14ac:dyDescent="0.2">
      <c r="A209" s="124"/>
      <c r="B209" s="489"/>
      <c r="E209" s="548"/>
      <c r="F209" s="522"/>
      <c r="G209" s="228"/>
      <c r="I209" s="152"/>
      <c r="J209" s="152"/>
      <c r="K209" s="291"/>
      <c r="L209" s="291"/>
      <c r="M209" s="291"/>
      <c r="N209" s="291"/>
      <c r="O209" s="291"/>
      <c r="P209" s="291"/>
      <c r="Q209" s="291"/>
      <c r="R209" s="291"/>
      <c r="S209" s="291"/>
      <c r="T209" s="291"/>
      <c r="U209" s="291"/>
      <c r="V209" s="291"/>
      <c r="W209" s="291"/>
      <c r="X209" s="291"/>
      <c r="Y209" s="291"/>
      <c r="Z209" s="291"/>
    </row>
    <row r="210" spans="1:36" s="131" customFormat="1" x14ac:dyDescent="0.2">
      <c r="A210" s="234"/>
      <c r="B210" s="461" t="s">
        <v>907</v>
      </c>
      <c r="C210" s="114"/>
      <c r="D210" s="114"/>
      <c r="E210" s="548"/>
      <c r="F210" s="522"/>
      <c r="G210" s="228"/>
      <c r="H210" s="130"/>
      <c r="I210" s="129"/>
      <c r="J210" s="129"/>
      <c r="K210" s="287"/>
      <c r="L210" s="287"/>
      <c r="M210" s="287"/>
      <c r="N210" s="287"/>
      <c r="O210" s="287"/>
      <c r="P210" s="287"/>
      <c r="Q210" s="287"/>
      <c r="R210" s="287"/>
      <c r="S210" s="287"/>
      <c r="T210" s="287"/>
      <c r="U210" s="287"/>
      <c r="V210" s="287"/>
      <c r="W210" s="287"/>
      <c r="X210" s="287"/>
      <c r="Y210" s="287"/>
      <c r="Z210" s="287"/>
      <c r="AA210" s="239"/>
      <c r="AB210" s="239"/>
      <c r="AC210" s="239"/>
      <c r="AD210" s="239"/>
      <c r="AE210" s="239"/>
      <c r="AF210" s="239"/>
      <c r="AG210" s="239"/>
      <c r="AH210" s="239"/>
      <c r="AI210" s="239"/>
      <c r="AJ210" s="239"/>
    </row>
    <row r="211" spans="1:36" s="131" customFormat="1" ht="36.75" customHeight="1" x14ac:dyDescent="0.25">
      <c r="A211" s="145" t="s">
        <v>613</v>
      </c>
      <c r="B211" s="489" t="s">
        <v>908</v>
      </c>
      <c r="C211" s="456">
        <v>5.6</v>
      </c>
      <c r="D211" s="114" t="s">
        <v>25</v>
      </c>
      <c r="E211" s="546"/>
      <c r="F211" s="505">
        <f>C211*E211</f>
        <v>0</v>
      </c>
      <c r="G211" s="228"/>
      <c r="H211" s="130"/>
      <c r="I211" s="129"/>
      <c r="J211" s="129"/>
      <c r="K211" s="287"/>
      <c r="L211" s="287"/>
      <c r="M211" s="287"/>
      <c r="N211" s="287"/>
      <c r="O211" s="287"/>
      <c r="P211" s="287"/>
      <c r="Q211" s="287"/>
      <c r="R211" s="287"/>
      <c r="S211" s="287"/>
      <c r="T211" s="287"/>
      <c r="U211" s="287"/>
      <c r="V211" s="287"/>
      <c r="W211" s="287"/>
      <c r="X211" s="287"/>
      <c r="Y211" s="287"/>
      <c r="Z211" s="287"/>
      <c r="AA211" s="239"/>
      <c r="AB211" s="239"/>
      <c r="AC211" s="239"/>
      <c r="AD211" s="239"/>
      <c r="AE211" s="239"/>
      <c r="AF211" s="239"/>
      <c r="AG211" s="239"/>
      <c r="AH211" s="239"/>
      <c r="AI211" s="239"/>
      <c r="AJ211" s="239"/>
    </row>
    <row r="212" spans="1:36" s="131" customFormat="1" ht="45" x14ac:dyDescent="0.25">
      <c r="A212" s="124" t="s">
        <v>614</v>
      </c>
      <c r="B212" s="497" t="s">
        <v>615</v>
      </c>
      <c r="C212" s="456">
        <v>965.8</v>
      </c>
      <c r="D212" s="114" t="s">
        <v>25</v>
      </c>
      <c r="E212" s="546"/>
      <c r="F212" s="505">
        <f>C212*E212</f>
        <v>0</v>
      </c>
      <c r="G212" s="228"/>
      <c r="H212" s="130"/>
      <c r="I212" s="129"/>
      <c r="J212" s="129"/>
      <c r="K212" s="287"/>
      <c r="L212" s="287"/>
      <c r="M212" s="287"/>
      <c r="N212" s="287"/>
      <c r="O212" s="287"/>
      <c r="P212" s="287"/>
      <c r="Q212" s="287"/>
      <c r="R212" s="287"/>
      <c r="S212" s="287"/>
      <c r="T212" s="287"/>
      <c r="U212" s="287"/>
      <c r="V212" s="287"/>
      <c r="W212" s="287"/>
      <c r="X212" s="287"/>
      <c r="Y212" s="287"/>
      <c r="Z212" s="287"/>
      <c r="AA212" s="239"/>
      <c r="AB212" s="239"/>
      <c r="AC212" s="239"/>
      <c r="AD212" s="239"/>
      <c r="AE212" s="239"/>
      <c r="AF212" s="239"/>
      <c r="AG212" s="239"/>
      <c r="AH212" s="239"/>
      <c r="AI212" s="239"/>
      <c r="AJ212" s="239"/>
    </row>
    <row r="213" spans="1:36" ht="75" x14ac:dyDescent="0.2">
      <c r="A213" s="124" t="s">
        <v>616</v>
      </c>
      <c r="B213" s="123" t="s">
        <v>617</v>
      </c>
      <c r="C213" s="512">
        <v>212.2</v>
      </c>
      <c r="D213" s="123" t="s">
        <v>25</v>
      </c>
      <c r="E213" s="549"/>
      <c r="F213" s="523">
        <f>C213*E213</f>
        <v>0</v>
      </c>
      <c r="G213" s="292"/>
      <c r="H213" s="123"/>
      <c r="I213" s="123"/>
      <c r="J213" s="123"/>
      <c r="K213" s="293"/>
      <c r="L213" s="293"/>
    </row>
    <row r="214" spans="1:36" ht="12.75" customHeight="1" x14ac:dyDescent="0.2">
      <c r="A214" s="124"/>
      <c r="B214" s="497"/>
      <c r="C214" s="456"/>
      <c r="E214" s="550"/>
      <c r="F214" s="524"/>
      <c r="G214" s="228"/>
      <c r="I214" s="152"/>
      <c r="J214" s="152"/>
      <c r="K214" s="291"/>
      <c r="L214" s="291"/>
      <c r="M214" s="291"/>
      <c r="N214" s="291"/>
      <c r="O214" s="291"/>
      <c r="P214" s="291"/>
      <c r="Q214" s="291"/>
      <c r="R214" s="291"/>
      <c r="S214" s="291"/>
      <c r="T214" s="291"/>
      <c r="U214" s="291"/>
      <c r="V214" s="291"/>
      <c r="W214" s="291"/>
      <c r="X214" s="291"/>
      <c r="Y214" s="291"/>
      <c r="Z214" s="291"/>
    </row>
    <row r="215" spans="1:36" x14ac:dyDescent="0.2">
      <c r="A215" s="145"/>
      <c r="B215" s="461" t="s">
        <v>618</v>
      </c>
      <c r="E215" s="548"/>
      <c r="F215" s="522"/>
      <c r="H215" s="144"/>
    </row>
    <row r="216" spans="1:36" ht="30" x14ac:dyDescent="0.2">
      <c r="A216" s="145" t="s">
        <v>619</v>
      </c>
      <c r="B216" s="489" t="s">
        <v>620</v>
      </c>
      <c r="C216" s="456">
        <v>965.8</v>
      </c>
      <c r="D216" s="114" t="s">
        <v>25</v>
      </c>
      <c r="E216" s="546"/>
      <c r="F216" s="505">
        <f>C216*E216</f>
        <v>0</v>
      </c>
      <c r="H216" s="144"/>
    </row>
    <row r="217" spans="1:36" x14ac:dyDescent="0.2">
      <c r="E217" s="547"/>
    </row>
    <row r="218" spans="1:36" s="131" customFormat="1" x14ac:dyDescent="0.2">
      <c r="A218" s="234"/>
      <c r="B218" s="461" t="s">
        <v>621</v>
      </c>
      <c r="C218" s="114"/>
      <c r="D218" s="114"/>
      <c r="E218" s="547"/>
      <c r="F218" s="117"/>
      <c r="G218" s="231"/>
      <c r="H218" s="130"/>
      <c r="K218" s="239"/>
      <c r="L218" s="239"/>
      <c r="M218" s="239"/>
      <c r="N218" s="239"/>
      <c r="O218" s="239"/>
      <c r="P218" s="239"/>
      <c r="Q218" s="239"/>
      <c r="R218" s="239"/>
      <c r="S218" s="239"/>
      <c r="T218" s="239"/>
      <c r="U218" s="239"/>
      <c r="V218" s="239"/>
      <c r="W218" s="239"/>
      <c r="X218" s="239"/>
      <c r="Y218" s="239"/>
      <c r="Z218" s="239"/>
      <c r="AA218" s="239"/>
      <c r="AB218" s="239"/>
      <c r="AC218" s="239"/>
      <c r="AD218" s="239"/>
      <c r="AE218" s="239"/>
      <c r="AF218" s="239"/>
      <c r="AG218" s="239"/>
      <c r="AH218" s="239"/>
      <c r="AI218" s="239"/>
      <c r="AJ218" s="239"/>
    </row>
    <row r="219" spans="1:36" s="131" customFormat="1" ht="90" x14ac:dyDescent="0.25">
      <c r="A219" s="145" t="s">
        <v>622</v>
      </c>
      <c r="B219" s="489" t="s">
        <v>623</v>
      </c>
      <c r="C219" s="114">
        <v>83</v>
      </c>
      <c r="D219" s="114" t="s">
        <v>316</v>
      </c>
      <c r="E219" s="540"/>
      <c r="F219" s="505">
        <f>C219*E219</f>
        <v>0</v>
      </c>
      <c r="G219" s="294"/>
      <c r="H219" s="130"/>
      <c r="K219" s="239"/>
      <c r="L219" s="239"/>
      <c r="M219" s="239"/>
      <c r="N219" s="239"/>
      <c r="O219" s="239"/>
      <c r="P219" s="239"/>
      <c r="Q219" s="239"/>
      <c r="R219" s="239"/>
      <c r="S219" s="239"/>
      <c r="T219" s="239"/>
      <c r="U219" s="239"/>
      <c r="V219" s="239"/>
      <c r="W219" s="239"/>
      <c r="X219" s="239"/>
      <c r="Y219" s="239"/>
      <c r="Z219" s="239"/>
      <c r="AA219" s="239"/>
      <c r="AB219" s="239"/>
      <c r="AC219" s="239"/>
      <c r="AD219" s="239"/>
      <c r="AE219" s="239"/>
      <c r="AF219" s="239"/>
      <c r="AG219" s="239"/>
      <c r="AH219" s="239"/>
      <c r="AI219" s="239"/>
      <c r="AJ219" s="239"/>
    </row>
    <row r="221" spans="1:36" s="138" customFormat="1" x14ac:dyDescent="0.25">
      <c r="A221" s="146" t="s">
        <v>569</v>
      </c>
      <c r="B221" s="525" t="s">
        <v>624</v>
      </c>
      <c r="C221" s="526"/>
      <c r="D221" s="527"/>
      <c r="E221" s="526"/>
      <c r="F221" s="528">
        <f>SUM(F167:F219)</f>
        <v>0</v>
      </c>
      <c r="G221" s="295"/>
      <c r="H221" s="153"/>
      <c r="I221" s="153"/>
      <c r="J221" s="153"/>
      <c r="K221" s="296"/>
      <c r="L221" s="296"/>
      <c r="M221" s="296"/>
      <c r="N221" s="296"/>
      <c r="O221" s="296"/>
      <c r="P221" s="296"/>
      <c r="Q221" s="296"/>
      <c r="R221" s="296"/>
      <c r="S221" s="296"/>
      <c r="T221" s="296"/>
      <c r="U221" s="296"/>
      <c r="V221" s="296"/>
      <c r="W221" s="296"/>
      <c r="X221" s="250"/>
      <c r="Y221" s="250"/>
      <c r="Z221" s="250"/>
      <c r="AA221" s="250"/>
      <c r="AB221" s="250"/>
      <c r="AC221" s="250"/>
      <c r="AD221" s="250"/>
      <c r="AE221" s="250"/>
      <c r="AF221" s="250"/>
      <c r="AG221" s="250"/>
      <c r="AH221" s="250"/>
      <c r="AI221" s="250"/>
      <c r="AJ221" s="250"/>
    </row>
    <row r="223" spans="1:36" s="155" customFormat="1" x14ac:dyDescent="0.25">
      <c r="A223" s="118" t="s">
        <v>625</v>
      </c>
      <c r="B223" s="529" t="s">
        <v>626</v>
      </c>
      <c r="C223" s="530"/>
      <c r="D223" s="531"/>
      <c r="E223" s="532"/>
      <c r="F223" s="533"/>
      <c r="G223" s="297"/>
      <c r="H223" s="154"/>
      <c r="K223" s="298"/>
      <c r="L223" s="298"/>
      <c r="M223" s="298"/>
      <c r="N223" s="298"/>
      <c r="O223" s="298"/>
      <c r="P223" s="298"/>
      <c r="Q223" s="298"/>
      <c r="R223" s="298"/>
      <c r="S223" s="298"/>
      <c r="T223" s="298"/>
      <c r="U223" s="298"/>
      <c r="V223" s="298"/>
      <c r="W223" s="298"/>
      <c r="X223" s="298"/>
      <c r="Y223" s="298"/>
      <c r="Z223" s="298"/>
      <c r="AA223" s="298"/>
      <c r="AB223" s="298"/>
      <c r="AC223" s="298"/>
      <c r="AD223" s="298"/>
      <c r="AE223" s="298"/>
      <c r="AF223" s="298"/>
      <c r="AG223" s="298"/>
      <c r="AH223" s="298"/>
      <c r="AI223" s="298"/>
      <c r="AJ223" s="298"/>
    </row>
    <row r="224" spans="1:36" x14ac:dyDescent="0.2">
      <c r="A224" s="156"/>
      <c r="B224" s="504"/>
      <c r="C224" s="534"/>
      <c r="D224" s="535"/>
      <c r="E224" s="484"/>
      <c r="F224" s="536"/>
      <c r="H224" s="144"/>
    </row>
    <row r="225" spans="1:36" x14ac:dyDescent="0.2">
      <c r="A225" s="124" t="s">
        <v>487</v>
      </c>
      <c r="B225" s="521" t="s">
        <v>909</v>
      </c>
      <c r="C225" s="456">
        <v>100</v>
      </c>
      <c r="D225" s="114" t="s">
        <v>137</v>
      </c>
      <c r="E225" s="540"/>
      <c r="F225" s="505">
        <f>C225*E225</f>
        <v>0</v>
      </c>
      <c r="H225" s="144"/>
    </row>
    <row r="226" spans="1:36" ht="30" x14ac:dyDescent="0.2">
      <c r="A226" s="124" t="s">
        <v>104</v>
      </c>
      <c r="B226" s="489" t="s">
        <v>627</v>
      </c>
      <c r="C226" s="456">
        <v>100</v>
      </c>
      <c r="D226" s="114" t="s">
        <v>137</v>
      </c>
      <c r="E226" s="546"/>
      <c r="F226" s="505">
        <f>C226*E226</f>
        <v>0</v>
      </c>
      <c r="H226" s="144"/>
    </row>
    <row r="227" spans="1:36" ht="30" x14ac:dyDescent="0.2">
      <c r="A227" s="124" t="s">
        <v>108</v>
      </c>
      <c r="B227" s="489" t="s">
        <v>141</v>
      </c>
      <c r="C227" s="456">
        <v>1</v>
      </c>
      <c r="D227" s="114" t="s">
        <v>316</v>
      </c>
      <c r="E227" s="546"/>
      <c r="F227" s="505">
        <f>C227*E227</f>
        <v>0</v>
      </c>
      <c r="H227" s="144"/>
    </row>
    <row r="228" spans="1:36" x14ac:dyDescent="0.2">
      <c r="A228" s="124"/>
      <c r="B228" s="489"/>
      <c r="C228" s="456"/>
      <c r="E228" s="524"/>
      <c r="F228" s="524"/>
      <c r="H228" s="144"/>
    </row>
    <row r="229" spans="1:36" s="158" customFormat="1" ht="12.75" customHeight="1" x14ac:dyDescent="0.25">
      <c r="A229" s="146" t="s">
        <v>625</v>
      </c>
      <c r="B229" s="584" t="s">
        <v>628</v>
      </c>
      <c r="C229" s="584"/>
      <c r="D229" s="584"/>
      <c r="E229" s="537"/>
      <c r="F229" s="528">
        <f>SUM(F223:F228 )</f>
        <v>0</v>
      </c>
      <c r="G229" s="299"/>
      <c r="H229" s="157"/>
      <c r="K229" s="300"/>
      <c r="L229" s="300"/>
      <c r="M229" s="300"/>
      <c r="N229" s="300"/>
      <c r="O229" s="300"/>
      <c r="P229" s="300"/>
      <c r="Q229" s="300"/>
      <c r="R229" s="300"/>
      <c r="S229" s="300"/>
      <c r="T229" s="300"/>
      <c r="U229" s="300"/>
      <c r="V229" s="300"/>
      <c r="W229" s="300"/>
      <c r="X229" s="300"/>
      <c r="Y229" s="300"/>
      <c r="Z229" s="300"/>
      <c r="AA229" s="300"/>
      <c r="AB229" s="300"/>
      <c r="AC229" s="300"/>
      <c r="AD229" s="300"/>
      <c r="AE229" s="300"/>
      <c r="AF229" s="300"/>
      <c r="AG229" s="300"/>
      <c r="AH229" s="300"/>
      <c r="AI229" s="300"/>
      <c r="AJ229" s="300"/>
    </row>
    <row r="230" spans="1:36" x14ac:dyDescent="0.2">
      <c r="H230" s="144"/>
    </row>
    <row r="231" spans="1:36" s="160" customFormat="1" x14ac:dyDescent="0.25">
      <c r="A231" s="159"/>
      <c r="B231" s="538" t="s">
        <v>629</v>
      </c>
      <c r="C231" s="159"/>
      <c r="D231" s="159"/>
      <c r="F231" s="539">
        <f>SUM(F221,F229,F133,F101,F75)</f>
        <v>0</v>
      </c>
      <c r="G231" s="301"/>
      <c r="H231" s="161"/>
      <c r="K231" s="302"/>
      <c r="L231" s="302"/>
      <c r="M231" s="302"/>
      <c r="N231" s="302"/>
      <c r="O231" s="302"/>
      <c r="P231" s="302"/>
      <c r="Q231" s="302"/>
      <c r="R231" s="302"/>
      <c r="S231" s="302"/>
      <c r="T231" s="302"/>
      <c r="U231" s="302"/>
      <c r="V231" s="302"/>
      <c r="W231" s="302"/>
      <c r="X231" s="302"/>
      <c r="Y231" s="302"/>
      <c r="Z231" s="302"/>
      <c r="AA231" s="302"/>
      <c r="AB231" s="302"/>
      <c r="AC231" s="302"/>
      <c r="AD231" s="302"/>
      <c r="AE231" s="302"/>
      <c r="AF231" s="302"/>
      <c r="AG231" s="302"/>
      <c r="AH231" s="302"/>
      <c r="AI231" s="302"/>
      <c r="AJ231" s="302"/>
    </row>
  </sheetData>
  <sheetProtection algorithmName="SHA-512" hashValue="a+9+pgmjFfE/49SfGoDsUz0aYxdva7PpEh1KgIuyxdRIfeZ1RKCqyqx2ljy1Z4KfB0y57/2O6VYqvLNbKviv5g==" saltValue="SvZB4rlcGUaSA/kk8yjiPw==" spinCount="100000" sheet="1" objects="1" scenarios="1"/>
  <mergeCells count="52">
    <mergeCell ref="B162:E162"/>
    <mergeCell ref="B163:E163"/>
    <mergeCell ref="B164:E164"/>
    <mergeCell ref="B229:D229"/>
    <mergeCell ref="B152:F152"/>
    <mergeCell ref="B153:F153"/>
    <mergeCell ref="B154:F154"/>
    <mergeCell ref="B155:F155"/>
    <mergeCell ref="B160:E160"/>
    <mergeCell ref="B161:E161"/>
    <mergeCell ref="B151:F151"/>
    <mergeCell ref="B137:F137"/>
    <mergeCell ref="B138:F138"/>
    <mergeCell ref="B140:F140"/>
    <mergeCell ref="B141:F141"/>
    <mergeCell ref="B142:F142"/>
    <mergeCell ref="B144:F144"/>
    <mergeCell ref="B145:F145"/>
    <mergeCell ref="B146:F146"/>
    <mergeCell ref="B148:F148"/>
    <mergeCell ref="B149:F149"/>
    <mergeCell ref="B150:F150"/>
    <mergeCell ref="B133:D133"/>
    <mergeCell ref="B87:F87"/>
    <mergeCell ref="B88:F88"/>
    <mergeCell ref="G90:O90"/>
    <mergeCell ref="B97:F97"/>
    <mergeCell ref="B101:D101"/>
    <mergeCell ref="B105:F105"/>
    <mergeCell ref="B106:F106"/>
    <mergeCell ref="B107:F107"/>
    <mergeCell ref="B108:F108"/>
    <mergeCell ref="B110:F110"/>
    <mergeCell ref="B111:F111"/>
    <mergeCell ref="B86:F86"/>
    <mergeCell ref="B12:F12"/>
    <mergeCell ref="B13:F13"/>
    <mergeCell ref="B14:F14"/>
    <mergeCell ref="B15:F15"/>
    <mergeCell ref="B16:F16"/>
    <mergeCell ref="B17:F17"/>
    <mergeCell ref="B18:F18"/>
    <mergeCell ref="B19:F19"/>
    <mergeCell ref="B20:F20"/>
    <mergeCell ref="B23:F23"/>
    <mergeCell ref="B85:F85"/>
    <mergeCell ref="B11:F11"/>
    <mergeCell ref="B5:F5"/>
    <mergeCell ref="B7:F7"/>
    <mergeCell ref="B8:F8"/>
    <mergeCell ref="B9:F9"/>
    <mergeCell ref="B10:F10"/>
  </mergeCells>
  <pageMargins left="1.41736111111111" right="0.39374999999999999" top="0.51180555555555496" bottom="0.51180555555555496" header="0.51180555555555496" footer="0.51180555555555496"/>
  <pageSetup paperSize="9" scale="38" firstPageNumber="0" orientation="portrait" horizontalDpi="300" verticalDpi="300" r:id="rId1"/>
  <rowBreaks count="5" manualBreakCount="5">
    <brk id="24" max="16383" man="1"/>
    <brk id="101" max="16383" man="1"/>
    <brk id="134" max="16383" man="1"/>
    <brk id="157" max="16383" man="1"/>
    <brk id="221"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A1:K38"/>
  <sheetViews>
    <sheetView showGridLines="0" view="pageLayout" zoomScaleNormal="100" workbookViewId="0">
      <selection activeCell="G10" sqref="G10"/>
    </sheetView>
  </sheetViews>
  <sheetFormatPr defaultRowHeight="18" x14ac:dyDescent="0.25"/>
  <cols>
    <col min="1" max="1" width="7.28515625" style="2" customWidth="1"/>
    <col min="2" max="6" width="9.140625" style="2"/>
    <col min="7" max="7" width="10.28515625" style="2" customWidth="1"/>
    <col min="8" max="8" width="22.42578125" style="2" customWidth="1"/>
    <col min="9" max="10" width="9.140625" style="2"/>
    <col min="11" max="11" width="16.5703125" style="2" bestFit="1" customWidth="1"/>
    <col min="12" max="16384" width="9.140625" style="2"/>
  </cols>
  <sheetData>
    <row r="1" spans="1:8" x14ac:dyDescent="0.25">
      <c r="A1" s="572" t="s">
        <v>474</v>
      </c>
      <c r="B1" s="572"/>
      <c r="C1" s="572"/>
      <c r="D1" s="572"/>
      <c r="E1" s="572"/>
      <c r="F1" s="572"/>
      <c r="G1" s="572"/>
      <c r="H1" s="572"/>
    </row>
    <row r="5" spans="1:8" ht="18" customHeight="1" x14ac:dyDescent="0.25">
      <c r="A5" s="573" t="s">
        <v>387</v>
      </c>
      <c r="B5" s="573"/>
      <c r="C5" s="573"/>
      <c r="D5" s="573"/>
      <c r="E5" s="573"/>
      <c r="F5" s="573"/>
      <c r="G5" s="573"/>
      <c r="H5" s="573"/>
    </row>
    <row r="6" spans="1:8" x14ac:dyDescent="0.25">
      <c r="A6" s="573"/>
      <c r="B6" s="573"/>
      <c r="C6" s="573"/>
      <c r="D6" s="573"/>
      <c r="E6" s="573"/>
      <c r="F6" s="573"/>
      <c r="G6" s="573"/>
      <c r="H6" s="573"/>
    </row>
    <row r="11" spans="1:8" x14ac:dyDescent="0.25">
      <c r="B11" s="89" t="s">
        <v>481</v>
      </c>
    </row>
    <row r="13" spans="1:8" x14ac:dyDescent="0.25">
      <c r="A13" s="90" t="s">
        <v>389</v>
      </c>
      <c r="B13" s="90" t="s">
        <v>724</v>
      </c>
      <c r="C13" s="91"/>
      <c r="D13" s="91"/>
      <c r="E13" s="91"/>
      <c r="F13" s="91"/>
      <c r="G13" s="91"/>
      <c r="H13" s="92">
        <f>'REKAP VOZ_POKOPALIŠKA'!H19+'REKAP KOLO_POKOPALIŠKA'!H21</f>
        <v>0</v>
      </c>
    </row>
    <row r="14" spans="1:8" x14ac:dyDescent="0.25">
      <c r="A14" s="90" t="s">
        <v>390</v>
      </c>
      <c r="B14" s="90" t="s">
        <v>725</v>
      </c>
      <c r="C14" s="91"/>
      <c r="D14" s="91"/>
      <c r="E14" s="91"/>
      <c r="F14" s="91"/>
      <c r="G14" s="91"/>
      <c r="H14" s="92">
        <f>'REKAP VOZ_FLAJŠMANOVA'!H19+'REKAP KOLO_FLAJŠMANOVA'!H21</f>
        <v>0</v>
      </c>
    </row>
    <row r="15" spans="1:8" x14ac:dyDescent="0.25">
      <c r="A15" s="90" t="s">
        <v>391</v>
      </c>
      <c r="B15" s="90" t="s">
        <v>726</v>
      </c>
      <c r="C15" s="91"/>
      <c r="D15" s="91"/>
      <c r="E15" s="91"/>
      <c r="F15" s="91"/>
      <c r="G15" s="91"/>
      <c r="H15" s="92">
        <f>'REKAP VOZ_RONDO'!H20+'REKAP KOLO_RONDO'!H22</f>
        <v>0</v>
      </c>
    </row>
    <row r="16" spans="1:8" x14ac:dyDescent="0.25">
      <c r="A16" s="90" t="s">
        <v>392</v>
      </c>
      <c r="B16" s="90" t="s">
        <v>858</v>
      </c>
      <c r="C16" s="91"/>
      <c r="D16" s="91"/>
      <c r="E16" s="91"/>
      <c r="F16" s="91"/>
      <c r="G16" s="91"/>
      <c r="H16" s="92">
        <f>'REKAP VOZ_ZVEZNA'!H19</f>
        <v>0</v>
      </c>
    </row>
    <row r="17" spans="1:11" x14ac:dyDescent="0.25">
      <c r="A17" s="90" t="s">
        <v>362</v>
      </c>
      <c r="B17" s="90" t="s">
        <v>915</v>
      </c>
      <c r="C17" s="91"/>
      <c r="D17" s="91"/>
      <c r="E17" s="91"/>
      <c r="F17" s="91"/>
      <c r="G17" s="91"/>
      <c r="H17" s="92">
        <f>'REKAP M1'!H21+'REKAP M2'!H21</f>
        <v>0</v>
      </c>
      <c r="K17" s="112"/>
    </row>
    <row r="18" spans="1:11" x14ac:dyDescent="0.25">
      <c r="A18" s="90" t="s">
        <v>366</v>
      </c>
      <c r="B18" s="90" t="s">
        <v>483</v>
      </c>
      <c r="C18" s="91"/>
      <c r="D18" s="91"/>
      <c r="E18" s="91"/>
      <c r="F18" s="91"/>
      <c r="G18" s="91"/>
      <c r="H18" s="92">
        <f>KA!F231</f>
        <v>0</v>
      </c>
      <c r="K18" s="112"/>
    </row>
    <row r="19" spans="1:11" x14ac:dyDescent="0.25">
      <c r="A19" s="90" t="s">
        <v>373</v>
      </c>
      <c r="B19" s="90" t="s">
        <v>482</v>
      </c>
      <c r="C19" s="91"/>
      <c r="D19" s="91"/>
      <c r="E19" s="91"/>
      <c r="F19" s="91"/>
      <c r="G19" s="91"/>
      <c r="H19" s="92">
        <f>CR!F81</f>
        <v>0</v>
      </c>
      <c r="K19" s="112"/>
    </row>
    <row r="20" spans="1:11" x14ac:dyDescent="0.25">
      <c r="A20" s="91"/>
      <c r="B20" s="91"/>
      <c r="C20" s="91"/>
      <c r="D20" s="91"/>
      <c r="E20" s="91"/>
      <c r="F20" s="91"/>
      <c r="G20" s="91"/>
      <c r="H20" s="91"/>
      <c r="K20" s="112"/>
    </row>
    <row r="21" spans="1:11" x14ac:dyDescent="0.25">
      <c r="A21" s="93"/>
      <c r="B21" s="94" t="s">
        <v>393</v>
      </c>
      <c r="C21" s="93"/>
      <c r="D21" s="93"/>
      <c r="E21" s="93"/>
      <c r="F21" s="93"/>
      <c r="G21" s="93"/>
      <c r="H21" s="95">
        <f>SUM(H13:H19)</f>
        <v>0</v>
      </c>
      <c r="K21" s="112"/>
    </row>
    <row r="22" spans="1:11" x14ac:dyDescent="0.25">
      <c r="A22" s="91"/>
      <c r="B22" s="91"/>
      <c r="C22" s="91"/>
      <c r="D22" s="91"/>
      <c r="E22" s="91"/>
      <c r="F22" s="91"/>
      <c r="G22" s="91"/>
      <c r="H22" s="96"/>
    </row>
    <row r="23" spans="1:11" x14ac:dyDescent="0.25">
      <c r="A23" s="93"/>
      <c r="B23" s="93" t="s">
        <v>484</v>
      </c>
      <c r="C23" s="93"/>
      <c r="D23" s="93"/>
      <c r="E23" s="93"/>
      <c r="F23" s="93"/>
      <c r="G23" s="93"/>
      <c r="H23" s="95">
        <f>0.05*H21</f>
        <v>0</v>
      </c>
    </row>
    <row r="24" spans="1:11" x14ac:dyDescent="0.25">
      <c r="A24" s="91"/>
      <c r="B24" s="91"/>
      <c r="C24" s="91"/>
      <c r="D24" s="91"/>
      <c r="E24" s="91"/>
      <c r="F24" s="91"/>
      <c r="G24" s="91"/>
      <c r="H24" s="96"/>
    </row>
    <row r="25" spans="1:11" x14ac:dyDescent="0.25">
      <c r="A25" s="93"/>
      <c r="B25" s="93" t="s">
        <v>485</v>
      </c>
      <c r="C25" s="93"/>
      <c r="D25" s="93"/>
      <c r="E25" s="93"/>
      <c r="F25" s="93"/>
      <c r="G25" s="93"/>
      <c r="H25" s="95">
        <f>H21+H23</f>
        <v>0</v>
      </c>
    </row>
    <row r="26" spans="1:11" x14ac:dyDescent="0.25">
      <c r="A26" s="91"/>
      <c r="B26" s="91"/>
      <c r="C26" s="91"/>
      <c r="D26" s="91"/>
      <c r="E26" s="91"/>
      <c r="F26" s="91"/>
      <c r="G26" s="91"/>
      <c r="H26" s="96"/>
    </row>
    <row r="27" spans="1:11" x14ac:dyDescent="0.25">
      <c r="A27" s="93"/>
      <c r="B27" s="93" t="s">
        <v>394</v>
      </c>
      <c r="C27" s="93"/>
      <c r="D27" s="93"/>
      <c r="E27" s="93"/>
      <c r="F27" s="93"/>
      <c r="G27" s="93"/>
      <c r="H27" s="95">
        <f>H25*0.22</f>
        <v>0</v>
      </c>
    </row>
    <row r="28" spans="1:11" x14ac:dyDescent="0.25">
      <c r="A28" s="91"/>
      <c r="B28" s="91"/>
      <c r="C28" s="91"/>
      <c r="D28" s="91"/>
      <c r="E28" s="91"/>
      <c r="F28" s="91"/>
      <c r="G28" s="91"/>
      <c r="H28" s="96"/>
    </row>
    <row r="29" spans="1:11" ht="18.75" thickBot="1" x14ac:dyDescent="0.3">
      <c r="A29" s="97"/>
      <c r="B29" s="97" t="s">
        <v>395</v>
      </c>
      <c r="C29" s="97"/>
      <c r="D29" s="97"/>
      <c r="E29" s="97"/>
      <c r="F29" s="97"/>
      <c r="G29" s="97"/>
      <c r="H29" s="98">
        <f>H27+H25</f>
        <v>0</v>
      </c>
    </row>
    <row r="30" spans="1:11" ht="18.75" thickTop="1" x14ac:dyDescent="0.25"/>
    <row r="36" spans="2:6" x14ac:dyDescent="0.25">
      <c r="B36" s="91"/>
      <c r="C36" s="91"/>
      <c r="D36" s="91"/>
      <c r="E36" s="91"/>
      <c r="F36" s="91"/>
    </row>
    <row r="37" spans="2:6" x14ac:dyDescent="0.25">
      <c r="B37" s="91"/>
      <c r="C37" s="91"/>
      <c r="D37" s="91"/>
      <c r="E37" s="91"/>
      <c r="F37" s="91"/>
    </row>
    <row r="38" spans="2:6" x14ac:dyDescent="0.25">
      <c r="B38" s="91"/>
      <c r="C38" s="91"/>
      <c r="D38" s="91"/>
      <c r="E38" s="91"/>
      <c r="F38" s="91"/>
    </row>
  </sheetData>
  <sheetProtection algorithmName="SHA-512" hashValue="FZMCasnOrcWL7zdLiOQKDVBWttcWZexWzS747yJZPYYoxtL8pjeUx3v2oXaAGTP0LOVjeZIQbaHH2W0fLdTHuA==" saltValue="duAFq8121TI9hYIEVVQ8fg=="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FFFF00"/>
  </sheetPr>
  <dimension ref="A1:X198"/>
  <sheetViews>
    <sheetView view="pageBreakPreview" zoomScaleNormal="100" zoomScaleSheetLayoutView="100" workbookViewId="0">
      <selection activeCell="I91" sqref="I91"/>
    </sheetView>
  </sheetViews>
  <sheetFormatPr defaultRowHeight="12.75" x14ac:dyDescent="0.2"/>
  <cols>
    <col min="1" max="1" width="3.7109375" style="164" customWidth="1"/>
    <col min="2" max="2" width="30.7109375" style="164" customWidth="1"/>
    <col min="3" max="3" width="5.7109375" style="164" customWidth="1"/>
    <col min="4" max="4" width="6.28515625" style="164" customWidth="1"/>
    <col min="5" max="5" width="18.7109375" style="570" customWidth="1"/>
    <col min="6" max="6" width="18.140625" style="226" customWidth="1"/>
    <col min="7" max="8" width="9.140625" style="164"/>
    <col min="9" max="9" width="8.85546875" style="164" customWidth="1"/>
    <col min="10" max="10" width="9.140625" style="164"/>
    <col min="11" max="11" width="44.42578125" style="164" customWidth="1"/>
    <col min="12" max="256" width="9.140625" style="164"/>
    <col min="257" max="257" width="3.7109375" style="164" customWidth="1"/>
    <col min="258" max="258" width="30.7109375" style="164" customWidth="1"/>
    <col min="259" max="259" width="5.7109375" style="164" customWidth="1"/>
    <col min="260" max="260" width="6.28515625" style="164" customWidth="1"/>
    <col min="261" max="261" width="18.7109375" style="164" customWidth="1"/>
    <col min="262" max="262" width="18.140625" style="164" customWidth="1"/>
    <col min="263" max="264" width="9.140625" style="164"/>
    <col min="265" max="265" width="8.85546875" style="164" customWidth="1"/>
    <col min="266" max="266" width="9.140625" style="164"/>
    <col min="267" max="267" width="44.42578125" style="164" customWidth="1"/>
    <col min="268" max="512" width="9.140625" style="164"/>
    <col min="513" max="513" width="3.7109375" style="164" customWidth="1"/>
    <col min="514" max="514" width="30.7109375" style="164" customWidth="1"/>
    <col min="515" max="515" width="5.7109375" style="164" customWidth="1"/>
    <col min="516" max="516" width="6.28515625" style="164" customWidth="1"/>
    <col min="517" max="517" width="18.7109375" style="164" customWidth="1"/>
    <col min="518" max="518" width="18.140625" style="164" customWidth="1"/>
    <col min="519" max="520" width="9.140625" style="164"/>
    <col min="521" max="521" width="8.85546875" style="164" customWidth="1"/>
    <col min="522" max="522" width="9.140625" style="164"/>
    <col min="523" max="523" width="44.42578125" style="164" customWidth="1"/>
    <col min="524" max="768" width="9.140625" style="164"/>
    <col min="769" max="769" width="3.7109375" style="164" customWidth="1"/>
    <col min="770" max="770" width="30.7109375" style="164" customWidth="1"/>
    <col min="771" max="771" width="5.7109375" style="164" customWidth="1"/>
    <col min="772" max="772" width="6.28515625" style="164" customWidth="1"/>
    <col min="773" max="773" width="18.7109375" style="164" customWidth="1"/>
    <col min="774" max="774" width="18.140625" style="164" customWidth="1"/>
    <col min="775" max="776" width="9.140625" style="164"/>
    <col min="777" max="777" width="8.85546875" style="164" customWidth="1"/>
    <col min="778" max="778" width="9.140625" style="164"/>
    <col min="779" max="779" width="44.42578125" style="164" customWidth="1"/>
    <col min="780" max="1024" width="9.140625" style="164"/>
    <col min="1025" max="1025" width="3.7109375" style="164" customWidth="1"/>
    <col min="1026" max="1026" width="30.7109375" style="164" customWidth="1"/>
    <col min="1027" max="1027" width="5.7109375" style="164" customWidth="1"/>
    <col min="1028" max="1028" width="6.28515625" style="164" customWidth="1"/>
    <col min="1029" max="1029" width="18.7109375" style="164" customWidth="1"/>
    <col min="1030" max="1030" width="18.140625" style="164" customWidth="1"/>
    <col min="1031" max="1032" width="9.140625" style="164"/>
    <col min="1033" max="1033" width="8.85546875" style="164" customWidth="1"/>
    <col min="1034" max="1034" width="9.140625" style="164"/>
    <col min="1035" max="1035" width="44.42578125" style="164" customWidth="1"/>
    <col min="1036" max="1280" width="9.140625" style="164"/>
    <col min="1281" max="1281" width="3.7109375" style="164" customWidth="1"/>
    <col min="1282" max="1282" width="30.7109375" style="164" customWidth="1"/>
    <col min="1283" max="1283" width="5.7109375" style="164" customWidth="1"/>
    <col min="1284" max="1284" width="6.28515625" style="164" customWidth="1"/>
    <col min="1285" max="1285" width="18.7109375" style="164" customWidth="1"/>
    <col min="1286" max="1286" width="18.140625" style="164" customWidth="1"/>
    <col min="1287" max="1288" width="9.140625" style="164"/>
    <col min="1289" max="1289" width="8.85546875" style="164" customWidth="1"/>
    <col min="1290" max="1290" width="9.140625" style="164"/>
    <col min="1291" max="1291" width="44.42578125" style="164" customWidth="1"/>
    <col min="1292" max="1536" width="9.140625" style="164"/>
    <col min="1537" max="1537" width="3.7109375" style="164" customWidth="1"/>
    <col min="1538" max="1538" width="30.7109375" style="164" customWidth="1"/>
    <col min="1539" max="1539" width="5.7109375" style="164" customWidth="1"/>
    <col min="1540" max="1540" width="6.28515625" style="164" customWidth="1"/>
    <col min="1541" max="1541" width="18.7109375" style="164" customWidth="1"/>
    <col min="1542" max="1542" width="18.140625" style="164" customWidth="1"/>
    <col min="1543" max="1544" width="9.140625" style="164"/>
    <col min="1545" max="1545" width="8.85546875" style="164" customWidth="1"/>
    <col min="1546" max="1546" width="9.140625" style="164"/>
    <col min="1547" max="1547" width="44.42578125" style="164" customWidth="1"/>
    <col min="1548" max="1792" width="9.140625" style="164"/>
    <col min="1793" max="1793" width="3.7109375" style="164" customWidth="1"/>
    <col min="1794" max="1794" width="30.7109375" style="164" customWidth="1"/>
    <col min="1795" max="1795" width="5.7109375" style="164" customWidth="1"/>
    <col min="1796" max="1796" width="6.28515625" style="164" customWidth="1"/>
    <col min="1797" max="1797" width="18.7109375" style="164" customWidth="1"/>
    <col min="1798" max="1798" width="18.140625" style="164" customWidth="1"/>
    <col min="1799" max="1800" width="9.140625" style="164"/>
    <col min="1801" max="1801" width="8.85546875" style="164" customWidth="1"/>
    <col min="1802" max="1802" width="9.140625" style="164"/>
    <col min="1803" max="1803" width="44.42578125" style="164" customWidth="1"/>
    <col min="1804" max="2048" width="9.140625" style="164"/>
    <col min="2049" max="2049" width="3.7109375" style="164" customWidth="1"/>
    <col min="2050" max="2050" width="30.7109375" style="164" customWidth="1"/>
    <col min="2051" max="2051" width="5.7109375" style="164" customWidth="1"/>
    <col min="2052" max="2052" width="6.28515625" style="164" customWidth="1"/>
    <col min="2053" max="2053" width="18.7109375" style="164" customWidth="1"/>
    <col min="2054" max="2054" width="18.140625" style="164" customWidth="1"/>
    <col min="2055" max="2056" width="9.140625" style="164"/>
    <col min="2057" max="2057" width="8.85546875" style="164" customWidth="1"/>
    <col min="2058" max="2058" width="9.140625" style="164"/>
    <col min="2059" max="2059" width="44.42578125" style="164" customWidth="1"/>
    <col min="2060" max="2304" width="9.140625" style="164"/>
    <col min="2305" max="2305" width="3.7109375" style="164" customWidth="1"/>
    <col min="2306" max="2306" width="30.7109375" style="164" customWidth="1"/>
    <col min="2307" max="2307" width="5.7109375" style="164" customWidth="1"/>
    <col min="2308" max="2308" width="6.28515625" style="164" customWidth="1"/>
    <col min="2309" max="2309" width="18.7109375" style="164" customWidth="1"/>
    <col min="2310" max="2310" width="18.140625" style="164" customWidth="1"/>
    <col min="2311" max="2312" width="9.140625" style="164"/>
    <col min="2313" max="2313" width="8.85546875" style="164" customWidth="1"/>
    <col min="2314" max="2314" width="9.140625" style="164"/>
    <col min="2315" max="2315" width="44.42578125" style="164" customWidth="1"/>
    <col min="2316" max="2560" width="9.140625" style="164"/>
    <col min="2561" max="2561" width="3.7109375" style="164" customWidth="1"/>
    <col min="2562" max="2562" width="30.7109375" style="164" customWidth="1"/>
    <col min="2563" max="2563" width="5.7109375" style="164" customWidth="1"/>
    <col min="2564" max="2564" width="6.28515625" style="164" customWidth="1"/>
    <col min="2565" max="2565" width="18.7109375" style="164" customWidth="1"/>
    <col min="2566" max="2566" width="18.140625" style="164" customWidth="1"/>
    <col min="2567" max="2568" width="9.140625" style="164"/>
    <col min="2569" max="2569" width="8.85546875" style="164" customWidth="1"/>
    <col min="2570" max="2570" width="9.140625" style="164"/>
    <col min="2571" max="2571" width="44.42578125" style="164" customWidth="1"/>
    <col min="2572" max="2816" width="9.140625" style="164"/>
    <col min="2817" max="2817" width="3.7109375" style="164" customWidth="1"/>
    <col min="2818" max="2818" width="30.7109375" style="164" customWidth="1"/>
    <col min="2819" max="2819" width="5.7109375" style="164" customWidth="1"/>
    <col min="2820" max="2820" width="6.28515625" style="164" customWidth="1"/>
    <col min="2821" max="2821" width="18.7109375" style="164" customWidth="1"/>
    <col min="2822" max="2822" width="18.140625" style="164" customWidth="1"/>
    <col min="2823" max="2824" width="9.140625" style="164"/>
    <col min="2825" max="2825" width="8.85546875" style="164" customWidth="1"/>
    <col min="2826" max="2826" width="9.140625" style="164"/>
    <col min="2827" max="2827" width="44.42578125" style="164" customWidth="1"/>
    <col min="2828" max="3072" width="9.140625" style="164"/>
    <col min="3073" max="3073" width="3.7109375" style="164" customWidth="1"/>
    <col min="3074" max="3074" width="30.7109375" style="164" customWidth="1"/>
    <col min="3075" max="3075" width="5.7109375" style="164" customWidth="1"/>
    <col min="3076" max="3076" width="6.28515625" style="164" customWidth="1"/>
    <col min="3077" max="3077" width="18.7109375" style="164" customWidth="1"/>
    <col min="3078" max="3078" width="18.140625" style="164" customWidth="1"/>
    <col min="3079" max="3080" width="9.140625" style="164"/>
    <col min="3081" max="3081" width="8.85546875" style="164" customWidth="1"/>
    <col min="3082" max="3082" width="9.140625" style="164"/>
    <col min="3083" max="3083" width="44.42578125" style="164" customWidth="1"/>
    <col min="3084" max="3328" width="9.140625" style="164"/>
    <col min="3329" max="3329" width="3.7109375" style="164" customWidth="1"/>
    <col min="3330" max="3330" width="30.7109375" style="164" customWidth="1"/>
    <col min="3331" max="3331" width="5.7109375" style="164" customWidth="1"/>
    <col min="3332" max="3332" width="6.28515625" style="164" customWidth="1"/>
    <col min="3333" max="3333" width="18.7109375" style="164" customWidth="1"/>
    <col min="3334" max="3334" width="18.140625" style="164" customWidth="1"/>
    <col min="3335" max="3336" width="9.140625" style="164"/>
    <col min="3337" max="3337" width="8.85546875" style="164" customWidth="1"/>
    <col min="3338" max="3338" width="9.140625" style="164"/>
    <col min="3339" max="3339" width="44.42578125" style="164" customWidth="1"/>
    <col min="3340" max="3584" width="9.140625" style="164"/>
    <col min="3585" max="3585" width="3.7109375" style="164" customWidth="1"/>
    <col min="3586" max="3586" width="30.7109375" style="164" customWidth="1"/>
    <col min="3587" max="3587" width="5.7109375" style="164" customWidth="1"/>
    <col min="3588" max="3588" width="6.28515625" style="164" customWidth="1"/>
    <col min="3589" max="3589" width="18.7109375" style="164" customWidth="1"/>
    <col min="3590" max="3590" width="18.140625" style="164" customWidth="1"/>
    <col min="3591" max="3592" width="9.140625" style="164"/>
    <col min="3593" max="3593" width="8.85546875" style="164" customWidth="1"/>
    <col min="3594" max="3594" width="9.140625" style="164"/>
    <col min="3595" max="3595" width="44.42578125" style="164" customWidth="1"/>
    <col min="3596" max="3840" width="9.140625" style="164"/>
    <col min="3841" max="3841" width="3.7109375" style="164" customWidth="1"/>
    <col min="3842" max="3842" width="30.7109375" style="164" customWidth="1"/>
    <col min="3843" max="3843" width="5.7109375" style="164" customWidth="1"/>
    <col min="3844" max="3844" width="6.28515625" style="164" customWidth="1"/>
    <col min="3845" max="3845" width="18.7109375" style="164" customWidth="1"/>
    <col min="3846" max="3846" width="18.140625" style="164" customWidth="1"/>
    <col min="3847" max="3848" width="9.140625" style="164"/>
    <col min="3849" max="3849" width="8.85546875" style="164" customWidth="1"/>
    <col min="3850" max="3850" width="9.140625" style="164"/>
    <col min="3851" max="3851" width="44.42578125" style="164" customWidth="1"/>
    <col min="3852" max="4096" width="9.140625" style="164"/>
    <col min="4097" max="4097" width="3.7109375" style="164" customWidth="1"/>
    <col min="4098" max="4098" width="30.7109375" style="164" customWidth="1"/>
    <col min="4099" max="4099" width="5.7109375" style="164" customWidth="1"/>
    <col min="4100" max="4100" width="6.28515625" style="164" customWidth="1"/>
    <col min="4101" max="4101" width="18.7109375" style="164" customWidth="1"/>
    <col min="4102" max="4102" width="18.140625" style="164" customWidth="1"/>
    <col min="4103" max="4104" width="9.140625" style="164"/>
    <col min="4105" max="4105" width="8.85546875" style="164" customWidth="1"/>
    <col min="4106" max="4106" width="9.140625" style="164"/>
    <col min="4107" max="4107" width="44.42578125" style="164" customWidth="1"/>
    <col min="4108" max="4352" width="9.140625" style="164"/>
    <col min="4353" max="4353" width="3.7109375" style="164" customWidth="1"/>
    <col min="4354" max="4354" width="30.7109375" style="164" customWidth="1"/>
    <col min="4355" max="4355" width="5.7109375" style="164" customWidth="1"/>
    <col min="4356" max="4356" width="6.28515625" style="164" customWidth="1"/>
    <col min="4357" max="4357" width="18.7109375" style="164" customWidth="1"/>
    <col min="4358" max="4358" width="18.140625" style="164" customWidth="1"/>
    <col min="4359" max="4360" width="9.140625" style="164"/>
    <col min="4361" max="4361" width="8.85546875" style="164" customWidth="1"/>
    <col min="4362" max="4362" width="9.140625" style="164"/>
    <col min="4363" max="4363" width="44.42578125" style="164" customWidth="1"/>
    <col min="4364" max="4608" width="9.140625" style="164"/>
    <col min="4609" max="4609" width="3.7109375" style="164" customWidth="1"/>
    <col min="4610" max="4610" width="30.7109375" style="164" customWidth="1"/>
    <col min="4611" max="4611" width="5.7109375" style="164" customWidth="1"/>
    <col min="4612" max="4612" width="6.28515625" style="164" customWidth="1"/>
    <col min="4613" max="4613" width="18.7109375" style="164" customWidth="1"/>
    <col min="4614" max="4614" width="18.140625" style="164" customWidth="1"/>
    <col min="4615" max="4616" width="9.140625" style="164"/>
    <col min="4617" max="4617" width="8.85546875" style="164" customWidth="1"/>
    <col min="4618" max="4618" width="9.140625" style="164"/>
    <col min="4619" max="4619" width="44.42578125" style="164" customWidth="1"/>
    <col min="4620" max="4864" width="9.140625" style="164"/>
    <col min="4865" max="4865" width="3.7109375" style="164" customWidth="1"/>
    <col min="4866" max="4866" width="30.7109375" style="164" customWidth="1"/>
    <col min="4867" max="4867" width="5.7109375" style="164" customWidth="1"/>
    <col min="4868" max="4868" width="6.28515625" style="164" customWidth="1"/>
    <col min="4869" max="4869" width="18.7109375" style="164" customWidth="1"/>
    <col min="4870" max="4870" width="18.140625" style="164" customWidth="1"/>
    <col min="4871" max="4872" width="9.140625" style="164"/>
    <col min="4873" max="4873" width="8.85546875" style="164" customWidth="1"/>
    <col min="4874" max="4874" width="9.140625" style="164"/>
    <col min="4875" max="4875" width="44.42578125" style="164" customWidth="1"/>
    <col min="4876" max="5120" width="9.140625" style="164"/>
    <col min="5121" max="5121" width="3.7109375" style="164" customWidth="1"/>
    <col min="5122" max="5122" width="30.7109375" style="164" customWidth="1"/>
    <col min="5123" max="5123" width="5.7109375" style="164" customWidth="1"/>
    <col min="5124" max="5124" width="6.28515625" style="164" customWidth="1"/>
    <col min="5125" max="5125" width="18.7109375" style="164" customWidth="1"/>
    <col min="5126" max="5126" width="18.140625" style="164" customWidth="1"/>
    <col min="5127" max="5128" width="9.140625" style="164"/>
    <col min="5129" max="5129" width="8.85546875" style="164" customWidth="1"/>
    <col min="5130" max="5130" width="9.140625" style="164"/>
    <col min="5131" max="5131" width="44.42578125" style="164" customWidth="1"/>
    <col min="5132" max="5376" width="9.140625" style="164"/>
    <col min="5377" max="5377" width="3.7109375" style="164" customWidth="1"/>
    <col min="5378" max="5378" width="30.7109375" style="164" customWidth="1"/>
    <col min="5379" max="5379" width="5.7109375" style="164" customWidth="1"/>
    <col min="5380" max="5380" width="6.28515625" style="164" customWidth="1"/>
    <col min="5381" max="5381" width="18.7109375" style="164" customWidth="1"/>
    <col min="5382" max="5382" width="18.140625" style="164" customWidth="1"/>
    <col min="5383" max="5384" width="9.140625" style="164"/>
    <col min="5385" max="5385" width="8.85546875" style="164" customWidth="1"/>
    <col min="5386" max="5386" width="9.140625" style="164"/>
    <col min="5387" max="5387" width="44.42578125" style="164" customWidth="1"/>
    <col min="5388" max="5632" width="9.140625" style="164"/>
    <col min="5633" max="5633" width="3.7109375" style="164" customWidth="1"/>
    <col min="5634" max="5634" width="30.7109375" style="164" customWidth="1"/>
    <col min="5635" max="5635" width="5.7109375" style="164" customWidth="1"/>
    <col min="5636" max="5636" width="6.28515625" style="164" customWidth="1"/>
    <col min="5637" max="5637" width="18.7109375" style="164" customWidth="1"/>
    <col min="5638" max="5638" width="18.140625" style="164" customWidth="1"/>
    <col min="5639" max="5640" width="9.140625" style="164"/>
    <col min="5641" max="5641" width="8.85546875" style="164" customWidth="1"/>
    <col min="5642" max="5642" width="9.140625" style="164"/>
    <col min="5643" max="5643" width="44.42578125" style="164" customWidth="1"/>
    <col min="5644" max="5888" width="9.140625" style="164"/>
    <col min="5889" max="5889" width="3.7109375" style="164" customWidth="1"/>
    <col min="5890" max="5890" width="30.7109375" style="164" customWidth="1"/>
    <col min="5891" max="5891" width="5.7109375" style="164" customWidth="1"/>
    <col min="5892" max="5892" width="6.28515625" style="164" customWidth="1"/>
    <col min="5893" max="5893" width="18.7109375" style="164" customWidth="1"/>
    <col min="5894" max="5894" width="18.140625" style="164" customWidth="1"/>
    <col min="5895" max="5896" width="9.140625" style="164"/>
    <col min="5897" max="5897" width="8.85546875" style="164" customWidth="1"/>
    <col min="5898" max="5898" width="9.140625" style="164"/>
    <col min="5899" max="5899" width="44.42578125" style="164" customWidth="1"/>
    <col min="5900" max="6144" width="9.140625" style="164"/>
    <col min="6145" max="6145" width="3.7109375" style="164" customWidth="1"/>
    <col min="6146" max="6146" width="30.7109375" style="164" customWidth="1"/>
    <col min="6147" max="6147" width="5.7109375" style="164" customWidth="1"/>
    <col min="6148" max="6148" width="6.28515625" style="164" customWidth="1"/>
    <col min="6149" max="6149" width="18.7109375" style="164" customWidth="1"/>
    <col min="6150" max="6150" width="18.140625" style="164" customWidth="1"/>
    <col min="6151" max="6152" width="9.140625" style="164"/>
    <col min="6153" max="6153" width="8.85546875" style="164" customWidth="1"/>
    <col min="6154" max="6154" width="9.140625" style="164"/>
    <col min="6155" max="6155" width="44.42578125" style="164" customWidth="1"/>
    <col min="6156" max="6400" width="9.140625" style="164"/>
    <col min="6401" max="6401" width="3.7109375" style="164" customWidth="1"/>
    <col min="6402" max="6402" width="30.7109375" style="164" customWidth="1"/>
    <col min="6403" max="6403" width="5.7109375" style="164" customWidth="1"/>
    <col min="6404" max="6404" width="6.28515625" style="164" customWidth="1"/>
    <col min="6405" max="6405" width="18.7109375" style="164" customWidth="1"/>
    <col min="6406" max="6406" width="18.140625" style="164" customWidth="1"/>
    <col min="6407" max="6408" width="9.140625" style="164"/>
    <col min="6409" max="6409" width="8.85546875" style="164" customWidth="1"/>
    <col min="6410" max="6410" width="9.140625" style="164"/>
    <col min="6411" max="6411" width="44.42578125" style="164" customWidth="1"/>
    <col min="6412" max="6656" width="9.140625" style="164"/>
    <col min="6657" max="6657" width="3.7109375" style="164" customWidth="1"/>
    <col min="6658" max="6658" width="30.7109375" style="164" customWidth="1"/>
    <col min="6659" max="6659" width="5.7109375" style="164" customWidth="1"/>
    <col min="6660" max="6660" width="6.28515625" style="164" customWidth="1"/>
    <col min="6661" max="6661" width="18.7109375" style="164" customWidth="1"/>
    <col min="6662" max="6662" width="18.140625" style="164" customWidth="1"/>
    <col min="6663" max="6664" width="9.140625" style="164"/>
    <col min="6665" max="6665" width="8.85546875" style="164" customWidth="1"/>
    <col min="6666" max="6666" width="9.140625" style="164"/>
    <col min="6667" max="6667" width="44.42578125" style="164" customWidth="1"/>
    <col min="6668" max="6912" width="9.140625" style="164"/>
    <col min="6913" max="6913" width="3.7109375" style="164" customWidth="1"/>
    <col min="6914" max="6914" width="30.7109375" style="164" customWidth="1"/>
    <col min="6915" max="6915" width="5.7109375" style="164" customWidth="1"/>
    <col min="6916" max="6916" width="6.28515625" style="164" customWidth="1"/>
    <col min="6917" max="6917" width="18.7109375" style="164" customWidth="1"/>
    <col min="6918" max="6918" width="18.140625" style="164" customWidth="1"/>
    <col min="6919" max="6920" width="9.140625" style="164"/>
    <col min="6921" max="6921" width="8.85546875" style="164" customWidth="1"/>
    <col min="6922" max="6922" width="9.140625" style="164"/>
    <col min="6923" max="6923" width="44.42578125" style="164" customWidth="1"/>
    <col min="6924" max="7168" width="9.140625" style="164"/>
    <col min="7169" max="7169" width="3.7109375" style="164" customWidth="1"/>
    <col min="7170" max="7170" width="30.7109375" style="164" customWidth="1"/>
    <col min="7171" max="7171" width="5.7109375" style="164" customWidth="1"/>
    <col min="7172" max="7172" width="6.28515625" style="164" customWidth="1"/>
    <col min="7173" max="7173" width="18.7109375" style="164" customWidth="1"/>
    <col min="7174" max="7174" width="18.140625" style="164" customWidth="1"/>
    <col min="7175" max="7176" width="9.140625" style="164"/>
    <col min="7177" max="7177" width="8.85546875" style="164" customWidth="1"/>
    <col min="7178" max="7178" width="9.140625" style="164"/>
    <col min="7179" max="7179" width="44.42578125" style="164" customWidth="1"/>
    <col min="7180" max="7424" width="9.140625" style="164"/>
    <col min="7425" max="7425" width="3.7109375" style="164" customWidth="1"/>
    <col min="7426" max="7426" width="30.7109375" style="164" customWidth="1"/>
    <col min="7427" max="7427" width="5.7109375" style="164" customWidth="1"/>
    <col min="7428" max="7428" width="6.28515625" style="164" customWidth="1"/>
    <col min="7429" max="7429" width="18.7109375" style="164" customWidth="1"/>
    <col min="7430" max="7430" width="18.140625" style="164" customWidth="1"/>
    <col min="7431" max="7432" width="9.140625" style="164"/>
    <col min="7433" max="7433" width="8.85546875" style="164" customWidth="1"/>
    <col min="7434" max="7434" width="9.140625" style="164"/>
    <col min="7435" max="7435" width="44.42578125" style="164" customWidth="1"/>
    <col min="7436" max="7680" width="9.140625" style="164"/>
    <col min="7681" max="7681" width="3.7109375" style="164" customWidth="1"/>
    <col min="7682" max="7682" width="30.7109375" style="164" customWidth="1"/>
    <col min="7683" max="7683" width="5.7109375" style="164" customWidth="1"/>
    <col min="7684" max="7684" width="6.28515625" style="164" customWidth="1"/>
    <col min="7685" max="7685" width="18.7109375" style="164" customWidth="1"/>
    <col min="7686" max="7686" width="18.140625" style="164" customWidth="1"/>
    <col min="7687" max="7688" width="9.140625" style="164"/>
    <col min="7689" max="7689" width="8.85546875" style="164" customWidth="1"/>
    <col min="7690" max="7690" width="9.140625" style="164"/>
    <col min="7691" max="7691" width="44.42578125" style="164" customWidth="1"/>
    <col min="7692" max="7936" width="9.140625" style="164"/>
    <col min="7937" max="7937" width="3.7109375" style="164" customWidth="1"/>
    <col min="7938" max="7938" width="30.7109375" style="164" customWidth="1"/>
    <col min="7939" max="7939" width="5.7109375" style="164" customWidth="1"/>
    <col min="7940" max="7940" width="6.28515625" style="164" customWidth="1"/>
    <col min="7941" max="7941" width="18.7109375" style="164" customWidth="1"/>
    <col min="7942" max="7942" width="18.140625" style="164" customWidth="1"/>
    <col min="7943" max="7944" width="9.140625" style="164"/>
    <col min="7945" max="7945" width="8.85546875" style="164" customWidth="1"/>
    <col min="7946" max="7946" width="9.140625" style="164"/>
    <col min="7947" max="7947" width="44.42578125" style="164" customWidth="1"/>
    <col min="7948" max="8192" width="9.140625" style="164"/>
    <col min="8193" max="8193" width="3.7109375" style="164" customWidth="1"/>
    <col min="8194" max="8194" width="30.7109375" style="164" customWidth="1"/>
    <col min="8195" max="8195" width="5.7109375" style="164" customWidth="1"/>
    <col min="8196" max="8196" width="6.28515625" style="164" customWidth="1"/>
    <col min="8197" max="8197" width="18.7109375" style="164" customWidth="1"/>
    <col min="8198" max="8198" width="18.140625" style="164" customWidth="1"/>
    <col min="8199" max="8200" width="9.140625" style="164"/>
    <col min="8201" max="8201" width="8.85546875" style="164" customWidth="1"/>
    <col min="8202" max="8202" width="9.140625" style="164"/>
    <col min="8203" max="8203" width="44.42578125" style="164" customWidth="1"/>
    <col min="8204" max="8448" width="9.140625" style="164"/>
    <col min="8449" max="8449" width="3.7109375" style="164" customWidth="1"/>
    <col min="8450" max="8450" width="30.7109375" style="164" customWidth="1"/>
    <col min="8451" max="8451" width="5.7109375" style="164" customWidth="1"/>
    <col min="8452" max="8452" width="6.28515625" style="164" customWidth="1"/>
    <col min="8453" max="8453" width="18.7109375" style="164" customWidth="1"/>
    <col min="8454" max="8454" width="18.140625" style="164" customWidth="1"/>
    <col min="8455" max="8456" width="9.140625" style="164"/>
    <col min="8457" max="8457" width="8.85546875" style="164" customWidth="1"/>
    <col min="8458" max="8458" width="9.140625" style="164"/>
    <col min="8459" max="8459" width="44.42578125" style="164" customWidth="1"/>
    <col min="8460" max="8704" width="9.140625" style="164"/>
    <col min="8705" max="8705" width="3.7109375" style="164" customWidth="1"/>
    <col min="8706" max="8706" width="30.7109375" style="164" customWidth="1"/>
    <col min="8707" max="8707" width="5.7109375" style="164" customWidth="1"/>
    <col min="8708" max="8708" width="6.28515625" style="164" customWidth="1"/>
    <col min="8709" max="8709" width="18.7109375" style="164" customWidth="1"/>
    <col min="8710" max="8710" width="18.140625" style="164" customWidth="1"/>
    <col min="8711" max="8712" width="9.140625" style="164"/>
    <col min="8713" max="8713" width="8.85546875" style="164" customWidth="1"/>
    <col min="8714" max="8714" width="9.140625" style="164"/>
    <col min="8715" max="8715" width="44.42578125" style="164" customWidth="1"/>
    <col min="8716" max="8960" width="9.140625" style="164"/>
    <col min="8961" max="8961" width="3.7109375" style="164" customWidth="1"/>
    <col min="8962" max="8962" width="30.7109375" style="164" customWidth="1"/>
    <col min="8963" max="8963" width="5.7109375" style="164" customWidth="1"/>
    <col min="8964" max="8964" width="6.28515625" style="164" customWidth="1"/>
    <col min="8965" max="8965" width="18.7109375" style="164" customWidth="1"/>
    <col min="8966" max="8966" width="18.140625" style="164" customWidth="1"/>
    <col min="8967" max="8968" width="9.140625" style="164"/>
    <col min="8969" max="8969" width="8.85546875" style="164" customWidth="1"/>
    <col min="8970" max="8970" width="9.140625" style="164"/>
    <col min="8971" max="8971" width="44.42578125" style="164" customWidth="1"/>
    <col min="8972" max="9216" width="9.140625" style="164"/>
    <col min="9217" max="9217" width="3.7109375" style="164" customWidth="1"/>
    <col min="9218" max="9218" width="30.7109375" style="164" customWidth="1"/>
    <col min="9219" max="9219" width="5.7109375" style="164" customWidth="1"/>
    <col min="9220" max="9220" width="6.28515625" style="164" customWidth="1"/>
    <col min="9221" max="9221" width="18.7109375" style="164" customWidth="1"/>
    <col min="9222" max="9222" width="18.140625" style="164" customWidth="1"/>
    <col min="9223" max="9224" width="9.140625" style="164"/>
    <col min="9225" max="9225" width="8.85546875" style="164" customWidth="1"/>
    <col min="9226" max="9226" width="9.140625" style="164"/>
    <col min="9227" max="9227" width="44.42578125" style="164" customWidth="1"/>
    <col min="9228" max="9472" width="9.140625" style="164"/>
    <col min="9473" max="9473" width="3.7109375" style="164" customWidth="1"/>
    <col min="9474" max="9474" width="30.7109375" style="164" customWidth="1"/>
    <col min="9475" max="9475" width="5.7109375" style="164" customWidth="1"/>
    <col min="9476" max="9476" width="6.28515625" style="164" customWidth="1"/>
    <col min="9477" max="9477" width="18.7109375" style="164" customWidth="1"/>
    <col min="9478" max="9478" width="18.140625" style="164" customWidth="1"/>
    <col min="9479" max="9480" width="9.140625" style="164"/>
    <col min="9481" max="9481" width="8.85546875" style="164" customWidth="1"/>
    <col min="9482" max="9482" width="9.140625" style="164"/>
    <col min="9483" max="9483" width="44.42578125" style="164" customWidth="1"/>
    <col min="9484" max="9728" width="9.140625" style="164"/>
    <col min="9729" max="9729" width="3.7109375" style="164" customWidth="1"/>
    <col min="9730" max="9730" width="30.7109375" style="164" customWidth="1"/>
    <col min="9731" max="9731" width="5.7109375" style="164" customWidth="1"/>
    <col min="9732" max="9732" width="6.28515625" style="164" customWidth="1"/>
    <col min="9733" max="9733" width="18.7109375" style="164" customWidth="1"/>
    <col min="9734" max="9734" width="18.140625" style="164" customWidth="1"/>
    <col min="9735" max="9736" width="9.140625" style="164"/>
    <col min="9737" max="9737" width="8.85546875" style="164" customWidth="1"/>
    <col min="9738" max="9738" width="9.140625" style="164"/>
    <col min="9739" max="9739" width="44.42578125" style="164" customWidth="1"/>
    <col min="9740" max="9984" width="9.140625" style="164"/>
    <col min="9985" max="9985" width="3.7109375" style="164" customWidth="1"/>
    <col min="9986" max="9986" width="30.7109375" style="164" customWidth="1"/>
    <col min="9987" max="9987" width="5.7109375" style="164" customWidth="1"/>
    <col min="9988" max="9988" width="6.28515625" style="164" customWidth="1"/>
    <col min="9989" max="9989" width="18.7109375" style="164" customWidth="1"/>
    <col min="9990" max="9990" width="18.140625" style="164" customWidth="1"/>
    <col min="9991" max="9992" width="9.140625" style="164"/>
    <col min="9993" max="9993" width="8.85546875" style="164" customWidth="1"/>
    <col min="9994" max="9994" width="9.140625" style="164"/>
    <col min="9995" max="9995" width="44.42578125" style="164" customWidth="1"/>
    <col min="9996" max="10240" width="9.140625" style="164"/>
    <col min="10241" max="10241" width="3.7109375" style="164" customWidth="1"/>
    <col min="10242" max="10242" width="30.7109375" style="164" customWidth="1"/>
    <col min="10243" max="10243" width="5.7109375" style="164" customWidth="1"/>
    <col min="10244" max="10244" width="6.28515625" style="164" customWidth="1"/>
    <col min="10245" max="10245" width="18.7109375" style="164" customWidth="1"/>
    <col min="10246" max="10246" width="18.140625" style="164" customWidth="1"/>
    <col min="10247" max="10248" width="9.140625" style="164"/>
    <col min="10249" max="10249" width="8.85546875" style="164" customWidth="1"/>
    <col min="10250" max="10250" width="9.140625" style="164"/>
    <col min="10251" max="10251" width="44.42578125" style="164" customWidth="1"/>
    <col min="10252" max="10496" width="9.140625" style="164"/>
    <col min="10497" max="10497" width="3.7109375" style="164" customWidth="1"/>
    <col min="10498" max="10498" width="30.7109375" style="164" customWidth="1"/>
    <col min="10499" max="10499" width="5.7109375" style="164" customWidth="1"/>
    <col min="10500" max="10500" width="6.28515625" style="164" customWidth="1"/>
    <col min="10501" max="10501" width="18.7109375" style="164" customWidth="1"/>
    <col min="10502" max="10502" width="18.140625" style="164" customWidth="1"/>
    <col min="10503" max="10504" width="9.140625" style="164"/>
    <col min="10505" max="10505" width="8.85546875" style="164" customWidth="1"/>
    <col min="10506" max="10506" width="9.140625" style="164"/>
    <col min="10507" max="10507" width="44.42578125" style="164" customWidth="1"/>
    <col min="10508" max="10752" width="9.140625" style="164"/>
    <col min="10753" max="10753" width="3.7109375" style="164" customWidth="1"/>
    <col min="10754" max="10754" width="30.7109375" style="164" customWidth="1"/>
    <col min="10755" max="10755" width="5.7109375" style="164" customWidth="1"/>
    <col min="10756" max="10756" width="6.28515625" style="164" customWidth="1"/>
    <col min="10757" max="10757" width="18.7109375" style="164" customWidth="1"/>
    <col min="10758" max="10758" width="18.140625" style="164" customWidth="1"/>
    <col min="10759" max="10760" width="9.140625" style="164"/>
    <col min="10761" max="10761" width="8.85546875" style="164" customWidth="1"/>
    <col min="10762" max="10762" width="9.140625" style="164"/>
    <col min="10763" max="10763" width="44.42578125" style="164" customWidth="1"/>
    <col min="10764" max="11008" width="9.140625" style="164"/>
    <col min="11009" max="11009" width="3.7109375" style="164" customWidth="1"/>
    <col min="11010" max="11010" width="30.7109375" style="164" customWidth="1"/>
    <col min="11011" max="11011" width="5.7109375" style="164" customWidth="1"/>
    <col min="11012" max="11012" width="6.28515625" style="164" customWidth="1"/>
    <col min="11013" max="11013" width="18.7109375" style="164" customWidth="1"/>
    <col min="11014" max="11014" width="18.140625" style="164" customWidth="1"/>
    <col min="11015" max="11016" width="9.140625" style="164"/>
    <col min="11017" max="11017" width="8.85546875" style="164" customWidth="1"/>
    <col min="11018" max="11018" width="9.140625" style="164"/>
    <col min="11019" max="11019" width="44.42578125" style="164" customWidth="1"/>
    <col min="11020" max="11264" width="9.140625" style="164"/>
    <col min="11265" max="11265" width="3.7109375" style="164" customWidth="1"/>
    <col min="11266" max="11266" width="30.7109375" style="164" customWidth="1"/>
    <col min="11267" max="11267" width="5.7109375" style="164" customWidth="1"/>
    <col min="11268" max="11268" width="6.28515625" style="164" customWidth="1"/>
    <col min="11269" max="11269" width="18.7109375" style="164" customWidth="1"/>
    <col min="11270" max="11270" width="18.140625" style="164" customWidth="1"/>
    <col min="11271" max="11272" width="9.140625" style="164"/>
    <col min="11273" max="11273" width="8.85546875" style="164" customWidth="1"/>
    <col min="11274" max="11274" width="9.140625" style="164"/>
    <col min="11275" max="11275" width="44.42578125" style="164" customWidth="1"/>
    <col min="11276" max="11520" width="9.140625" style="164"/>
    <col min="11521" max="11521" width="3.7109375" style="164" customWidth="1"/>
    <col min="11522" max="11522" width="30.7109375" style="164" customWidth="1"/>
    <col min="11523" max="11523" width="5.7109375" style="164" customWidth="1"/>
    <col min="11524" max="11524" width="6.28515625" style="164" customWidth="1"/>
    <col min="11525" max="11525" width="18.7109375" style="164" customWidth="1"/>
    <col min="11526" max="11526" width="18.140625" style="164" customWidth="1"/>
    <col min="11527" max="11528" width="9.140625" style="164"/>
    <col min="11529" max="11529" width="8.85546875" style="164" customWidth="1"/>
    <col min="11530" max="11530" width="9.140625" style="164"/>
    <col min="11531" max="11531" width="44.42578125" style="164" customWidth="1"/>
    <col min="11532" max="11776" width="9.140625" style="164"/>
    <col min="11777" max="11777" width="3.7109375" style="164" customWidth="1"/>
    <col min="11778" max="11778" width="30.7109375" style="164" customWidth="1"/>
    <col min="11779" max="11779" width="5.7109375" style="164" customWidth="1"/>
    <col min="11780" max="11780" width="6.28515625" style="164" customWidth="1"/>
    <col min="11781" max="11781" width="18.7109375" style="164" customWidth="1"/>
    <col min="11782" max="11782" width="18.140625" style="164" customWidth="1"/>
    <col min="11783" max="11784" width="9.140625" style="164"/>
    <col min="11785" max="11785" width="8.85546875" style="164" customWidth="1"/>
    <col min="11786" max="11786" width="9.140625" style="164"/>
    <col min="11787" max="11787" width="44.42578125" style="164" customWidth="1"/>
    <col min="11788" max="12032" width="9.140625" style="164"/>
    <col min="12033" max="12033" width="3.7109375" style="164" customWidth="1"/>
    <col min="12034" max="12034" width="30.7109375" style="164" customWidth="1"/>
    <col min="12035" max="12035" width="5.7109375" style="164" customWidth="1"/>
    <col min="12036" max="12036" width="6.28515625" style="164" customWidth="1"/>
    <col min="12037" max="12037" width="18.7109375" style="164" customWidth="1"/>
    <col min="12038" max="12038" width="18.140625" style="164" customWidth="1"/>
    <col min="12039" max="12040" width="9.140625" style="164"/>
    <col min="12041" max="12041" width="8.85546875" style="164" customWidth="1"/>
    <col min="12042" max="12042" width="9.140625" style="164"/>
    <col min="12043" max="12043" width="44.42578125" style="164" customWidth="1"/>
    <col min="12044" max="12288" width="9.140625" style="164"/>
    <col min="12289" max="12289" width="3.7109375" style="164" customWidth="1"/>
    <col min="12290" max="12290" width="30.7109375" style="164" customWidth="1"/>
    <col min="12291" max="12291" width="5.7109375" style="164" customWidth="1"/>
    <col min="12292" max="12292" width="6.28515625" style="164" customWidth="1"/>
    <col min="12293" max="12293" width="18.7109375" style="164" customWidth="1"/>
    <col min="12294" max="12294" width="18.140625" style="164" customWidth="1"/>
    <col min="12295" max="12296" width="9.140625" style="164"/>
    <col min="12297" max="12297" width="8.85546875" style="164" customWidth="1"/>
    <col min="12298" max="12298" width="9.140625" style="164"/>
    <col min="12299" max="12299" width="44.42578125" style="164" customWidth="1"/>
    <col min="12300" max="12544" width="9.140625" style="164"/>
    <col min="12545" max="12545" width="3.7109375" style="164" customWidth="1"/>
    <col min="12546" max="12546" width="30.7109375" style="164" customWidth="1"/>
    <col min="12547" max="12547" width="5.7109375" style="164" customWidth="1"/>
    <col min="12548" max="12548" width="6.28515625" style="164" customWidth="1"/>
    <col min="12549" max="12549" width="18.7109375" style="164" customWidth="1"/>
    <col min="12550" max="12550" width="18.140625" style="164" customWidth="1"/>
    <col min="12551" max="12552" width="9.140625" style="164"/>
    <col min="12553" max="12553" width="8.85546875" style="164" customWidth="1"/>
    <col min="12554" max="12554" width="9.140625" style="164"/>
    <col min="12555" max="12555" width="44.42578125" style="164" customWidth="1"/>
    <col min="12556" max="12800" width="9.140625" style="164"/>
    <col min="12801" max="12801" width="3.7109375" style="164" customWidth="1"/>
    <col min="12802" max="12802" width="30.7109375" style="164" customWidth="1"/>
    <col min="12803" max="12803" width="5.7109375" style="164" customWidth="1"/>
    <col min="12804" max="12804" width="6.28515625" style="164" customWidth="1"/>
    <col min="12805" max="12805" width="18.7109375" style="164" customWidth="1"/>
    <col min="12806" max="12806" width="18.140625" style="164" customWidth="1"/>
    <col min="12807" max="12808" width="9.140625" style="164"/>
    <col min="12809" max="12809" width="8.85546875" style="164" customWidth="1"/>
    <col min="12810" max="12810" width="9.140625" style="164"/>
    <col min="12811" max="12811" width="44.42578125" style="164" customWidth="1"/>
    <col min="12812" max="13056" width="9.140625" style="164"/>
    <col min="13057" max="13057" width="3.7109375" style="164" customWidth="1"/>
    <col min="13058" max="13058" width="30.7109375" style="164" customWidth="1"/>
    <col min="13059" max="13059" width="5.7109375" style="164" customWidth="1"/>
    <col min="13060" max="13060" width="6.28515625" style="164" customWidth="1"/>
    <col min="13061" max="13061" width="18.7109375" style="164" customWidth="1"/>
    <col min="13062" max="13062" width="18.140625" style="164" customWidth="1"/>
    <col min="13063" max="13064" width="9.140625" style="164"/>
    <col min="13065" max="13065" width="8.85546875" style="164" customWidth="1"/>
    <col min="13066" max="13066" width="9.140625" style="164"/>
    <col min="13067" max="13067" width="44.42578125" style="164" customWidth="1"/>
    <col min="13068" max="13312" width="9.140625" style="164"/>
    <col min="13313" max="13313" width="3.7109375" style="164" customWidth="1"/>
    <col min="13314" max="13314" width="30.7109375" style="164" customWidth="1"/>
    <col min="13315" max="13315" width="5.7109375" style="164" customWidth="1"/>
    <col min="13316" max="13316" width="6.28515625" style="164" customWidth="1"/>
    <col min="13317" max="13317" width="18.7109375" style="164" customWidth="1"/>
    <col min="13318" max="13318" width="18.140625" style="164" customWidth="1"/>
    <col min="13319" max="13320" width="9.140625" style="164"/>
    <col min="13321" max="13321" width="8.85546875" style="164" customWidth="1"/>
    <col min="13322" max="13322" width="9.140625" style="164"/>
    <col min="13323" max="13323" width="44.42578125" style="164" customWidth="1"/>
    <col min="13324" max="13568" width="9.140625" style="164"/>
    <col min="13569" max="13569" width="3.7109375" style="164" customWidth="1"/>
    <col min="13570" max="13570" width="30.7109375" style="164" customWidth="1"/>
    <col min="13571" max="13571" width="5.7109375" style="164" customWidth="1"/>
    <col min="13572" max="13572" width="6.28515625" style="164" customWidth="1"/>
    <col min="13573" max="13573" width="18.7109375" style="164" customWidth="1"/>
    <col min="13574" max="13574" width="18.140625" style="164" customWidth="1"/>
    <col min="13575" max="13576" width="9.140625" style="164"/>
    <col min="13577" max="13577" width="8.85546875" style="164" customWidth="1"/>
    <col min="13578" max="13578" width="9.140625" style="164"/>
    <col min="13579" max="13579" width="44.42578125" style="164" customWidth="1"/>
    <col min="13580" max="13824" width="9.140625" style="164"/>
    <col min="13825" max="13825" width="3.7109375" style="164" customWidth="1"/>
    <col min="13826" max="13826" width="30.7109375" style="164" customWidth="1"/>
    <col min="13827" max="13827" width="5.7109375" style="164" customWidth="1"/>
    <col min="13828" max="13828" width="6.28515625" style="164" customWidth="1"/>
    <col min="13829" max="13829" width="18.7109375" style="164" customWidth="1"/>
    <col min="13830" max="13830" width="18.140625" style="164" customWidth="1"/>
    <col min="13831" max="13832" width="9.140625" style="164"/>
    <col min="13833" max="13833" width="8.85546875" style="164" customWidth="1"/>
    <col min="13834" max="13834" width="9.140625" style="164"/>
    <col min="13835" max="13835" width="44.42578125" style="164" customWidth="1"/>
    <col min="13836" max="14080" width="9.140625" style="164"/>
    <col min="14081" max="14081" width="3.7109375" style="164" customWidth="1"/>
    <col min="14082" max="14082" width="30.7109375" style="164" customWidth="1"/>
    <col min="14083" max="14083" width="5.7109375" style="164" customWidth="1"/>
    <col min="14084" max="14084" width="6.28515625" style="164" customWidth="1"/>
    <col min="14085" max="14085" width="18.7109375" style="164" customWidth="1"/>
    <col min="14086" max="14086" width="18.140625" style="164" customWidth="1"/>
    <col min="14087" max="14088" width="9.140625" style="164"/>
    <col min="14089" max="14089" width="8.85546875" style="164" customWidth="1"/>
    <col min="14090" max="14090" width="9.140625" style="164"/>
    <col min="14091" max="14091" width="44.42578125" style="164" customWidth="1"/>
    <col min="14092" max="14336" width="9.140625" style="164"/>
    <col min="14337" max="14337" width="3.7109375" style="164" customWidth="1"/>
    <col min="14338" max="14338" width="30.7109375" style="164" customWidth="1"/>
    <col min="14339" max="14339" width="5.7109375" style="164" customWidth="1"/>
    <col min="14340" max="14340" width="6.28515625" style="164" customWidth="1"/>
    <col min="14341" max="14341" width="18.7109375" style="164" customWidth="1"/>
    <col min="14342" max="14342" width="18.140625" style="164" customWidth="1"/>
    <col min="14343" max="14344" width="9.140625" style="164"/>
    <col min="14345" max="14345" width="8.85546875" style="164" customWidth="1"/>
    <col min="14346" max="14346" width="9.140625" style="164"/>
    <col min="14347" max="14347" width="44.42578125" style="164" customWidth="1"/>
    <col min="14348" max="14592" width="9.140625" style="164"/>
    <col min="14593" max="14593" width="3.7109375" style="164" customWidth="1"/>
    <col min="14594" max="14594" width="30.7109375" style="164" customWidth="1"/>
    <col min="14595" max="14595" width="5.7109375" style="164" customWidth="1"/>
    <col min="14596" max="14596" width="6.28515625" style="164" customWidth="1"/>
    <col min="14597" max="14597" width="18.7109375" style="164" customWidth="1"/>
    <col min="14598" max="14598" width="18.140625" style="164" customWidth="1"/>
    <col min="14599" max="14600" width="9.140625" style="164"/>
    <col min="14601" max="14601" width="8.85546875" style="164" customWidth="1"/>
    <col min="14602" max="14602" width="9.140625" style="164"/>
    <col min="14603" max="14603" width="44.42578125" style="164" customWidth="1"/>
    <col min="14604" max="14848" width="9.140625" style="164"/>
    <col min="14849" max="14849" width="3.7109375" style="164" customWidth="1"/>
    <col min="14850" max="14850" width="30.7109375" style="164" customWidth="1"/>
    <col min="14851" max="14851" width="5.7109375" style="164" customWidth="1"/>
    <col min="14852" max="14852" width="6.28515625" style="164" customWidth="1"/>
    <col min="14853" max="14853" width="18.7109375" style="164" customWidth="1"/>
    <col min="14854" max="14854" width="18.140625" style="164" customWidth="1"/>
    <col min="14855" max="14856" width="9.140625" style="164"/>
    <col min="14857" max="14857" width="8.85546875" style="164" customWidth="1"/>
    <col min="14858" max="14858" width="9.140625" style="164"/>
    <col min="14859" max="14859" width="44.42578125" style="164" customWidth="1"/>
    <col min="14860" max="15104" width="9.140625" style="164"/>
    <col min="15105" max="15105" width="3.7109375" style="164" customWidth="1"/>
    <col min="15106" max="15106" width="30.7109375" style="164" customWidth="1"/>
    <col min="15107" max="15107" width="5.7109375" style="164" customWidth="1"/>
    <col min="15108" max="15108" width="6.28515625" style="164" customWidth="1"/>
    <col min="15109" max="15109" width="18.7109375" style="164" customWidth="1"/>
    <col min="15110" max="15110" width="18.140625" style="164" customWidth="1"/>
    <col min="15111" max="15112" width="9.140625" style="164"/>
    <col min="15113" max="15113" width="8.85546875" style="164" customWidth="1"/>
    <col min="15114" max="15114" width="9.140625" style="164"/>
    <col min="15115" max="15115" width="44.42578125" style="164" customWidth="1"/>
    <col min="15116" max="15360" width="9.140625" style="164"/>
    <col min="15361" max="15361" width="3.7109375" style="164" customWidth="1"/>
    <col min="15362" max="15362" width="30.7109375" style="164" customWidth="1"/>
    <col min="15363" max="15363" width="5.7109375" style="164" customWidth="1"/>
    <col min="15364" max="15364" width="6.28515625" style="164" customWidth="1"/>
    <col min="15365" max="15365" width="18.7109375" style="164" customWidth="1"/>
    <col min="15366" max="15366" width="18.140625" style="164" customWidth="1"/>
    <col min="15367" max="15368" width="9.140625" style="164"/>
    <col min="15369" max="15369" width="8.85546875" style="164" customWidth="1"/>
    <col min="15370" max="15370" width="9.140625" style="164"/>
    <col min="15371" max="15371" width="44.42578125" style="164" customWidth="1"/>
    <col min="15372" max="15616" width="9.140625" style="164"/>
    <col min="15617" max="15617" width="3.7109375" style="164" customWidth="1"/>
    <col min="15618" max="15618" width="30.7109375" style="164" customWidth="1"/>
    <col min="15619" max="15619" width="5.7109375" style="164" customWidth="1"/>
    <col min="15620" max="15620" width="6.28515625" style="164" customWidth="1"/>
    <col min="15621" max="15621" width="18.7109375" style="164" customWidth="1"/>
    <col min="15622" max="15622" width="18.140625" style="164" customWidth="1"/>
    <col min="15623" max="15624" width="9.140625" style="164"/>
    <col min="15625" max="15625" width="8.85546875" style="164" customWidth="1"/>
    <col min="15626" max="15626" width="9.140625" style="164"/>
    <col min="15627" max="15627" width="44.42578125" style="164" customWidth="1"/>
    <col min="15628" max="15872" width="9.140625" style="164"/>
    <col min="15873" max="15873" width="3.7109375" style="164" customWidth="1"/>
    <col min="15874" max="15874" width="30.7109375" style="164" customWidth="1"/>
    <col min="15875" max="15875" width="5.7109375" style="164" customWidth="1"/>
    <col min="15876" max="15876" width="6.28515625" style="164" customWidth="1"/>
    <col min="15877" max="15877" width="18.7109375" style="164" customWidth="1"/>
    <col min="15878" max="15878" width="18.140625" style="164" customWidth="1"/>
    <col min="15879" max="15880" width="9.140625" style="164"/>
    <col min="15881" max="15881" width="8.85546875" style="164" customWidth="1"/>
    <col min="15882" max="15882" width="9.140625" style="164"/>
    <col min="15883" max="15883" width="44.42578125" style="164" customWidth="1"/>
    <col min="15884" max="16128" width="9.140625" style="164"/>
    <col min="16129" max="16129" width="3.7109375" style="164" customWidth="1"/>
    <col min="16130" max="16130" width="30.7109375" style="164" customWidth="1"/>
    <col min="16131" max="16131" width="5.7109375" style="164" customWidth="1"/>
    <col min="16132" max="16132" width="6.28515625" style="164" customWidth="1"/>
    <col min="16133" max="16133" width="18.7109375" style="164" customWidth="1"/>
    <col min="16134" max="16134" width="18.140625" style="164" customWidth="1"/>
    <col min="16135" max="16136" width="9.140625" style="164"/>
    <col min="16137" max="16137" width="8.85546875" style="164" customWidth="1"/>
    <col min="16138" max="16138" width="9.140625" style="164"/>
    <col min="16139" max="16139" width="44.42578125" style="164" customWidth="1"/>
    <col min="16140" max="16384" width="9.140625" style="164"/>
  </cols>
  <sheetData>
    <row r="1" spans="1:24" s="166" customFormat="1" ht="15.75" customHeight="1" x14ac:dyDescent="0.25">
      <c r="A1" s="163"/>
      <c r="B1" s="585" t="s">
        <v>732</v>
      </c>
      <c r="C1" s="586"/>
      <c r="D1" s="586"/>
      <c r="E1" s="551"/>
      <c r="F1" s="165"/>
      <c r="J1" s="167"/>
    </row>
    <row r="2" spans="1:24" s="166" customFormat="1" ht="15.75" x14ac:dyDescent="0.25">
      <c r="A2" s="163"/>
      <c r="B2" s="168" t="s">
        <v>733</v>
      </c>
      <c r="C2" s="169"/>
      <c r="D2" s="169"/>
      <c r="E2" s="552"/>
      <c r="F2" s="170"/>
    </row>
    <row r="3" spans="1:24" s="169" customFormat="1" ht="14.25" customHeight="1" x14ac:dyDescent="0.25">
      <c r="A3" s="171"/>
      <c r="B3" s="172" t="s">
        <v>734</v>
      </c>
      <c r="C3" s="173"/>
      <c r="D3" s="173"/>
      <c r="E3" s="553"/>
      <c r="F3" s="174"/>
      <c r="G3" s="173"/>
    </row>
    <row r="4" spans="1:24" s="169" customFormat="1" ht="15" x14ac:dyDescent="0.25">
      <c r="A4" s="171"/>
      <c r="B4" s="175" t="s">
        <v>735</v>
      </c>
      <c r="C4" s="173"/>
      <c r="D4" s="173"/>
      <c r="E4" s="553"/>
      <c r="F4" s="174"/>
      <c r="G4" s="173"/>
    </row>
    <row r="5" spans="1:24" s="169" customFormat="1" ht="14.25" customHeight="1" x14ac:dyDescent="0.25">
      <c r="A5" s="171"/>
      <c r="B5" s="176" t="s">
        <v>736</v>
      </c>
      <c r="D5" s="177"/>
      <c r="E5" s="554"/>
      <c r="F5" s="170"/>
    </row>
    <row r="6" spans="1:24" s="166" customFormat="1" ht="26.25" customHeight="1" thickBot="1" x14ac:dyDescent="0.25">
      <c r="A6" s="178"/>
      <c r="B6" s="179" t="s">
        <v>737</v>
      </c>
      <c r="C6" s="179" t="s">
        <v>738</v>
      </c>
      <c r="D6" s="179" t="s">
        <v>2</v>
      </c>
      <c r="E6" s="555" t="s">
        <v>739</v>
      </c>
      <c r="F6" s="180" t="s">
        <v>740</v>
      </c>
    </row>
    <row r="7" spans="1:24" ht="13.5" thickTop="1" x14ac:dyDescent="0.2">
      <c r="A7" s="190"/>
      <c r="B7" s="191"/>
      <c r="C7" s="186"/>
      <c r="D7" s="186"/>
      <c r="E7" s="556"/>
      <c r="F7" s="192"/>
    </row>
    <row r="8" spans="1:24" x14ac:dyDescent="0.2">
      <c r="A8" s="190"/>
      <c r="B8" s="193" t="s">
        <v>759</v>
      </c>
      <c r="C8" s="189"/>
      <c r="D8" s="189"/>
      <c r="E8" s="557"/>
      <c r="F8" s="194"/>
    </row>
    <row r="9" spans="1:24" ht="154.5" customHeight="1" x14ac:dyDescent="0.2">
      <c r="A9" s="195">
        <v>1</v>
      </c>
      <c r="B9" s="196" t="s">
        <v>760</v>
      </c>
      <c r="C9" s="197">
        <v>25</v>
      </c>
      <c r="D9" s="198" t="s">
        <v>14</v>
      </c>
      <c r="E9" s="558"/>
      <c r="F9" s="199">
        <f>E9*C9</f>
        <v>0</v>
      </c>
      <c r="K9" s="200"/>
    </row>
    <row r="10" spans="1:24" ht="154.5" customHeight="1" x14ac:dyDescent="0.2">
      <c r="A10" s="195">
        <v>2</v>
      </c>
      <c r="B10" s="196" t="s">
        <v>761</v>
      </c>
      <c r="C10" s="197">
        <v>1</v>
      </c>
      <c r="D10" s="198" t="s">
        <v>14</v>
      </c>
      <c r="E10" s="558"/>
      <c r="F10" s="199">
        <f t="shared" ref="F10:F13" si="0">E10*C10</f>
        <v>0</v>
      </c>
      <c r="K10" s="200"/>
    </row>
    <row r="11" spans="1:24" ht="154.5" customHeight="1" x14ac:dyDescent="0.2">
      <c r="A11" s="195">
        <v>3</v>
      </c>
      <c r="B11" s="196" t="s">
        <v>762</v>
      </c>
      <c r="C11" s="197">
        <v>7</v>
      </c>
      <c r="D11" s="198" t="s">
        <v>14</v>
      </c>
      <c r="E11" s="558"/>
      <c r="F11" s="199">
        <f t="shared" si="0"/>
        <v>0</v>
      </c>
      <c r="L11" s="166"/>
      <c r="M11" s="166"/>
      <c r="N11" s="166"/>
      <c r="O11" s="166"/>
      <c r="P11" s="166"/>
      <c r="Q11" s="166"/>
      <c r="R11" s="166"/>
      <c r="S11" s="166"/>
      <c r="T11" s="166"/>
      <c r="U11" s="166"/>
      <c r="V11" s="166"/>
      <c r="W11" s="166"/>
      <c r="X11" s="166"/>
    </row>
    <row r="12" spans="1:24" ht="154.5" customHeight="1" x14ac:dyDescent="0.2">
      <c r="A12" s="195">
        <v>4</v>
      </c>
      <c r="B12" s="196" t="s">
        <v>763</v>
      </c>
      <c r="C12" s="197">
        <v>6</v>
      </c>
      <c r="D12" s="198" t="s">
        <v>14</v>
      </c>
      <c r="E12" s="558"/>
      <c r="F12" s="199">
        <f t="shared" si="0"/>
        <v>0</v>
      </c>
    </row>
    <row r="13" spans="1:24" ht="216.75" customHeight="1" x14ac:dyDescent="0.2">
      <c r="A13" s="195">
        <v>5</v>
      </c>
      <c r="B13" s="188" t="s">
        <v>764</v>
      </c>
      <c r="C13" s="185">
        <v>2</v>
      </c>
      <c r="D13" s="185" t="s">
        <v>14</v>
      </c>
      <c r="E13" s="559"/>
      <c r="F13" s="199">
        <f t="shared" si="0"/>
        <v>0</v>
      </c>
    </row>
    <row r="14" spans="1:24" x14ac:dyDescent="0.2">
      <c r="A14" s="190"/>
      <c r="B14" s="191"/>
      <c r="C14" s="186"/>
      <c r="D14" s="186"/>
      <c r="E14" s="556" t="s">
        <v>758</v>
      </c>
      <c r="F14" s="192">
        <f>SUM(F9:F13)</f>
        <v>0</v>
      </c>
    </row>
    <row r="15" spans="1:24" x14ac:dyDescent="0.2">
      <c r="A15" s="190"/>
      <c r="B15" s="191"/>
      <c r="C15" s="186"/>
      <c r="D15" s="186"/>
      <c r="E15" s="556"/>
      <c r="F15" s="192"/>
    </row>
    <row r="16" spans="1:24" s="205" customFormat="1" x14ac:dyDescent="0.2">
      <c r="A16" s="201"/>
      <c r="B16" s="202" t="s">
        <v>765</v>
      </c>
      <c r="C16" s="203"/>
      <c r="D16" s="203"/>
      <c r="E16" s="560"/>
      <c r="F16" s="204"/>
    </row>
    <row r="17" spans="1:6" s="205" customFormat="1" ht="89.25" x14ac:dyDescent="0.2">
      <c r="A17" s="206">
        <v>6</v>
      </c>
      <c r="B17" s="207" t="s">
        <v>766</v>
      </c>
      <c r="C17" s="198">
        <v>1</v>
      </c>
      <c r="D17" s="198" t="s">
        <v>14</v>
      </c>
      <c r="E17" s="561"/>
      <c r="F17" s="208">
        <f>E17*C17</f>
        <v>0</v>
      </c>
    </row>
    <row r="18" spans="1:6" s="205" customFormat="1" ht="63.75" x14ac:dyDescent="0.2">
      <c r="A18" s="206">
        <v>7</v>
      </c>
      <c r="B18" s="209" t="s">
        <v>767</v>
      </c>
      <c r="C18" s="198">
        <v>1</v>
      </c>
      <c r="D18" s="198" t="s">
        <v>14</v>
      </c>
      <c r="E18" s="561"/>
      <c r="F18" s="208">
        <f t="shared" ref="F18:F20" si="1">E18*C18</f>
        <v>0</v>
      </c>
    </row>
    <row r="19" spans="1:6" s="205" customFormat="1" ht="38.25" x14ac:dyDescent="0.2">
      <c r="A19" s="206">
        <v>8</v>
      </c>
      <c r="B19" s="210" t="s">
        <v>768</v>
      </c>
      <c r="C19" s="198">
        <v>1</v>
      </c>
      <c r="D19" s="198" t="s">
        <v>14</v>
      </c>
      <c r="E19" s="561"/>
      <c r="F19" s="208">
        <f t="shared" si="1"/>
        <v>0</v>
      </c>
    </row>
    <row r="20" spans="1:6" s="205" customFormat="1" ht="51" x14ac:dyDescent="0.2">
      <c r="A20" s="206">
        <v>9</v>
      </c>
      <c r="B20" s="211" t="s">
        <v>769</v>
      </c>
      <c r="C20" s="198">
        <v>1</v>
      </c>
      <c r="D20" s="198" t="s">
        <v>316</v>
      </c>
      <c r="E20" s="561"/>
      <c r="F20" s="208">
        <f t="shared" si="1"/>
        <v>0</v>
      </c>
    </row>
    <row r="21" spans="1:6" s="205" customFormat="1" x14ac:dyDescent="0.2">
      <c r="A21" s="212"/>
      <c r="B21" s="213"/>
      <c r="C21" s="177"/>
      <c r="D21" s="177"/>
      <c r="E21" s="562" t="s">
        <v>758</v>
      </c>
      <c r="F21" s="214">
        <f>SUM(F17:F20)</f>
        <v>0</v>
      </c>
    </row>
    <row r="22" spans="1:6" s="205" customFormat="1" x14ac:dyDescent="0.2">
      <c r="A22" s="212"/>
      <c r="B22" s="213"/>
      <c r="C22" s="177"/>
      <c r="D22" s="177"/>
      <c r="E22" s="562"/>
      <c r="F22" s="214"/>
    </row>
    <row r="23" spans="1:6" s="205" customFormat="1" x14ac:dyDescent="0.2">
      <c r="A23" s="212"/>
      <c r="B23" s="213"/>
      <c r="C23" s="177"/>
      <c r="D23" s="177"/>
      <c r="E23" s="562"/>
      <c r="F23" s="214"/>
    </row>
    <row r="24" spans="1:6" ht="15.75" customHeight="1" x14ac:dyDescent="0.2">
      <c r="A24" s="190"/>
      <c r="B24" s="193" t="s">
        <v>770</v>
      </c>
      <c r="C24" s="189"/>
      <c r="D24" s="189"/>
      <c r="E24" s="563"/>
      <c r="F24" s="215"/>
    </row>
    <row r="25" spans="1:6" ht="25.5" x14ac:dyDescent="0.2">
      <c r="A25" s="181">
        <v>10</v>
      </c>
      <c r="B25" s="182" t="s">
        <v>771</v>
      </c>
      <c r="C25" s="198">
        <v>2540</v>
      </c>
      <c r="D25" s="189" t="s">
        <v>37</v>
      </c>
      <c r="E25" s="564"/>
      <c r="F25" s="184">
        <f>E25*C25</f>
        <v>0</v>
      </c>
    </row>
    <row r="26" spans="1:6" ht="25.5" x14ac:dyDescent="0.2">
      <c r="A26" s="195">
        <v>11</v>
      </c>
      <c r="B26" s="210" t="s">
        <v>772</v>
      </c>
      <c r="C26" s="198">
        <v>500</v>
      </c>
      <c r="D26" s="198" t="s">
        <v>37</v>
      </c>
      <c r="E26" s="565"/>
      <c r="F26" s="184">
        <f t="shared" ref="F26:F28" si="2">E26*C26</f>
        <v>0</v>
      </c>
    </row>
    <row r="27" spans="1:6" ht="25.5" x14ac:dyDescent="0.2">
      <c r="A27" s="181">
        <v>12</v>
      </c>
      <c r="B27" s="210" t="s">
        <v>773</v>
      </c>
      <c r="C27" s="198">
        <v>490</v>
      </c>
      <c r="D27" s="198" t="s">
        <v>37</v>
      </c>
      <c r="E27" s="565"/>
      <c r="F27" s="184">
        <f t="shared" si="2"/>
        <v>0</v>
      </c>
    </row>
    <row r="28" spans="1:6" ht="51" x14ac:dyDescent="0.2">
      <c r="A28" s="195">
        <v>13</v>
      </c>
      <c r="B28" s="182" t="s">
        <v>774</v>
      </c>
      <c r="C28" s="198">
        <v>490</v>
      </c>
      <c r="D28" s="198" t="s">
        <v>37</v>
      </c>
      <c r="E28" s="565"/>
      <c r="F28" s="184">
        <f t="shared" si="2"/>
        <v>0</v>
      </c>
    </row>
    <row r="29" spans="1:6" x14ac:dyDescent="0.2">
      <c r="A29" s="190"/>
      <c r="B29" s="191"/>
      <c r="C29" s="186"/>
      <c r="D29" s="186"/>
      <c r="E29" s="566" t="s">
        <v>758</v>
      </c>
      <c r="F29" s="216">
        <f>SUM(F25:F28)</f>
        <v>0</v>
      </c>
    </row>
    <row r="30" spans="1:6" x14ac:dyDescent="0.2">
      <c r="A30" s="190"/>
      <c r="B30" s="191"/>
      <c r="C30" s="186"/>
      <c r="D30" s="186"/>
      <c r="E30" s="566"/>
      <c r="F30" s="216"/>
    </row>
    <row r="31" spans="1:6" x14ac:dyDescent="0.2">
      <c r="A31" s="190"/>
      <c r="B31" s="193" t="s">
        <v>775</v>
      </c>
      <c r="C31" s="189"/>
      <c r="D31" s="189"/>
      <c r="E31" s="567"/>
      <c r="F31" s="183"/>
    </row>
    <row r="32" spans="1:6" ht="25.5" x14ac:dyDescent="0.2">
      <c r="A32" s="181">
        <v>14</v>
      </c>
      <c r="B32" s="182" t="s">
        <v>776</v>
      </c>
      <c r="C32" s="189">
        <v>41</v>
      </c>
      <c r="D32" s="189" t="s">
        <v>14</v>
      </c>
      <c r="E32" s="564"/>
      <c r="F32" s="184">
        <f>E32*C32</f>
        <v>0</v>
      </c>
    </row>
    <row r="33" spans="1:6" ht="25.5" x14ac:dyDescent="0.2">
      <c r="A33" s="181">
        <v>15</v>
      </c>
      <c r="B33" s="182" t="s">
        <v>777</v>
      </c>
      <c r="C33" s="189">
        <v>41</v>
      </c>
      <c r="D33" s="189" t="s">
        <v>14</v>
      </c>
      <c r="E33" s="564"/>
      <c r="F33" s="184">
        <f t="shared" ref="F33:F42" si="3">E33*C33</f>
        <v>0</v>
      </c>
    </row>
    <row r="34" spans="1:6" x14ac:dyDescent="0.2">
      <c r="A34" s="181">
        <v>16</v>
      </c>
      <c r="B34" s="182" t="s">
        <v>778</v>
      </c>
      <c r="C34" s="189">
        <v>82</v>
      </c>
      <c r="D34" s="189" t="s">
        <v>14</v>
      </c>
      <c r="E34" s="564"/>
      <c r="F34" s="184">
        <f t="shared" si="3"/>
        <v>0</v>
      </c>
    </row>
    <row r="35" spans="1:6" x14ac:dyDescent="0.2">
      <c r="A35" s="181">
        <v>17</v>
      </c>
      <c r="B35" s="182" t="s">
        <v>779</v>
      </c>
      <c r="C35" s="189">
        <v>14</v>
      </c>
      <c r="D35" s="189" t="s">
        <v>14</v>
      </c>
      <c r="E35" s="564"/>
      <c r="F35" s="184">
        <f t="shared" si="3"/>
        <v>0</v>
      </c>
    </row>
    <row r="36" spans="1:6" ht="25.5" x14ac:dyDescent="0.2">
      <c r="A36" s="181">
        <v>18</v>
      </c>
      <c r="B36" s="182" t="s">
        <v>780</v>
      </c>
      <c r="C36" s="189">
        <v>2</v>
      </c>
      <c r="D36" s="189" t="s">
        <v>14</v>
      </c>
      <c r="E36" s="564"/>
      <c r="F36" s="184">
        <f t="shared" si="3"/>
        <v>0</v>
      </c>
    </row>
    <row r="37" spans="1:6" ht="38.25" x14ac:dyDescent="0.2">
      <c r="A37" s="181">
        <v>19</v>
      </c>
      <c r="B37" s="182" t="s">
        <v>781</v>
      </c>
      <c r="C37" s="189">
        <v>15</v>
      </c>
      <c r="D37" s="189" t="s">
        <v>14</v>
      </c>
      <c r="E37" s="564"/>
      <c r="F37" s="184">
        <f t="shared" si="3"/>
        <v>0</v>
      </c>
    </row>
    <row r="38" spans="1:6" ht="40.5" customHeight="1" x14ac:dyDescent="0.2">
      <c r="A38" s="181">
        <v>20</v>
      </c>
      <c r="B38" s="210" t="s">
        <v>782</v>
      </c>
      <c r="C38" s="198">
        <v>6</v>
      </c>
      <c r="D38" s="198" t="s">
        <v>316</v>
      </c>
      <c r="E38" s="564"/>
      <c r="F38" s="184">
        <f t="shared" si="3"/>
        <v>0</v>
      </c>
    </row>
    <row r="39" spans="1:6" ht="40.5" customHeight="1" x14ac:dyDescent="0.2">
      <c r="A39" s="181">
        <v>21</v>
      </c>
      <c r="B39" s="210" t="s">
        <v>783</v>
      </c>
      <c r="C39" s="198">
        <v>1</v>
      </c>
      <c r="D39" s="198" t="s">
        <v>316</v>
      </c>
      <c r="E39" s="564"/>
      <c r="F39" s="184">
        <f t="shared" si="3"/>
        <v>0</v>
      </c>
    </row>
    <row r="40" spans="1:6" ht="14.25" customHeight="1" x14ac:dyDescent="0.2">
      <c r="A40" s="181">
        <v>22</v>
      </c>
      <c r="B40" s="217" t="s">
        <v>784</v>
      </c>
      <c r="C40" s="198">
        <v>2</v>
      </c>
      <c r="D40" s="198" t="s">
        <v>316</v>
      </c>
      <c r="E40" s="564"/>
      <c r="F40" s="184">
        <f t="shared" si="3"/>
        <v>0</v>
      </c>
    </row>
    <row r="41" spans="1:6" ht="36.75" customHeight="1" x14ac:dyDescent="0.2">
      <c r="A41" s="181">
        <v>23</v>
      </c>
      <c r="B41" s="210" t="s">
        <v>785</v>
      </c>
      <c r="C41" s="198">
        <v>1</v>
      </c>
      <c r="D41" s="198" t="s">
        <v>316</v>
      </c>
      <c r="E41" s="564"/>
      <c r="F41" s="184">
        <f t="shared" si="3"/>
        <v>0</v>
      </c>
    </row>
    <row r="42" spans="1:6" ht="54" customHeight="1" x14ac:dyDescent="0.2">
      <c r="A42" s="181">
        <v>24</v>
      </c>
      <c r="B42" s="210" t="s">
        <v>786</v>
      </c>
      <c r="C42" s="198">
        <v>10</v>
      </c>
      <c r="D42" s="198" t="s">
        <v>316</v>
      </c>
      <c r="E42" s="564"/>
      <c r="F42" s="184">
        <f t="shared" si="3"/>
        <v>0</v>
      </c>
    </row>
    <row r="43" spans="1:6" x14ac:dyDescent="0.2">
      <c r="A43" s="190"/>
      <c r="B43" s="191"/>
      <c r="C43" s="186"/>
      <c r="D43" s="186"/>
      <c r="E43" s="568" t="s">
        <v>758</v>
      </c>
      <c r="F43" s="216">
        <f>SUM(F32:F42)</f>
        <v>0</v>
      </c>
    </row>
    <row r="44" spans="1:6" x14ac:dyDescent="0.2">
      <c r="A44" s="190"/>
      <c r="B44" s="191"/>
      <c r="C44" s="186"/>
      <c r="D44" s="186"/>
      <c r="E44" s="568"/>
      <c r="F44" s="216"/>
    </row>
    <row r="45" spans="1:6" x14ac:dyDescent="0.2">
      <c r="A45" s="218"/>
      <c r="B45" s="193" t="s">
        <v>787</v>
      </c>
      <c r="C45" s="189"/>
      <c r="D45" s="189"/>
      <c r="E45" s="567"/>
      <c r="F45" s="183"/>
    </row>
    <row r="46" spans="1:6" ht="25.5" x14ac:dyDescent="0.2">
      <c r="A46" s="181">
        <v>25</v>
      </c>
      <c r="B46" s="182" t="s">
        <v>788</v>
      </c>
      <c r="C46" s="189">
        <v>2145</v>
      </c>
      <c r="D46" s="189" t="s">
        <v>37</v>
      </c>
      <c r="E46" s="564"/>
      <c r="F46" s="184">
        <f>E46*C46</f>
        <v>0</v>
      </c>
    </row>
    <row r="47" spans="1:6" x14ac:dyDescent="0.2">
      <c r="A47" s="181">
        <v>26</v>
      </c>
      <c r="B47" s="182" t="s">
        <v>789</v>
      </c>
      <c r="C47" s="189">
        <v>1</v>
      </c>
      <c r="D47" s="189" t="s">
        <v>316</v>
      </c>
      <c r="E47" s="564"/>
      <c r="F47" s="184">
        <f t="shared" ref="F47:F57" si="4">E47*C47</f>
        <v>0</v>
      </c>
    </row>
    <row r="48" spans="1:6" x14ac:dyDescent="0.2">
      <c r="A48" s="181">
        <v>27</v>
      </c>
      <c r="B48" s="182" t="s">
        <v>790</v>
      </c>
      <c r="C48" s="189">
        <v>1</v>
      </c>
      <c r="D48" s="189" t="s">
        <v>316</v>
      </c>
      <c r="E48" s="564"/>
      <c r="F48" s="184">
        <f t="shared" si="4"/>
        <v>0</v>
      </c>
    </row>
    <row r="49" spans="1:6" ht="25.5" x14ac:dyDescent="0.2">
      <c r="A49" s="181">
        <v>28</v>
      </c>
      <c r="B49" s="182" t="s">
        <v>791</v>
      </c>
      <c r="C49" s="189">
        <v>1</v>
      </c>
      <c r="D49" s="189" t="s">
        <v>316</v>
      </c>
      <c r="E49" s="564"/>
      <c r="F49" s="184">
        <f t="shared" si="4"/>
        <v>0</v>
      </c>
    </row>
    <row r="50" spans="1:6" ht="25.5" x14ac:dyDescent="0.2">
      <c r="A50" s="181">
        <v>29</v>
      </c>
      <c r="B50" s="182" t="s">
        <v>792</v>
      </c>
      <c r="C50" s="189">
        <v>1</v>
      </c>
      <c r="D50" s="189" t="s">
        <v>316</v>
      </c>
      <c r="E50" s="564"/>
      <c r="F50" s="184">
        <f t="shared" si="4"/>
        <v>0</v>
      </c>
    </row>
    <row r="51" spans="1:6" x14ac:dyDescent="0.2">
      <c r="A51" s="181">
        <v>30</v>
      </c>
      <c r="B51" s="182" t="s">
        <v>793</v>
      </c>
      <c r="C51" s="189">
        <v>1</v>
      </c>
      <c r="D51" s="189" t="s">
        <v>316</v>
      </c>
      <c r="E51" s="564"/>
      <c r="F51" s="184">
        <f t="shared" si="4"/>
        <v>0</v>
      </c>
    </row>
    <row r="52" spans="1:6" ht="26.25" customHeight="1" x14ac:dyDescent="0.2">
      <c r="A52" s="181">
        <v>31</v>
      </c>
      <c r="B52" s="182" t="s">
        <v>794</v>
      </c>
      <c r="C52" s="189">
        <v>4</v>
      </c>
      <c r="D52" s="189" t="s">
        <v>316</v>
      </c>
      <c r="E52" s="565"/>
      <c r="F52" s="184">
        <f t="shared" si="4"/>
        <v>0</v>
      </c>
    </row>
    <row r="53" spans="1:6" ht="25.5" x14ac:dyDescent="0.2">
      <c r="A53" s="181">
        <v>32</v>
      </c>
      <c r="B53" s="182" t="s">
        <v>795</v>
      </c>
      <c r="C53" s="189">
        <v>3</v>
      </c>
      <c r="D53" s="189" t="s">
        <v>316</v>
      </c>
      <c r="E53" s="565"/>
      <c r="F53" s="184">
        <f t="shared" si="4"/>
        <v>0</v>
      </c>
    </row>
    <row r="54" spans="1:6" ht="51.75" customHeight="1" x14ac:dyDescent="0.2">
      <c r="A54" s="181">
        <v>33</v>
      </c>
      <c r="B54" s="182" t="s">
        <v>796</v>
      </c>
      <c r="C54" s="189">
        <v>1</v>
      </c>
      <c r="D54" s="189" t="s">
        <v>316</v>
      </c>
      <c r="E54" s="567"/>
      <c r="F54" s="184">
        <f t="shared" si="4"/>
        <v>0</v>
      </c>
    </row>
    <row r="55" spans="1:6" x14ac:dyDescent="0.2">
      <c r="A55" s="181">
        <v>34</v>
      </c>
      <c r="B55" s="182" t="s">
        <v>797</v>
      </c>
      <c r="C55" s="189">
        <v>40</v>
      </c>
      <c r="D55" s="189" t="s">
        <v>137</v>
      </c>
      <c r="E55" s="564"/>
      <c r="F55" s="184">
        <f t="shared" si="4"/>
        <v>0</v>
      </c>
    </row>
    <row r="56" spans="1:6" ht="38.25" x14ac:dyDescent="0.2">
      <c r="A56" s="181">
        <v>35</v>
      </c>
      <c r="B56" s="210" t="s">
        <v>798</v>
      </c>
      <c r="C56" s="198">
        <v>3</v>
      </c>
      <c r="D56" s="198" t="s">
        <v>137</v>
      </c>
      <c r="E56" s="565"/>
      <c r="F56" s="184">
        <f t="shared" si="4"/>
        <v>0</v>
      </c>
    </row>
    <row r="57" spans="1:6" x14ac:dyDescent="0.2">
      <c r="A57" s="181">
        <v>36</v>
      </c>
      <c r="B57" s="182" t="s">
        <v>799</v>
      </c>
      <c r="C57" s="189">
        <v>1</v>
      </c>
      <c r="D57" s="189" t="s">
        <v>316</v>
      </c>
      <c r="E57" s="564"/>
      <c r="F57" s="184">
        <f t="shared" si="4"/>
        <v>0</v>
      </c>
    </row>
    <row r="58" spans="1:6" x14ac:dyDescent="0.2">
      <c r="A58" s="219"/>
      <c r="B58" s="191"/>
      <c r="C58" s="186"/>
      <c r="D58" s="186"/>
      <c r="E58" s="568" t="s">
        <v>758</v>
      </c>
      <c r="F58" s="216">
        <f>SUM(F46:F57)</f>
        <v>0</v>
      </c>
    </row>
    <row r="59" spans="1:6" x14ac:dyDescent="0.2">
      <c r="A59" s="219"/>
      <c r="B59" s="191"/>
      <c r="C59" s="186"/>
      <c r="D59" s="186"/>
      <c r="E59" s="568"/>
      <c r="F59" s="216"/>
    </row>
    <row r="60" spans="1:6" x14ac:dyDescent="0.2">
      <c r="A60" s="218"/>
      <c r="B60" s="193" t="s">
        <v>800</v>
      </c>
      <c r="C60" s="189"/>
      <c r="D60" s="189"/>
      <c r="E60" s="567"/>
      <c r="F60" s="183"/>
    </row>
    <row r="61" spans="1:6" ht="25.5" x14ac:dyDescent="0.2">
      <c r="A61" s="195">
        <v>37</v>
      </c>
      <c r="B61" s="210" t="s">
        <v>801</v>
      </c>
      <c r="C61" s="198">
        <v>1</v>
      </c>
      <c r="D61" s="198" t="s">
        <v>14</v>
      </c>
      <c r="E61" s="565"/>
      <c r="F61" s="199">
        <f>C61*E61</f>
        <v>0</v>
      </c>
    </row>
    <row r="62" spans="1:6" ht="76.5" x14ac:dyDescent="0.2">
      <c r="A62" s="195">
        <v>38</v>
      </c>
      <c r="B62" s="210" t="s">
        <v>802</v>
      </c>
      <c r="C62" s="198">
        <v>1</v>
      </c>
      <c r="D62" s="198" t="s">
        <v>316</v>
      </c>
      <c r="E62" s="565"/>
      <c r="F62" s="199">
        <f t="shared" ref="F62:F68" si="5">C62*E62</f>
        <v>0</v>
      </c>
    </row>
    <row r="63" spans="1:6" ht="65.25" customHeight="1" x14ac:dyDescent="0.2">
      <c r="A63" s="195">
        <v>39</v>
      </c>
      <c r="B63" s="210" t="s">
        <v>803</v>
      </c>
      <c r="C63" s="198">
        <v>1</v>
      </c>
      <c r="D63" s="198" t="s">
        <v>316</v>
      </c>
      <c r="E63" s="565"/>
      <c r="F63" s="199">
        <f t="shared" si="5"/>
        <v>0</v>
      </c>
    </row>
    <row r="64" spans="1:6" ht="66" customHeight="1" x14ac:dyDescent="0.2">
      <c r="A64" s="195">
        <v>40</v>
      </c>
      <c r="B64" s="210" t="s">
        <v>804</v>
      </c>
      <c r="C64" s="198">
        <v>1</v>
      </c>
      <c r="D64" s="198" t="s">
        <v>316</v>
      </c>
      <c r="E64" s="565"/>
      <c r="F64" s="199">
        <f t="shared" si="5"/>
        <v>0</v>
      </c>
    </row>
    <row r="65" spans="1:6" ht="141.75" customHeight="1" x14ac:dyDescent="0.2">
      <c r="A65" s="195">
        <v>41</v>
      </c>
      <c r="B65" s="210" t="s">
        <v>805</v>
      </c>
      <c r="C65" s="198">
        <v>1</v>
      </c>
      <c r="D65" s="198" t="s">
        <v>316</v>
      </c>
      <c r="E65" s="565"/>
      <c r="F65" s="199">
        <f t="shared" si="5"/>
        <v>0</v>
      </c>
    </row>
    <row r="66" spans="1:6" ht="41.25" customHeight="1" x14ac:dyDescent="0.2">
      <c r="A66" s="195">
        <v>42</v>
      </c>
      <c r="B66" s="210" t="s">
        <v>806</v>
      </c>
      <c r="C66" s="198">
        <v>1</v>
      </c>
      <c r="D66" s="198" t="s">
        <v>316</v>
      </c>
      <c r="E66" s="565"/>
      <c r="F66" s="199">
        <f t="shared" si="5"/>
        <v>0</v>
      </c>
    </row>
    <row r="67" spans="1:6" ht="38.25" x14ac:dyDescent="0.2">
      <c r="A67" s="195">
        <v>43</v>
      </c>
      <c r="B67" s="210" t="s">
        <v>807</v>
      </c>
      <c r="C67" s="198">
        <v>48</v>
      </c>
      <c r="D67" s="198" t="s">
        <v>316</v>
      </c>
      <c r="E67" s="565"/>
      <c r="F67" s="199">
        <f t="shared" si="5"/>
        <v>0</v>
      </c>
    </row>
    <row r="68" spans="1:6" x14ac:dyDescent="0.2">
      <c r="A68" s="195">
        <v>44</v>
      </c>
      <c r="B68" s="210" t="s">
        <v>808</v>
      </c>
      <c r="C68" s="198">
        <v>1</v>
      </c>
      <c r="D68" s="198" t="s">
        <v>316</v>
      </c>
      <c r="E68" s="565"/>
      <c r="F68" s="199">
        <f t="shared" si="5"/>
        <v>0</v>
      </c>
    </row>
    <row r="69" spans="1:6" x14ac:dyDescent="0.2">
      <c r="A69" s="219"/>
      <c r="B69" s="191"/>
      <c r="C69" s="186"/>
      <c r="D69" s="186"/>
      <c r="E69" s="568" t="s">
        <v>758</v>
      </c>
      <c r="F69" s="216">
        <f>SUM(F61:F68)</f>
        <v>0</v>
      </c>
    </row>
    <row r="70" spans="1:6" ht="131.25" customHeight="1" x14ac:dyDescent="0.2">
      <c r="A70" s="219"/>
      <c r="B70" s="191"/>
      <c r="C70" s="186"/>
      <c r="D70" s="186"/>
      <c r="E70" s="568"/>
      <c r="F70" s="216"/>
    </row>
    <row r="71" spans="1:6" ht="24" customHeight="1" x14ac:dyDescent="0.2">
      <c r="A71" s="219"/>
      <c r="B71" s="191"/>
      <c r="C71" s="186"/>
      <c r="D71" s="186"/>
      <c r="E71" s="568"/>
      <c r="F71" s="216"/>
    </row>
    <row r="72" spans="1:6" ht="24" customHeight="1" x14ac:dyDescent="0.2">
      <c r="A72" s="219"/>
      <c r="B72" s="191"/>
      <c r="C72" s="186"/>
      <c r="D72" s="186"/>
      <c r="E72" s="568"/>
      <c r="F72" s="216"/>
    </row>
    <row r="73" spans="1:6" ht="24" customHeight="1" x14ac:dyDescent="0.2">
      <c r="A73" s="219"/>
      <c r="B73" s="191"/>
      <c r="C73" s="186"/>
      <c r="D73" s="186"/>
      <c r="E73" s="568"/>
      <c r="F73" s="216"/>
    </row>
    <row r="74" spans="1:6" ht="15.75" x14ac:dyDescent="0.2">
      <c r="A74" s="219"/>
      <c r="B74" s="220" t="s">
        <v>809</v>
      </c>
      <c r="C74" s="221"/>
      <c r="D74" s="221"/>
      <c r="E74" s="569"/>
      <c r="F74" s="222"/>
    </row>
    <row r="75" spans="1:6" ht="15" x14ac:dyDescent="0.2">
      <c r="A75" s="219"/>
      <c r="B75" s="227" t="s">
        <v>810</v>
      </c>
      <c r="C75" s="186"/>
      <c r="D75" s="186"/>
      <c r="E75" s="568"/>
      <c r="F75" s="192">
        <f>F14</f>
        <v>0</v>
      </c>
    </row>
    <row r="76" spans="1:6" ht="15" x14ac:dyDescent="0.2">
      <c r="A76" s="219"/>
      <c r="B76" s="227" t="s">
        <v>811</v>
      </c>
      <c r="C76" s="186"/>
      <c r="D76" s="186"/>
      <c r="E76" s="568"/>
      <c r="F76" s="192">
        <f>F21</f>
        <v>0</v>
      </c>
    </row>
    <row r="77" spans="1:6" ht="15" x14ac:dyDescent="0.2">
      <c r="A77" s="219"/>
      <c r="B77" s="227" t="s">
        <v>812</v>
      </c>
      <c r="C77" s="186"/>
      <c r="D77" s="186"/>
      <c r="E77" s="568"/>
      <c r="F77" s="192">
        <f>F29</f>
        <v>0</v>
      </c>
    </row>
    <row r="78" spans="1:6" ht="15" x14ac:dyDescent="0.2">
      <c r="A78" s="219"/>
      <c r="B78" s="227" t="s">
        <v>813</v>
      </c>
      <c r="C78" s="186"/>
      <c r="D78" s="186"/>
      <c r="E78" s="568"/>
      <c r="F78" s="192">
        <f>F43</f>
        <v>0</v>
      </c>
    </row>
    <row r="79" spans="1:6" ht="15" x14ac:dyDescent="0.2">
      <c r="A79" s="219"/>
      <c r="B79" s="227" t="s">
        <v>814</v>
      </c>
      <c r="C79" s="186"/>
      <c r="D79" s="186"/>
      <c r="E79" s="568"/>
      <c r="F79" s="192">
        <f>F58</f>
        <v>0</v>
      </c>
    </row>
    <row r="80" spans="1:6" ht="15" x14ac:dyDescent="0.2">
      <c r="A80" s="219"/>
      <c r="B80" s="223" t="s">
        <v>815</v>
      </c>
      <c r="C80" s="221"/>
      <c r="D80" s="221"/>
      <c r="E80" s="569"/>
      <c r="F80" s="222">
        <f>F69</f>
        <v>0</v>
      </c>
    </row>
    <row r="81" spans="1:6" ht="15" x14ac:dyDescent="0.2">
      <c r="A81" s="219"/>
      <c r="B81" s="227"/>
      <c r="C81" s="186"/>
      <c r="D81" s="224" t="s">
        <v>816</v>
      </c>
      <c r="E81" s="568"/>
      <c r="F81" s="216">
        <f>SUM(F75:F80)</f>
        <v>0</v>
      </c>
    </row>
    <row r="82" spans="1:6" x14ac:dyDescent="0.2">
      <c r="A82" s="219"/>
      <c r="B82" s="191"/>
      <c r="C82" s="186"/>
      <c r="D82" s="186"/>
      <c r="E82" s="568"/>
      <c r="F82" s="187"/>
    </row>
    <row r="84" spans="1:6" ht="13.5" customHeight="1" x14ac:dyDescent="0.2">
      <c r="B84" s="225"/>
    </row>
    <row r="85" spans="1:6" ht="15" customHeight="1" x14ac:dyDescent="0.2"/>
    <row r="86" spans="1:6" ht="15" customHeight="1" x14ac:dyDescent="0.2"/>
    <row r="87" spans="1:6" ht="12.75" customHeight="1" x14ac:dyDescent="0.2"/>
    <row r="88" spans="1:6" ht="30.75" customHeight="1" x14ac:dyDescent="0.2"/>
    <row r="89" spans="1:6" ht="15" customHeight="1" x14ac:dyDescent="0.2"/>
    <row r="90" spans="1:6" ht="15" customHeight="1" x14ac:dyDescent="0.2"/>
    <row r="91" spans="1:6" ht="51.75" customHeight="1" x14ac:dyDescent="0.2"/>
    <row r="92" spans="1:6" ht="75.75" customHeight="1" x14ac:dyDescent="0.2"/>
    <row r="93" spans="1:6" ht="15" customHeight="1" x14ac:dyDescent="0.2"/>
    <row r="94" spans="1:6" ht="53.25" customHeight="1" x14ac:dyDescent="0.2"/>
    <row r="95" spans="1:6" ht="25.5" customHeight="1" x14ac:dyDescent="0.2"/>
    <row r="96" spans="1:6" ht="14.25" customHeight="1" x14ac:dyDescent="0.2"/>
    <row r="97" ht="14.25" customHeight="1" x14ac:dyDescent="0.2"/>
    <row r="98" ht="14.25" customHeight="1" x14ac:dyDescent="0.2"/>
    <row r="99" ht="14.25" customHeight="1" x14ac:dyDescent="0.2"/>
    <row r="100" ht="14.25" customHeight="1" x14ac:dyDescent="0.2"/>
    <row r="101" ht="25.5" customHeight="1" x14ac:dyDescent="0.2"/>
    <row r="103" ht="12" customHeight="1" x14ac:dyDescent="0.2"/>
    <row r="104" ht="12" customHeight="1" x14ac:dyDescent="0.2"/>
    <row r="105" ht="12" customHeight="1" x14ac:dyDescent="0.2"/>
    <row r="107" ht="13.5" customHeight="1" x14ac:dyDescent="0.2"/>
    <row r="114" spans="1:6" ht="15.75" customHeight="1" x14ac:dyDescent="0.2"/>
    <row r="115" spans="1:6" ht="26.25" hidden="1" customHeight="1" x14ac:dyDescent="0.2"/>
    <row r="116" spans="1:6" ht="46.5" hidden="1" customHeight="1" x14ac:dyDescent="0.2"/>
    <row r="117" spans="1:6" ht="46.5" customHeight="1" x14ac:dyDescent="0.2"/>
    <row r="118" spans="1:6" ht="46.5" customHeight="1" x14ac:dyDescent="0.2"/>
    <row r="119" spans="1:6" ht="31.5" customHeight="1" x14ac:dyDescent="0.2"/>
    <row r="120" spans="1:6" ht="18.75" customHeight="1" x14ac:dyDescent="0.2"/>
    <row r="121" spans="1:6" ht="26.25" customHeight="1" x14ac:dyDescent="0.2"/>
    <row r="122" spans="1:6" ht="25.5" customHeight="1" x14ac:dyDescent="0.2"/>
    <row r="123" spans="1:6" s="166" customFormat="1" ht="14.25" customHeight="1" x14ac:dyDescent="0.2">
      <c r="A123" s="164"/>
      <c r="B123" s="164"/>
      <c r="C123" s="164"/>
      <c r="D123" s="164"/>
      <c r="E123" s="570"/>
      <c r="F123" s="226"/>
    </row>
    <row r="124" spans="1:6" s="166" customFormat="1" ht="37.5" customHeight="1" x14ac:dyDescent="0.2">
      <c r="A124" s="164"/>
      <c r="B124" s="164"/>
      <c r="C124" s="164"/>
      <c r="D124" s="164"/>
      <c r="E124" s="570"/>
      <c r="F124" s="226"/>
    </row>
    <row r="125" spans="1:6" s="166" customFormat="1" x14ac:dyDescent="0.2">
      <c r="A125" s="164"/>
      <c r="B125" s="164"/>
      <c r="C125" s="164"/>
      <c r="D125" s="164"/>
      <c r="E125" s="570"/>
      <c r="F125" s="226"/>
    </row>
    <row r="126" spans="1:6" s="166" customFormat="1" x14ac:dyDescent="0.2">
      <c r="A126" s="164"/>
      <c r="B126" s="164"/>
      <c r="C126" s="164"/>
      <c r="D126" s="164"/>
      <c r="E126" s="570"/>
      <c r="F126" s="226"/>
    </row>
    <row r="127" spans="1:6" s="166" customFormat="1" x14ac:dyDescent="0.2">
      <c r="A127" s="164"/>
      <c r="B127" s="164"/>
      <c r="C127" s="164"/>
      <c r="D127" s="164"/>
      <c r="E127" s="570"/>
      <c r="F127" s="226"/>
    </row>
    <row r="128" spans="1:6" s="166" customFormat="1" x14ac:dyDescent="0.2">
      <c r="A128" s="164"/>
      <c r="B128" s="164"/>
      <c r="C128" s="164"/>
      <c r="D128" s="164"/>
      <c r="E128" s="570"/>
      <c r="F128" s="226"/>
    </row>
    <row r="129" spans="1:6" s="166" customFormat="1" ht="25.5" customHeight="1" x14ac:dyDescent="0.2">
      <c r="A129" s="164"/>
      <c r="B129" s="164"/>
      <c r="C129" s="164"/>
      <c r="D129" s="164"/>
      <c r="E129" s="570"/>
      <c r="F129" s="226"/>
    </row>
    <row r="168" spans="5:6" ht="64.5" customHeight="1" x14ac:dyDescent="0.2">
      <c r="E168" s="571"/>
      <c r="F168" s="164"/>
    </row>
    <row r="198" spans="5:6" ht="13.5" customHeight="1" x14ac:dyDescent="0.2">
      <c r="E198" s="571"/>
      <c r="F198" s="164"/>
    </row>
  </sheetData>
  <sheetProtection algorithmName="SHA-512" hashValue="2AcXBU27w7eZEvoHhGdLskqpQotfD0Mb9MAB/N3idGQowqT0j6xy8yroSBhy1x0Q5xjk+h4JEhZoGONiNS0aSA==" saltValue="U4rQGhR+W358cbNGdUA82A==" spinCount="100000" sheet="1" objects="1" scenarios="1"/>
  <mergeCells count="1">
    <mergeCell ref="B1:D1"/>
  </mergeCells>
  <pageMargins left="0.98425196850393704" right="0.19685039370078741" top="0.98425196850393704" bottom="0.98425196850393704" header="0.51181102362204722" footer="0.51181102362204722"/>
  <pageSetup paperSize="9" orientation="portrait" horizontalDpi="300" verticalDpi="300" r:id="rId1"/>
  <headerFooter alignWithMargins="0">
    <oddHeader xml:space="preserve">&amp;C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5" tint="0.39997558519241921"/>
  </sheetPr>
  <dimension ref="A1:H32"/>
  <sheetViews>
    <sheetView showGridLines="0" view="pageLayout" zoomScaleNormal="100" workbookViewId="0">
      <selection activeCell="H11" sqref="H11"/>
    </sheetView>
  </sheetViews>
  <sheetFormatPr defaultRowHeight="18" x14ac:dyDescent="0.25"/>
  <cols>
    <col min="1" max="1" width="7.28515625" style="2" customWidth="1"/>
    <col min="2" max="7" width="9.140625" style="2"/>
    <col min="8" max="8" width="23.5703125" style="2" customWidth="1"/>
    <col min="9" max="16384" width="9.140625" style="2"/>
  </cols>
  <sheetData>
    <row r="1" spans="1:8" x14ac:dyDescent="0.25">
      <c r="A1" s="572" t="s">
        <v>474</v>
      </c>
      <c r="B1" s="572"/>
      <c r="C1" s="572"/>
      <c r="D1" s="572"/>
      <c r="E1" s="572"/>
      <c r="F1" s="572"/>
      <c r="G1" s="572"/>
      <c r="H1" s="572"/>
    </row>
    <row r="5" spans="1:8" ht="18" customHeight="1" x14ac:dyDescent="0.25">
      <c r="A5" s="573" t="s">
        <v>387</v>
      </c>
      <c r="B5" s="573"/>
      <c r="C5" s="573"/>
      <c r="D5" s="573"/>
      <c r="E5" s="573"/>
      <c r="F5" s="573"/>
      <c r="G5" s="573"/>
      <c r="H5" s="573"/>
    </row>
    <row r="6" spans="1:8" x14ac:dyDescent="0.25">
      <c r="A6" s="573"/>
      <c r="B6" s="573"/>
      <c r="C6" s="573"/>
      <c r="D6" s="573"/>
      <c r="E6" s="573"/>
      <c r="F6" s="573"/>
      <c r="G6" s="573"/>
      <c r="H6" s="573"/>
    </row>
    <row r="11" spans="1:8" x14ac:dyDescent="0.25">
      <c r="B11" s="89" t="s">
        <v>912</v>
      </c>
    </row>
    <row r="13" spans="1:8" x14ac:dyDescent="0.25">
      <c r="A13" s="90" t="s">
        <v>389</v>
      </c>
      <c r="B13" s="90" t="s">
        <v>7</v>
      </c>
      <c r="C13" s="91"/>
      <c r="D13" s="91"/>
      <c r="E13" s="91"/>
      <c r="F13" s="91"/>
      <c r="G13" s="91"/>
      <c r="H13" s="92">
        <f>'POPIS ZVEZNA'!F28</f>
        <v>0</v>
      </c>
    </row>
    <row r="14" spans="1:8" x14ac:dyDescent="0.25">
      <c r="A14" s="90" t="s">
        <v>390</v>
      </c>
      <c r="B14" s="90" t="s">
        <v>42</v>
      </c>
      <c r="C14" s="91"/>
      <c r="D14" s="91"/>
      <c r="E14" s="91"/>
      <c r="F14" s="91"/>
      <c r="G14" s="91"/>
      <c r="H14" s="92">
        <f>'POPIS ZVEZNA'!F43</f>
        <v>0</v>
      </c>
    </row>
    <row r="15" spans="1:8" x14ac:dyDescent="0.25">
      <c r="A15" s="90" t="s">
        <v>391</v>
      </c>
      <c r="B15" s="90" t="s">
        <v>67</v>
      </c>
      <c r="C15" s="91"/>
      <c r="D15" s="91"/>
      <c r="E15" s="91"/>
      <c r="F15" s="91"/>
      <c r="G15" s="91"/>
      <c r="H15" s="92">
        <f>'POPIS ZVEZNA'!F69</f>
        <v>0</v>
      </c>
    </row>
    <row r="16" spans="1:8" x14ac:dyDescent="0.25">
      <c r="A16" s="90" t="s">
        <v>392</v>
      </c>
      <c r="B16" s="90" t="s">
        <v>91</v>
      </c>
      <c r="C16" s="91"/>
      <c r="D16" s="91"/>
      <c r="E16" s="91"/>
      <c r="F16" s="91"/>
      <c r="G16" s="91"/>
      <c r="H16" s="92">
        <f>'POPIS ZVEZNA'!F75</f>
        <v>0</v>
      </c>
    </row>
    <row r="17" spans="1:8" x14ac:dyDescent="0.25">
      <c r="A17" s="94" t="s">
        <v>366</v>
      </c>
      <c r="B17" s="94" t="s">
        <v>118</v>
      </c>
      <c r="C17" s="93"/>
      <c r="D17" s="93"/>
      <c r="E17" s="93"/>
      <c r="F17" s="93"/>
      <c r="G17" s="93"/>
      <c r="H17" s="111">
        <f>'POPIS ZVEZNA'!F97</f>
        <v>0</v>
      </c>
    </row>
    <row r="18" spans="1:8" x14ac:dyDescent="0.25">
      <c r="A18" s="91"/>
      <c r="B18" s="91"/>
      <c r="C18" s="91"/>
      <c r="D18" s="91"/>
      <c r="E18" s="91"/>
      <c r="F18" s="91"/>
      <c r="G18" s="91"/>
      <c r="H18" s="91"/>
    </row>
    <row r="19" spans="1:8" x14ac:dyDescent="0.25">
      <c r="A19" s="93"/>
      <c r="B19" s="94" t="s">
        <v>393</v>
      </c>
      <c r="C19" s="93"/>
      <c r="D19" s="93"/>
      <c r="E19" s="93"/>
      <c r="F19" s="93"/>
      <c r="G19" s="93"/>
      <c r="H19" s="95">
        <f>SUM(H13:H18)</f>
        <v>0</v>
      </c>
    </row>
    <row r="20" spans="1:8" x14ac:dyDescent="0.25">
      <c r="A20" s="91"/>
      <c r="B20" s="91"/>
      <c r="C20" s="91"/>
      <c r="D20" s="91"/>
      <c r="E20" s="91"/>
      <c r="F20" s="91"/>
      <c r="G20" s="91"/>
      <c r="H20" s="96"/>
    </row>
    <row r="21" spans="1:8" x14ac:dyDescent="0.25">
      <c r="A21" s="93"/>
      <c r="B21" s="93" t="s">
        <v>394</v>
      </c>
      <c r="C21" s="93"/>
      <c r="D21" s="93"/>
      <c r="E21" s="93"/>
      <c r="F21" s="93"/>
      <c r="G21" s="93"/>
      <c r="H21" s="95">
        <f>H19*0.22</f>
        <v>0</v>
      </c>
    </row>
    <row r="22" spans="1:8" x14ac:dyDescent="0.25">
      <c r="A22" s="91"/>
      <c r="B22" s="91"/>
      <c r="C22" s="91"/>
      <c r="D22" s="91"/>
      <c r="E22" s="91"/>
      <c r="F22" s="91"/>
      <c r="G22" s="91"/>
      <c r="H22" s="96"/>
    </row>
    <row r="23" spans="1:8" ht="18.75" thickBot="1" x14ac:dyDescent="0.3">
      <c r="A23" s="97"/>
      <c r="B23" s="97" t="s">
        <v>395</v>
      </c>
      <c r="C23" s="97"/>
      <c r="D23" s="97"/>
      <c r="E23" s="97"/>
      <c r="F23" s="97"/>
      <c r="G23" s="97"/>
      <c r="H23" s="98">
        <f>H21+H19</f>
        <v>0</v>
      </c>
    </row>
    <row r="24" spans="1:8" ht="18.75" thickTop="1" x14ac:dyDescent="0.25"/>
    <row r="30" spans="1:8" x14ac:dyDescent="0.25">
      <c r="B30" s="91"/>
      <c r="C30" s="91"/>
      <c r="D30" s="91"/>
      <c r="E30" s="91"/>
      <c r="F30" s="91"/>
    </row>
    <row r="31" spans="1:8" x14ac:dyDescent="0.25">
      <c r="B31" s="91"/>
      <c r="C31" s="91"/>
      <c r="D31" s="91"/>
      <c r="E31" s="91"/>
      <c r="F31" s="91"/>
    </row>
    <row r="32" spans="1:8" x14ac:dyDescent="0.25">
      <c r="B32" s="91"/>
      <c r="C32" s="91"/>
      <c r="D32" s="91"/>
      <c r="E32" s="91"/>
      <c r="F32" s="91"/>
    </row>
  </sheetData>
  <sheetProtection algorithmName="SHA-512" hashValue="Q9OYDqN2dOXyi2+qcPIPNilzIzlipQEggGr5zylgN247WtcoW601Uyhtxwvn29yAflx2EyKONkApbNNCxHr/Tw==" saltValue="8nUWoYm9XCEicPyPyoByBg=="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5" tint="0.39997558519241921"/>
  </sheetPr>
  <dimension ref="A1:F991"/>
  <sheetViews>
    <sheetView view="pageBreakPreview" zoomScale="130" zoomScaleNormal="160" zoomScaleSheetLayoutView="130" zoomScalePageLayoutView="130" workbookViewId="0">
      <selection activeCell="B9" sqref="B9"/>
    </sheetView>
  </sheetViews>
  <sheetFormatPr defaultRowHeight="18" x14ac:dyDescent="0.25"/>
  <cols>
    <col min="1" max="1" width="5.140625" style="2" customWidth="1"/>
    <col min="2" max="2" width="49.28515625" style="2" customWidth="1"/>
    <col min="3" max="3" width="4.85546875" style="2" customWidth="1"/>
    <col min="4" max="4" width="6.85546875" style="2" bestFit="1" customWidth="1"/>
    <col min="5" max="5" width="9.7109375" style="330" bestFit="1" customWidth="1"/>
    <col min="6" max="6" width="10.42578125" style="2" customWidth="1"/>
    <col min="7" max="16384" width="9.140625" style="2"/>
  </cols>
  <sheetData>
    <row r="1" spans="1:6" ht="14.1" customHeight="1" x14ac:dyDescent="0.25">
      <c r="A1" s="1" t="s">
        <v>0</v>
      </c>
      <c r="B1" s="1" t="s">
        <v>1</v>
      </c>
      <c r="C1" s="1" t="s">
        <v>2</v>
      </c>
      <c r="D1" s="1" t="s">
        <v>3</v>
      </c>
      <c r="E1" s="322" t="s">
        <v>4</v>
      </c>
      <c r="F1" s="1" t="s">
        <v>5</v>
      </c>
    </row>
    <row r="2" spans="1:6" ht="8.4499999999999993" customHeight="1" thickBot="1" x14ac:dyDescent="0.3">
      <c r="A2" s="3"/>
      <c r="B2" s="4"/>
      <c r="C2" s="3"/>
      <c r="D2" s="5"/>
      <c r="E2" s="323"/>
      <c r="F2" s="4"/>
    </row>
    <row r="3" spans="1:6" ht="17.100000000000001" customHeight="1" thickBot="1" x14ac:dyDescent="0.3">
      <c r="A3" s="6" t="s">
        <v>6</v>
      </c>
      <c r="B3" s="7" t="s">
        <v>7</v>
      </c>
      <c r="C3" s="8"/>
      <c r="D3" s="9"/>
      <c r="E3" s="102"/>
      <c r="F3" s="10"/>
    </row>
    <row r="4" spans="1:6" ht="8.4499999999999993" customHeight="1" x14ac:dyDescent="0.3">
      <c r="A4" s="11"/>
      <c r="B4" s="12"/>
      <c r="C4" s="11"/>
      <c r="D4" s="13"/>
      <c r="E4" s="103"/>
      <c r="F4" s="14"/>
    </row>
    <row r="5" spans="1:6" ht="14.1" customHeight="1" x14ac:dyDescent="0.25">
      <c r="A5" s="15" t="s">
        <v>8</v>
      </c>
      <c r="B5" s="16" t="s">
        <v>9</v>
      </c>
      <c r="C5" s="17"/>
      <c r="D5" s="18"/>
      <c r="E5" s="162"/>
      <c r="F5" s="19"/>
    </row>
    <row r="6" spans="1:6" ht="25.5" x14ac:dyDescent="0.25">
      <c r="A6" s="20" t="s">
        <v>157</v>
      </c>
      <c r="B6" s="21" t="s">
        <v>10</v>
      </c>
      <c r="C6" s="22" t="s">
        <v>11</v>
      </c>
      <c r="D6" s="23">
        <v>0.26</v>
      </c>
      <c r="E6" s="100"/>
      <c r="F6" s="24">
        <f>E6*D6</f>
        <v>0</v>
      </c>
    </row>
    <row r="7" spans="1:6" ht="25.5" x14ac:dyDescent="0.25">
      <c r="A7" s="20" t="s">
        <v>158</v>
      </c>
      <c r="B7" s="21" t="s">
        <v>12</v>
      </c>
      <c r="C7" s="22" t="s">
        <v>11</v>
      </c>
      <c r="D7" s="23">
        <v>0.26</v>
      </c>
      <c r="E7" s="100"/>
      <c r="F7" s="24">
        <f>E7*D7</f>
        <v>0</v>
      </c>
    </row>
    <row r="8" spans="1:6" ht="14.1" customHeight="1" x14ac:dyDescent="0.25">
      <c r="A8" s="20" t="s">
        <v>159</v>
      </c>
      <c r="B8" s="21" t="s">
        <v>13</v>
      </c>
      <c r="C8" s="22" t="s">
        <v>14</v>
      </c>
      <c r="D8" s="23">
        <v>11</v>
      </c>
      <c r="E8" s="100"/>
      <c r="F8" s="24">
        <f>E8*D8</f>
        <v>0</v>
      </c>
    </row>
    <row r="9" spans="1:6" ht="25.5" x14ac:dyDescent="0.25">
      <c r="A9" s="20" t="s">
        <v>167</v>
      </c>
      <c r="B9" s="21" t="s">
        <v>15</v>
      </c>
      <c r="C9" s="22" t="s">
        <v>14</v>
      </c>
      <c r="D9" s="23">
        <v>95</v>
      </c>
      <c r="E9" s="100"/>
      <c r="F9" s="24">
        <f>E9*D9</f>
        <v>0</v>
      </c>
    </row>
    <row r="10" spans="1:6" ht="14.1" customHeight="1" x14ac:dyDescent="0.25">
      <c r="A10" s="15" t="s">
        <v>16</v>
      </c>
      <c r="B10" s="16" t="s">
        <v>17</v>
      </c>
      <c r="C10" s="17"/>
      <c r="D10" s="18"/>
      <c r="E10" s="162"/>
      <c r="F10" s="19"/>
    </row>
    <row r="11" spans="1:6" ht="38.25" x14ac:dyDescent="0.25">
      <c r="A11" s="25"/>
      <c r="B11" s="26" t="s">
        <v>18</v>
      </c>
      <c r="C11" s="27"/>
      <c r="D11" s="28"/>
      <c r="E11" s="99"/>
      <c r="F11" s="29"/>
    </row>
    <row r="12" spans="1:6" ht="14.1" customHeight="1" x14ac:dyDescent="0.25">
      <c r="A12" s="25" t="s">
        <v>144</v>
      </c>
      <c r="B12" s="30" t="s">
        <v>20</v>
      </c>
      <c r="C12" s="27"/>
      <c r="D12" s="28"/>
      <c r="E12" s="99"/>
      <c r="F12" s="29"/>
    </row>
    <row r="13" spans="1:6" ht="14.1" customHeight="1" x14ac:dyDescent="0.25">
      <c r="A13" s="20" t="s">
        <v>168</v>
      </c>
      <c r="B13" s="21" t="s">
        <v>21</v>
      </c>
      <c r="C13" s="22" t="s">
        <v>14</v>
      </c>
      <c r="D13" s="23">
        <v>4</v>
      </c>
      <c r="E13" s="100"/>
      <c r="F13" s="24">
        <f>E13*D13</f>
        <v>0</v>
      </c>
    </row>
    <row r="14" spans="1:6" ht="25.5" x14ac:dyDescent="0.25">
      <c r="A14" s="20" t="s">
        <v>169</v>
      </c>
      <c r="B14" s="21" t="s">
        <v>22</v>
      </c>
      <c r="C14" s="22" t="s">
        <v>14</v>
      </c>
      <c r="D14" s="23">
        <v>1</v>
      </c>
      <c r="E14" s="100"/>
      <c r="F14" s="24">
        <f>E14*D14</f>
        <v>0</v>
      </c>
    </row>
    <row r="15" spans="1:6" ht="14.1" customHeight="1" x14ac:dyDescent="0.25">
      <c r="A15" s="25" t="s">
        <v>23</v>
      </c>
      <c r="B15" s="30" t="s">
        <v>24</v>
      </c>
      <c r="C15" s="27"/>
      <c r="D15" s="28"/>
      <c r="E15" s="99"/>
      <c r="F15" s="29"/>
    </row>
    <row r="16" spans="1:6" ht="14.1" customHeight="1" x14ac:dyDescent="0.25">
      <c r="A16" s="20" t="s">
        <v>170</v>
      </c>
      <c r="B16" s="21" t="s">
        <v>26</v>
      </c>
      <c r="C16" s="22" t="s">
        <v>25</v>
      </c>
      <c r="D16" s="23">
        <v>704</v>
      </c>
      <c r="E16" s="100"/>
      <c r="F16" s="24">
        <f t="shared" ref="F16:F22" si="0">E16*D16</f>
        <v>0</v>
      </c>
    </row>
    <row r="17" spans="1:6" ht="14.1" customHeight="1" x14ac:dyDescent="0.25">
      <c r="A17" s="20" t="s">
        <v>171</v>
      </c>
      <c r="B17" s="21" t="s">
        <v>848</v>
      </c>
      <c r="C17" s="22" t="s">
        <v>25</v>
      </c>
      <c r="D17" s="23">
        <v>1188</v>
      </c>
      <c r="E17" s="100"/>
      <c r="F17" s="24">
        <f t="shared" si="0"/>
        <v>0</v>
      </c>
    </row>
    <row r="18" spans="1:6" ht="14.1" customHeight="1" x14ac:dyDescent="0.25">
      <c r="A18" s="20" t="s">
        <v>172</v>
      </c>
      <c r="B18" s="21" t="s">
        <v>849</v>
      </c>
      <c r="C18" s="22" t="s">
        <v>25</v>
      </c>
      <c r="D18" s="23">
        <v>144</v>
      </c>
      <c r="E18" s="100"/>
      <c r="F18" s="24">
        <f t="shared" si="0"/>
        <v>0</v>
      </c>
    </row>
    <row r="19" spans="1:6" ht="14.1" customHeight="1" x14ac:dyDescent="0.25">
      <c r="A19" s="20" t="s">
        <v>173</v>
      </c>
      <c r="B19" s="21" t="s">
        <v>324</v>
      </c>
      <c r="C19" s="22" t="s">
        <v>27</v>
      </c>
      <c r="D19" s="23">
        <v>260</v>
      </c>
      <c r="E19" s="100"/>
      <c r="F19" s="24">
        <f t="shared" si="0"/>
        <v>0</v>
      </c>
    </row>
    <row r="20" spans="1:6" ht="14.1" customHeight="1" x14ac:dyDescent="0.25">
      <c r="A20" s="20" t="s">
        <v>174</v>
      </c>
      <c r="B20" s="21" t="s">
        <v>28</v>
      </c>
      <c r="C20" s="22" t="s">
        <v>27</v>
      </c>
      <c r="D20" s="23">
        <v>504</v>
      </c>
      <c r="E20" s="100"/>
      <c r="F20" s="24">
        <f t="shared" si="0"/>
        <v>0</v>
      </c>
    </row>
    <row r="21" spans="1:6" ht="25.5" x14ac:dyDescent="0.25">
      <c r="A21" s="20" t="s">
        <v>175</v>
      </c>
      <c r="B21" s="21" t="s">
        <v>29</v>
      </c>
      <c r="C21" s="22" t="s">
        <v>27</v>
      </c>
      <c r="D21" s="23">
        <v>10.6</v>
      </c>
      <c r="E21" s="100"/>
      <c r="F21" s="24">
        <f t="shared" si="0"/>
        <v>0</v>
      </c>
    </row>
    <row r="22" spans="1:6" x14ac:dyDescent="0.25">
      <c r="A22" s="20" t="s">
        <v>176</v>
      </c>
      <c r="B22" s="21" t="s">
        <v>850</v>
      </c>
      <c r="C22" s="22" t="s">
        <v>25</v>
      </c>
      <c r="D22" s="23">
        <v>46</v>
      </c>
      <c r="E22" s="100"/>
      <c r="F22" s="24">
        <f t="shared" si="0"/>
        <v>0</v>
      </c>
    </row>
    <row r="23" spans="1:6" ht="14.1" customHeight="1" x14ac:dyDescent="0.25">
      <c r="A23" s="25" t="s">
        <v>33</v>
      </c>
      <c r="B23" s="30" t="s">
        <v>34</v>
      </c>
      <c r="C23" s="27"/>
      <c r="D23" s="28"/>
      <c r="E23" s="99"/>
      <c r="F23" s="29"/>
    </row>
    <row r="24" spans="1:6" ht="14.1" customHeight="1" x14ac:dyDescent="0.25">
      <c r="A24" s="20" t="s">
        <v>177</v>
      </c>
      <c r="B24" s="21" t="s">
        <v>145</v>
      </c>
      <c r="C24" s="22" t="s">
        <v>37</v>
      </c>
      <c r="D24" s="23">
        <v>4</v>
      </c>
      <c r="E24" s="100"/>
      <c r="F24" s="24">
        <f>E24*D24</f>
        <v>0</v>
      </c>
    </row>
    <row r="25" spans="1:6" ht="14.1" customHeight="1" x14ac:dyDescent="0.25">
      <c r="A25" s="20" t="s">
        <v>178</v>
      </c>
      <c r="B25" s="21" t="s">
        <v>38</v>
      </c>
      <c r="C25" s="22" t="s">
        <v>14</v>
      </c>
      <c r="D25" s="23">
        <v>13</v>
      </c>
      <c r="E25" s="100"/>
      <c r="F25" s="24">
        <f>E25*D25</f>
        <v>0</v>
      </c>
    </row>
    <row r="26" spans="1:6" ht="51" x14ac:dyDescent="0.25">
      <c r="A26" s="20" t="s">
        <v>179</v>
      </c>
      <c r="B26" s="21" t="s">
        <v>851</v>
      </c>
      <c r="C26" s="22" t="s">
        <v>14</v>
      </c>
      <c r="D26" s="23">
        <v>2</v>
      </c>
      <c r="E26" s="100"/>
      <c r="F26" s="24">
        <f>E26*D26</f>
        <v>0</v>
      </c>
    </row>
    <row r="27" spans="1:6" ht="35.25" customHeight="1" thickBot="1" x14ac:dyDescent="0.3">
      <c r="A27" s="20" t="s">
        <v>180</v>
      </c>
      <c r="B27" s="21" t="s">
        <v>717</v>
      </c>
      <c r="C27" s="22" t="s">
        <v>14</v>
      </c>
      <c r="D27" s="23">
        <v>1</v>
      </c>
      <c r="E27" s="100"/>
      <c r="F27" s="24">
        <f>E27*D27</f>
        <v>0</v>
      </c>
    </row>
    <row r="28" spans="1:6" ht="14.1" customHeight="1" thickTop="1" thickBot="1" x14ac:dyDescent="0.3">
      <c r="A28" s="36"/>
      <c r="B28" s="37" t="s">
        <v>40</v>
      </c>
      <c r="C28" s="36"/>
      <c r="D28" s="38"/>
      <c r="E28" s="326"/>
      <c r="F28" s="39">
        <f>SUM(F6:F27)</f>
        <v>0</v>
      </c>
    </row>
    <row r="29" spans="1:6" ht="14.1" customHeight="1" thickBot="1" x14ac:dyDescent="0.3">
      <c r="A29" s="6" t="s">
        <v>41</v>
      </c>
      <c r="B29" s="7" t="s">
        <v>42</v>
      </c>
      <c r="C29" s="8"/>
      <c r="D29" s="9"/>
      <c r="E29" s="102"/>
      <c r="F29" s="10"/>
    </row>
    <row r="30" spans="1:6" ht="8.4499999999999993" customHeight="1" x14ac:dyDescent="0.3">
      <c r="A30" s="11"/>
      <c r="B30" s="12"/>
      <c r="C30" s="11"/>
      <c r="D30" s="13"/>
      <c r="E30" s="103"/>
      <c r="F30" s="14"/>
    </row>
    <row r="31" spans="1:6" ht="14.1" customHeight="1" x14ac:dyDescent="0.25">
      <c r="A31" s="15" t="s">
        <v>43</v>
      </c>
      <c r="B31" s="16" t="s">
        <v>44</v>
      </c>
      <c r="C31" s="17"/>
      <c r="D31" s="18"/>
      <c r="E31" s="162"/>
      <c r="F31" s="19"/>
    </row>
    <row r="32" spans="1:6" ht="25.5" x14ac:dyDescent="0.25">
      <c r="A32" s="20" t="s">
        <v>160</v>
      </c>
      <c r="B32" s="21" t="s">
        <v>45</v>
      </c>
      <c r="C32" s="22" t="s">
        <v>32</v>
      </c>
      <c r="D32" s="23">
        <v>57</v>
      </c>
      <c r="E32" s="100"/>
      <c r="F32" s="24">
        <f>E32*D32</f>
        <v>0</v>
      </c>
    </row>
    <row r="33" spans="1:6" ht="25.5" x14ac:dyDescent="0.25">
      <c r="A33" s="20" t="s">
        <v>161</v>
      </c>
      <c r="B33" s="21" t="s">
        <v>46</v>
      </c>
      <c r="C33" s="22" t="s">
        <v>32</v>
      </c>
      <c r="D33" s="23">
        <v>314.3</v>
      </c>
      <c r="E33" s="100"/>
      <c r="F33" s="24">
        <f>E33*D33</f>
        <v>0</v>
      </c>
    </row>
    <row r="34" spans="1:6" ht="14.1" customHeight="1" x14ac:dyDescent="0.25">
      <c r="A34" s="40" t="s">
        <v>48</v>
      </c>
      <c r="B34" s="16" t="s">
        <v>49</v>
      </c>
      <c r="C34" s="17"/>
      <c r="D34" s="18"/>
      <c r="E34" s="162"/>
      <c r="F34" s="19"/>
    </row>
    <row r="35" spans="1:6" ht="25.5" x14ac:dyDescent="0.25">
      <c r="A35" s="20" t="s">
        <v>162</v>
      </c>
      <c r="B35" s="21" t="s">
        <v>50</v>
      </c>
      <c r="C35" s="22" t="s">
        <v>25</v>
      </c>
      <c r="D35" s="23">
        <v>1020</v>
      </c>
      <c r="E35" s="100"/>
      <c r="F35" s="24">
        <f>E35*D35</f>
        <v>0</v>
      </c>
    </row>
    <row r="36" spans="1:6" ht="14.1" customHeight="1" x14ac:dyDescent="0.25">
      <c r="A36" s="15" t="s">
        <v>51</v>
      </c>
      <c r="B36" s="16" t="s">
        <v>52</v>
      </c>
      <c r="C36" s="17"/>
      <c r="D36" s="18"/>
      <c r="E36" s="162"/>
      <c r="F36" s="19"/>
    </row>
    <row r="37" spans="1:6" ht="76.5" x14ac:dyDescent="0.25">
      <c r="A37" s="20" t="s">
        <v>183</v>
      </c>
      <c r="B37" s="21" t="s">
        <v>146</v>
      </c>
      <c r="C37" s="22" t="s">
        <v>32</v>
      </c>
      <c r="D37" s="23">
        <v>275</v>
      </c>
      <c r="E37" s="100"/>
      <c r="F37" s="24">
        <f>E37*D37</f>
        <v>0</v>
      </c>
    </row>
    <row r="38" spans="1:6" ht="14.1" customHeight="1" x14ac:dyDescent="0.25">
      <c r="A38" s="15" t="s">
        <v>58</v>
      </c>
      <c r="B38" s="16" t="s">
        <v>59</v>
      </c>
      <c r="C38" s="17"/>
      <c r="D38" s="18"/>
      <c r="E38" s="162"/>
      <c r="F38" s="19"/>
    </row>
    <row r="39" spans="1:6" ht="25.5" customHeight="1" x14ac:dyDescent="0.25">
      <c r="A39" s="20" t="s">
        <v>186</v>
      </c>
      <c r="B39" s="21" t="s">
        <v>62</v>
      </c>
      <c r="C39" s="22" t="s">
        <v>61</v>
      </c>
      <c r="D39" s="23">
        <v>75</v>
      </c>
      <c r="E39" s="100"/>
      <c r="F39" s="24">
        <f>E39*D39</f>
        <v>0</v>
      </c>
    </row>
    <row r="40" spans="1:6" ht="22.5" customHeight="1" x14ac:dyDescent="0.25">
      <c r="A40" s="20" t="s">
        <v>187</v>
      </c>
      <c r="B40" s="21" t="s">
        <v>63</v>
      </c>
      <c r="C40" s="22" t="s">
        <v>61</v>
      </c>
      <c r="D40" s="23">
        <v>25.5</v>
      </c>
      <c r="E40" s="100"/>
      <c r="F40" s="24">
        <f>E40*D40</f>
        <v>0</v>
      </c>
    </row>
    <row r="41" spans="1:6" ht="20.25" customHeight="1" x14ac:dyDescent="0.25">
      <c r="A41" s="20" t="s">
        <v>188</v>
      </c>
      <c r="B41" s="21" t="s">
        <v>65</v>
      </c>
      <c r="C41" s="22" t="s">
        <v>61</v>
      </c>
      <c r="D41" s="23">
        <v>100</v>
      </c>
      <c r="E41" s="100"/>
      <c r="F41" s="24">
        <f>E41*D41</f>
        <v>0</v>
      </c>
    </row>
    <row r="42" spans="1:6" ht="8.4499999999999993" customHeight="1" thickBot="1" x14ac:dyDescent="0.3">
      <c r="A42" s="34"/>
      <c r="B42" s="34"/>
      <c r="C42" s="34"/>
      <c r="D42" s="35"/>
      <c r="E42" s="104"/>
      <c r="F42" s="34"/>
    </row>
    <row r="43" spans="1:6" ht="14.1" customHeight="1" thickTop="1" thickBot="1" x14ac:dyDescent="0.3">
      <c r="A43" s="41"/>
      <c r="B43" s="42" t="s">
        <v>40</v>
      </c>
      <c r="C43" s="41"/>
      <c r="D43" s="43"/>
      <c r="E43" s="105"/>
      <c r="F43" s="44">
        <f>SUM(F32:F42)</f>
        <v>0</v>
      </c>
    </row>
    <row r="44" spans="1:6" ht="14.1" customHeight="1" thickBot="1" x14ac:dyDescent="0.3">
      <c r="A44" s="6" t="s">
        <v>66</v>
      </c>
      <c r="B44" s="7" t="s">
        <v>67</v>
      </c>
      <c r="C44" s="8"/>
      <c r="D44" s="9"/>
      <c r="E44" s="102"/>
      <c r="F44" s="10"/>
    </row>
    <row r="45" spans="1:6" ht="8.4499999999999993" customHeight="1" x14ac:dyDescent="0.3">
      <c r="A45" s="11"/>
      <c r="B45" s="12"/>
      <c r="C45" s="11"/>
      <c r="D45" s="13"/>
      <c r="E45" s="103"/>
      <c r="F45" s="14"/>
    </row>
    <row r="46" spans="1:6" ht="14.1" customHeight="1" x14ac:dyDescent="0.25">
      <c r="A46" s="15" t="s">
        <v>68</v>
      </c>
      <c r="B46" s="16" t="s">
        <v>69</v>
      </c>
      <c r="C46" s="17"/>
      <c r="D46" s="18"/>
      <c r="E46" s="162"/>
      <c r="F46" s="19"/>
    </row>
    <row r="47" spans="1:6" ht="14.1" customHeight="1" x14ac:dyDescent="0.25">
      <c r="A47" s="25" t="s">
        <v>70</v>
      </c>
      <c r="B47" s="30" t="s">
        <v>71</v>
      </c>
      <c r="C47" s="27"/>
      <c r="D47" s="28"/>
      <c r="E47" s="99"/>
      <c r="F47" s="29"/>
    </row>
    <row r="48" spans="1:6" ht="76.5" x14ac:dyDescent="0.25">
      <c r="A48" s="20" t="s">
        <v>163</v>
      </c>
      <c r="B48" s="21" t="s">
        <v>72</v>
      </c>
      <c r="C48" s="22" t="s">
        <v>32</v>
      </c>
      <c r="D48" s="23">
        <v>204</v>
      </c>
      <c r="E48" s="100"/>
      <c r="F48" s="24">
        <f>E48*D48</f>
        <v>0</v>
      </c>
    </row>
    <row r="49" spans="1:6" ht="14.1" customHeight="1" x14ac:dyDescent="0.25">
      <c r="A49" s="25" t="s">
        <v>73</v>
      </c>
      <c r="B49" s="30" t="s">
        <v>74</v>
      </c>
      <c r="C49" s="27"/>
      <c r="D49" s="28"/>
      <c r="E49" s="99"/>
      <c r="F49" s="29"/>
    </row>
    <row r="50" spans="1:6" ht="38.25" x14ac:dyDescent="0.25">
      <c r="A50" s="20" t="s">
        <v>191</v>
      </c>
      <c r="B50" s="21" t="s">
        <v>147</v>
      </c>
      <c r="C50" s="22" t="s">
        <v>25</v>
      </c>
      <c r="D50" s="23">
        <v>712.5</v>
      </c>
      <c r="E50" s="100"/>
      <c r="F50" s="24">
        <f>E50*D50</f>
        <v>0</v>
      </c>
    </row>
    <row r="51" spans="1:6" ht="14.1" customHeight="1" x14ac:dyDescent="0.25">
      <c r="A51" s="25" t="s">
        <v>148</v>
      </c>
      <c r="B51" s="30" t="s">
        <v>149</v>
      </c>
      <c r="C51" s="27"/>
      <c r="D51" s="28"/>
      <c r="E51" s="99"/>
      <c r="F51" s="29"/>
    </row>
    <row r="52" spans="1:6" ht="14.1" customHeight="1" x14ac:dyDescent="0.25">
      <c r="A52" s="15" t="s">
        <v>75</v>
      </c>
      <c r="B52" s="16" t="s">
        <v>76</v>
      </c>
      <c r="C52" s="17"/>
      <c r="D52" s="18"/>
      <c r="E52" s="162"/>
      <c r="F52" s="19"/>
    </row>
    <row r="53" spans="1:6" ht="14.1" customHeight="1" x14ac:dyDescent="0.25">
      <c r="A53" s="25" t="s">
        <v>77</v>
      </c>
      <c r="B53" s="30" t="s">
        <v>78</v>
      </c>
      <c r="C53" s="27"/>
      <c r="D53" s="28"/>
      <c r="E53" s="99"/>
      <c r="F53" s="29"/>
    </row>
    <row r="54" spans="1:6" ht="25.5" x14ac:dyDescent="0.25">
      <c r="A54" s="20" t="s">
        <v>192</v>
      </c>
      <c r="B54" s="21" t="s">
        <v>852</v>
      </c>
      <c r="C54" s="22" t="s">
        <v>25</v>
      </c>
      <c r="D54" s="23">
        <v>567</v>
      </c>
      <c r="E54" s="100"/>
      <c r="F54" s="24">
        <f>E54*D54</f>
        <v>0</v>
      </c>
    </row>
    <row r="55" spans="1:6" ht="38.25" x14ac:dyDescent="0.25">
      <c r="A55" s="20" t="s">
        <v>913</v>
      </c>
      <c r="B55" s="21" t="s">
        <v>853</v>
      </c>
      <c r="C55" s="22" t="s">
        <v>25</v>
      </c>
      <c r="D55" s="23">
        <v>275</v>
      </c>
      <c r="E55" s="100"/>
      <c r="F55" s="24">
        <f>E55*D55</f>
        <v>0</v>
      </c>
    </row>
    <row r="56" spans="1:6" ht="14.1" customHeight="1" x14ac:dyDescent="0.25">
      <c r="A56" s="25" t="s">
        <v>409</v>
      </c>
      <c r="B56" s="30" t="s">
        <v>410</v>
      </c>
      <c r="C56" s="27"/>
      <c r="D56" s="28"/>
      <c r="E56" s="99"/>
      <c r="F56" s="29"/>
    </row>
    <row r="57" spans="1:6" ht="51" x14ac:dyDescent="0.25">
      <c r="A57" s="20" t="s">
        <v>411</v>
      </c>
      <c r="B57" s="21" t="s">
        <v>412</v>
      </c>
      <c r="C57" s="22" t="s">
        <v>25</v>
      </c>
      <c r="D57" s="23">
        <v>145</v>
      </c>
      <c r="E57" s="100"/>
      <c r="F57" s="24">
        <f>E57*D57</f>
        <v>0</v>
      </c>
    </row>
    <row r="58" spans="1:6" x14ac:dyDescent="0.25">
      <c r="A58" s="15" t="s">
        <v>80</v>
      </c>
      <c r="B58" s="16" t="s">
        <v>81</v>
      </c>
      <c r="C58" s="17"/>
      <c r="D58" s="18"/>
      <c r="E58" s="162"/>
      <c r="F58" s="19"/>
    </row>
    <row r="59" spans="1:6" ht="51" x14ac:dyDescent="0.25">
      <c r="A59" s="20" t="s">
        <v>193</v>
      </c>
      <c r="B59" s="21" t="s">
        <v>82</v>
      </c>
      <c r="C59" s="22" t="s">
        <v>37</v>
      </c>
      <c r="D59" s="23">
        <v>57.8</v>
      </c>
      <c r="E59" s="100"/>
      <c r="F59" s="24">
        <f>E59*D59</f>
        <v>0</v>
      </c>
    </row>
    <row r="60" spans="1:6" ht="51" x14ac:dyDescent="0.25">
      <c r="A60" s="20" t="s">
        <v>194</v>
      </c>
      <c r="B60" s="21" t="s">
        <v>83</v>
      </c>
      <c r="C60" s="22" t="s">
        <v>25</v>
      </c>
      <c r="D60" s="23">
        <v>35.64</v>
      </c>
      <c r="E60" s="100"/>
      <c r="F60" s="24">
        <f>E60*D60</f>
        <v>0</v>
      </c>
    </row>
    <row r="61" spans="1:6" ht="89.25" x14ac:dyDescent="0.25">
      <c r="A61" s="20" t="s">
        <v>195</v>
      </c>
      <c r="B61" s="21" t="s">
        <v>84</v>
      </c>
      <c r="C61" s="22" t="s">
        <v>25</v>
      </c>
      <c r="D61" s="23">
        <v>99</v>
      </c>
      <c r="E61" s="100"/>
      <c r="F61" s="24">
        <f>E61*D61</f>
        <v>0</v>
      </c>
    </row>
    <row r="62" spans="1:6" x14ac:dyDescent="0.25">
      <c r="A62" s="15" t="s">
        <v>85</v>
      </c>
      <c r="B62" s="16" t="s">
        <v>86</v>
      </c>
      <c r="C62" s="17"/>
      <c r="D62" s="18"/>
      <c r="E62" s="162"/>
      <c r="F62" s="19"/>
    </row>
    <row r="63" spans="1:6" x14ac:dyDescent="0.25">
      <c r="A63" s="25" t="s">
        <v>87</v>
      </c>
      <c r="B63" s="30" t="s">
        <v>88</v>
      </c>
      <c r="C63" s="27"/>
      <c r="D63" s="28"/>
      <c r="E63" s="99"/>
      <c r="F63" s="29"/>
    </row>
    <row r="64" spans="1:6" ht="51" x14ac:dyDescent="0.25">
      <c r="A64" s="20" t="s">
        <v>198</v>
      </c>
      <c r="B64" s="21" t="s">
        <v>673</v>
      </c>
      <c r="C64" s="22" t="s">
        <v>27</v>
      </c>
      <c r="D64" s="23">
        <v>314</v>
      </c>
      <c r="E64" s="100"/>
      <c r="F64" s="24">
        <f>E64*D64</f>
        <v>0</v>
      </c>
    </row>
    <row r="65" spans="1:6" ht="38.25" x14ac:dyDescent="0.25">
      <c r="A65" s="20" t="s">
        <v>199</v>
      </c>
      <c r="B65" s="21" t="s">
        <v>676</v>
      </c>
      <c r="C65" s="22" t="s">
        <v>27</v>
      </c>
      <c r="D65" s="23">
        <v>10</v>
      </c>
      <c r="E65" s="100"/>
      <c r="F65" s="24">
        <f t="shared" ref="F65" si="1">E65*D65</f>
        <v>0</v>
      </c>
    </row>
    <row r="66" spans="1:6" ht="38.25" x14ac:dyDescent="0.25">
      <c r="A66" s="20" t="s">
        <v>200</v>
      </c>
      <c r="B66" s="21" t="s">
        <v>672</v>
      </c>
      <c r="C66" s="22" t="s">
        <v>27</v>
      </c>
      <c r="D66" s="23">
        <v>158</v>
      </c>
      <c r="E66" s="100"/>
      <c r="F66" s="24">
        <f>E66*D66</f>
        <v>0</v>
      </c>
    </row>
    <row r="67" spans="1:6" ht="51" x14ac:dyDescent="0.25">
      <c r="A67" s="20" t="s">
        <v>444</v>
      </c>
      <c r="B67" s="21" t="s">
        <v>661</v>
      </c>
      <c r="C67" s="22" t="s">
        <v>27</v>
      </c>
      <c r="D67" s="23">
        <v>46</v>
      </c>
      <c r="E67" s="100"/>
      <c r="F67" s="24">
        <f>E67*D67</f>
        <v>0</v>
      </c>
    </row>
    <row r="68" spans="1:6" ht="8.4499999999999993" customHeight="1" thickBot="1" x14ac:dyDescent="0.3">
      <c r="A68" s="34"/>
      <c r="B68" s="34"/>
      <c r="C68" s="34"/>
      <c r="D68" s="35"/>
      <c r="E68" s="104"/>
      <c r="F68" s="34"/>
    </row>
    <row r="69" spans="1:6" ht="14.1" customHeight="1" thickTop="1" thickBot="1" x14ac:dyDescent="0.3">
      <c r="A69" s="41"/>
      <c r="B69" s="42" t="s">
        <v>40</v>
      </c>
      <c r="C69" s="41"/>
      <c r="D69" s="43"/>
      <c r="E69" s="105"/>
      <c r="F69" s="44">
        <f>SUM(F48:F68)</f>
        <v>0</v>
      </c>
    </row>
    <row r="70" spans="1:6" ht="14.1" customHeight="1" thickBot="1" x14ac:dyDescent="0.3">
      <c r="A70" s="6" t="s">
        <v>90</v>
      </c>
      <c r="B70" s="7" t="s">
        <v>91</v>
      </c>
      <c r="C70" s="8"/>
      <c r="D70" s="9"/>
      <c r="E70" s="102"/>
      <c r="F70" s="10"/>
    </row>
    <row r="71" spans="1:6" ht="8.4499999999999993" customHeight="1" x14ac:dyDescent="0.3">
      <c r="A71" s="45"/>
      <c r="B71" s="12"/>
      <c r="C71" s="11"/>
      <c r="D71" s="13"/>
      <c r="E71" s="103"/>
      <c r="F71" s="14"/>
    </row>
    <row r="72" spans="1:6" ht="14.1" customHeight="1" x14ac:dyDescent="0.25">
      <c r="A72" s="25" t="s">
        <v>92</v>
      </c>
      <c r="B72" s="30" t="s">
        <v>93</v>
      </c>
      <c r="C72" s="27"/>
      <c r="D72" s="28"/>
      <c r="E72" s="99"/>
      <c r="F72" s="29"/>
    </row>
    <row r="73" spans="1:6" ht="25.5" x14ac:dyDescent="0.25">
      <c r="A73" s="20" t="s">
        <v>165</v>
      </c>
      <c r="B73" s="21" t="s">
        <v>854</v>
      </c>
      <c r="C73" s="22" t="s">
        <v>27</v>
      </c>
      <c r="D73" s="23">
        <v>12.5</v>
      </c>
      <c r="E73" s="100"/>
      <c r="F73" s="24">
        <f t="shared" ref="F73" si="2">E73*D73</f>
        <v>0</v>
      </c>
    </row>
    <row r="74" spans="1:6" ht="8.4499999999999993" customHeight="1" thickBot="1" x14ac:dyDescent="0.3">
      <c r="A74" s="34"/>
      <c r="B74" s="34"/>
      <c r="C74" s="34"/>
      <c r="D74" s="35"/>
      <c r="E74" s="104"/>
      <c r="F74" s="34"/>
    </row>
    <row r="75" spans="1:6" ht="14.1" customHeight="1" thickTop="1" thickBot="1" x14ac:dyDescent="0.3">
      <c r="A75" s="41"/>
      <c r="B75" s="42" t="s">
        <v>40</v>
      </c>
      <c r="C75" s="41"/>
      <c r="D75" s="43"/>
      <c r="E75" s="105"/>
      <c r="F75" s="44">
        <f>SUM(F72:F74)</f>
        <v>0</v>
      </c>
    </row>
    <row r="76" spans="1:6" ht="14.1" customHeight="1" thickBot="1" x14ac:dyDescent="0.3">
      <c r="A76" s="6" t="s">
        <v>117</v>
      </c>
      <c r="B76" s="7" t="s">
        <v>118</v>
      </c>
      <c r="C76" s="8"/>
      <c r="D76" s="9"/>
      <c r="E76" s="102"/>
      <c r="F76" s="10"/>
    </row>
    <row r="77" spans="1:6" ht="8.4499999999999993" customHeight="1" x14ac:dyDescent="0.3">
      <c r="A77" s="11"/>
      <c r="B77" s="12"/>
      <c r="C77" s="11"/>
      <c r="D77" s="13"/>
      <c r="E77" s="103"/>
      <c r="F77" s="14"/>
    </row>
    <row r="78" spans="1:6" ht="14.1" customHeight="1" x14ac:dyDescent="0.25">
      <c r="A78" s="25" t="s">
        <v>119</v>
      </c>
      <c r="B78" s="30" t="s">
        <v>120</v>
      </c>
      <c r="C78" s="27"/>
      <c r="D78" s="28"/>
      <c r="E78" s="99"/>
      <c r="F78" s="29"/>
    </row>
    <row r="79" spans="1:6" s="32" customFormat="1" ht="38.25" x14ac:dyDescent="0.25">
      <c r="A79" s="20" t="s">
        <v>217</v>
      </c>
      <c r="B79" s="21" t="s">
        <v>695</v>
      </c>
      <c r="C79" s="22" t="s">
        <v>14</v>
      </c>
      <c r="D79" s="23">
        <v>4</v>
      </c>
      <c r="E79" s="100"/>
      <c r="F79" s="24">
        <f t="shared" ref="F79:F82" si="3">E79*D79</f>
        <v>0</v>
      </c>
    </row>
    <row r="80" spans="1:6" s="32" customFormat="1" ht="25.5" x14ac:dyDescent="0.25">
      <c r="A80" s="20" t="s">
        <v>218</v>
      </c>
      <c r="B80" s="21" t="s">
        <v>121</v>
      </c>
      <c r="C80" s="22" t="s">
        <v>14</v>
      </c>
      <c r="D80" s="23">
        <v>4</v>
      </c>
      <c r="E80" s="100"/>
      <c r="F80" s="24">
        <f t="shared" si="3"/>
        <v>0</v>
      </c>
    </row>
    <row r="81" spans="1:6" s="32" customFormat="1" ht="38.25" x14ac:dyDescent="0.25">
      <c r="A81" s="20" t="s">
        <v>219</v>
      </c>
      <c r="B81" s="21" t="s">
        <v>123</v>
      </c>
      <c r="C81" s="22" t="s">
        <v>14</v>
      </c>
      <c r="D81" s="23">
        <v>2</v>
      </c>
      <c r="E81" s="100"/>
      <c r="F81" s="24">
        <f t="shared" si="3"/>
        <v>0</v>
      </c>
    </row>
    <row r="82" spans="1:6" s="32" customFormat="1" ht="25.5" x14ac:dyDescent="0.25">
      <c r="A82" s="20" t="s">
        <v>220</v>
      </c>
      <c r="B82" s="21" t="s">
        <v>124</v>
      </c>
      <c r="C82" s="22" t="s">
        <v>14</v>
      </c>
      <c r="D82" s="23">
        <v>2</v>
      </c>
      <c r="E82" s="100"/>
      <c r="F82" s="24">
        <f t="shared" si="3"/>
        <v>0</v>
      </c>
    </row>
    <row r="83" spans="1:6" s="31" customFormat="1" ht="14.1" customHeight="1" x14ac:dyDescent="0.25">
      <c r="A83" s="25" t="s">
        <v>127</v>
      </c>
      <c r="B83" s="30" t="s">
        <v>128</v>
      </c>
      <c r="C83" s="27"/>
      <c r="D83" s="28"/>
      <c r="E83" s="99"/>
      <c r="F83" s="29"/>
    </row>
    <row r="84" spans="1:6" s="31" customFormat="1" ht="25.5" x14ac:dyDescent="0.25">
      <c r="A84" s="20" t="s">
        <v>225</v>
      </c>
      <c r="B84" s="33" t="s">
        <v>456</v>
      </c>
      <c r="C84" s="22" t="s">
        <v>27</v>
      </c>
      <c r="D84" s="23">
        <v>218</v>
      </c>
      <c r="E84" s="100"/>
      <c r="F84" s="24">
        <f t="shared" ref="F84:F95" si="4">E84*D84</f>
        <v>0</v>
      </c>
    </row>
    <row r="85" spans="1:6" s="31" customFormat="1" ht="25.5" x14ac:dyDescent="0.25">
      <c r="A85" s="20" t="s">
        <v>226</v>
      </c>
      <c r="B85" s="33" t="s">
        <v>458</v>
      </c>
      <c r="C85" s="22" t="s">
        <v>25</v>
      </c>
      <c r="D85" s="23">
        <v>10.5</v>
      </c>
      <c r="E85" s="100"/>
      <c r="F85" s="24">
        <f t="shared" si="4"/>
        <v>0</v>
      </c>
    </row>
    <row r="86" spans="1:6" s="31" customFormat="1" ht="25.5" x14ac:dyDescent="0.25">
      <c r="A86" s="20" t="s">
        <v>227</v>
      </c>
      <c r="B86" s="33" t="s">
        <v>460</v>
      </c>
      <c r="C86" s="22" t="s">
        <v>25</v>
      </c>
      <c r="D86" s="23">
        <v>7.6</v>
      </c>
      <c r="E86" s="100"/>
      <c r="F86" s="24">
        <f t="shared" si="4"/>
        <v>0</v>
      </c>
    </row>
    <row r="87" spans="1:6" s="31" customFormat="1" ht="51" x14ac:dyDescent="0.25">
      <c r="A87" s="20" t="s">
        <v>228</v>
      </c>
      <c r="B87" s="33" t="s">
        <v>855</v>
      </c>
      <c r="C87" s="22" t="s">
        <v>27</v>
      </c>
      <c r="D87" s="23">
        <v>135</v>
      </c>
      <c r="E87" s="100"/>
      <c r="F87" s="24">
        <f t="shared" si="4"/>
        <v>0</v>
      </c>
    </row>
    <row r="88" spans="1:6" s="31" customFormat="1" ht="51" x14ac:dyDescent="0.25">
      <c r="A88" s="20" t="s">
        <v>229</v>
      </c>
      <c r="B88" s="33" t="s">
        <v>856</v>
      </c>
      <c r="C88" s="22" t="s">
        <v>27</v>
      </c>
      <c r="D88" s="23">
        <v>237</v>
      </c>
      <c r="E88" s="100"/>
      <c r="F88" s="24">
        <f t="shared" si="4"/>
        <v>0</v>
      </c>
    </row>
    <row r="89" spans="1:6" s="31" customFormat="1" ht="51" x14ac:dyDescent="0.25">
      <c r="A89" s="20" t="s">
        <v>230</v>
      </c>
      <c r="B89" s="33" t="s">
        <v>857</v>
      </c>
      <c r="C89" s="22" t="s">
        <v>27</v>
      </c>
      <c r="D89" s="23">
        <v>80</v>
      </c>
      <c r="E89" s="100"/>
      <c r="F89" s="24">
        <f t="shared" si="4"/>
        <v>0</v>
      </c>
    </row>
    <row r="90" spans="1:6" s="31" customFormat="1" ht="38.25" x14ac:dyDescent="0.25">
      <c r="A90" s="20" t="s">
        <v>231</v>
      </c>
      <c r="B90" s="33" t="s">
        <v>130</v>
      </c>
      <c r="C90" s="22" t="s">
        <v>27</v>
      </c>
      <c r="D90" s="23">
        <v>39</v>
      </c>
      <c r="E90" s="100"/>
      <c r="F90" s="24">
        <f t="shared" si="4"/>
        <v>0</v>
      </c>
    </row>
    <row r="91" spans="1:6" s="31" customFormat="1" ht="51" x14ac:dyDescent="0.25">
      <c r="A91" s="20" t="s">
        <v>232</v>
      </c>
      <c r="B91" s="33" t="s">
        <v>430</v>
      </c>
      <c r="C91" s="22" t="s">
        <v>27</v>
      </c>
      <c r="D91" s="23">
        <v>22</v>
      </c>
      <c r="E91" s="100"/>
      <c r="F91" s="24">
        <f t="shared" si="4"/>
        <v>0</v>
      </c>
    </row>
    <row r="92" spans="1:6" s="31" customFormat="1" ht="38.25" x14ac:dyDescent="0.25">
      <c r="A92" s="20" t="s">
        <v>233</v>
      </c>
      <c r="B92" s="33" t="s">
        <v>131</v>
      </c>
      <c r="C92" s="22" t="s">
        <v>25</v>
      </c>
      <c r="D92" s="23">
        <v>9.3000000000000007</v>
      </c>
      <c r="E92" s="100"/>
      <c r="F92" s="24">
        <f t="shared" si="4"/>
        <v>0</v>
      </c>
    </row>
    <row r="93" spans="1:6" s="31" customFormat="1" ht="51" x14ac:dyDescent="0.25">
      <c r="A93" s="20" t="s">
        <v>234</v>
      </c>
      <c r="B93" s="21" t="s">
        <v>431</v>
      </c>
      <c r="C93" s="22" t="s">
        <v>25</v>
      </c>
      <c r="D93" s="23">
        <v>75</v>
      </c>
      <c r="E93" s="100"/>
      <c r="F93" s="24">
        <f t="shared" si="4"/>
        <v>0</v>
      </c>
    </row>
    <row r="94" spans="1:6" s="31" customFormat="1" ht="51" x14ac:dyDescent="0.25">
      <c r="A94" s="20" t="s">
        <v>235</v>
      </c>
      <c r="B94" s="21" t="s">
        <v>429</v>
      </c>
      <c r="C94" s="22" t="s">
        <v>37</v>
      </c>
      <c r="D94" s="23">
        <v>6</v>
      </c>
      <c r="E94" s="100"/>
      <c r="F94" s="24">
        <f t="shared" si="4"/>
        <v>0</v>
      </c>
    </row>
    <row r="95" spans="1:6" s="31" customFormat="1" ht="51" x14ac:dyDescent="0.25">
      <c r="A95" s="20" t="s">
        <v>236</v>
      </c>
      <c r="B95" s="21" t="s">
        <v>667</v>
      </c>
      <c r="C95" s="22" t="s">
        <v>27</v>
      </c>
      <c r="D95" s="23">
        <v>75</v>
      </c>
      <c r="E95" s="100"/>
      <c r="F95" s="24">
        <f t="shared" si="4"/>
        <v>0</v>
      </c>
    </row>
    <row r="96" spans="1:6" ht="8.4499999999999993" customHeight="1" thickBot="1" x14ac:dyDescent="0.3">
      <c r="A96" s="34"/>
      <c r="B96" s="34"/>
      <c r="C96" s="34"/>
      <c r="D96" s="35"/>
      <c r="E96" s="104"/>
      <c r="F96" s="34"/>
    </row>
    <row r="97" spans="1:6" ht="14.1" customHeight="1" thickTop="1" x14ac:dyDescent="0.25">
      <c r="A97" s="41"/>
      <c r="B97" s="42" t="s">
        <v>40</v>
      </c>
      <c r="C97" s="41"/>
      <c r="D97" s="43"/>
      <c r="E97" s="105"/>
      <c r="F97" s="44">
        <f>SUM(F79:F96)</f>
        <v>0</v>
      </c>
    </row>
    <row r="98" spans="1:6" x14ac:dyDescent="0.25">
      <c r="A98" s="46"/>
      <c r="B98" s="47"/>
      <c r="C98" s="46"/>
      <c r="D98" s="48"/>
      <c r="E98" s="329"/>
      <c r="F98" s="49"/>
    </row>
    <row r="99" spans="1:6" x14ac:dyDescent="0.25">
      <c r="D99" s="50"/>
    </row>
    <row r="100" spans="1:6" x14ac:dyDescent="0.25">
      <c r="A100" s="51"/>
      <c r="B100" s="51"/>
      <c r="C100" s="51"/>
      <c r="D100" s="51"/>
      <c r="E100" s="331"/>
      <c r="F100" s="51"/>
    </row>
    <row r="101" spans="1:6" x14ac:dyDescent="0.25">
      <c r="A101" s="51"/>
      <c r="B101" s="51"/>
      <c r="C101" s="51"/>
      <c r="D101" s="51"/>
      <c r="E101" s="331"/>
      <c r="F101" s="51"/>
    </row>
    <row r="102" spans="1:6" x14ac:dyDescent="0.25">
      <c r="D102" s="50"/>
    </row>
    <row r="103" spans="1:6" x14ac:dyDescent="0.25">
      <c r="D103" s="50"/>
    </row>
    <row r="104" spans="1:6" x14ac:dyDescent="0.25">
      <c r="D104" s="50"/>
    </row>
    <row r="105" spans="1:6" x14ac:dyDescent="0.25">
      <c r="D105" s="50"/>
    </row>
    <row r="106" spans="1:6" x14ac:dyDescent="0.25">
      <c r="D106" s="50"/>
    </row>
    <row r="107" spans="1:6" x14ac:dyDescent="0.25">
      <c r="D107" s="50"/>
    </row>
    <row r="108" spans="1:6" x14ac:dyDescent="0.25">
      <c r="D108" s="50"/>
    </row>
    <row r="109" spans="1:6" x14ac:dyDescent="0.25">
      <c r="D109" s="50"/>
    </row>
    <row r="110" spans="1:6" x14ac:dyDescent="0.25">
      <c r="D110" s="50"/>
    </row>
    <row r="111" spans="1:6" x14ac:dyDescent="0.25">
      <c r="D111" s="50"/>
    </row>
    <row r="112" spans="1:6" x14ac:dyDescent="0.25">
      <c r="D112" s="50"/>
    </row>
    <row r="113" spans="4:4" x14ac:dyDescent="0.25">
      <c r="D113" s="50"/>
    </row>
    <row r="114" spans="4:4" x14ac:dyDescent="0.25">
      <c r="D114" s="50"/>
    </row>
    <row r="115" spans="4:4" x14ac:dyDescent="0.25">
      <c r="D115" s="50"/>
    </row>
    <row r="116" spans="4:4" x14ac:dyDescent="0.25">
      <c r="D116" s="50"/>
    </row>
    <row r="117" spans="4:4" x14ac:dyDescent="0.25">
      <c r="D117" s="50"/>
    </row>
    <row r="118" spans="4:4" x14ac:dyDescent="0.25">
      <c r="D118" s="50"/>
    </row>
    <row r="119" spans="4:4" x14ac:dyDescent="0.25">
      <c r="D119" s="50"/>
    </row>
    <row r="120" spans="4:4" x14ac:dyDescent="0.25">
      <c r="D120" s="50"/>
    </row>
    <row r="121" spans="4:4" x14ac:dyDescent="0.25">
      <c r="D121" s="50"/>
    </row>
    <row r="122" spans="4:4" x14ac:dyDescent="0.25">
      <c r="D122" s="50"/>
    </row>
    <row r="123" spans="4:4" x14ac:dyDescent="0.25">
      <c r="D123" s="50"/>
    </row>
    <row r="124" spans="4:4" x14ac:dyDescent="0.25">
      <c r="D124" s="50"/>
    </row>
    <row r="125" spans="4:4" x14ac:dyDescent="0.25">
      <c r="D125" s="50"/>
    </row>
    <row r="126" spans="4:4" x14ac:dyDescent="0.25">
      <c r="D126" s="50"/>
    </row>
    <row r="127" spans="4:4" x14ac:dyDescent="0.25">
      <c r="D127" s="50"/>
    </row>
    <row r="128" spans="4:4" x14ac:dyDescent="0.25">
      <c r="D128" s="50"/>
    </row>
    <row r="129" spans="4:4" x14ac:dyDescent="0.25">
      <c r="D129" s="50"/>
    </row>
    <row r="130" spans="4:4" x14ac:dyDescent="0.25">
      <c r="D130" s="50"/>
    </row>
    <row r="131" spans="4:4" x14ac:dyDescent="0.25">
      <c r="D131" s="50"/>
    </row>
    <row r="132" spans="4:4" x14ac:dyDescent="0.25">
      <c r="D132" s="50"/>
    </row>
    <row r="133" spans="4:4" x14ac:dyDescent="0.25">
      <c r="D133" s="50"/>
    </row>
    <row r="134" spans="4:4" x14ac:dyDescent="0.25">
      <c r="D134" s="50"/>
    </row>
    <row r="135" spans="4:4" x14ac:dyDescent="0.25">
      <c r="D135" s="50"/>
    </row>
    <row r="136" spans="4:4" x14ac:dyDescent="0.25">
      <c r="D136" s="50"/>
    </row>
    <row r="137" spans="4:4" x14ac:dyDescent="0.25">
      <c r="D137" s="50"/>
    </row>
    <row r="138" spans="4:4" x14ac:dyDescent="0.25">
      <c r="D138" s="50"/>
    </row>
    <row r="139" spans="4:4" x14ac:dyDescent="0.25">
      <c r="D139" s="50"/>
    </row>
    <row r="140" spans="4:4" x14ac:dyDescent="0.25">
      <c r="D140" s="50"/>
    </row>
    <row r="141" spans="4:4" x14ac:dyDescent="0.25">
      <c r="D141" s="50"/>
    </row>
    <row r="142" spans="4:4" x14ac:dyDescent="0.25">
      <c r="D142" s="50"/>
    </row>
    <row r="143" spans="4:4" x14ac:dyDescent="0.25">
      <c r="D143" s="50"/>
    </row>
    <row r="144" spans="4:4" x14ac:dyDescent="0.25">
      <c r="D144" s="50"/>
    </row>
    <row r="145" spans="4:4" x14ac:dyDescent="0.25">
      <c r="D145" s="50"/>
    </row>
    <row r="146" spans="4:4" x14ac:dyDescent="0.25">
      <c r="D146" s="50"/>
    </row>
    <row r="147" spans="4:4" x14ac:dyDescent="0.25">
      <c r="D147" s="50"/>
    </row>
    <row r="148" spans="4:4" x14ac:dyDescent="0.25">
      <c r="D148" s="50"/>
    </row>
    <row r="149" spans="4:4" x14ac:dyDescent="0.25">
      <c r="D149" s="50"/>
    </row>
    <row r="150" spans="4:4" x14ac:dyDescent="0.25">
      <c r="D150" s="50"/>
    </row>
    <row r="151" spans="4:4" x14ac:dyDescent="0.25">
      <c r="D151" s="50"/>
    </row>
    <row r="152" spans="4:4" x14ac:dyDescent="0.25">
      <c r="D152" s="50"/>
    </row>
    <row r="153" spans="4:4" x14ac:dyDescent="0.25">
      <c r="D153" s="50"/>
    </row>
    <row r="154" spans="4:4" x14ac:dyDescent="0.25">
      <c r="D154" s="50"/>
    </row>
    <row r="155" spans="4:4" x14ac:dyDescent="0.25">
      <c r="D155" s="50"/>
    </row>
    <row r="156" spans="4:4" x14ac:dyDescent="0.25">
      <c r="D156" s="50"/>
    </row>
    <row r="157" spans="4:4" x14ac:dyDescent="0.25">
      <c r="D157" s="50"/>
    </row>
    <row r="158" spans="4:4" x14ac:dyDescent="0.25">
      <c r="D158" s="50"/>
    </row>
    <row r="159" spans="4:4" x14ac:dyDescent="0.25">
      <c r="D159" s="50"/>
    </row>
    <row r="160" spans="4:4" x14ac:dyDescent="0.25">
      <c r="D160" s="50"/>
    </row>
    <row r="161" spans="4:4" x14ac:dyDescent="0.25">
      <c r="D161" s="50"/>
    </row>
    <row r="162" spans="4:4" x14ac:dyDescent="0.25">
      <c r="D162" s="50"/>
    </row>
    <row r="163" spans="4:4" x14ac:dyDescent="0.25">
      <c r="D163" s="50"/>
    </row>
    <row r="164" spans="4:4" x14ac:dyDescent="0.25">
      <c r="D164" s="50"/>
    </row>
    <row r="165" spans="4:4" x14ac:dyDescent="0.25">
      <c r="D165" s="50"/>
    </row>
    <row r="166" spans="4:4" x14ac:dyDescent="0.25">
      <c r="D166" s="50"/>
    </row>
    <row r="167" spans="4:4" x14ac:dyDescent="0.25">
      <c r="D167" s="50"/>
    </row>
    <row r="168" spans="4:4" x14ac:dyDescent="0.25">
      <c r="D168" s="50"/>
    </row>
    <row r="169" spans="4:4" x14ac:dyDescent="0.25">
      <c r="D169" s="50"/>
    </row>
    <row r="170" spans="4:4" x14ac:dyDescent="0.25">
      <c r="D170" s="50"/>
    </row>
    <row r="171" spans="4:4" x14ac:dyDescent="0.25">
      <c r="D171" s="50"/>
    </row>
    <row r="172" spans="4:4" x14ac:dyDescent="0.25">
      <c r="D172" s="50"/>
    </row>
    <row r="173" spans="4:4" x14ac:dyDescent="0.25">
      <c r="D173" s="50"/>
    </row>
    <row r="174" spans="4:4" x14ac:dyDescent="0.25">
      <c r="D174" s="50"/>
    </row>
    <row r="175" spans="4:4" x14ac:dyDescent="0.25">
      <c r="D175" s="50"/>
    </row>
    <row r="176" spans="4:4" x14ac:dyDescent="0.25">
      <c r="D176" s="50"/>
    </row>
    <row r="177" spans="4:4" x14ac:dyDescent="0.25">
      <c r="D177" s="50"/>
    </row>
    <row r="178" spans="4:4" x14ac:dyDescent="0.25">
      <c r="D178" s="50"/>
    </row>
    <row r="179" spans="4:4" x14ac:dyDescent="0.25">
      <c r="D179" s="50"/>
    </row>
    <row r="180" spans="4:4" x14ac:dyDescent="0.25">
      <c r="D180" s="50"/>
    </row>
    <row r="181" spans="4:4" x14ac:dyDescent="0.25">
      <c r="D181" s="50"/>
    </row>
    <row r="182" spans="4:4" x14ac:dyDescent="0.25">
      <c r="D182" s="50"/>
    </row>
    <row r="183" spans="4:4" x14ac:dyDescent="0.25">
      <c r="D183" s="50"/>
    </row>
    <row r="184" spans="4:4" x14ac:dyDescent="0.25">
      <c r="D184" s="50"/>
    </row>
    <row r="185" spans="4:4" x14ac:dyDescent="0.25">
      <c r="D185" s="50"/>
    </row>
    <row r="186" spans="4:4" x14ac:dyDescent="0.25">
      <c r="D186" s="50"/>
    </row>
    <row r="187" spans="4:4" x14ac:dyDescent="0.25">
      <c r="D187" s="50"/>
    </row>
    <row r="188" spans="4:4" x14ac:dyDescent="0.25">
      <c r="D188" s="50"/>
    </row>
    <row r="189" spans="4:4" x14ac:dyDescent="0.25">
      <c r="D189" s="50"/>
    </row>
    <row r="190" spans="4:4" x14ac:dyDescent="0.25">
      <c r="D190" s="50"/>
    </row>
    <row r="191" spans="4:4" x14ac:dyDescent="0.25">
      <c r="D191" s="50"/>
    </row>
    <row r="192" spans="4:4" x14ac:dyDescent="0.25">
      <c r="D192" s="50"/>
    </row>
    <row r="193" spans="4:4" x14ac:dyDescent="0.25">
      <c r="D193" s="50"/>
    </row>
    <row r="194" spans="4:4" x14ac:dyDescent="0.25">
      <c r="D194" s="50"/>
    </row>
    <row r="195" spans="4:4" x14ac:dyDescent="0.25">
      <c r="D195" s="50"/>
    </row>
    <row r="196" spans="4:4" x14ac:dyDescent="0.25">
      <c r="D196" s="50"/>
    </row>
    <row r="197" spans="4:4" x14ac:dyDescent="0.25">
      <c r="D197" s="50"/>
    </row>
    <row r="198" spans="4:4" x14ac:dyDescent="0.25">
      <c r="D198" s="50"/>
    </row>
    <row r="199" spans="4:4" x14ac:dyDescent="0.25">
      <c r="D199" s="50"/>
    </row>
    <row r="200" spans="4:4" x14ac:dyDescent="0.25">
      <c r="D200" s="50"/>
    </row>
    <row r="201" spans="4:4" x14ac:dyDescent="0.25">
      <c r="D201" s="50"/>
    </row>
    <row r="202" spans="4:4" x14ac:dyDescent="0.25">
      <c r="D202" s="50"/>
    </row>
    <row r="203" spans="4:4" x14ac:dyDescent="0.25">
      <c r="D203" s="50"/>
    </row>
    <row r="204" spans="4:4" x14ac:dyDescent="0.25">
      <c r="D204" s="50"/>
    </row>
    <row r="205" spans="4:4" x14ac:dyDescent="0.25">
      <c r="D205" s="50"/>
    </row>
    <row r="206" spans="4:4" x14ac:dyDescent="0.25">
      <c r="D206" s="50"/>
    </row>
    <row r="207" spans="4:4" x14ac:dyDescent="0.25">
      <c r="D207" s="50"/>
    </row>
    <row r="208" spans="4:4" x14ac:dyDescent="0.25">
      <c r="D208" s="50"/>
    </row>
    <row r="209" spans="4:4" x14ac:dyDescent="0.25">
      <c r="D209" s="50"/>
    </row>
    <row r="210" spans="4:4" x14ac:dyDescent="0.25">
      <c r="D210" s="50"/>
    </row>
    <row r="211" spans="4:4" x14ac:dyDescent="0.25">
      <c r="D211" s="50"/>
    </row>
    <row r="212" spans="4:4" x14ac:dyDescent="0.25">
      <c r="D212" s="50"/>
    </row>
    <row r="213" spans="4:4" x14ac:dyDescent="0.25">
      <c r="D213" s="50"/>
    </row>
    <row r="214" spans="4:4" x14ac:dyDescent="0.25">
      <c r="D214" s="50"/>
    </row>
    <row r="215" spans="4:4" x14ac:dyDescent="0.25">
      <c r="D215" s="50"/>
    </row>
    <row r="216" spans="4:4" x14ac:dyDescent="0.25">
      <c r="D216" s="50"/>
    </row>
    <row r="217" spans="4:4" x14ac:dyDescent="0.25">
      <c r="D217" s="50"/>
    </row>
    <row r="218" spans="4:4" x14ac:dyDescent="0.25">
      <c r="D218" s="50"/>
    </row>
    <row r="219" spans="4:4" x14ac:dyDescent="0.25">
      <c r="D219" s="50"/>
    </row>
    <row r="220" spans="4:4" x14ac:dyDescent="0.25">
      <c r="D220" s="50"/>
    </row>
    <row r="221" spans="4:4" x14ac:dyDescent="0.25">
      <c r="D221" s="50"/>
    </row>
    <row r="222" spans="4:4" x14ac:dyDescent="0.25">
      <c r="D222" s="50"/>
    </row>
    <row r="223" spans="4:4" x14ac:dyDescent="0.25">
      <c r="D223" s="50"/>
    </row>
    <row r="224" spans="4:4" x14ac:dyDescent="0.25">
      <c r="D224" s="50"/>
    </row>
    <row r="225" spans="4:4" x14ac:dyDescent="0.25">
      <c r="D225" s="50"/>
    </row>
    <row r="226" spans="4:4" x14ac:dyDescent="0.25">
      <c r="D226" s="50"/>
    </row>
    <row r="227" spans="4:4" x14ac:dyDescent="0.25">
      <c r="D227" s="50"/>
    </row>
    <row r="228" spans="4:4" x14ac:dyDescent="0.25">
      <c r="D228" s="50"/>
    </row>
    <row r="229" spans="4:4" x14ac:dyDescent="0.25">
      <c r="D229" s="50"/>
    </row>
    <row r="230" spans="4:4" x14ac:dyDescent="0.25">
      <c r="D230" s="50"/>
    </row>
    <row r="231" spans="4:4" x14ac:dyDescent="0.25">
      <c r="D231" s="50"/>
    </row>
    <row r="232" spans="4:4" x14ac:dyDescent="0.25">
      <c r="D232" s="50"/>
    </row>
    <row r="233" spans="4:4" x14ac:dyDescent="0.25">
      <c r="D233" s="50"/>
    </row>
    <row r="234" spans="4:4" x14ac:dyDescent="0.25">
      <c r="D234" s="50"/>
    </row>
    <row r="235" spans="4:4" x14ac:dyDescent="0.25">
      <c r="D235" s="50"/>
    </row>
    <row r="236" spans="4:4" x14ac:dyDescent="0.25">
      <c r="D236" s="50"/>
    </row>
    <row r="237" spans="4:4" x14ac:dyDescent="0.25">
      <c r="D237" s="50"/>
    </row>
    <row r="238" spans="4:4" x14ac:dyDescent="0.25">
      <c r="D238" s="50"/>
    </row>
    <row r="239" spans="4:4" x14ac:dyDescent="0.25">
      <c r="D239" s="50"/>
    </row>
    <row r="240" spans="4:4" x14ac:dyDescent="0.25">
      <c r="D240" s="50"/>
    </row>
    <row r="241" spans="4:4" x14ac:dyDescent="0.25">
      <c r="D241" s="50"/>
    </row>
    <row r="242" spans="4:4" x14ac:dyDescent="0.25">
      <c r="D242" s="50"/>
    </row>
    <row r="243" spans="4:4" x14ac:dyDescent="0.25">
      <c r="D243" s="50"/>
    </row>
    <row r="244" spans="4:4" x14ac:dyDescent="0.25">
      <c r="D244" s="50"/>
    </row>
    <row r="245" spans="4:4" x14ac:dyDescent="0.25">
      <c r="D245" s="50"/>
    </row>
    <row r="246" spans="4:4" x14ac:dyDescent="0.25">
      <c r="D246" s="50"/>
    </row>
    <row r="247" spans="4:4" x14ac:dyDescent="0.25">
      <c r="D247" s="50"/>
    </row>
    <row r="248" spans="4:4" x14ac:dyDescent="0.25">
      <c r="D248" s="50"/>
    </row>
    <row r="249" spans="4:4" x14ac:dyDescent="0.25">
      <c r="D249" s="50"/>
    </row>
    <row r="250" spans="4:4" x14ac:dyDescent="0.25">
      <c r="D250" s="50"/>
    </row>
    <row r="251" spans="4:4" x14ac:dyDescent="0.25">
      <c r="D251" s="50"/>
    </row>
    <row r="252" spans="4:4" x14ac:dyDescent="0.25">
      <c r="D252" s="50"/>
    </row>
    <row r="253" spans="4:4" x14ac:dyDescent="0.25">
      <c r="D253" s="50"/>
    </row>
    <row r="254" spans="4:4" x14ac:dyDescent="0.25">
      <c r="D254" s="50"/>
    </row>
    <row r="255" spans="4:4" x14ac:dyDescent="0.25">
      <c r="D255" s="50"/>
    </row>
    <row r="256" spans="4:4" x14ac:dyDescent="0.25">
      <c r="D256" s="50"/>
    </row>
    <row r="257" spans="4:4" x14ac:dyDescent="0.25">
      <c r="D257" s="50"/>
    </row>
    <row r="258" spans="4:4" x14ac:dyDescent="0.25">
      <c r="D258" s="50"/>
    </row>
    <row r="259" spans="4:4" x14ac:dyDescent="0.25">
      <c r="D259" s="50"/>
    </row>
    <row r="260" spans="4:4" x14ac:dyDescent="0.25">
      <c r="D260" s="50"/>
    </row>
    <row r="261" spans="4:4" x14ac:dyDescent="0.25">
      <c r="D261" s="50"/>
    </row>
    <row r="262" spans="4:4" x14ac:dyDescent="0.25">
      <c r="D262" s="50"/>
    </row>
    <row r="263" spans="4:4" x14ac:dyDescent="0.25">
      <c r="D263" s="50"/>
    </row>
    <row r="264" spans="4:4" x14ac:dyDescent="0.25">
      <c r="D264" s="50"/>
    </row>
    <row r="265" spans="4:4" x14ac:dyDescent="0.25">
      <c r="D265" s="50"/>
    </row>
    <row r="266" spans="4:4" x14ac:dyDescent="0.25">
      <c r="D266" s="50"/>
    </row>
    <row r="267" spans="4:4" x14ac:dyDescent="0.25">
      <c r="D267" s="50"/>
    </row>
    <row r="268" spans="4:4" x14ac:dyDescent="0.25">
      <c r="D268" s="50"/>
    </row>
    <row r="269" spans="4:4" x14ac:dyDescent="0.25">
      <c r="D269" s="50"/>
    </row>
    <row r="270" spans="4:4" x14ac:dyDescent="0.25">
      <c r="D270" s="50"/>
    </row>
    <row r="271" spans="4:4" x14ac:dyDescent="0.25">
      <c r="D271" s="50"/>
    </row>
    <row r="272" spans="4:4" x14ac:dyDescent="0.25">
      <c r="D272" s="50"/>
    </row>
    <row r="273" spans="4:4" x14ac:dyDescent="0.25">
      <c r="D273" s="50"/>
    </row>
    <row r="274" spans="4:4" x14ac:dyDescent="0.25">
      <c r="D274" s="50"/>
    </row>
    <row r="275" spans="4:4" x14ac:dyDescent="0.25">
      <c r="D275" s="50"/>
    </row>
    <row r="276" spans="4:4" x14ac:dyDescent="0.25">
      <c r="D276" s="50"/>
    </row>
    <row r="277" spans="4:4" x14ac:dyDescent="0.25">
      <c r="D277" s="50"/>
    </row>
    <row r="278" spans="4:4" x14ac:dyDescent="0.25">
      <c r="D278" s="50"/>
    </row>
    <row r="279" spans="4:4" x14ac:dyDescent="0.25">
      <c r="D279" s="50"/>
    </row>
    <row r="280" spans="4:4" x14ac:dyDescent="0.25">
      <c r="D280" s="50"/>
    </row>
    <row r="281" spans="4:4" x14ac:dyDescent="0.25">
      <c r="D281" s="50"/>
    </row>
    <row r="282" spans="4:4" x14ac:dyDescent="0.25">
      <c r="D282" s="50"/>
    </row>
    <row r="283" spans="4:4" x14ac:dyDescent="0.25">
      <c r="D283" s="50"/>
    </row>
    <row r="284" spans="4:4" x14ac:dyDescent="0.25">
      <c r="D284" s="50"/>
    </row>
    <row r="285" spans="4:4" x14ac:dyDescent="0.25">
      <c r="D285" s="50"/>
    </row>
    <row r="286" spans="4:4" x14ac:dyDescent="0.25">
      <c r="D286" s="50"/>
    </row>
    <row r="287" spans="4:4" x14ac:dyDescent="0.25">
      <c r="D287" s="50"/>
    </row>
    <row r="288" spans="4:4" x14ac:dyDescent="0.25">
      <c r="D288" s="50"/>
    </row>
    <row r="289" spans="4:4" x14ac:dyDescent="0.25">
      <c r="D289" s="50"/>
    </row>
    <row r="290" spans="4:4" x14ac:dyDescent="0.25">
      <c r="D290" s="50"/>
    </row>
    <row r="291" spans="4:4" x14ac:dyDescent="0.25">
      <c r="D291" s="50"/>
    </row>
    <row r="292" spans="4:4" x14ac:dyDescent="0.25">
      <c r="D292" s="50"/>
    </row>
    <row r="293" spans="4:4" x14ac:dyDescent="0.25">
      <c r="D293" s="50"/>
    </row>
    <row r="294" spans="4:4" x14ac:dyDescent="0.25">
      <c r="D294" s="50"/>
    </row>
    <row r="295" spans="4:4" x14ac:dyDescent="0.25">
      <c r="D295" s="50"/>
    </row>
    <row r="296" spans="4:4" x14ac:dyDescent="0.25">
      <c r="D296" s="50"/>
    </row>
    <row r="297" spans="4:4" x14ac:dyDescent="0.25">
      <c r="D297" s="50"/>
    </row>
    <row r="298" spans="4:4" x14ac:dyDescent="0.25">
      <c r="D298" s="50"/>
    </row>
    <row r="299" spans="4:4" x14ac:dyDescent="0.25">
      <c r="D299" s="50"/>
    </row>
    <row r="300" spans="4:4" x14ac:dyDescent="0.25">
      <c r="D300" s="50"/>
    </row>
    <row r="301" spans="4:4" x14ac:dyDescent="0.25">
      <c r="D301" s="50"/>
    </row>
    <row r="302" spans="4:4" x14ac:dyDescent="0.25">
      <c r="D302" s="50"/>
    </row>
    <row r="303" spans="4:4" x14ac:dyDescent="0.25">
      <c r="D303" s="50"/>
    </row>
    <row r="304" spans="4:4" x14ac:dyDescent="0.25">
      <c r="D304" s="50"/>
    </row>
    <row r="305" spans="4:4" x14ac:dyDescent="0.25">
      <c r="D305" s="50"/>
    </row>
    <row r="306" spans="4:4" x14ac:dyDescent="0.25">
      <c r="D306" s="50"/>
    </row>
    <row r="307" spans="4:4" x14ac:dyDescent="0.25">
      <c r="D307" s="50"/>
    </row>
    <row r="308" spans="4:4" x14ac:dyDescent="0.25">
      <c r="D308" s="50"/>
    </row>
    <row r="309" spans="4:4" x14ac:dyDescent="0.25">
      <c r="D309" s="50"/>
    </row>
    <row r="310" spans="4:4" x14ac:dyDescent="0.25">
      <c r="D310" s="50"/>
    </row>
    <row r="311" spans="4:4" x14ac:dyDescent="0.25">
      <c r="D311" s="50"/>
    </row>
    <row r="312" spans="4:4" x14ac:dyDescent="0.25">
      <c r="D312" s="50"/>
    </row>
    <row r="313" spans="4:4" x14ac:dyDescent="0.25">
      <c r="D313" s="50"/>
    </row>
    <row r="314" spans="4:4" x14ac:dyDescent="0.25">
      <c r="D314" s="50"/>
    </row>
    <row r="315" spans="4:4" x14ac:dyDescent="0.25">
      <c r="D315" s="50"/>
    </row>
    <row r="316" spans="4:4" x14ac:dyDescent="0.25">
      <c r="D316" s="50"/>
    </row>
    <row r="317" spans="4:4" x14ac:dyDescent="0.25">
      <c r="D317" s="50"/>
    </row>
    <row r="318" spans="4:4" x14ac:dyDescent="0.25">
      <c r="D318" s="50"/>
    </row>
    <row r="319" spans="4:4" x14ac:dyDescent="0.25">
      <c r="D319" s="50"/>
    </row>
    <row r="320" spans="4:4" x14ac:dyDescent="0.25">
      <c r="D320" s="50"/>
    </row>
    <row r="321" spans="4:4" x14ac:dyDescent="0.25">
      <c r="D321" s="50"/>
    </row>
    <row r="322" spans="4:4" x14ac:dyDescent="0.25">
      <c r="D322" s="50"/>
    </row>
    <row r="323" spans="4:4" x14ac:dyDescent="0.25">
      <c r="D323" s="50"/>
    </row>
    <row r="324" spans="4:4" x14ac:dyDescent="0.25">
      <c r="D324" s="50"/>
    </row>
    <row r="325" spans="4:4" x14ac:dyDescent="0.25">
      <c r="D325" s="50"/>
    </row>
    <row r="326" spans="4:4" x14ac:dyDescent="0.25">
      <c r="D326" s="50"/>
    </row>
    <row r="327" spans="4:4" x14ac:dyDescent="0.25">
      <c r="D327" s="50"/>
    </row>
    <row r="328" spans="4:4" x14ac:dyDescent="0.25">
      <c r="D328" s="50"/>
    </row>
    <row r="329" spans="4:4" x14ac:dyDescent="0.25">
      <c r="D329" s="50"/>
    </row>
    <row r="330" spans="4:4" x14ac:dyDescent="0.25">
      <c r="D330" s="50"/>
    </row>
    <row r="331" spans="4:4" x14ac:dyDescent="0.25">
      <c r="D331" s="50"/>
    </row>
    <row r="332" spans="4:4" x14ac:dyDescent="0.25">
      <c r="D332" s="50"/>
    </row>
    <row r="333" spans="4:4" x14ac:dyDescent="0.25">
      <c r="D333" s="50"/>
    </row>
    <row r="334" spans="4:4" x14ac:dyDescent="0.25">
      <c r="D334" s="50"/>
    </row>
    <row r="335" spans="4:4" x14ac:dyDescent="0.25">
      <c r="D335" s="50"/>
    </row>
    <row r="336" spans="4:4" x14ac:dyDescent="0.25">
      <c r="D336" s="50"/>
    </row>
    <row r="337" spans="4:4" x14ac:dyDescent="0.25">
      <c r="D337" s="50"/>
    </row>
    <row r="338" spans="4:4" x14ac:dyDescent="0.25">
      <c r="D338" s="50"/>
    </row>
    <row r="339" spans="4:4" x14ac:dyDescent="0.25">
      <c r="D339" s="50"/>
    </row>
    <row r="340" spans="4:4" x14ac:dyDescent="0.25">
      <c r="D340" s="50"/>
    </row>
    <row r="341" spans="4:4" x14ac:dyDescent="0.25">
      <c r="D341" s="50"/>
    </row>
    <row r="342" spans="4:4" x14ac:dyDescent="0.25">
      <c r="D342" s="50"/>
    </row>
    <row r="343" spans="4:4" x14ac:dyDescent="0.25">
      <c r="D343" s="50"/>
    </row>
    <row r="344" spans="4:4" x14ac:dyDescent="0.25">
      <c r="D344" s="50"/>
    </row>
    <row r="345" spans="4:4" x14ac:dyDescent="0.25">
      <c r="D345" s="50"/>
    </row>
    <row r="346" spans="4:4" x14ac:dyDescent="0.25">
      <c r="D346" s="50"/>
    </row>
    <row r="347" spans="4:4" x14ac:dyDescent="0.25">
      <c r="D347" s="50"/>
    </row>
    <row r="348" spans="4:4" x14ac:dyDescent="0.25">
      <c r="D348" s="50"/>
    </row>
    <row r="349" spans="4:4" x14ac:dyDescent="0.25">
      <c r="D349" s="50"/>
    </row>
    <row r="350" spans="4:4" x14ac:dyDescent="0.25">
      <c r="D350" s="50"/>
    </row>
    <row r="351" spans="4:4" x14ac:dyDescent="0.25">
      <c r="D351" s="50"/>
    </row>
    <row r="352" spans="4:4" x14ac:dyDescent="0.25">
      <c r="D352" s="50"/>
    </row>
    <row r="353" spans="4:4" x14ac:dyDescent="0.25">
      <c r="D353" s="50"/>
    </row>
    <row r="354" spans="4:4" x14ac:dyDescent="0.25">
      <c r="D354" s="50"/>
    </row>
    <row r="355" spans="4:4" x14ac:dyDescent="0.25">
      <c r="D355" s="50"/>
    </row>
    <row r="356" spans="4:4" x14ac:dyDescent="0.25">
      <c r="D356" s="50"/>
    </row>
    <row r="357" spans="4:4" x14ac:dyDescent="0.25">
      <c r="D357" s="50"/>
    </row>
    <row r="358" spans="4:4" x14ac:dyDescent="0.25">
      <c r="D358" s="50"/>
    </row>
    <row r="359" spans="4:4" x14ac:dyDescent="0.25">
      <c r="D359" s="50"/>
    </row>
    <row r="360" spans="4:4" x14ac:dyDescent="0.25">
      <c r="D360" s="50"/>
    </row>
    <row r="361" spans="4:4" x14ac:dyDescent="0.25">
      <c r="D361" s="50"/>
    </row>
    <row r="362" spans="4:4" x14ac:dyDescent="0.25">
      <c r="D362" s="50"/>
    </row>
    <row r="363" spans="4:4" x14ac:dyDescent="0.25">
      <c r="D363" s="50"/>
    </row>
    <row r="364" spans="4:4" x14ac:dyDescent="0.25">
      <c r="D364" s="50"/>
    </row>
    <row r="365" spans="4:4" x14ac:dyDescent="0.25">
      <c r="D365" s="50"/>
    </row>
    <row r="366" spans="4:4" x14ac:dyDescent="0.25">
      <c r="D366" s="50"/>
    </row>
    <row r="367" spans="4:4" x14ac:dyDescent="0.25">
      <c r="D367" s="50"/>
    </row>
    <row r="368" spans="4:4" x14ac:dyDescent="0.25">
      <c r="D368" s="50"/>
    </row>
    <row r="369" spans="4:4" x14ac:dyDescent="0.25">
      <c r="D369" s="50"/>
    </row>
    <row r="370" spans="4:4" x14ac:dyDescent="0.25">
      <c r="D370" s="50"/>
    </row>
    <row r="371" spans="4:4" x14ac:dyDescent="0.25">
      <c r="D371" s="50"/>
    </row>
    <row r="372" spans="4:4" x14ac:dyDescent="0.25">
      <c r="D372" s="50"/>
    </row>
    <row r="373" spans="4:4" x14ac:dyDescent="0.25">
      <c r="D373" s="50"/>
    </row>
    <row r="374" spans="4:4" x14ac:dyDescent="0.25">
      <c r="D374" s="50"/>
    </row>
    <row r="375" spans="4:4" x14ac:dyDescent="0.25">
      <c r="D375" s="50"/>
    </row>
    <row r="376" spans="4:4" x14ac:dyDescent="0.25">
      <c r="D376" s="50"/>
    </row>
    <row r="377" spans="4:4" x14ac:dyDescent="0.25">
      <c r="D377" s="50"/>
    </row>
    <row r="378" spans="4:4" x14ac:dyDescent="0.25">
      <c r="D378" s="50"/>
    </row>
    <row r="379" spans="4:4" x14ac:dyDescent="0.25">
      <c r="D379" s="50"/>
    </row>
    <row r="380" spans="4:4" x14ac:dyDescent="0.25">
      <c r="D380" s="50"/>
    </row>
    <row r="381" spans="4:4" x14ac:dyDescent="0.25">
      <c r="D381" s="50"/>
    </row>
    <row r="382" spans="4:4" x14ac:dyDescent="0.25">
      <c r="D382" s="50"/>
    </row>
    <row r="383" spans="4:4" x14ac:dyDescent="0.25">
      <c r="D383" s="50"/>
    </row>
    <row r="384" spans="4:4" x14ac:dyDescent="0.25">
      <c r="D384" s="50"/>
    </row>
    <row r="385" spans="4:4" x14ac:dyDescent="0.25">
      <c r="D385" s="50"/>
    </row>
    <row r="386" spans="4:4" x14ac:dyDescent="0.25">
      <c r="D386" s="50"/>
    </row>
    <row r="387" spans="4:4" x14ac:dyDescent="0.25">
      <c r="D387" s="50"/>
    </row>
    <row r="388" spans="4:4" x14ac:dyDescent="0.25">
      <c r="D388" s="50"/>
    </row>
    <row r="389" spans="4:4" x14ac:dyDescent="0.25">
      <c r="D389" s="50"/>
    </row>
    <row r="390" spans="4:4" x14ac:dyDescent="0.25">
      <c r="D390" s="50"/>
    </row>
    <row r="391" spans="4:4" x14ac:dyDescent="0.25">
      <c r="D391" s="50"/>
    </row>
    <row r="392" spans="4:4" x14ac:dyDescent="0.25">
      <c r="D392" s="50"/>
    </row>
    <row r="393" spans="4:4" x14ac:dyDescent="0.25">
      <c r="D393" s="50"/>
    </row>
    <row r="394" spans="4:4" x14ac:dyDescent="0.25">
      <c r="D394" s="50"/>
    </row>
    <row r="395" spans="4:4" x14ac:dyDescent="0.25">
      <c r="D395" s="50"/>
    </row>
    <row r="396" spans="4:4" x14ac:dyDescent="0.25">
      <c r="D396" s="50"/>
    </row>
    <row r="397" spans="4:4" x14ac:dyDescent="0.25">
      <c r="D397" s="50"/>
    </row>
    <row r="398" spans="4:4" x14ac:dyDescent="0.25">
      <c r="D398" s="50"/>
    </row>
    <row r="399" spans="4:4" x14ac:dyDescent="0.25">
      <c r="D399" s="50"/>
    </row>
    <row r="400" spans="4:4" x14ac:dyDescent="0.25">
      <c r="D400" s="50"/>
    </row>
    <row r="401" spans="4:4" x14ac:dyDescent="0.25">
      <c r="D401" s="50"/>
    </row>
    <row r="402" spans="4:4" x14ac:dyDescent="0.25">
      <c r="D402" s="50"/>
    </row>
    <row r="403" spans="4:4" x14ac:dyDescent="0.25">
      <c r="D403" s="50"/>
    </row>
    <row r="404" spans="4:4" x14ac:dyDescent="0.25">
      <c r="D404" s="50"/>
    </row>
    <row r="405" spans="4:4" x14ac:dyDescent="0.25">
      <c r="D405" s="50"/>
    </row>
    <row r="406" spans="4:4" x14ac:dyDescent="0.25">
      <c r="D406" s="50"/>
    </row>
    <row r="407" spans="4:4" x14ac:dyDescent="0.25">
      <c r="D407" s="50"/>
    </row>
    <row r="408" spans="4:4" x14ac:dyDescent="0.25">
      <c r="D408" s="50"/>
    </row>
    <row r="409" spans="4:4" x14ac:dyDescent="0.25">
      <c r="D409" s="50"/>
    </row>
    <row r="410" spans="4:4" x14ac:dyDescent="0.25">
      <c r="D410" s="50"/>
    </row>
    <row r="411" spans="4:4" x14ac:dyDescent="0.25">
      <c r="D411" s="50"/>
    </row>
    <row r="412" spans="4:4" x14ac:dyDescent="0.25">
      <c r="D412" s="50"/>
    </row>
    <row r="413" spans="4:4" x14ac:dyDescent="0.25">
      <c r="D413" s="50"/>
    </row>
    <row r="414" spans="4:4" x14ac:dyDescent="0.25">
      <c r="D414" s="50"/>
    </row>
    <row r="415" spans="4:4" x14ac:dyDescent="0.25">
      <c r="D415" s="50"/>
    </row>
    <row r="416" spans="4:4" x14ac:dyDescent="0.25">
      <c r="D416" s="50"/>
    </row>
    <row r="417" spans="4:4" x14ac:dyDescent="0.25">
      <c r="D417" s="50"/>
    </row>
    <row r="418" spans="4:4" x14ac:dyDescent="0.25">
      <c r="D418" s="50"/>
    </row>
    <row r="419" spans="4:4" x14ac:dyDescent="0.25">
      <c r="D419" s="50"/>
    </row>
    <row r="420" spans="4:4" x14ac:dyDescent="0.25">
      <c r="D420" s="50"/>
    </row>
    <row r="421" spans="4:4" x14ac:dyDescent="0.25">
      <c r="D421" s="50"/>
    </row>
    <row r="422" spans="4:4" x14ac:dyDescent="0.25">
      <c r="D422" s="50"/>
    </row>
    <row r="423" spans="4:4" x14ac:dyDescent="0.25">
      <c r="D423" s="50"/>
    </row>
    <row r="424" spans="4:4" x14ac:dyDescent="0.25">
      <c r="D424" s="50"/>
    </row>
    <row r="425" spans="4:4" x14ac:dyDescent="0.25">
      <c r="D425" s="50"/>
    </row>
    <row r="426" spans="4:4" x14ac:dyDescent="0.25">
      <c r="D426" s="50"/>
    </row>
    <row r="427" spans="4:4" x14ac:dyDescent="0.25">
      <c r="D427" s="50"/>
    </row>
    <row r="428" spans="4:4" x14ac:dyDescent="0.25">
      <c r="D428" s="50"/>
    </row>
    <row r="429" spans="4:4" x14ac:dyDescent="0.25">
      <c r="D429" s="50"/>
    </row>
    <row r="430" spans="4:4" x14ac:dyDescent="0.25">
      <c r="D430" s="50"/>
    </row>
    <row r="431" spans="4:4" x14ac:dyDescent="0.25">
      <c r="D431" s="50"/>
    </row>
    <row r="432" spans="4:4" x14ac:dyDescent="0.25">
      <c r="D432" s="50"/>
    </row>
    <row r="433" spans="4:4" x14ac:dyDescent="0.25">
      <c r="D433" s="50"/>
    </row>
    <row r="434" spans="4:4" x14ac:dyDescent="0.25">
      <c r="D434" s="50"/>
    </row>
    <row r="435" spans="4:4" x14ac:dyDescent="0.25">
      <c r="D435" s="50"/>
    </row>
    <row r="436" spans="4:4" x14ac:dyDescent="0.25">
      <c r="D436" s="50"/>
    </row>
    <row r="437" spans="4:4" x14ac:dyDescent="0.25">
      <c r="D437" s="50"/>
    </row>
    <row r="438" spans="4:4" x14ac:dyDescent="0.25">
      <c r="D438" s="50"/>
    </row>
    <row r="439" spans="4:4" x14ac:dyDescent="0.25">
      <c r="D439" s="50"/>
    </row>
    <row r="440" spans="4:4" x14ac:dyDescent="0.25">
      <c r="D440" s="50"/>
    </row>
    <row r="441" spans="4:4" x14ac:dyDescent="0.25">
      <c r="D441" s="50"/>
    </row>
    <row r="442" spans="4:4" x14ac:dyDescent="0.25">
      <c r="D442" s="50"/>
    </row>
    <row r="443" spans="4:4" x14ac:dyDescent="0.25">
      <c r="D443" s="50"/>
    </row>
    <row r="444" spans="4:4" x14ac:dyDescent="0.25">
      <c r="D444" s="50"/>
    </row>
    <row r="445" spans="4:4" x14ac:dyDescent="0.25">
      <c r="D445" s="50"/>
    </row>
    <row r="446" spans="4:4" x14ac:dyDescent="0.25">
      <c r="D446" s="50"/>
    </row>
    <row r="447" spans="4:4" x14ac:dyDescent="0.25">
      <c r="D447" s="50"/>
    </row>
    <row r="448" spans="4:4" x14ac:dyDescent="0.25">
      <c r="D448" s="50"/>
    </row>
    <row r="449" spans="4:4" x14ac:dyDescent="0.25">
      <c r="D449" s="50"/>
    </row>
    <row r="450" spans="4:4" x14ac:dyDescent="0.25">
      <c r="D450" s="50"/>
    </row>
    <row r="451" spans="4:4" x14ac:dyDescent="0.25">
      <c r="D451" s="50"/>
    </row>
    <row r="452" spans="4:4" x14ac:dyDescent="0.25">
      <c r="D452" s="50"/>
    </row>
    <row r="453" spans="4:4" x14ac:dyDescent="0.25">
      <c r="D453" s="50"/>
    </row>
    <row r="454" spans="4:4" x14ac:dyDescent="0.25">
      <c r="D454" s="50"/>
    </row>
    <row r="455" spans="4:4" x14ac:dyDescent="0.25">
      <c r="D455" s="50"/>
    </row>
    <row r="456" spans="4:4" x14ac:dyDescent="0.25">
      <c r="D456" s="50"/>
    </row>
    <row r="457" spans="4:4" x14ac:dyDescent="0.25">
      <c r="D457" s="50"/>
    </row>
    <row r="458" spans="4:4" x14ac:dyDescent="0.25">
      <c r="D458" s="50"/>
    </row>
    <row r="459" spans="4:4" x14ac:dyDescent="0.25">
      <c r="D459" s="50"/>
    </row>
    <row r="460" spans="4:4" x14ac:dyDescent="0.25">
      <c r="D460" s="50"/>
    </row>
    <row r="461" spans="4:4" x14ac:dyDescent="0.25">
      <c r="D461" s="50"/>
    </row>
    <row r="462" spans="4:4" x14ac:dyDescent="0.25">
      <c r="D462" s="50"/>
    </row>
    <row r="463" spans="4:4" x14ac:dyDescent="0.25">
      <c r="D463" s="50"/>
    </row>
    <row r="464" spans="4:4" x14ac:dyDescent="0.25">
      <c r="D464" s="50"/>
    </row>
    <row r="465" spans="4:4" x14ac:dyDescent="0.25">
      <c r="D465" s="50"/>
    </row>
    <row r="466" spans="4:4" x14ac:dyDescent="0.25">
      <c r="D466" s="50"/>
    </row>
    <row r="467" spans="4:4" x14ac:dyDescent="0.25">
      <c r="D467" s="50"/>
    </row>
    <row r="468" spans="4:4" x14ac:dyDescent="0.25">
      <c r="D468" s="50"/>
    </row>
    <row r="469" spans="4:4" x14ac:dyDescent="0.25">
      <c r="D469" s="50"/>
    </row>
    <row r="470" spans="4:4" x14ac:dyDescent="0.25">
      <c r="D470" s="50"/>
    </row>
    <row r="471" spans="4:4" x14ac:dyDescent="0.25">
      <c r="D471" s="50"/>
    </row>
    <row r="472" spans="4:4" x14ac:dyDescent="0.25">
      <c r="D472" s="50"/>
    </row>
    <row r="473" spans="4:4" x14ac:dyDescent="0.25">
      <c r="D473" s="50"/>
    </row>
    <row r="474" spans="4:4" x14ac:dyDescent="0.25">
      <c r="D474" s="50"/>
    </row>
    <row r="475" spans="4:4" x14ac:dyDescent="0.25">
      <c r="D475" s="50"/>
    </row>
    <row r="476" spans="4:4" x14ac:dyDescent="0.25">
      <c r="D476" s="50"/>
    </row>
    <row r="477" spans="4:4" x14ac:dyDescent="0.25">
      <c r="D477" s="50"/>
    </row>
    <row r="478" spans="4:4" x14ac:dyDescent="0.25">
      <c r="D478" s="50"/>
    </row>
    <row r="479" spans="4:4" x14ac:dyDescent="0.25">
      <c r="D479" s="50"/>
    </row>
    <row r="480" spans="4:4" x14ac:dyDescent="0.25">
      <c r="D480" s="50"/>
    </row>
    <row r="481" spans="4:4" x14ac:dyDescent="0.25">
      <c r="D481" s="50"/>
    </row>
    <row r="482" spans="4:4" x14ac:dyDescent="0.25">
      <c r="D482" s="50"/>
    </row>
    <row r="483" spans="4:4" x14ac:dyDescent="0.25">
      <c r="D483" s="50"/>
    </row>
    <row r="484" spans="4:4" x14ac:dyDescent="0.25">
      <c r="D484" s="50"/>
    </row>
    <row r="485" spans="4:4" x14ac:dyDescent="0.25">
      <c r="D485" s="50"/>
    </row>
    <row r="486" spans="4:4" x14ac:dyDescent="0.25">
      <c r="D486" s="50"/>
    </row>
    <row r="487" spans="4:4" x14ac:dyDescent="0.25">
      <c r="D487" s="50"/>
    </row>
    <row r="488" spans="4:4" x14ac:dyDescent="0.25">
      <c r="D488" s="50"/>
    </row>
    <row r="489" spans="4:4" x14ac:dyDescent="0.25">
      <c r="D489" s="50"/>
    </row>
    <row r="490" spans="4:4" x14ac:dyDescent="0.25">
      <c r="D490" s="50"/>
    </row>
    <row r="491" spans="4:4" x14ac:dyDescent="0.25">
      <c r="D491" s="50"/>
    </row>
    <row r="492" spans="4:4" x14ac:dyDescent="0.25">
      <c r="D492" s="50"/>
    </row>
    <row r="493" spans="4:4" x14ac:dyDescent="0.25">
      <c r="D493" s="50"/>
    </row>
    <row r="494" spans="4:4" x14ac:dyDescent="0.25">
      <c r="D494" s="50"/>
    </row>
    <row r="495" spans="4:4" x14ac:dyDescent="0.25">
      <c r="D495" s="50"/>
    </row>
    <row r="496" spans="4:4" x14ac:dyDescent="0.25">
      <c r="D496" s="50"/>
    </row>
    <row r="497" spans="4:4" x14ac:dyDescent="0.25">
      <c r="D497" s="50"/>
    </row>
    <row r="498" spans="4:4" x14ac:dyDescent="0.25">
      <c r="D498" s="50"/>
    </row>
    <row r="499" spans="4:4" x14ac:dyDescent="0.25">
      <c r="D499" s="50"/>
    </row>
    <row r="500" spans="4:4" x14ac:dyDescent="0.25">
      <c r="D500" s="50"/>
    </row>
    <row r="501" spans="4:4" x14ac:dyDescent="0.25">
      <c r="D501" s="50"/>
    </row>
    <row r="502" spans="4:4" x14ac:dyDescent="0.25">
      <c r="D502" s="50"/>
    </row>
    <row r="503" spans="4:4" x14ac:dyDescent="0.25">
      <c r="D503" s="50"/>
    </row>
    <row r="504" spans="4:4" x14ac:dyDescent="0.25">
      <c r="D504" s="50"/>
    </row>
    <row r="505" spans="4:4" x14ac:dyDescent="0.25">
      <c r="D505" s="50"/>
    </row>
    <row r="506" spans="4:4" x14ac:dyDescent="0.25">
      <c r="D506" s="50"/>
    </row>
    <row r="507" spans="4:4" x14ac:dyDescent="0.25">
      <c r="D507" s="50"/>
    </row>
    <row r="508" spans="4:4" x14ac:dyDescent="0.25">
      <c r="D508" s="50"/>
    </row>
    <row r="509" spans="4:4" x14ac:dyDescent="0.25">
      <c r="D509" s="50"/>
    </row>
    <row r="510" spans="4:4" x14ac:dyDescent="0.25">
      <c r="D510" s="50"/>
    </row>
    <row r="511" spans="4:4" x14ac:dyDescent="0.25">
      <c r="D511" s="50"/>
    </row>
    <row r="512" spans="4:4" x14ac:dyDescent="0.25">
      <c r="D512" s="50"/>
    </row>
    <row r="513" spans="4:4" x14ac:dyDescent="0.25">
      <c r="D513" s="50"/>
    </row>
    <row r="514" spans="4:4" x14ac:dyDescent="0.25">
      <c r="D514" s="50"/>
    </row>
    <row r="515" spans="4:4" x14ac:dyDescent="0.25">
      <c r="D515" s="50"/>
    </row>
    <row r="516" spans="4:4" x14ac:dyDescent="0.25">
      <c r="D516" s="50"/>
    </row>
    <row r="517" spans="4:4" x14ac:dyDescent="0.25">
      <c r="D517" s="50"/>
    </row>
    <row r="518" spans="4:4" x14ac:dyDescent="0.25">
      <c r="D518" s="50"/>
    </row>
    <row r="519" spans="4:4" x14ac:dyDescent="0.25">
      <c r="D519" s="50"/>
    </row>
    <row r="520" spans="4:4" x14ac:dyDescent="0.25">
      <c r="D520" s="50"/>
    </row>
    <row r="521" spans="4:4" x14ac:dyDescent="0.25">
      <c r="D521" s="50"/>
    </row>
    <row r="522" spans="4:4" x14ac:dyDescent="0.25">
      <c r="D522" s="50"/>
    </row>
    <row r="523" spans="4:4" x14ac:dyDescent="0.25">
      <c r="D523" s="50"/>
    </row>
    <row r="524" spans="4:4" x14ac:dyDescent="0.25">
      <c r="D524" s="50"/>
    </row>
    <row r="525" spans="4:4" x14ac:dyDescent="0.25">
      <c r="D525" s="50"/>
    </row>
    <row r="526" spans="4:4" x14ac:dyDescent="0.25">
      <c r="D526" s="50"/>
    </row>
    <row r="527" spans="4:4" x14ac:dyDescent="0.25">
      <c r="D527" s="50"/>
    </row>
    <row r="528" spans="4:4" x14ac:dyDescent="0.25">
      <c r="D528" s="50"/>
    </row>
    <row r="529" spans="4:4" x14ac:dyDescent="0.25">
      <c r="D529" s="50"/>
    </row>
    <row r="530" spans="4:4" x14ac:dyDescent="0.25">
      <c r="D530" s="50"/>
    </row>
    <row r="531" spans="4:4" x14ac:dyDescent="0.25">
      <c r="D531" s="50"/>
    </row>
    <row r="532" spans="4:4" x14ac:dyDescent="0.25">
      <c r="D532" s="50"/>
    </row>
    <row r="533" spans="4:4" x14ac:dyDescent="0.25">
      <c r="D533" s="50"/>
    </row>
    <row r="534" spans="4:4" x14ac:dyDescent="0.25">
      <c r="D534" s="50"/>
    </row>
    <row r="535" spans="4:4" x14ac:dyDescent="0.25">
      <c r="D535" s="50"/>
    </row>
    <row r="536" spans="4:4" x14ac:dyDescent="0.25">
      <c r="D536" s="50"/>
    </row>
    <row r="537" spans="4:4" x14ac:dyDescent="0.25">
      <c r="D537" s="50"/>
    </row>
    <row r="538" spans="4:4" x14ac:dyDescent="0.25">
      <c r="D538" s="50"/>
    </row>
    <row r="539" spans="4:4" x14ac:dyDescent="0.25">
      <c r="D539" s="50"/>
    </row>
    <row r="540" spans="4:4" x14ac:dyDescent="0.25">
      <c r="D540" s="50"/>
    </row>
    <row r="541" spans="4:4" x14ac:dyDescent="0.25">
      <c r="D541" s="50"/>
    </row>
    <row r="542" spans="4:4" x14ac:dyDescent="0.25">
      <c r="D542" s="50"/>
    </row>
    <row r="543" spans="4:4" x14ac:dyDescent="0.25">
      <c r="D543" s="50"/>
    </row>
    <row r="544" spans="4:4" x14ac:dyDescent="0.25">
      <c r="D544" s="50"/>
    </row>
    <row r="545" spans="4:4" x14ac:dyDescent="0.25">
      <c r="D545" s="50"/>
    </row>
    <row r="546" spans="4:4" x14ac:dyDescent="0.25">
      <c r="D546" s="50"/>
    </row>
    <row r="547" spans="4:4" x14ac:dyDescent="0.25">
      <c r="D547" s="50"/>
    </row>
    <row r="548" spans="4:4" x14ac:dyDescent="0.25">
      <c r="D548" s="50"/>
    </row>
    <row r="549" spans="4:4" x14ac:dyDescent="0.25">
      <c r="D549" s="50"/>
    </row>
    <row r="550" spans="4:4" x14ac:dyDescent="0.25">
      <c r="D550" s="50"/>
    </row>
    <row r="551" spans="4:4" x14ac:dyDescent="0.25">
      <c r="D551" s="50"/>
    </row>
    <row r="552" spans="4:4" x14ac:dyDescent="0.25">
      <c r="D552" s="50"/>
    </row>
    <row r="553" spans="4:4" x14ac:dyDescent="0.25">
      <c r="D553" s="50"/>
    </row>
    <row r="554" spans="4:4" x14ac:dyDescent="0.25">
      <c r="D554" s="50"/>
    </row>
    <row r="555" spans="4:4" x14ac:dyDescent="0.25">
      <c r="D555" s="50"/>
    </row>
    <row r="556" spans="4:4" x14ac:dyDescent="0.25">
      <c r="D556" s="50"/>
    </row>
    <row r="557" spans="4:4" x14ac:dyDescent="0.25">
      <c r="D557" s="50"/>
    </row>
    <row r="558" spans="4:4" x14ac:dyDescent="0.25">
      <c r="D558" s="50"/>
    </row>
    <row r="559" spans="4:4" x14ac:dyDescent="0.25">
      <c r="D559" s="50"/>
    </row>
    <row r="560" spans="4:4" x14ac:dyDescent="0.25">
      <c r="D560" s="50"/>
    </row>
    <row r="561" spans="4:4" x14ac:dyDescent="0.25">
      <c r="D561" s="50"/>
    </row>
    <row r="562" spans="4:4" x14ac:dyDescent="0.25">
      <c r="D562" s="50"/>
    </row>
    <row r="563" spans="4:4" x14ac:dyDescent="0.25">
      <c r="D563" s="50"/>
    </row>
    <row r="564" spans="4:4" x14ac:dyDescent="0.25">
      <c r="D564" s="50"/>
    </row>
    <row r="565" spans="4:4" x14ac:dyDescent="0.25">
      <c r="D565" s="50"/>
    </row>
    <row r="566" spans="4:4" x14ac:dyDescent="0.25">
      <c r="D566" s="50"/>
    </row>
    <row r="567" spans="4:4" x14ac:dyDescent="0.25">
      <c r="D567" s="50"/>
    </row>
    <row r="568" spans="4:4" x14ac:dyDescent="0.25">
      <c r="D568" s="50"/>
    </row>
    <row r="569" spans="4:4" x14ac:dyDescent="0.25">
      <c r="D569" s="50"/>
    </row>
    <row r="570" spans="4:4" x14ac:dyDescent="0.25">
      <c r="D570" s="50"/>
    </row>
    <row r="571" spans="4:4" x14ac:dyDescent="0.25">
      <c r="D571" s="50"/>
    </row>
    <row r="572" spans="4:4" x14ac:dyDescent="0.25">
      <c r="D572" s="50"/>
    </row>
    <row r="573" spans="4:4" x14ac:dyDescent="0.25">
      <c r="D573" s="50"/>
    </row>
    <row r="574" spans="4:4" x14ac:dyDescent="0.25">
      <c r="D574" s="50"/>
    </row>
    <row r="575" spans="4:4" x14ac:dyDescent="0.25">
      <c r="D575" s="50"/>
    </row>
    <row r="576" spans="4:4" x14ac:dyDescent="0.25">
      <c r="D576" s="50"/>
    </row>
    <row r="577" spans="4:4" x14ac:dyDescent="0.25">
      <c r="D577" s="50"/>
    </row>
    <row r="578" spans="4:4" x14ac:dyDescent="0.25">
      <c r="D578" s="50"/>
    </row>
    <row r="579" spans="4:4" x14ac:dyDescent="0.25">
      <c r="D579" s="50"/>
    </row>
    <row r="580" spans="4:4" x14ac:dyDescent="0.25">
      <c r="D580" s="50"/>
    </row>
    <row r="581" spans="4:4" x14ac:dyDescent="0.25">
      <c r="D581" s="50"/>
    </row>
    <row r="582" spans="4:4" x14ac:dyDescent="0.25">
      <c r="D582" s="50"/>
    </row>
    <row r="583" spans="4:4" x14ac:dyDescent="0.25">
      <c r="D583" s="50"/>
    </row>
    <row r="584" spans="4:4" x14ac:dyDescent="0.25">
      <c r="D584" s="50"/>
    </row>
    <row r="585" spans="4:4" x14ac:dyDescent="0.25">
      <c r="D585" s="50"/>
    </row>
    <row r="586" spans="4:4" x14ac:dyDescent="0.25">
      <c r="D586" s="50"/>
    </row>
    <row r="587" spans="4:4" x14ac:dyDescent="0.25">
      <c r="D587" s="50"/>
    </row>
    <row r="588" spans="4:4" x14ac:dyDescent="0.25">
      <c r="D588" s="50"/>
    </row>
    <row r="589" spans="4:4" x14ac:dyDescent="0.25">
      <c r="D589" s="50"/>
    </row>
    <row r="590" spans="4:4" x14ac:dyDescent="0.25">
      <c r="D590" s="50"/>
    </row>
    <row r="591" spans="4:4" x14ac:dyDescent="0.25">
      <c r="D591" s="50"/>
    </row>
    <row r="592" spans="4:4" x14ac:dyDescent="0.25">
      <c r="D592" s="50"/>
    </row>
    <row r="593" spans="4:4" x14ac:dyDescent="0.25">
      <c r="D593" s="50"/>
    </row>
    <row r="594" spans="4:4" x14ac:dyDescent="0.25">
      <c r="D594" s="50"/>
    </row>
    <row r="595" spans="4:4" x14ac:dyDescent="0.25">
      <c r="D595" s="50"/>
    </row>
    <row r="596" spans="4:4" x14ac:dyDescent="0.25">
      <c r="D596" s="50"/>
    </row>
    <row r="597" spans="4:4" x14ac:dyDescent="0.25">
      <c r="D597" s="50"/>
    </row>
    <row r="598" spans="4:4" x14ac:dyDescent="0.25">
      <c r="D598" s="50"/>
    </row>
    <row r="599" spans="4:4" x14ac:dyDescent="0.25">
      <c r="D599" s="50"/>
    </row>
    <row r="600" spans="4:4" x14ac:dyDescent="0.25">
      <c r="D600" s="50"/>
    </row>
    <row r="601" spans="4:4" x14ac:dyDescent="0.25">
      <c r="D601" s="50"/>
    </row>
    <row r="602" spans="4:4" x14ac:dyDescent="0.25">
      <c r="D602" s="50"/>
    </row>
    <row r="603" spans="4:4" x14ac:dyDescent="0.25">
      <c r="D603" s="50"/>
    </row>
    <row r="604" spans="4:4" x14ac:dyDescent="0.25">
      <c r="D604" s="50"/>
    </row>
    <row r="605" spans="4:4" x14ac:dyDescent="0.25">
      <c r="D605" s="50"/>
    </row>
    <row r="606" spans="4:4" x14ac:dyDescent="0.25">
      <c r="D606" s="50"/>
    </row>
    <row r="607" spans="4:4" x14ac:dyDescent="0.25">
      <c r="D607" s="50"/>
    </row>
    <row r="608" spans="4:4" x14ac:dyDescent="0.25">
      <c r="D608" s="50"/>
    </row>
    <row r="609" spans="4:4" x14ac:dyDescent="0.25">
      <c r="D609" s="50"/>
    </row>
    <row r="610" spans="4:4" x14ac:dyDescent="0.25">
      <c r="D610" s="50"/>
    </row>
    <row r="611" spans="4:4" x14ac:dyDescent="0.25">
      <c r="D611" s="50"/>
    </row>
    <row r="612" spans="4:4" x14ac:dyDescent="0.25">
      <c r="D612" s="50"/>
    </row>
    <row r="613" spans="4:4" x14ac:dyDescent="0.25">
      <c r="D613" s="50"/>
    </row>
    <row r="614" spans="4:4" x14ac:dyDescent="0.25">
      <c r="D614" s="50"/>
    </row>
    <row r="615" spans="4:4" x14ac:dyDescent="0.25">
      <c r="D615" s="50"/>
    </row>
    <row r="616" spans="4:4" x14ac:dyDescent="0.25">
      <c r="D616" s="50"/>
    </row>
    <row r="617" spans="4:4" x14ac:dyDescent="0.25">
      <c r="D617" s="50"/>
    </row>
    <row r="618" spans="4:4" x14ac:dyDescent="0.25">
      <c r="D618" s="50"/>
    </row>
    <row r="619" spans="4:4" x14ac:dyDescent="0.25">
      <c r="D619" s="50"/>
    </row>
    <row r="620" spans="4:4" x14ac:dyDescent="0.25">
      <c r="D620" s="50"/>
    </row>
    <row r="621" spans="4:4" x14ac:dyDescent="0.25">
      <c r="D621" s="50"/>
    </row>
    <row r="622" spans="4:4" x14ac:dyDescent="0.25">
      <c r="D622" s="50"/>
    </row>
    <row r="623" spans="4:4" x14ac:dyDescent="0.25">
      <c r="D623" s="50"/>
    </row>
    <row r="624" spans="4:4" x14ac:dyDescent="0.25">
      <c r="D624" s="50"/>
    </row>
    <row r="625" spans="4:4" x14ac:dyDescent="0.25">
      <c r="D625" s="50"/>
    </row>
    <row r="626" spans="4:4" x14ac:dyDescent="0.25">
      <c r="D626" s="50"/>
    </row>
    <row r="627" spans="4:4" x14ac:dyDescent="0.25">
      <c r="D627" s="50"/>
    </row>
    <row r="628" spans="4:4" x14ac:dyDescent="0.25">
      <c r="D628" s="50"/>
    </row>
    <row r="629" spans="4:4" x14ac:dyDescent="0.25">
      <c r="D629" s="50"/>
    </row>
    <row r="630" spans="4:4" x14ac:dyDescent="0.25">
      <c r="D630" s="50"/>
    </row>
    <row r="631" spans="4:4" x14ac:dyDescent="0.25">
      <c r="D631" s="50"/>
    </row>
    <row r="632" spans="4:4" x14ac:dyDescent="0.25">
      <c r="D632" s="50"/>
    </row>
    <row r="633" spans="4:4" x14ac:dyDescent="0.25">
      <c r="D633" s="50"/>
    </row>
    <row r="634" spans="4:4" x14ac:dyDescent="0.25">
      <c r="D634" s="50"/>
    </row>
    <row r="635" spans="4:4" x14ac:dyDescent="0.25">
      <c r="D635" s="50"/>
    </row>
    <row r="636" spans="4:4" x14ac:dyDescent="0.25">
      <c r="D636" s="50"/>
    </row>
    <row r="637" spans="4:4" x14ac:dyDescent="0.25">
      <c r="D637" s="50"/>
    </row>
    <row r="638" spans="4:4" x14ac:dyDescent="0.25">
      <c r="D638" s="50"/>
    </row>
    <row r="639" spans="4:4" x14ac:dyDescent="0.25">
      <c r="D639" s="50"/>
    </row>
    <row r="640" spans="4:4" x14ac:dyDescent="0.25">
      <c r="D640" s="50"/>
    </row>
    <row r="641" spans="4:4" x14ac:dyDescent="0.25">
      <c r="D641" s="50"/>
    </row>
    <row r="642" spans="4:4" x14ac:dyDescent="0.25">
      <c r="D642" s="50"/>
    </row>
    <row r="643" spans="4:4" x14ac:dyDescent="0.25">
      <c r="D643" s="50"/>
    </row>
    <row r="644" spans="4:4" x14ac:dyDescent="0.25">
      <c r="D644" s="50"/>
    </row>
    <row r="645" spans="4:4" x14ac:dyDescent="0.25">
      <c r="D645" s="50"/>
    </row>
    <row r="646" spans="4:4" x14ac:dyDescent="0.25">
      <c r="D646" s="50"/>
    </row>
    <row r="647" spans="4:4" x14ac:dyDescent="0.25">
      <c r="D647" s="50"/>
    </row>
    <row r="648" spans="4:4" x14ac:dyDescent="0.25">
      <c r="D648" s="50"/>
    </row>
    <row r="649" spans="4:4" x14ac:dyDescent="0.25">
      <c r="D649" s="50"/>
    </row>
    <row r="650" spans="4:4" x14ac:dyDescent="0.25">
      <c r="D650" s="50"/>
    </row>
    <row r="651" spans="4:4" x14ac:dyDescent="0.25">
      <c r="D651" s="50"/>
    </row>
    <row r="652" spans="4:4" x14ac:dyDescent="0.25">
      <c r="D652" s="50"/>
    </row>
    <row r="653" spans="4:4" x14ac:dyDescent="0.25">
      <c r="D653" s="50"/>
    </row>
    <row r="654" spans="4:4" x14ac:dyDescent="0.25">
      <c r="D654" s="50"/>
    </row>
    <row r="655" spans="4:4" x14ac:dyDescent="0.25">
      <c r="D655" s="50"/>
    </row>
    <row r="656" spans="4:4" x14ac:dyDescent="0.25">
      <c r="D656" s="50"/>
    </row>
    <row r="657" spans="4:4" x14ac:dyDescent="0.25">
      <c r="D657" s="50"/>
    </row>
    <row r="658" spans="4:4" x14ac:dyDescent="0.25">
      <c r="D658" s="50"/>
    </row>
    <row r="659" spans="4:4" x14ac:dyDescent="0.25">
      <c r="D659" s="50"/>
    </row>
    <row r="660" spans="4:4" x14ac:dyDescent="0.25">
      <c r="D660" s="50"/>
    </row>
    <row r="661" spans="4:4" x14ac:dyDescent="0.25">
      <c r="D661" s="50"/>
    </row>
    <row r="662" spans="4:4" x14ac:dyDescent="0.25">
      <c r="D662" s="50"/>
    </row>
    <row r="663" spans="4:4" x14ac:dyDescent="0.25">
      <c r="D663" s="50"/>
    </row>
    <row r="664" spans="4:4" x14ac:dyDescent="0.25">
      <c r="D664" s="50"/>
    </row>
    <row r="665" spans="4:4" x14ac:dyDescent="0.25">
      <c r="D665" s="50"/>
    </row>
    <row r="666" spans="4:4" x14ac:dyDescent="0.25">
      <c r="D666" s="50"/>
    </row>
    <row r="667" spans="4:4" x14ac:dyDescent="0.25">
      <c r="D667" s="50"/>
    </row>
    <row r="668" spans="4:4" x14ac:dyDescent="0.25">
      <c r="D668" s="50"/>
    </row>
    <row r="669" spans="4:4" x14ac:dyDescent="0.25">
      <c r="D669" s="50"/>
    </row>
    <row r="670" spans="4:4" x14ac:dyDescent="0.25">
      <c r="D670" s="50"/>
    </row>
    <row r="671" spans="4:4" x14ac:dyDescent="0.25">
      <c r="D671" s="50"/>
    </row>
    <row r="672" spans="4:4" x14ac:dyDescent="0.25">
      <c r="D672" s="50"/>
    </row>
    <row r="673" spans="4:4" x14ac:dyDescent="0.25">
      <c r="D673" s="50"/>
    </row>
    <row r="674" spans="4:4" x14ac:dyDescent="0.25">
      <c r="D674" s="50"/>
    </row>
    <row r="675" spans="4:4" x14ac:dyDescent="0.25">
      <c r="D675" s="50"/>
    </row>
    <row r="676" spans="4:4" x14ac:dyDescent="0.25">
      <c r="D676" s="50"/>
    </row>
    <row r="677" spans="4:4" x14ac:dyDescent="0.25">
      <c r="D677" s="50"/>
    </row>
    <row r="678" spans="4:4" x14ac:dyDescent="0.25">
      <c r="D678" s="50"/>
    </row>
    <row r="679" spans="4:4" x14ac:dyDescent="0.25">
      <c r="D679" s="50"/>
    </row>
    <row r="680" spans="4:4" x14ac:dyDescent="0.25">
      <c r="D680" s="50"/>
    </row>
    <row r="681" spans="4:4" x14ac:dyDescent="0.25">
      <c r="D681" s="50"/>
    </row>
    <row r="682" spans="4:4" x14ac:dyDescent="0.25">
      <c r="D682" s="50"/>
    </row>
    <row r="683" spans="4:4" x14ac:dyDescent="0.25">
      <c r="D683" s="50"/>
    </row>
    <row r="684" spans="4:4" x14ac:dyDescent="0.25">
      <c r="D684" s="50"/>
    </row>
    <row r="685" spans="4:4" x14ac:dyDescent="0.25">
      <c r="D685" s="50"/>
    </row>
    <row r="686" spans="4:4" x14ac:dyDescent="0.25">
      <c r="D686" s="50"/>
    </row>
    <row r="687" spans="4:4" x14ac:dyDescent="0.25">
      <c r="D687" s="50"/>
    </row>
    <row r="688" spans="4:4" x14ac:dyDescent="0.25">
      <c r="D688" s="50"/>
    </row>
    <row r="689" spans="4:4" x14ac:dyDescent="0.25">
      <c r="D689" s="50"/>
    </row>
    <row r="690" spans="4:4" x14ac:dyDescent="0.25">
      <c r="D690" s="50"/>
    </row>
    <row r="691" spans="4:4" x14ac:dyDescent="0.25">
      <c r="D691" s="50"/>
    </row>
    <row r="692" spans="4:4" x14ac:dyDescent="0.25">
      <c r="D692" s="50"/>
    </row>
    <row r="693" spans="4:4" x14ac:dyDescent="0.25">
      <c r="D693" s="50"/>
    </row>
    <row r="694" spans="4:4" x14ac:dyDescent="0.25">
      <c r="D694" s="50"/>
    </row>
    <row r="695" spans="4:4" x14ac:dyDescent="0.25">
      <c r="D695" s="50"/>
    </row>
    <row r="696" spans="4:4" x14ac:dyDescent="0.25">
      <c r="D696" s="50"/>
    </row>
    <row r="697" spans="4:4" x14ac:dyDescent="0.25">
      <c r="D697" s="50"/>
    </row>
    <row r="698" spans="4:4" x14ac:dyDescent="0.25">
      <c r="D698" s="50"/>
    </row>
    <row r="699" spans="4:4" x14ac:dyDescent="0.25">
      <c r="D699" s="50"/>
    </row>
    <row r="700" spans="4:4" x14ac:dyDescent="0.25">
      <c r="D700" s="50"/>
    </row>
    <row r="701" spans="4:4" x14ac:dyDescent="0.25">
      <c r="D701" s="50"/>
    </row>
    <row r="702" spans="4:4" x14ac:dyDescent="0.25">
      <c r="D702" s="50"/>
    </row>
    <row r="703" spans="4:4" x14ac:dyDescent="0.25">
      <c r="D703" s="50"/>
    </row>
    <row r="704" spans="4:4" x14ac:dyDescent="0.25">
      <c r="D704" s="50"/>
    </row>
    <row r="705" spans="4:4" x14ac:dyDescent="0.25">
      <c r="D705" s="50"/>
    </row>
    <row r="706" spans="4:4" x14ac:dyDescent="0.25">
      <c r="D706" s="50"/>
    </row>
    <row r="707" spans="4:4" x14ac:dyDescent="0.25">
      <c r="D707" s="50"/>
    </row>
    <row r="708" spans="4:4" x14ac:dyDescent="0.25">
      <c r="D708" s="50"/>
    </row>
    <row r="709" spans="4:4" x14ac:dyDescent="0.25">
      <c r="D709" s="50"/>
    </row>
    <row r="710" spans="4:4" x14ac:dyDescent="0.25">
      <c r="D710" s="50"/>
    </row>
    <row r="711" spans="4:4" x14ac:dyDescent="0.25">
      <c r="D711" s="50"/>
    </row>
    <row r="712" spans="4:4" x14ac:dyDescent="0.25">
      <c r="D712" s="50"/>
    </row>
    <row r="713" spans="4:4" x14ac:dyDescent="0.25">
      <c r="D713" s="50"/>
    </row>
    <row r="714" spans="4:4" x14ac:dyDescent="0.25">
      <c r="D714" s="50"/>
    </row>
    <row r="715" spans="4:4" x14ac:dyDescent="0.25">
      <c r="D715" s="50"/>
    </row>
    <row r="716" spans="4:4" x14ac:dyDescent="0.25">
      <c r="D716" s="50"/>
    </row>
    <row r="717" spans="4:4" x14ac:dyDescent="0.25">
      <c r="D717" s="50"/>
    </row>
    <row r="718" spans="4:4" x14ac:dyDescent="0.25">
      <c r="D718" s="50"/>
    </row>
    <row r="719" spans="4:4" x14ac:dyDescent="0.25">
      <c r="D719" s="50"/>
    </row>
    <row r="720" spans="4:4" x14ac:dyDescent="0.25">
      <c r="D720" s="50"/>
    </row>
    <row r="721" spans="4:4" x14ac:dyDescent="0.25">
      <c r="D721" s="50"/>
    </row>
    <row r="722" spans="4:4" x14ac:dyDescent="0.25">
      <c r="D722" s="50"/>
    </row>
    <row r="723" spans="4:4" x14ac:dyDescent="0.25">
      <c r="D723" s="50"/>
    </row>
    <row r="724" spans="4:4" x14ac:dyDescent="0.25">
      <c r="D724" s="50"/>
    </row>
    <row r="725" spans="4:4" x14ac:dyDescent="0.25">
      <c r="D725" s="50"/>
    </row>
    <row r="726" spans="4:4" x14ac:dyDescent="0.25">
      <c r="D726" s="50"/>
    </row>
    <row r="727" spans="4:4" x14ac:dyDescent="0.25">
      <c r="D727" s="50"/>
    </row>
    <row r="728" spans="4:4" x14ac:dyDescent="0.25">
      <c r="D728" s="50"/>
    </row>
    <row r="729" spans="4:4" x14ac:dyDescent="0.25">
      <c r="D729" s="50"/>
    </row>
    <row r="730" spans="4:4" x14ac:dyDescent="0.25">
      <c r="D730" s="50"/>
    </row>
    <row r="731" spans="4:4" x14ac:dyDescent="0.25">
      <c r="D731" s="50"/>
    </row>
    <row r="732" spans="4:4" x14ac:dyDescent="0.25">
      <c r="D732" s="50"/>
    </row>
    <row r="733" spans="4:4" x14ac:dyDescent="0.25">
      <c r="D733" s="50"/>
    </row>
    <row r="734" spans="4:4" x14ac:dyDescent="0.25">
      <c r="D734" s="50"/>
    </row>
    <row r="735" spans="4:4" x14ac:dyDescent="0.25">
      <c r="D735" s="50"/>
    </row>
    <row r="736" spans="4:4" x14ac:dyDescent="0.25">
      <c r="D736" s="50"/>
    </row>
    <row r="737" spans="4:4" x14ac:dyDescent="0.25">
      <c r="D737" s="50"/>
    </row>
    <row r="738" spans="4:4" x14ac:dyDescent="0.25">
      <c r="D738" s="50"/>
    </row>
    <row r="739" spans="4:4" x14ac:dyDescent="0.25">
      <c r="D739" s="50"/>
    </row>
    <row r="740" spans="4:4" x14ac:dyDescent="0.25">
      <c r="D740" s="50"/>
    </row>
    <row r="741" spans="4:4" x14ac:dyDescent="0.25">
      <c r="D741" s="50"/>
    </row>
    <row r="742" spans="4:4" x14ac:dyDescent="0.25">
      <c r="D742" s="50"/>
    </row>
    <row r="743" spans="4:4" x14ac:dyDescent="0.25">
      <c r="D743" s="50"/>
    </row>
    <row r="744" spans="4:4" x14ac:dyDescent="0.25">
      <c r="D744" s="50"/>
    </row>
    <row r="745" spans="4:4" x14ac:dyDescent="0.25">
      <c r="D745" s="50"/>
    </row>
    <row r="746" spans="4:4" x14ac:dyDescent="0.25">
      <c r="D746" s="50"/>
    </row>
    <row r="747" spans="4:4" x14ac:dyDescent="0.25">
      <c r="D747" s="50"/>
    </row>
    <row r="748" spans="4:4" x14ac:dyDescent="0.25">
      <c r="D748" s="50"/>
    </row>
    <row r="749" spans="4:4" x14ac:dyDescent="0.25">
      <c r="D749" s="50"/>
    </row>
    <row r="750" spans="4:4" x14ac:dyDescent="0.25">
      <c r="D750" s="50"/>
    </row>
    <row r="751" spans="4:4" x14ac:dyDescent="0.25">
      <c r="D751" s="50"/>
    </row>
    <row r="752" spans="4:4" x14ac:dyDescent="0.25">
      <c r="D752" s="50"/>
    </row>
    <row r="753" spans="4:4" x14ac:dyDescent="0.25">
      <c r="D753" s="50"/>
    </row>
    <row r="754" spans="4:4" x14ac:dyDescent="0.25">
      <c r="D754" s="50"/>
    </row>
    <row r="755" spans="4:4" x14ac:dyDescent="0.25">
      <c r="D755" s="50"/>
    </row>
    <row r="756" spans="4:4" x14ac:dyDescent="0.25">
      <c r="D756" s="50"/>
    </row>
    <row r="757" spans="4:4" x14ac:dyDescent="0.25">
      <c r="D757" s="50"/>
    </row>
    <row r="758" spans="4:4" x14ac:dyDescent="0.25">
      <c r="D758" s="50"/>
    </row>
    <row r="759" spans="4:4" x14ac:dyDescent="0.25">
      <c r="D759" s="50"/>
    </row>
    <row r="760" spans="4:4" x14ac:dyDescent="0.25">
      <c r="D760" s="50"/>
    </row>
    <row r="761" spans="4:4" x14ac:dyDescent="0.25">
      <c r="D761" s="50"/>
    </row>
    <row r="762" spans="4:4" x14ac:dyDescent="0.25">
      <c r="D762" s="50"/>
    </row>
    <row r="763" spans="4:4" x14ac:dyDescent="0.25">
      <c r="D763" s="50"/>
    </row>
    <row r="764" spans="4:4" x14ac:dyDescent="0.25">
      <c r="D764" s="50"/>
    </row>
    <row r="765" spans="4:4" x14ac:dyDescent="0.25">
      <c r="D765" s="50"/>
    </row>
    <row r="766" spans="4:4" x14ac:dyDescent="0.25">
      <c r="D766" s="50"/>
    </row>
    <row r="767" spans="4:4" x14ac:dyDescent="0.25">
      <c r="D767" s="50"/>
    </row>
    <row r="768" spans="4:4" x14ac:dyDescent="0.25">
      <c r="D768" s="50"/>
    </row>
    <row r="769" spans="4:4" x14ac:dyDescent="0.25">
      <c r="D769" s="50"/>
    </row>
    <row r="770" spans="4:4" x14ac:dyDescent="0.25">
      <c r="D770" s="50"/>
    </row>
    <row r="771" spans="4:4" x14ac:dyDescent="0.25">
      <c r="D771" s="50"/>
    </row>
    <row r="772" spans="4:4" x14ac:dyDescent="0.25">
      <c r="D772" s="50"/>
    </row>
    <row r="773" spans="4:4" x14ac:dyDescent="0.25">
      <c r="D773" s="50"/>
    </row>
    <row r="774" spans="4:4" x14ac:dyDescent="0.25">
      <c r="D774" s="50"/>
    </row>
    <row r="775" spans="4:4" x14ac:dyDescent="0.25">
      <c r="D775" s="50"/>
    </row>
    <row r="776" spans="4:4" x14ac:dyDescent="0.25">
      <c r="D776" s="50"/>
    </row>
    <row r="777" spans="4:4" x14ac:dyDescent="0.25">
      <c r="D777" s="50"/>
    </row>
    <row r="778" spans="4:4" x14ac:dyDescent="0.25">
      <c r="D778" s="50"/>
    </row>
    <row r="779" spans="4:4" x14ac:dyDescent="0.25">
      <c r="D779" s="50"/>
    </row>
    <row r="780" spans="4:4" x14ac:dyDescent="0.25">
      <c r="D780" s="50"/>
    </row>
    <row r="781" spans="4:4" x14ac:dyDescent="0.25">
      <c r="D781" s="50"/>
    </row>
    <row r="782" spans="4:4" x14ac:dyDescent="0.25">
      <c r="D782" s="50"/>
    </row>
    <row r="783" spans="4:4" x14ac:dyDescent="0.25">
      <c r="D783" s="50"/>
    </row>
    <row r="784" spans="4:4" x14ac:dyDescent="0.25">
      <c r="D784" s="50"/>
    </row>
    <row r="785" spans="4:4" x14ac:dyDescent="0.25">
      <c r="D785" s="50"/>
    </row>
    <row r="786" spans="4:4" x14ac:dyDescent="0.25">
      <c r="D786" s="50"/>
    </row>
    <row r="787" spans="4:4" x14ac:dyDescent="0.25">
      <c r="D787" s="50"/>
    </row>
    <row r="788" spans="4:4" x14ac:dyDescent="0.25">
      <c r="D788" s="50"/>
    </row>
    <row r="789" spans="4:4" x14ac:dyDescent="0.25">
      <c r="D789" s="50"/>
    </row>
    <row r="790" spans="4:4" x14ac:dyDescent="0.25">
      <c r="D790" s="50"/>
    </row>
    <row r="791" spans="4:4" x14ac:dyDescent="0.25">
      <c r="D791" s="50"/>
    </row>
    <row r="792" spans="4:4" x14ac:dyDescent="0.25">
      <c r="D792" s="50"/>
    </row>
    <row r="793" spans="4:4" x14ac:dyDescent="0.25">
      <c r="D793" s="50"/>
    </row>
    <row r="794" spans="4:4" x14ac:dyDescent="0.25">
      <c r="D794" s="50"/>
    </row>
    <row r="795" spans="4:4" x14ac:dyDescent="0.25">
      <c r="D795" s="50"/>
    </row>
    <row r="796" spans="4:4" x14ac:dyDescent="0.25">
      <c r="D796" s="50"/>
    </row>
    <row r="797" spans="4:4" x14ac:dyDescent="0.25">
      <c r="D797" s="50"/>
    </row>
    <row r="798" spans="4:4" x14ac:dyDescent="0.25">
      <c r="D798" s="50"/>
    </row>
    <row r="799" spans="4:4" x14ac:dyDescent="0.25">
      <c r="D799" s="50"/>
    </row>
    <row r="800" spans="4:4" x14ac:dyDescent="0.25">
      <c r="D800" s="50"/>
    </row>
    <row r="801" spans="4:4" x14ac:dyDescent="0.25">
      <c r="D801" s="50"/>
    </row>
    <row r="802" spans="4:4" x14ac:dyDescent="0.25">
      <c r="D802" s="50"/>
    </row>
    <row r="803" spans="4:4" x14ac:dyDescent="0.25">
      <c r="D803" s="50"/>
    </row>
    <row r="804" spans="4:4" x14ac:dyDescent="0.25">
      <c r="D804" s="50"/>
    </row>
    <row r="805" spans="4:4" x14ac:dyDescent="0.25">
      <c r="D805" s="50"/>
    </row>
    <row r="806" spans="4:4" x14ac:dyDescent="0.25">
      <c r="D806" s="50"/>
    </row>
    <row r="807" spans="4:4" x14ac:dyDescent="0.25">
      <c r="D807" s="50"/>
    </row>
    <row r="808" spans="4:4" x14ac:dyDescent="0.25">
      <c r="D808" s="50"/>
    </row>
    <row r="809" spans="4:4" x14ac:dyDescent="0.25">
      <c r="D809" s="50"/>
    </row>
    <row r="810" spans="4:4" x14ac:dyDescent="0.25">
      <c r="D810" s="50"/>
    </row>
    <row r="811" spans="4:4" x14ac:dyDescent="0.25">
      <c r="D811" s="50"/>
    </row>
    <row r="812" spans="4:4" x14ac:dyDescent="0.25">
      <c r="D812" s="50"/>
    </row>
    <row r="813" spans="4:4" x14ac:dyDescent="0.25">
      <c r="D813" s="50"/>
    </row>
    <row r="814" spans="4:4" x14ac:dyDescent="0.25">
      <c r="D814" s="50"/>
    </row>
    <row r="815" spans="4:4" x14ac:dyDescent="0.25">
      <c r="D815" s="50"/>
    </row>
    <row r="816" spans="4:4" x14ac:dyDescent="0.25">
      <c r="D816" s="50"/>
    </row>
    <row r="817" spans="4:4" x14ac:dyDescent="0.25">
      <c r="D817" s="50"/>
    </row>
    <row r="818" spans="4:4" x14ac:dyDescent="0.25">
      <c r="D818" s="50"/>
    </row>
    <row r="819" spans="4:4" x14ac:dyDescent="0.25">
      <c r="D819" s="50"/>
    </row>
    <row r="820" spans="4:4" x14ac:dyDescent="0.25">
      <c r="D820" s="50"/>
    </row>
    <row r="821" spans="4:4" x14ac:dyDescent="0.25">
      <c r="D821" s="50"/>
    </row>
    <row r="822" spans="4:4" x14ac:dyDescent="0.25">
      <c r="D822" s="50"/>
    </row>
    <row r="823" spans="4:4" x14ac:dyDescent="0.25">
      <c r="D823" s="50"/>
    </row>
    <row r="824" spans="4:4" x14ac:dyDescent="0.25">
      <c r="D824" s="50"/>
    </row>
    <row r="825" spans="4:4" x14ac:dyDescent="0.25">
      <c r="D825" s="50"/>
    </row>
    <row r="826" spans="4:4" x14ac:dyDescent="0.25">
      <c r="D826" s="50"/>
    </row>
    <row r="827" spans="4:4" x14ac:dyDescent="0.25">
      <c r="D827" s="50"/>
    </row>
    <row r="828" spans="4:4" x14ac:dyDescent="0.25">
      <c r="D828" s="50"/>
    </row>
    <row r="829" spans="4:4" x14ac:dyDescent="0.25">
      <c r="D829" s="50"/>
    </row>
    <row r="830" spans="4:4" x14ac:dyDescent="0.25">
      <c r="D830" s="50"/>
    </row>
    <row r="831" spans="4:4" x14ac:dyDescent="0.25">
      <c r="D831" s="50"/>
    </row>
    <row r="832" spans="4:4" x14ac:dyDescent="0.25">
      <c r="D832" s="50"/>
    </row>
    <row r="833" spans="4:4" x14ac:dyDescent="0.25">
      <c r="D833" s="50"/>
    </row>
    <row r="834" spans="4:4" x14ac:dyDescent="0.25">
      <c r="D834" s="50"/>
    </row>
    <row r="835" spans="4:4" x14ac:dyDescent="0.25">
      <c r="D835" s="50"/>
    </row>
    <row r="836" spans="4:4" x14ac:dyDescent="0.25">
      <c r="D836" s="50"/>
    </row>
    <row r="837" spans="4:4" x14ac:dyDescent="0.25">
      <c r="D837" s="50"/>
    </row>
    <row r="838" spans="4:4" x14ac:dyDescent="0.25">
      <c r="D838" s="50"/>
    </row>
    <row r="839" spans="4:4" x14ac:dyDescent="0.25">
      <c r="D839" s="50"/>
    </row>
    <row r="840" spans="4:4" x14ac:dyDescent="0.25">
      <c r="D840" s="50"/>
    </row>
    <row r="841" spans="4:4" x14ac:dyDescent="0.25">
      <c r="D841" s="50"/>
    </row>
    <row r="842" spans="4:4" x14ac:dyDescent="0.25">
      <c r="D842" s="50"/>
    </row>
    <row r="843" spans="4:4" x14ac:dyDescent="0.25">
      <c r="D843" s="50"/>
    </row>
    <row r="844" spans="4:4" x14ac:dyDescent="0.25">
      <c r="D844" s="50"/>
    </row>
    <row r="845" spans="4:4" x14ac:dyDescent="0.25">
      <c r="D845" s="50"/>
    </row>
    <row r="846" spans="4:4" x14ac:dyDescent="0.25">
      <c r="D846" s="50"/>
    </row>
    <row r="847" spans="4:4" x14ac:dyDescent="0.25">
      <c r="D847" s="50"/>
    </row>
    <row r="848" spans="4:4" x14ac:dyDescent="0.25">
      <c r="D848" s="50"/>
    </row>
    <row r="849" spans="4:4" x14ac:dyDescent="0.25">
      <c r="D849" s="50"/>
    </row>
    <row r="850" spans="4:4" x14ac:dyDescent="0.25">
      <c r="D850" s="50"/>
    </row>
    <row r="851" spans="4:4" x14ac:dyDescent="0.25">
      <c r="D851" s="50"/>
    </row>
    <row r="852" spans="4:4" x14ac:dyDescent="0.25">
      <c r="D852" s="50"/>
    </row>
    <row r="853" spans="4:4" x14ac:dyDescent="0.25">
      <c r="D853" s="50"/>
    </row>
    <row r="854" spans="4:4" x14ac:dyDescent="0.25">
      <c r="D854" s="50"/>
    </row>
    <row r="855" spans="4:4" x14ac:dyDescent="0.25">
      <c r="D855" s="50"/>
    </row>
    <row r="856" spans="4:4" x14ac:dyDescent="0.25">
      <c r="D856" s="50"/>
    </row>
    <row r="857" spans="4:4" x14ac:dyDescent="0.25">
      <c r="D857" s="50"/>
    </row>
    <row r="858" spans="4:4" x14ac:dyDescent="0.25">
      <c r="D858" s="50"/>
    </row>
    <row r="859" spans="4:4" x14ac:dyDescent="0.25">
      <c r="D859" s="50"/>
    </row>
    <row r="860" spans="4:4" x14ac:dyDescent="0.25">
      <c r="D860" s="50"/>
    </row>
    <row r="861" spans="4:4" x14ac:dyDescent="0.25">
      <c r="D861" s="50"/>
    </row>
    <row r="862" spans="4:4" x14ac:dyDescent="0.25">
      <c r="D862" s="50"/>
    </row>
    <row r="863" spans="4:4" x14ac:dyDescent="0.25">
      <c r="D863" s="50"/>
    </row>
    <row r="864" spans="4:4" x14ac:dyDescent="0.25">
      <c r="D864" s="50"/>
    </row>
    <row r="865" spans="4:4" x14ac:dyDescent="0.25">
      <c r="D865" s="50"/>
    </row>
    <row r="866" spans="4:4" x14ac:dyDescent="0.25">
      <c r="D866" s="50"/>
    </row>
    <row r="867" spans="4:4" x14ac:dyDescent="0.25">
      <c r="D867" s="50"/>
    </row>
    <row r="868" spans="4:4" x14ac:dyDescent="0.25">
      <c r="D868" s="50"/>
    </row>
    <row r="869" spans="4:4" x14ac:dyDescent="0.25">
      <c r="D869" s="50"/>
    </row>
    <row r="870" spans="4:4" x14ac:dyDescent="0.25">
      <c r="D870" s="50"/>
    </row>
    <row r="871" spans="4:4" x14ac:dyDescent="0.25">
      <c r="D871" s="50"/>
    </row>
    <row r="872" spans="4:4" x14ac:dyDescent="0.25">
      <c r="D872" s="50"/>
    </row>
    <row r="873" spans="4:4" x14ac:dyDescent="0.25">
      <c r="D873" s="50"/>
    </row>
    <row r="874" spans="4:4" x14ac:dyDescent="0.25">
      <c r="D874" s="50"/>
    </row>
    <row r="875" spans="4:4" x14ac:dyDescent="0.25">
      <c r="D875" s="50"/>
    </row>
    <row r="876" spans="4:4" x14ac:dyDescent="0.25">
      <c r="D876" s="50"/>
    </row>
    <row r="877" spans="4:4" x14ac:dyDescent="0.25">
      <c r="D877" s="50"/>
    </row>
    <row r="878" spans="4:4" x14ac:dyDescent="0.25">
      <c r="D878" s="50"/>
    </row>
    <row r="879" spans="4:4" x14ac:dyDescent="0.25">
      <c r="D879" s="50"/>
    </row>
    <row r="880" spans="4:4" x14ac:dyDescent="0.25">
      <c r="D880" s="50"/>
    </row>
    <row r="881" spans="4:4" x14ac:dyDescent="0.25">
      <c r="D881" s="50"/>
    </row>
    <row r="882" spans="4:4" x14ac:dyDescent="0.25">
      <c r="D882" s="50"/>
    </row>
    <row r="883" spans="4:4" x14ac:dyDescent="0.25">
      <c r="D883" s="50"/>
    </row>
    <row r="884" spans="4:4" x14ac:dyDescent="0.25">
      <c r="D884" s="50"/>
    </row>
    <row r="885" spans="4:4" x14ac:dyDescent="0.25">
      <c r="D885" s="50"/>
    </row>
    <row r="886" spans="4:4" x14ac:dyDescent="0.25">
      <c r="D886" s="50"/>
    </row>
    <row r="887" spans="4:4" x14ac:dyDescent="0.25">
      <c r="D887" s="50"/>
    </row>
    <row r="888" spans="4:4" x14ac:dyDescent="0.25">
      <c r="D888" s="50"/>
    </row>
    <row r="889" spans="4:4" x14ac:dyDescent="0.25">
      <c r="D889" s="50"/>
    </row>
    <row r="890" spans="4:4" x14ac:dyDescent="0.25">
      <c r="D890" s="50"/>
    </row>
    <row r="891" spans="4:4" x14ac:dyDescent="0.25">
      <c r="D891" s="50"/>
    </row>
    <row r="892" spans="4:4" x14ac:dyDescent="0.25">
      <c r="D892" s="50"/>
    </row>
    <row r="893" spans="4:4" x14ac:dyDescent="0.25">
      <c r="D893" s="50"/>
    </row>
    <row r="894" spans="4:4" x14ac:dyDescent="0.25">
      <c r="D894" s="50"/>
    </row>
    <row r="895" spans="4:4" x14ac:dyDescent="0.25">
      <c r="D895" s="50"/>
    </row>
    <row r="896" spans="4:4" x14ac:dyDescent="0.25">
      <c r="D896" s="50"/>
    </row>
    <row r="897" spans="4:4" x14ac:dyDescent="0.25">
      <c r="D897" s="50"/>
    </row>
    <row r="898" spans="4:4" x14ac:dyDescent="0.25">
      <c r="D898" s="50"/>
    </row>
    <row r="899" spans="4:4" x14ac:dyDescent="0.25">
      <c r="D899" s="50"/>
    </row>
    <row r="900" spans="4:4" x14ac:dyDescent="0.25">
      <c r="D900" s="50"/>
    </row>
    <row r="901" spans="4:4" x14ac:dyDescent="0.25">
      <c r="D901" s="50"/>
    </row>
    <row r="902" spans="4:4" x14ac:dyDescent="0.25">
      <c r="D902" s="50"/>
    </row>
    <row r="903" spans="4:4" x14ac:dyDescent="0.25">
      <c r="D903" s="50"/>
    </row>
    <row r="904" spans="4:4" x14ac:dyDescent="0.25">
      <c r="D904" s="50"/>
    </row>
    <row r="905" spans="4:4" x14ac:dyDescent="0.25">
      <c r="D905" s="50"/>
    </row>
    <row r="906" spans="4:4" x14ac:dyDescent="0.25">
      <c r="D906" s="50"/>
    </row>
    <row r="907" spans="4:4" x14ac:dyDescent="0.25">
      <c r="D907" s="50"/>
    </row>
    <row r="908" spans="4:4" x14ac:dyDescent="0.25">
      <c r="D908" s="50"/>
    </row>
    <row r="909" spans="4:4" x14ac:dyDescent="0.25">
      <c r="D909" s="50"/>
    </row>
    <row r="910" spans="4:4" x14ac:dyDescent="0.25">
      <c r="D910" s="50"/>
    </row>
    <row r="911" spans="4:4" x14ac:dyDescent="0.25">
      <c r="D911" s="50"/>
    </row>
    <row r="912" spans="4:4" x14ac:dyDescent="0.25">
      <c r="D912" s="50"/>
    </row>
    <row r="913" spans="4:4" x14ac:dyDescent="0.25">
      <c r="D913" s="50"/>
    </row>
    <row r="914" spans="4:4" x14ac:dyDescent="0.25">
      <c r="D914" s="50"/>
    </row>
    <row r="915" spans="4:4" x14ac:dyDescent="0.25">
      <c r="D915" s="50"/>
    </row>
    <row r="916" spans="4:4" x14ac:dyDescent="0.25">
      <c r="D916" s="50"/>
    </row>
    <row r="917" spans="4:4" x14ac:dyDescent="0.25">
      <c r="D917" s="50"/>
    </row>
    <row r="918" spans="4:4" x14ac:dyDescent="0.25">
      <c r="D918" s="50"/>
    </row>
    <row r="919" spans="4:4" x14ac:dyDescent="0.25">
      <c r="D919" s="50"/>
    </row>
    <row r="920" spans="4:4" x14ac:dyDescent="0.25">
      <c r="D920" s="50"/>
    </row>
    <row r="921" spans="4:4" x14ac:dyDescent="0.25">
      <c r="D921" s="50"/>
    </row>
    <row r="922" spans="4:4" x14ac:dyDescent="0.25">
      <c r="D922" s="50"/>
    </row>
    <row r="923" spans="4:4" x14ac:dyDescent="0.25">
      <c r="D923" s="50"/>
    </row>
    <row r="924" spans="4:4" x14ac:dyDescent="0.25">
      <c r="D924" s="50"/>
    </row>
    <row r="925" spans="4:4" x14ac:dyDescent="0.25">
      <c r="D925" s="50"/>
    </row>
    <row r="926" spans="4:4" x14ac:dyDescent="0.25">
      <c r="D926" s="50"/>
    </row>
    <row r="927" spans="4:4" x14ac:dyDescent="0.25">
      <c r="D927" s="50"/>
    </row>
    <row r="928" spans="4:4" x14ac:dyDescent="0.25">
      <c r="D928" s="50"/>
    </row>
    <row r="929" spans="4:4" x14ac:dyDescent="0.25">
      <c r="D929" s="50"/>
    </row>
    <row r="930" spans="4:4" x14ac:dyDescent="0.25">
      <c r="D930" s="50"/>
    </row>
    <row r="931" spans="4:4" x14ac:dyDescent="0.25">
      <c r="D931" s="50"/>
    </row>
    <row r="932" spans="4:4" x14ac:dyDescent="0.25">
      <c r="D932" s="50"/>
    </row>
    <row r="933" spans="4:4" x14ac:dyDescent="0.25">
      <c r="D933" s="50"/>
    </row>
    <row r="934" spans="4:4" x14ac:dyDescent="0.25">
      <c r="D934" s="50"/>
    </row>
    <row r="935" spans="4:4" x14ac:dyDescent="0.25">
      <c r="D935" s="50"/>
    </row>
    <row r="936" spans="4:4" x14ac:dyDescent="0.25">
      <c r="D936" s="50"/>
    </row>
    <row r="937" spans="4:4" x14ac:dyDescent="0.25">
      <c r="D937" s="50"/>
    </row>
    <row r="938" spans="4:4" x14ac:dyDescent="0.25">
      <c r="D938" s="50"/>
    </row>
    <row r="939" spans="4:4" x14ac:dyDescent="0.25">
      <c r="D939" s="50"/>
    </row>
    <row r="940" spans="4:4" x14ac:dyDescent="0.25">
      <c r="D940" s="50"/>
    </row>
    <row r="941" spans="4:4" x14ac:dyDescent="0.25">
      <c r="D941" s="50"/>
    </row>
    <row r="942" spans="4:4" x14ac:dyDescent="0.25">
      <c r="D942" s="50"/>
    </row>
    <row r="943" spans="4:4" x14ac:dyDescent="0.25">
      <c r="D943" s="50"/>
    </row>
    <row r="944" spans="4:4" x14ac:dyDescent="0.25">
      <c r="D944" s="50"/>
    </row>
    <row r="945" spans="4:4" x14ac:dyDescent="0.25">
      <c r="D945" s="50"/>
    </row>
    <row r="946" spans="4:4" x14ac:dyDescent="0.25">
      <c r="D946" s="50"/>
    </row>
    <row r="947" spans="4:4" x14ac:dyDescent="0.25">
      <c r="D947" s="50"/>
    </row>
    <row r="948" spans="4:4" x14ac:dyDescent="0.25">
      <c r="D948" s="50"/>
    </row>
    <row r="949" spans="4:4" x14ac:dyDescent="0.25">
      <c r="D949" s="50"/>
    </row>
    <row r="950" spans="4:4" x14ac:dyDescent="0.25">
      <c r="D950" s="50"/>
    </row>
    <row r="951" spans="4:4" x14ac:dyDescent="0.25">
      <c r="D951" s="50"/>
    </row>
    <row r="952" spans="4:4" x14ac:dyDescent="0.25">
      <c r="D952" s="50"/>
    </row>
    <row r="953" spans="4:4" x14ac:dyDescent="0.25">
      <c r="D953" s="50"/>
    </row>
    <row r="954" spans="4:4" x14ac:dyDescent="0.25">
      <c r="D954" s="50"/>
    </row>
    <row r="955" spans="4:4" x14ac:dyDescent="0.25">
      <c r="D955" s="50"/>
    </row>
    <row r="956" spans="4:4" x14ac:dyDescent="0.25">
      <c r="D956" s="50"/>
    </row>
    <row r="957" spans="4:4" x14ac:dyDescent="0.25">
      <c r="D957" s="50"/>
    </row>
    <row r="958" spans="4:4" x14ac:dyDescent="0.25">
      <c r="D958" s="50"/>
    </row>
    <row r="959" spans="4:4" x14ac:dyDescent="0.25">
      <c r="D959" s="50"/>
    </row>
    <row r="960" spans="4:4" x14ac:dyDescent="0.25">
      <c r="D960" s="50"/>
    </row>
    <row r="961" spans="4:4" x14ac:dyDescent="0.25">
      <c r="D961" s="50"/>
    </row>
    <row r="962" spans="4:4" x14ac:dyDescent="0.25">
      <c r="D962" s="50"/>
    </row>
    <row r="963" spans="4:4" x14ac:dyDescent="0.25">
      <c r="D963" s="50"/>
    </row>
    <row r="964" spans="4:4" x14ac:dyDescent="0.25">
      <c r="D964" s="50"/>
    </row>
    <row r="965" spans="4:4" x14ac:dyDescent="0.25">
      <c r="D965" s="50"/>
    </row>
    <row r="966" spans="4:4" x14ac:dyDescent="0.25">
      <c r="D966" s="50"/>
    </row>
    <row r="967" spans="4:4" x14ac:dyDescent="0.25">
      <c r="D967" s="50"/>
    </row>
    <row r="968" spans="4:4" x14ac:dyDescent="0.25">
      <c r="D968" s="50"/>
    </row>
    <row r="969" spans="4:4" x14ac:dyDescent="0.25">
      <c r="D969" s="50"/>
    </row>
    <row r="970" spans="4:4" x14ac:dyDescent="0.25">
      <c r="D970" s="50"/>
    </row>
    <row r="971" spans="4:4" x14ac:dyDescent="0.25">
      <c r="D971" s="50"/>
    </row>
    <row r="972" spans="4:4" x14ac:dyDescent="0.25">
      <c r="D972" s="50"/>
    </row>
    <row r="973" spans="4:4" x14ac:dyDescent="0.25">
      <c r="D973" s="50"/>
    </row>
    <row r="974" spans="4:4" x14ac:dyDescent="0.25">
      <c r="D974" s="50"/>
    </row>
    <row r="975" spans="4:4" x14ac:dyDescent="0.25">
      <c r="D975" s="50"/>
    </row>
    <row r="976" spans="4:4" x14ac:dyDescent="0.25">
      <c r="D976" s="50"/>
    </row>
    <row r="977" spans="4:4" x14ac:dyDescent="0.25">
      <c r="D977" s="50"/>
    </row>
    <row r="978" spans="4:4" x14ac:dyDescent="0.25">
      <c r="D978" s="50"/>
    </row>
    <row r="979" spans="4:4" x14ac:dyDescent="0.25">
      <c r="D979" s="50"/>
    </row>
    <row r="980" spans="4:4" x14ac:dyDescent="0.25">
      <c r="D980" s="50"/>
    </row>
    <row r="981" spans="4:4" x14ac:dyDescent="0.25">
      <c r="D981" s="50"/>
    </row>
    <row r="982" spans="4:4" x14ac:dyDescent="0.25">
      <c r="D982" s="50"/>
    </row>
    <row r="983" spans="4:4" x14ac:dyDescent="0.25">
      <c r="D983" s="50"/>
    </row>
    <row r="984" spans="4:4" x14ac:dyDescent="0.25">
      <c r="D984" s="50"/>
    </row>
    <row r="985" spans="4:4" x14ac:dyDescent="0.25">
      <c r="D985" s="50"/>
    </row>
    <row r="986" spans="4:4" x14ac:dyDescent="0.25">
      <c r="D986" s="50"/>
    </row>
    <row r="987" spans="4:4" x14ac:dyDescent="0.25">
      <c r="D987" s="50"/>
    </row>
    <row r="988" spans="4:4" x14ac:dyDescent="0.25">
      <c r="D988" s="50"/>
    </row>
    <row r="989" spans="4:4" x14ac:dyDescent="0.25">
      <c r="D989" s="50"/>
    </row>
    <row r="990" spans="4:4" x14ac:dyDescent="0.25">
      <c r="D990" s="50"/>
    </row>
    <row r="991" spans="4:4" x14ac:dyDescent="0.25">
      <c r="D991" s="50"/>
    </row>
  </sheetData>
  <sheetProtection algorithmName="SHA-512" hashValue="RZpVWhzGdSPP++RKj6Funeb+ySiltuzkAISGpN8pF/RazZozOPdk+n3KwRIZse3yhwyvVArotCH6ginbYL+ldQ==" saltValue="TcW+HNnlj8zv1vGwvLF41w==" spinCount="100000" sheet="1" objects="1" scenarios="1"/>
  <pageMargins left="1.1811023622047245" right="0.23622047244094491" top="0.78740157480314965" bottom="0.78740157480314965" header="0.31496062992125984" footer="0.31496062992125984"/>
  <pageSetup paperSize="9" orientation="portrait" r:id="rId1"/>
  <headerFooter>
    <oddHeader>&amp;C&amp;10&amp;EPROJEKTANTSKI POPIS S PREDIZMERAMI IN STROŠKOVNO OCENO
ZVEZNA ULICA</oddHeader>
    <oddFooter>&amp;R&amp;10Stran &amp;P/&amp;N</oddFooter>
  </headerFooter>
  <ignoredErrors>
    <ignoredError sqref="A6:A95" twoDigitTextYear="1"/>
    <ignoredError sqref="F57" unlocked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00000"/>
  </sheetPr>
  <dimension ref="A1:H33"/>
  <sheetViews>
    <sheetView showGridLines="0" view="pageLayout" zoomScaleNormal="100" workbookViewId="0">
      <selection activeCell="B12" sqref="B12"/>
    </sheetView>
  </sheetViews>
  <sheetFormatPr defaultRowHeight="18" x14ac:dyDescent="0.25"/>
  <cols>
    <col min="1" max="1" width="7.28515625" style="2" customWidth="1"/>
    <col min="2" max="7" width="9.140625" style="2"/>
    <col min="8" max="8" width="23.5703125" style="2" customWidth="1"/>
    <col min="9" max="16384" width="9.140625" style="2"/>
  </cols>
  <sheetData>
    <row r="1" spans="1:8" x14ac:dyDescent="0.25">
      <c r="A1" s="572" t="s">
        <v>474</v>
      </c>
      <c r="B1" s="572"/>
      <c r="C1" s="572"/>
      <c r="D1" s="572"/>
      <c r="E1" s="572"/>
      <c r="F1" s="572"/>
      <c r="G1" s="572"/>
      <c r="H1" s="572"/>
    </row>
    <row r="5" spans="1:8" ht="18" customHeight="1" x14ac:dyDescent="0.25">
      <c r="A5" s="573" t="s">
        <v>387</v>
      </c>
      <c r="B5" s="573"/>
      <c r="C5" s="573"/>
      <c r="D5" s="573"/>
      <c r="E5" s="573"/>
      <c r="F5" s="573"/>
      <c r="G5" s="573"/>
      <c r="H5" s="573"/>
    </row>
    <row r="6" spans="1:8" x14ac:dyDescent="0.25">
      <c r="A6" s="573"/>
      <c r="B6" s="573"/>
      <c r="C6" s="573"/>
      <c r="D6" s="573"/>
      <c r="E6" s="573"/>
      <c r="F6" s="573"/>
      <c r="G6" s="573"/>
      <c r="H6" s="573"/>
    </row>
    <row r="11" spans="1:8" x14ac:dyDescent="0.25">
      <c r="B11" s="89" t="s">
        <v>916</v>
      </c>
    </row>
    <row r="13" spans="1:8" x14ac:dyDescent="0.25">
      <c r="A13" s="90" t="s">
        <v>389</v>
      </c>
      <c r="B13" s="90" t="s">
        <v>7</v>
      </c>
      <c r="C13" s="91"/>
      <c r="D13" s="91"/>
      <c r="E13" s="91"/>
      <c r="F13" s="91"/>
      <c r="G13" s="91"/>
      <c r="H13" s="92">
        <f>'POPIS VOZ_RONDO'!F34</f>
        <v>0</v>
      </c>
    </row>
    <row r="14" spans="1:8" x14ac:dyDescent="0.25">
      <c r="A14" s="90" t="s">
        <v>390</v>
      </c>
      <c r="B14" s="90" t="s">
        <v>42</v>
      </c>
      <c r="C14" s="91"/>
      <c r="D14" s="91"/>
      <c r="E14" s="91"/>
      <c r="F14" s="91"/>
      <c r="G14" s="91"/>
      <c r="H14" s="92">
        <f>'POPIS VOZ_RONDO'!F56</f>
        <v>0</v>
      </c>
    </row>
    <row r="15" spans="1:8" x14ac:dyDescent="0.25">
      <c r="A15" s="90" t="s">
        <v>391</v>
      </c>
      <c r="B15" s="90" t="s">
        <v>67</v>
      </c>
      <c r="C15" s="91"/>
      <c r="D15" s="91"/>
      <c r="E15" s="91"/>
      <c r="F15" s="91"/>
      <c r="G15" s="91"/>
      <c r="H15" s="92">
        <f>'POPIS VOZ_RONDO'!F80</f>
        <v>0</v>
      </c>
    </row>
    <row r="16" spans="1:8" x14ac:dyDescent="0.25">
      <c r="A16" s="90" t="s">
        <v>392</v>
      </c>
      <c r="B16" s="90" t="s">
        <v>91</v>
      </c>
      <c r="C16" s="91"/>
      <c r="D16" s="91"/>
      <c r="E16" s="91"/>
      <c r="F16" s="91"/>
      <c r="G16" s="91"/>
      <c r="H16" s="92">
        <f>'POPIS VOZ_RONDO'!F91</f>
        <v>0</v>
      </c>
    </row>
    <row r="17" spans="1:8" x14ac:dyDescent="0.25">
      <c r="A17" s="90" t="s">
        <v>362</v>
      </c>
      <c r="B17" s="90" t="s">
        <v>103</v>
      </c>
      <c r="C17" s="91"/>
      <c r="D17" s="91"/>
      <c r="E17" s="91"/>
      <c r="F17" s="91"/>
      <c r="G17" s="91"/>
      <c r="H17" s="92">
        <f>'POPIS VOZ_RONDO'!F117</f>
        <v>0</v>
      </c>
    </row>
    <row r="18" spans="1:8" x14ac:dyDescent="0.25">
      <c r="A18" s="94" t="s">
        <v>366</v>
      </c>
      <c r="B18" s="94" t="s">
        <v>118</v>
      </c>
      <c r="C18" s="93"/>
      <c r="D18" s="93"/>
      <c r="E18" s="93"/>
      <c r="F18" s="93"/>
      <c r="G18" s="93"/>
      <c r="H18" s="111">
        <f>'POPIS VOZ_RONDO'!F145</f>
        <v>0</v>
      </c>
    </row>
    <row r="19" spans="1:8" x14ac:dyDescent="0.25">
      <c r="A19" s="91"/>
      <c r="B19" s="91"/>
      <c r="C19" s="91"/>
      <c r="D19" s="91"/>
      <c r="E19" s="91"/>
      <c r="F19" s="91"/>
      <c r="G19" s="91"/>
      <c r="H19" s="91"/>
    </row>
    <row r="20" spans="1:8" x14ac:dyDescent="0.25">
      <c r="A20" s="93"/>
      <c r="B20" s="94" t="s">
        <v>393</v>
      </c>
      <c r="C20" s="93"/>
      <c r="D20" s="93"/>
      <c r="E20" s="93"/>
      <c r="F20" s="93"/>
      <c r="G20" s="93"/>
      <c r="H20" s="95">
        <f>SUM(H13:H19)</f>
        <v>0</v>
      </c>
    </row>
    <row r="21" spans="1:8" x14ac:dyDescent="0.25">
      <c r="A21" s="91"/>
      <c r="B21" s="91"/>
      <c r="C21" s="91"/>
      <c r="D21" s="91"/>
      <c r="E21" s="91"/>
      <c r="F21" s="91"/>
      <c r="G21" s="91"/>
      <c r="H21" s="96"/>
    </row>
    <row r="22" spans="1:8" x14ac:dyDescent="0.25">
      <c r="A22" s="93"/>
      <c r="B22" s="93" t="s">
        <v>394</v>
      </c>
      <c r="C22" s="93"/>
      <c r="D22" s="93"/>
      <c r="E22" s="93"/>
      <c r="F22" s="93"/>
      <c r="G22" s="93"/>
      <c r="H22" s="95">
        <f>H20*0.22</f>
        <v>0</v>
      </c>
    </row>
    <row r="23" spans="1:8" x14ac:dyDescent="0.25">
      <c r="A23" s="91"/>
      <c r="B23" s="91"/>
      <c r="C23" s="91"/>
      <c r="D23" s="91"/>
      <c r="E23" s="91"/>
      <c r="F23" s="91"/>
      <c r="G23" s="91"/>
      <c r="H23" s="96"/>
    </row>
    <row r="24" spans="1:8" ht="18.75" thickBot="1" x14ac:dyDescent="0.3">
      <c r="A24" s="97"/>
      <c r="B24" s="97" t="s">
        <v>395</v>
      </c>
      <c r="C24" s="97"/>
      <c r="D24" s="97"/>
      <c r="E24" s="97"/>
      <c r="F24" s="97"/>
      <c r="G24" s="97"/>
      <c r="H24" s="98">
        <f>H22+H20</f>
        <v>0</v>
      </c>
    </row>
    <row r="25" spans="1:8" ht="18.75" thickTop="1" x14ac:dyDescent="0.25"/>
    <row r="31" spans="1:8" x14ac:dyDescent="0.25">
      <c r="B31" s="91"/>
      <c r="C31" s="91"/>
      <c r="D31" s="91"/>
      <c r="E31" s="91"/>
      <c r="F31" s="91"/>
    </row>
    <row r="32" spans="1:8" x14ac:dyDescent="0.25">
      <c r="B32" s="91"/>
      <c r="C32" s="91"/>
      <c r="D32" s="91"/>
      <c r="E32" s="91"/>
      <c r="F32" s="91"/>
    </row>
    <row r="33" spans="2:6" x14ac:dyDescent="0.25">
      <c r="B33" s="91"/>
      <c r="C33" s="91"/>
      <c r="D33" s="91"/>
      <c r="E33" s="91"/>
      <c r="F33" s="91"/>
    </row>
  </sheetData>
  <sheetProtection algorithmName="SHA-512" hashValue="0Do96fZuW9jYq0J33EPtwwysxFWIpUtWQuz4neeHbWfHP2cNUzZbYltUz9NujZoAfNtttdPFQY+arJPFVo6NQQ==" saltValue="g49eYUtyUaAPmabuTshvxA=="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I1039"/>
  <sheetViews>
    <sheetView view="pageBreakPreview" zoomScale="145" zoomScaleNormal="130" zoomScaleSheetLayoutView="145" zoomScalePageLayoutView="160" workbookViewId="0">
      <selection activeCell="B6" sqref="B6"/>
    </sheetView>
  </sheetViews>
  <sheetFormatPr defaultRowHeight="18" x14ac:dyDescent="0.25"/>
  <cols>
    <col min="1" max="1" width="5.140625" style="2" customWidth="1"/>
    <col min="2" max="2" width="49.28515625" style="2" customWidth="1"/>
    <col min="3" max="3" width="4.85546875" style="2" customWidth="1"/>
    <col min="4" max="4" width="6.85546875" style="2" bestFit="1" customWidth="1"/>
    <col min="5" max="5" width="10.42578125" style="330" customWidth="1"/>
    <col min="6" max="6" width="10.28515625" style="2" customWidth="1"/>
    <col min="7" max="16384" width="9.140625" style="2"/>
  </cols>
  <sheetData>
    <row r="1" spans="1:6" x14ac:dyDescent="0.25">
      <c r="A1" s="1" t="s">
        <v>0</v>
      </c>
      <c r="B1" s="1" t="s">
        <v>1</v>
      </c>
      <c r="C1" s="1" t="s">
        <v>2</v>
      </c>
      <c r="D1" s="1" t="s">
        <v>3</v>
      </c>
      <c r="E1" s="322" t="s">
        <v>4</v>
      </c>
      <c r="F1" s="1" t="s">
        <v>5</v>
      </c>
    </row>
    <row r="2" spans="1:6" ht="8.4499999999999993" customHeight="1" thickBot="1" x14ac:dyDescent="0.3">
      <c r="A2" s="3"/>
      <c r="B2" s="4"/>
      <c r="C2" s="3"/>
      <c r="D2" s="5"/>
      <c r="E2" s="323"/>
      <c r="F2" s="4"/>
    </row>
    <row r="3" spans="1:6" ht="14.1" customHeight="1" thickBot="1" x14ac:dyDescent="0.3">
      <c r="A3" s="6" t="s">
        <v>6</v>
      </c>
      <c r="B3" s="7" t="s">
        <v>7</v>
      </c>
      <c r="C3" s="8"/>
      <c r="D3" s="9"/>
      <c r="E3" s="102"/>
      <c r="F3" s="10"/>
    </row>
    <row r="4" spans="1:6" ht="8.4499999999999993" customHeight="1" x14ac:dyDescent="0.3">
      <c r="A4" s="11"/>
      <c r="B4" s="12"/>
      <c r="C4" s="11"/>
      <c r="D4" s="13"/>
      <c r="E4" s="103"/>
      <c r="F4" s="14"/>
    </row>
    <row r="5" spans="1:6" ht="14.1" customHeight="1" x14ac:dyDescent="0.25">
      <c r="A5" s="15" t="s">
        <v>8</v>
      </c>
      <c r="B5" s="16" t="s">
        <v>9</v>
      </c>
      <c r="C5" s="17"/>
      <c r="D5" s="18"/>
      <c r="E5" s="162"/>
      <c r="F5" s="19"/>
    </row>
    <row r="6" spans="1:6" ht="14.1" customHeight="1" x14ac:dyDescent="0.25">
      <c r="A6" s="20" t="s">
        <v>157</v>
      </c>
      <c r="B6" s="21" t="s">
        <v>10</v>
      </c>
      <c r="C6" s="22" t="s">
        <v>11</v>
      </c>
      <c r="D6" s="23">
        <v>0.55000000000000004</v>
      </c>
      <c r="E6" s="100"/>
      <c r="F6" s="24">
        <f>E6*D6</f>
        <v>0</v>
      </c>
    </row>
    <row r="7" spans="1:6" ht="25.5" x14ac:dyDescent="0.25">
      <c r="A7" s="20" t="s">
        <v>158</v>
      </c>
      <c r="B7" s="21" t="s">
        <v>12</v>
      </c>
      <c r="C7" s="22" t="s">
        <v>11</v>
      </c>
      <c r="D7" s="23">
        <v>0.55000000000000004</v>
      </c>
      <c r="E7" s="100"/>
      <c r="F7" s="24">
        <f>E7*D7</f>
        <v>0</v>
      </c>
    </row>
    <row r="8" spans="1:6" ht="14.1" customHeight="1" x14ac:dyDescent="0.25">
      <c r="A8" s="20" t="s">
        <v>159</v>
      </c>
      <c r="B8" s="21" t="s">
        <v>13</v>
      </c>
      <c r="C8" s="22" t="s">
        <v>14</v>
      </c>
      <c r="D8" s="23">
        <v>17</v>
      </c>
      <c r="E8" s="100"/>
      <c r="F8" s="24">
        <f>E8*D8</f>
        <v>0</v>
      </c>
    </row>
    <row r="9" spans="1:6" ht="25.5" x14ac:dyDescent="0.25">
      <c r="A9" s="20" t="s">
        <v>167</v>
      </c>
      <c r="B9" s="21" t="s">
        <v>15</v>
      </c>
      <c r="C9" s="22" t="s">
        <v>14</v>
      </c>
      <c r="D9" s="23">
        <v>242</v>
      </c>
      <c r="E9" s="100"/>
      <c r="F9" s="24">
        <f>E9*D9</f>
        <v>0</v>
      </c>
    </row>
    <row r="10" spans="1:6" ht="14.1" customHeight="1" x14ac:dyDescent="0.25">
      <c r="A10" s="15" t="s">
        <v>16</v>
      </c>
      <c r="B10" s="16" t="s">
        <v>17</v>
      </c>
      <c r="C10" s="17"/>
      <c r="D10" s="18"/>
      <c r="E10" s="162"/>
      <c r="F10" s="19"/>
    </row>
    <row r="11" spans="1:6" ht="38.25" x14ac:dyDescent="0.25">
      <c r="A11" s="25"/>
      <c r="B11" s="26" t="s">
        <v>18</v>
      </c>
      <c r="C11" s="27"/>
      <c r="D11" s="28"/>
      <c r="E11" s="99"/>
      <c r="F11" s="29"/>
    </row>
    <row r="12" spans="1:6" ht="14.1" customHeight="1" x14ac:dyDescent="0.25">
      <c r="A12" s="25" t="s">
        <v>144</v>
      </c>
      <c r="B12" s="30" t="s">
        <v>469</v>
      </c>
      <c r="C12" s="27"/>
      <c r="D12" s="28"/>
      <c r="E12" s="99"/>
      <c r="F12" s="29"/>
    </row>
    <row r="13" spans="1:6" ht="14.1" customHeight="1" x14ac:dyDescent="0.25">
      <c r="A13" s="20" t="s">
        <v>243</v>
      </c>
      <c r="B13" s="304" t="s">
        <v>325</v>
      </c>
      <c r="C13" s="305" t="s">
        <v>25</v>
      </c>
      <c r="D13" s="306">
        <v>90</v>
      </c>
      <c r="E13" s="324"/>
      <c r="F13" s="318">
        <f t="shared" ref="F13" si="0">E13*D13</f>
        <v>0</v>
      </c>
    </row>
    <row r="14" spans="1:6" ht="14.1" customHeight="1" x14ac:dyDescent="0.25">
      <c r="A14" s="25" t="s">
        <v>19</v>
      </c>
      <c r="B14" s="30" t="s">
        <v>20</v>
      </c>
      <c r="C14" s="27"/>
      <c r="D14" s="28"/>
      <c r="E14" s="99"/>
      <c r="F14" s="29"/>
    </row>
    <row r="15" spans="1:6" ht="14.1" customHeight="1" x14ac:dyDescent="0.25">
      <c r="A15" s="20" t="s">
        <v>168</v>
      </c>
      <c r="B15" s="21" t="s">
        <v>21</v>
      </c>
      <c r="C15" s="22" t="s">
        <v>14</v>
      </c>
      <c r="D15" s="23">
        <v>15</v>
      </c>
      <c r="E15" s="100"/>
      <c r="F15" s="24">
        <f>E15*D15</f>
        <v>0</v>
      </c>
    </row>
    <row r="16" spans="1:6" ht="25.5" x14ac:dyDescent="0.25">
      <c r="A16" s="20" t="s">
        <v>169</v>
      </c>
      <c r="B16" s="21" t="s">
        <v>22</v>
      </c>
      <c r="C16" s="22" t="s">
        <v>14</v>
      </c>
      <c r="D16" s="23">
        <v>5</v>
      </c>
      <c r="E16" s="100"/>
      <c r="F16" s="24">
        <f>E16*D16</f>
        <v>0</v>
      </c>
    </row>
    <row r="17" spans="1:6" ht="14.1" customHeight="1" x14ac:dyDescent="0.25">
      <c r="A17" s="25" t="s">
        <v>23</v>
      </c>
      <c r="B17" s="30" t="s">
        <v>24</v>
      </c>
      <c r="C17" s="27"/>
      <c r="D17" s="28"/>
      <c r="E17" s="99"/>
      <c r="F17" s="29"/>
    </row>
    <row r="18" spans="1:6" ht="14.1" customHeight="1" x14ac:dyDescent="0.25">
      <c r="A18" s="20" t="s">
        <v>170</v>
      </c>
      <c r="B18" s="21" t="s">
        <v>26</v>
      </c>
      <c r="C18" s="22" t="s">
        <v>25</v>
      </c>
      <c r="D18" s="23">
        <v>690</v>
      </c>
      <c r="E18" s="100"/>
      <c r="F18" s="24">
        <f t="shared" ref="F18:F25" si="1">E18*D18</f>
        <v>0</v>
      </c>
    </row>
    <row r="19" spans="1:6" ht="14.1" customHeight="1" x14ac:dyDescent="0.25">
      <c r="A19" s="20" t="s">
        <v>171</v>
      </c>
      <c r="B19" s="21" t="s">
        <v>408</v>
      </c>
      <c r="C19" s="22" t="s">
        <v>25</v>
      </c>
      <c r="D19" s="23">
        <v>5800</v>
      </c>
      <c r="E19" s="100"/>
      <c r="F19" s="24">
        <f t="shared" si="1"/>
        <v>0</v>
      </c>
    </row>
    <row r="20" spans="1:6" ht="14.1" customHeight="1" x14ac:dyDescent="0.25">
      <c r="A20" s="20" t="s">
        <v>172</v>
      </c>
      <c r="B20" s="21" t="s">
        <v>324</v>
      </c>
      <c r="C20" s="22" t="s">
        <v>27</v>
      </c>
      <c r="D20" s="23">
        <v>56</v>
      </c>
      <c r="E20" s="100"/>
      <c r="F20" s="24">
        <f t="shared" si="1"/>
        <v>0</v>
      </c>
    </row>
    <row r="21" spans="1:6" ht="14.1" customHeight="1" x14ac:dyDescent="0.25">
      <c r="A21" s="20" t="s">
        <v>173</v>
      </c>
      <c r="B21" s="21" t="s">
        <v>28</v>
      </c>
      <c r="C21" s="22" t="s">
        <v>27</v>
      </c>
      <c r="D21" s="23">
        <v>625</v>
      </c>
      <c r="E21" s="100"/>
      <c r="F21" s="24">
        <f t="shared" si="1"/>
        <v>0</v>
      </c>
    </row>
    <row r="22" spans="1:6" ht="25.5" x14ac:dyDescent="0.25">
      <c r="A22" s="20" t="s">
        <v>174</v>
      </c>
      <c r="B22" s="21" t="s">
        <v>29</v>
      </c>
      <c r="C22" s="22" t="s">
        <v>27</v>
      </c>
      <c r="D22" s="23">
        <v>325</v>
      </c>
      <c r="E22" s="100"/>
      <c r="F22" s="24">
        <f t="shared" si="1"/>
        <v>0</v>
      </c>
    </row>
    <row r="23" spans="1:6" ht="25.5" x14ac:dyDescent="0.25">
      <c r="A23" s="20" t="s">
        <v>175</v>
      </c>
      <c r="B23" s="21" t="s">
        <v>30</v>
      </c>
      <c r="C23" s="22" t="s">
        <v>27</v>
      </c>
      <c r="D23" s="23">
        <v>220</v>
      </c>
      <c r="E23" s="100"/>
      <c r="F23" s="24">
        <f t="shared" si="1"/>
        <v>0</v>
      </c>
    </row>
    <row r="24" spans="1:6" ht="38.25" x14ac:dyDescent="0.25">
      <c r="A24" s="20" t="s">
        <v>176</v>
      </c>
      <c r="B24" s="33" t="s">
        <v>155</v>
      </c>
      <c r="C24" s="22" t="s">
        <v>25</v>
      </c>
      <c r="D24" s="23">
        <v>190</v>
      </c>
      <c r="E24" s="100"/>
      <c r="F24" s="24">
        <f t="shared" si="1"/>
        <v>0</v>
      </c>
    </row>
    <row r="25" spans="1:6" ht="25.5" x14ac:dyDescent="0.25">
      <c r="A25" s="20" t="s">
        <v>326</v>
      </c>
      <c r="B25" s="21" t="s">
        <v>31</v>
      </c>
      <c r="C25" s="22" t="s">
        <v>32</v>
      </c>
      <c r="D25" s="23">
        <v>55</v>
      </c>
      <c r="E25" s="100"/>
      <c r="F25" s="24">
        <f t="shared" si="1"/>
        <v>0</v>
      </c>
    </row>
    <row r="26" spans="1:6" ht="14.1" customHeight="1" x14ac:dyDescent="0.25">
      <c r="A26" s="25" t="s">
        <v>33</v>
      </c>
      <c r="B26" s="30" t="s">
        <v>34</v>
      </c>
      <c r="C26" s="27"/>
      <c r="D26" s="28"/>
      <c r="E26" s="99"/>
      <c r="F26" s="29"/>
    </row>
    <row r="27" spans="1:6" ht="14.1" customHeight="1" x14ac:dyDescent="0.25">
      <c r="A27" s="20" t="s">
        <v>177</v>
      </c>
      <c r="B27" s="21" t="s">
        <v>35</v>
      </c>
      <c r="C27" s="22" t="s">
        <v>27</v>
      </c>
      <c r="D27" s="23">
        <v>100</v>
      </c>
      <c r="E27" s="100"/>
      <c r="F27" s="24">
        <f>E27*D27</f>
        <v>0</v>
      </c>
    </row>
    <row r="28" spans="1:6" ht="14.1" customHeight="1" x14ac:dyDescent="0.25">
      <c r="A28" s="20" t="s">
        <v>178</v>
      </c>
      <c r="B28" s="21" t="s">
        <v>145</v>
      </c>
      <c r="C28" s="22" t="s">
        <v>37</v>
      </c>
      <c r="D28" s="23">
        <v>24</v>
      </c>
      <c r="E28" s="100"/>
      <c r="F28" s="24">
        <f>E28*D28</f>
        <v>0</v>
      </c>
    </row>
    <row r="29" spans="1:6" ht="14.1" customHeight="1" x14ac:dyDescent="0.25">
      <c r="A29" s="20" t="s">
        <v>179</v>
      </c>
      <c r="B29" s="21" t="s">
        <v>38</v>
      </c>
      <c r="C29" s="22" t="s">
        <v>14</v>
      </c>
      <c r="D29" s="23">
        <v>10</v>
      </c>
      <c r="E29" s="100"/>
      <c r="F29" s="24">
        <f>E29*D29</f>
        <v>0</v>
      </c>
    </row>
    <row r="30" spans="1:6" ht="38.25" x14ac:dyDescent="0.25">
      <c r="A30" s="20" t="s">
        <v>180</v>
      </c>
      <c r="B30" s="21" t="s">
        <v>39</v>
      </c>
      <c r="C30" s="22" t="s">
        <v>14</v>
      </c>
      <c r="D30" s="23">
        <v>53</v>
      </c>
      <c r="E30" s="100"/>
      <c r="F30" s="24">
        <f>E30*D30</f>
        <v>0</v>
      </c>
    </row>
    <row r="31" spans="1:6" ht="25.5" x14ac:dyDescent="0.25">
      <c r="A31" s="20" t="s">
        <v>181</v>
      </c>
      <c r="B31" s="33" t="s">
        <v>440</v>
      </c>
      <c r="C31" s="22" t="s">
        <v>316</v>
      </c>
      <c r="D31" s="23">
        <v>1</v>
      </c>
      <c r="E31" s="100"/>
      <c r="F31" s="24">
        <f>D31*E31</f>
        <v>0</v>
      </c>
    </row>
    <row r="32" spans="1:6" ht="25.5" x14ac:dyDescent="0.25">
      <c r="A32" s="20" t="s">
        <v>323</v>
      </c>
      <c r="B32" s="33" t="s">
        <v>441</v>
      </c>
      <c r="C32" s="22" t="s">
        <v>316</v>
      </c>
      <c r="D32" s="23">
        <v>3</v>
      </c>
      <c r="E32" s="100"/>
      <c r="F32" s="24">
        <f>D32*E32</f>
        <v>0</v>
      </c>
    </row>
    <row r="33" spans="1:6" ht="8.4499999999999993" customHeight="1" thickBot="1" x14ac:dyDescent="0.3">
      <c r="A33" s="307"/>
      <c r="B33" s="308"/>
      <c r="C33" s="309"/>
      <c r="D33" s="310"/>
      <c r="E33" s="325"/>
      <c r="F33" s="319"/>
    </row>
    <row r="34" spans="1:6" ht="14.1" customHeight="1" thickTop="1" thickBot="1" x14ac:dyDescent="0.3">
      <c r="A34" s="36"/>
      <c r="B34" s="37" t="s">
        <v>40</v>
      </c>
      <c r="C34" s="36"/>
      <c r="D34" s="38"/>
      <c r="E34" s="326"/>
      <c r="F34" s="39">
        <f>SUM(F6:F32)</f>
        <v>0</v>
      </c>
    </row>
    <row r="35" spans="1:6" ht="14.1" customHeight="1" thickBot="1" x14ac:dyDescent="0.3">
      <c r="A35" s="6" t="s">
        <v>41</v>
      </c>
      <c r="B35" s="7" t="s">
        <v>42</v>
      </c>
      <c r="C35" s="8"/>
      <c r="D35" s="9"/>
      <c r="E35" s="102"/>
      <c r="F35" s="10"/>
    </row>
    <row r="36" spans="1:6" ht="8.4499999999999993" customHeight="1" x14ac:dyDescent="0.3">
      <c r="A36" s="11"/>
      <c r="B36" s="12"/>
      <c r="C36" s="11"/>
      <c r="D36" s="13"/>
      <c r="E36" s="103"/>
      <c r="F36" s="14"/>
    </row>
    <row r="37" spans="1:6" ht="14.1" customHeight="1" x14ac:dyDescent="0.25">
      <c r="A37" s="15" t="s">
        <v>43</v>
      </c>
      <c r="B37" s="16" t="s">
        <v>44</v>
      </c>
      <c r="C37" s="17"/>
      <c r="D37" s="18"/>
      <c r="E37" s="162"/>
      <c r="F37" s="19"/>
    </row>
    <row r="38" spans="1:6" ht="25.5" x14ac:dyDescent="0.25">
      <c r="A38" s="20" t="s">
        <v>160</v>
      </c>
      <c r="B38" s="21" t="s">
        <v>45</v>
      </c>
      <c r="C38" s="22" t="s">
        <v>32</v>
      </c>
      <c r="D38" s="23">
        <v>545</v>
      </c>
      <c r="E38" s="100"/>
      <c r="F38" s="24">
        <f>E38*D38</f>
        <v>0</v>
      </c>
    </row>
    <row r="39" spans="1:6" ht="25.5" x14ac:dyDescent="0.25">
      <c r="A39" s="20" t="s">
        <v>161</v>
      </c>
      <c r="B39" s="21" t="s">
        <v>46</v>
      </c>
      <c r="C39" s="22" t="s">
        <v>32</v>
      </c>
      <c r="D39" s="23">
        <v>8045</v>
      </c>
      <c r="E39" s="100"/>
      <c r="F39" s="24">
        <f>E39*D39</f>
        <v>0</v>
      </c>
    </row>
    <row r="40" spans="1:6" s="31" customFormat="1" ht="38.25" x14ac:dyDescent="0.25">
      <c r="A40" s="20" t="s">
        <v>182</v>
      </c>
      <c r="B40" s="21" t="s">
        <v>47</v>
      </c>
      <c r="C40" s="22" t="s">
        <v>32</v>
      </c>
      <c r="D40" s="23">
        <v>150</v>
      </c>
      <c r="E40" s="100"/>
      <c r="F40" s="24">
        <f>E40*D40</f>
        <v>0</v>
      </c>
    </row>
    <row r="41" spans="1:6" ht="14.1" customHeight="1" x14ac:dyDescent="0.25">
      <c r="A41" s="40" t="s">
        <v>48</v>
      </c>
      <c r="B41" s="16" t="s">
        <v>49</v>
      </c>
      <c r="C41" s="17"/>
      <c r="D41" s="18"/>
      <c r="E41" s="162"/>
      <c r="F41" s="19"/>
    </row>
    <row r="42" spans="1:6" ht="25.5" x14ac:dyDescent="0.25">
      <c r="A42" s="20" t="s">
        <v>162</v>
      </c>
      <c r="B42" s="21" t="s">
        <v>50</v>
      </c>
      <c r="C42" s="22" t="s">
        <v>25</v>
      </c>
      <c r="D42" s="23">
        <v>8124</v>
      </c>
      <c r="E42" s="100"/>
      <c r="F42" s="24">
        <f>E42*D42</f>
        <v>0</v>
      </c>
    </row>
    <row r="43" spans="1:6" ht="14.1" customHeight="1" x14ac:dyDescent="0.25">
      <c r="A43" s="15" t="s">
        <v>51</v>
      </c>
      <c r="B43" s="16" t="s">
        <v>52</v>
      </c>
      <c r="C43" s="17"/>
      <c r="D43" s="18"/>
      <c r="E43" s="162"/>
      <c r="F43" s="19"/>
    </row>
    <row r="44" spans="1:6" ht="76.5" x14ac:dyDescent="0.25">
      <c r="A44" s="20" t="s">
        <v>183</v>
      </c>
      <c r="B44" s="21" t="s">
        <v>146</v>
      </c>
      <c r="C44" s="22" t="s">
        <v>32</v>
      </c>
      <c r="D44" s="23">
        <v>3247</v>
      </c>
      <c r="E44" s="100"/>
      <c r="F44" s="24">
        <f>E44*D44</f>
        <v>0</v>
      </c>
    </row>
    <row r="45" spans="1:6" ht="25.5" x14ac:dyDescent="0.25">
      <c r="A45" s="20" t="s">
        <v>631</v>
      </c>
      <c r="B45" s="21" t="s">
        <v>630</v>
      </c>
      <c r="C45" s="22" t="s">
        <v>32</v>
      </c>
      <c r="D45" s="23">
        <v>410</v>
      </c>
      <c r="E45" s="100"/>
      <c r="F45" s="24">
        <f>E45*D45</f>
        <v>0</v>
      </c>
    </row>
    <row r="46" spans="1:6" ht="14.1" customHeight="1" x14ac:dyDescent="0.25">
      <c r="A46" s="15" t="s">
        <v>54</v>
      </c>
      <c r="B46" s="16" t="s">
        <v>55</v>
      </c>
      <c r="C46" s="17"/>
      <c r="D46" s="18"/>
      <c r="E46" s="162"/>
      <c r="F46" s="19"/>
    </row>
    <row r="47" spans="1:6" ht="25.5" x14ac:dyDescent="0.25">
      <c r="A47" s="20" t="s">
        <v>184</v>
      </c>
      <c r="B47" s="21" t="s">
        <v>56</v>
      </c>
      <c r="C47" s="22" t="s">
        <v>25</v>
      </c>
      <c r="D47" s="23">
        <v>415</v>
      </c>
      <c r="E47" s="100"/>
      <c r="F47" s="24">
        <f>D47*E47</f>
        <v>0</v>
      </c>
    </row>
    <row r="48" spans="1:6" ht="14.1" customHeight="1" x14ac:dyDescent="0.25">
      <c r="A48" s="20" t="s">
        <v>185</v>
      </c>
      <c r="B48" s="21" t="s">
        <v>57</v>
      </c>
      <c r="C48" s="22" t="s">
        <v>25</v>
      </c>
      <c r="D48" s="23">
        <v>415</v>
      </c>
      <c r="E48" s="100"/>
      <c r="F48" s="24">
        <f>D48*E48</f>
        <v>0</v>
      </c>
    </row>
    <row r="49" spans="1:6" ht="14.1" customHeight="1" x14ac:dyDescent="0.25">
      <c r="A49" s="15" t="s">
        <v>58</v>
      </c>
      <c r="B49" s="16" t="s">
        <v>59</v>
      </c>
      <c r="C49" s="17"/>
      <c r="D49" s="18"/>
      <c r="E49" s="162"/>
      <c r="F49" s="19"/>
    </row>
    <row r="50" spans="1:6" ht="25.5" x14ac:dyDescent="0.25">
      <c r="A50" s="20" t="s">
        <v>186</v>
      </c>
      <c r="B50" s="21" t="s">
        <v>60</v>
      </c>
      <c r="C50" s="22" t="s">
        <v>61</v>
      </c>
      <c r="D50" s="23">
        <v>981</v>
      </c>
      <c r="E50" s="100"/>
      <c r="F50" s="24">
        <f>E50*D50</f>
        <v>0</v>
      </c>
    </row>
    <row r="51" spans="1:6" ht="25.5" x14ac:dyDescent="0.25">
      <c r="A51" s="20" t="s">
        <v>187</v>
      </c>
      <c r="B51" s="21" t="s">
        <v>62</v>
      </c>
      <c r="C51" s="22" t="s">
        <v>61</v>
      </c>
      <c r="D51" s="23">
        <v>14013</v>
      </c>
      <c r="E51" s="100"/>
      <c r="F51" s="24">
        <f>E51*D51</f>
        <v>0</v>
      </c>
    </row>
    <row r="52" spans="1:6" ht="25.5" x14ac:dyDescent="0.25">
      <c r="A52" s="20" t="s">
        <v>188</v>
      </c>
      <c r="B52" s="21" t="s">
        <v>63</v>
      </c>
      <c r="C52" s="22" t="s">
        <v>61</v>
      </c>
      <c r="D52" s="23">
        <v>69</v>
      </c>
      <c r="E52" s="100"/>
      <c r="F52" s="24">
        <f>E52*D52</f>
        <v>0</v>
      </c>
    </row>
    <row r="53" spans="1:6" ht="25.5" x14ac:dyDescent="0.25">
      <c r="A53" s="20" t="s">
        <v>189</v>
      </c>
      <c r="B53" s="21" t="s">
        <v>64</v>
      </c>
      <c r="C53" s="22" t="s">
        <v>61</v>
      </c>
      <c r="D53" s="23">
        <v>575</v>
      </c>
      <c r="E53" s="100"/>
      <c r="F53" s="24">
        <f>E53*D53</f>
        <v>0</v>
      </c>
    </row>
    <row r="54" spans="1:6" ht="14.1" customHeight="1" x14ac:dyDescent="0.25">
      <c r="A54" s="20" t="s">
        <v>190</v>
      </c>
      <c r="B54" s="21" t="s">
        <v>65</v>
      </c>
      <c r="C54" s="22" t="s">
        <v>61</v>
      </c>
      <c r="D54" s="23">
        <v>15638</v>
      </c>
      <c r="E54" s="100"/>
      <c r="F54" s="24">
        <f>E54*D54</f>
        <v>0</v>
      </c>
    </row>
    <row r="55" spans="1:6" ht="8.4499999999999993" customHeight="1" thickBot="1" x14ac:dyDescent="0.3">
      <c r="A55" s="34"/>
      <c r="B55" s="34"/>
      <c r="C55" s="34"/>
      <c r="D55" s="35"/>
      <c r="E55" s="104"/>
      <c r="F55" s="34"/>
    </row>
    <row r="56" spans="1:6" ht="14.1" customHeight="1" thickTop="1" thickBot="1" x14ac:dyDescent="0.3">
      <c r="A56" s="41"/>
      <c r="B56" s="42" t="s">
        <v>40</v>
      </c>
      <c r="C56" s="41"/>
      <c r="D56" s="43"/>
      <c r="E56" s="105"/>
      <c r="F56" s="44">
        <f>SUM(F38:F55)</f>
        <v>0</v>
      </c>
    </row>
    <row r="57" spans="1:6" ht="14.1" customHeight="1" thickBot="1" x14ac:dyDescent="0.3">
      <c r="A57" s="6" t="s">
        <v>66</v>
      </c>
      <c r="B57" s="7" t="s">
        <v>67</v>
      </c>
      <c r="C57" s="8"/>
      <c r="D57" s="9"/>
      <c r="E57" s="102"/>
      <c r="F57" s="10"/>
    </row>
    <row r="58" spans="1:6" ht="8.4499999999999993" customHeight="1" x14ac:dyDescent="0.3">
      <c r="A58" s="11"/>
      <c r="B58" s="12"/>
      <c r="C58" s="11"/>
      <c r="D58" s="13"/>
      <c r="E58" s="103"/>
      <c r="F58" s="14"/>
    </row>
    <row r="59" spans="1:6" ht="14.1" customHeight="1" x14ac:dyDescent="0.25">
      <c r="A59" s="15" t="s">
        <v>68</v>
      </c>
      <c r="B59" s="16" t="s">
        <v>69</v>
      </c>
      <c r="C59" s="17"/>
      <c r="D59" s="18"/>
      <c r="E59" s="162"/>
      <c r="F59" s="19"/>
    </row>
    <row r="60" spans="1:6" ht="14.1" customHeight="1" x14ac:dyDescent="0.25">
      <c r="A60" s="25" t="s">
        <v>70</v>
      </c>
      <c r="B60" s="30" t="s">
        <v>71</v>
      </c>
      <c r="C60" s="27"/>
      <c r="D60" s="28"/>
      <c r="E60" s="99"/>
      <c r="F60" s="29"/>
    </row>
    <row r="61" spans="1:6" ht="76.5" x14ac:dyDescent="0.25">
      <c r="A61" s="20" t="s">
        <v>163</v>
      </c>
      <c r="B61" s="21" t="s">
        <v>72</v>
      </c>
      <c r="C61" s="22" t="s">
        <v>32</v>
      </c>
      <c r="D61" s="23">
        <v>2435</v>
      </c>
      <c r="E61" s="100"/>
      <c r="F61" s="24">
        <f>E61*D61</f>
        <v>0</v>
      </c>
    </row>
    <row r="62" spans="1:6" ht="14.1" customHeight="1" x14ac:dyDescent="0.25">
      <c r="A62" s="25" t="s">
        <v>73</v>
      </c>
      <c r="B62" s="30" t="s">
        <v>74</v>
      </c>
      <c r="C62" s="27"/>
      <c r="D62" s="28"/>
      <c r="E62" s="99"/>
      <c r="F62" s="29"/>
    </row>
    <row r="63" spans="1:6" ht="38.25" x14ac:dyDescent="0.25">
      <c r="A63" s="20" t="s">
        <v>191</v>
      </c>
      <c r="B63" s="21" t="s">
        <v>147</v>
      </c>
      <c r="C63" s="22" t="s">
        <v>25</v>
      </c>
      <c r="D63" s="23">
        <v>7114</v>
      </c>
      <c r="E63" s="100"/>
      <c r="F63" s="24">
        <f>E63*D63</f>
        <v>0</v>
      </c>
    </row>
    <row r="64" spans="1:6" ht="14.1" customHeight="1" x14ac:dyDescent="0.25">
      <c r="A64" s="25" t="s">
        <v>148</v>
      </c>
      <c r="B64" s="30" t="s">
        <v>149</v>
      </c>
      <c r="C64" s="27"/>
      <c r="D64" s="28"/>
      <c r="E64" s="99"/>
      <c r="F64" s="29"/>
    </row>
    <row r="65" spans="1:6" ht="38.25" x14ac:dyDescent="0.25">
      <c r="A65" s="20" t="s">
        <v>245</v>
      </c>
      <c r="B65" s="21" t="s">
        <v>150</v>
      </c>
      <c r="C65" s="22" t="s">
        <v>25</v>
      </c>
      <c r="D65" s="23">
        <v>7114</v>
      </c>
      <c r="E65" s="100"/>
      <c r="F65" s="24">
        <f>E65*D65</f>
        <v>0</v>
      </c>
    </row>
    <row r="66" spans="1:6" ht="14.1" customHeight="1" x14ac:dyDescent="0.25">
      <c r="A66" s="15" t="s">
        <v>75</v>
      </c>
      <c r="B66" s="16" t="s">
        <v>76</v>
      </c>
      <c r="C66" s="17"/>
      <c r="D66" s="18"/>
      <c r="E66" s="162"/>
      <c r="F66" s="19"/>
    </row>
    <row r="67" spans="1:6" ht="14.1" customHeight="1" x14ac:dyDescent="0.25">
      <c r="A67" s="25" t="s">
        <v>77</v>
      </c>
      <c r="B67" s="30" t="s">
        <v>151</v>
      </c>
      <c r="C67" s="27"/>
      <c r="D67" s="28"/>
      <c r="E67" s="99"/>
      <c r="F67" s="29"/>
    </row>
    <row r="68" spans="1:6" ht="25.5" x14ac:dyDescent="0.25">
      <c r="A68" s="20" t="s">
        <v>192</v>
      </c>
      <c r="B68" s="21" t="s">
        <v>685</v>
      </c>
      <c r="C68" s="22" t="s">
        <v>25</v>
      </c>
      <c r="D68" s="23">
        <v>6804</v>
      </c>
      <c r="E68" s="100"/>
      <c r="F68" s="24">
        <f>E68*D68</f>
        <v>0</v>
      </c>
    </row>
    <row r="69" spans="1:6" ht="14.1" customHeight="1" x14ac:dyDescent="0.25">
      <c r="A69" s="25" t="s">
        <v>409</v>
      </c>
      <c r="B69" s="30" t="s">
        <v>410</v>
      </c>
      <c r="C69" s="27"/>
      <c r="D69" s="28"/>
      <c r="E69" s="99"/>
      <c r="F69" s="29"/>
    </row>
    <row r="70" spans="1:6" ht="51" x14ac:dyDescent="0.25">
      <c r="A70" s="20" t="s">
        <v>411</v>
      </c>
      <c r="B70" s="21" t="s">
        <v>412</v>
      </c>
      <c r="C70" s="22" t="s">
        <v>25</v>
      </c>
      <c r="D70" s="23">
        <v>310</v>
      </c>
      <c r="E70" s="100"/>
      <c r="F70" s="24">
        <f>E70*D70</f>
        <v>0</v>
      </c>
    </row>
    <row r="71" spans="1:6" ht="14.1" customHeight="1" x14ac:dyDescent="0.25">
      <c r="A71" s="15" t="s">
        <v>80</v>
      </c>
      <c r="B71" s="16" t="s">
        <v>81</v>
      </c>
      <c r="C71" s="17"/>
      <c r="D71" s="18"/>
      <c r="E71" s="162"/>
      <c r="F71" s="19"/>
    </row>
    <row r="72" spans="1:6" ht="76.5" x14ac:dyDescent="0.25">
      <c r="A72" s="311" t="s">
        <v>193</v>
      </c>
      <c r="B72" s="21" t="s">
        <v>910</v>
      </c>
      <c r="C72" s="22" t="s">
        <v>25</v>
      </c>
      <c r="D72" s="23">
        <v>12.5</v>
      </c>
      <c r="E72" s="100"/>
      <c r="F72" s="24">
        <f>D72*E72</f>
        <v>0</v>
      </c>
    </row>
    <row r="73" spans="1:6" ht="14.1" customHeight="1" x14ac:dyDescent="0.25">
      <c r="A73" s="15" t="s">
        <v>85</v>
      </c>
      <c r="B73" s="16" t="s">
        <v>86</v>
      </c>
      <c r="C73" s="17"/>
      <c r="D73" s="18"/>
      <c r="E73" s="162"/>
      <c r="F73" s="19"/>
    </row>
    <row r="74" spans="1:6" ht="51" x14ac:dyDescent="0.25">
      <c r="A74" s="20" t="s">
        <v>246</v>
      </c>
      <c r="B74" s="21" t="s">
        <v>671</v>
      </c>
      <c r="C74" s="22" t="s">
        <v>27</v>
      </c>
      <c r="D74" s="23">
        <v>747</v>
      </c>
      <c r="E74" s="100"/>
      <c r="F74" s="24">
        <f>E74*D74</f>
        <v>0</v>
      </c>
    </row>
    <row r="75" spans="1:6" ht="51" x14ac:dyDescent="0.25">
      <c r="A75" s="20" t="s">
        <v>87</v>
      </c>
      <c r="B75" s="21" t="s">
        <v>669</v>
      </c>
      <c r="C75" s="22" t="s">
        <v>27</v>
      </c>
      <c r="D75" s="23">
        <v>14</v>
      </c>
      <c r="E75" s="100"/>
      <c r="F75" s="24">
        <f t="shared" ref="F75:F76" si="2">E75*D75</f>
        <v>0</v>
      </c>
    </row>
    <row r="76" spans="1:6" ht="51" x14ac:dyDescent="0.25">
      <c r="A76" s="20" t="s">
        <v>413</v>
      </c>
      <c r="B76" s="21" t="s">
        <v>670</v>
      </c>
      <c r="C76" s="22" t="s">
        <v>27</v>
      </c>
      <c r="D76" s="23">
        <v>18</v>
      </c>
      <c r="E76" s="100"/>
      <c r="F76" s="24">
        <f t="shared" si="2"/>
        <v>0</v>
      </c>
    </row>
    <row r="77" spans="1:6" ht="25.5" x14ac:dyDescent="0.25">
      <c r="A77" s="20" t="s">
        <v>674</v>
      </c>
      <c r="B77" s="21" t="s">
        <v>415</v>
      </c>
      <c r="C77" s="22" t="s">
        <v>27</v>
      </c>
      <c r="D77" s="23">
        <v>150</v>
      </c>
      <c r="E77" s="100"/>
      <c r="F77" s="24">
        <f>E77*D77</f>
        <v>0</v>
      </c>
    </row>
    <row r="78" spans="1:6" ht="38.25" x14ac:dyDescent="0.25">
      <c r="A78" s="20" t="s">
        <v>675</v>
      </c>
      <c r="B78" s="21" t="s">
        <v>414</v>
      </c>
      <c r="C78" s="22" t="s">
        <v>27</v>
      </c>
      <c r="D78" s="23">
        <v>106</v>
      </c>
      <c r="E78" s="100"/>
      <c r="F78" s="24">
        <f>E78*D78</f>
        <v>0</v>
      </c>
    </row>
    <row r="79" spans="1:6" ht="8.4499999999999993" customHeight="1" thickBot="1" x14ac:dyDescent="0.3">
      <c r="A79" s="34"/>
      <c r="B79" s="34"/>
      <c r="C79" s="34"/>
      <c r="D79" s="35"/>
      <c r="E79" s="104"/>
      <c r="F79" s="34"/>
    </row>
    <row r="80" spans="1:6" ht="14.1" customHeight="1" thickTop="1" thickBot="1" x14ac:dyDescent="0.3">
      <c r="A80" s="41"/>
      <c r="B80" s="42" t="s">
        <v>40</v>
      </c>
      <c r="C80" s="41"/>
      <c r="D80" s="43"/>
      <c r="E80" s="105"/>
      <c r="F80" s="44">
        <f>SUM(F61:F79)</f>
        <v>0</v>
      </c>
    </row>
    <row r="81" spans="1:6" ht="14.1" customHeight="1" thickBot="1" x14ac:dyDescent="0.3">
      <c r="A81" s="6" t="s">
        <v>90</v>
      </c>
      <c r="B81" s="7" t="s">
        <v>91</v>
      </c>
      <c r="C81" s="8"/>
      <c r="D81" s="9"/>
      <c r="E81" s="102"/>
      <c r="F81" s="10"/>
    </row>
    <row r="82" spans="1:6" ht="8.4499999999999993" customHeight="1" x14ac:dyDescent="0.3">
      <c r="A82" s="45"/>
      <c r="B82" s="12"/>
      <c r="C82" s="11"/>
      <c r="D82" s="13"/>
      <c r="E82" s="103"/>
      <c r="F82" s="14"/>
    </row>
    <row r="83" spans="1:6" ht="14.1" customHeight="1" x14ac:dyDescent="0.25">
      <c r="A83" s="25" t="s">
        <v>92</v>
      </c>
      <c r="B83" s="30" t="s">
        <v>93</v>
      </c>
      <c r="C83" s="27"/>
      <c r="D83" s="28"/>
      <c r="E83" s="99"/>
      <c r="F83" s="29"/>
    </row>
    <row r="84" spans="1:6" ht="63.75" x14ac:dyDescent="0.25">
      <c r="A84" s="20" t="s">
        <v>165</v>
      </c>
      <c r="B84" s="21" t="s">
        <v>94</v>
      </c>
      <c r="C84" s="22" t="s">
        <v>37</v>
      </c>
      <c r="D84" s="23">
        <v>57.9</v>
      </c>
      <c r="E84" s="100"/>
      <c r="F84" s="24">
        <f t="shared" ref="F84:F85" si="3">E84*D84</f>
        <v>0</v>
      </c>
    </row>
    <row r="85" spans="1:6" ht="25.5" x14ac:dyDescent="0.25">
      <c r="A85" s="20" t="s">
        <v>201</v>
      </c>
      <c r="B85" s="21" t="s">
        <v>95</v>
      </c>
      <c r="C85" s="22" t="s">
        <v>27</v>
      </c>
      <c r="D85" s="23">
        <v>256.60000000000002</v>
      </c>
      <c r="E85" s="100"/>
      <c r="F85" s="24">
        <f t="shared" si="3"/>
        <v>0</v>
      </c>
    </row>
    <row r="86" spans="1:6" ht="14.1" customHeight="1" x14ac:dyDescent="0.25">
      <c r="A86" s="25" t="s">
        <v>96</v>
      </c>
      <c r="B86" s="30" t="s">
        <v>97</v>
      </c>
      <c r="C86" s="27"/>
      <c r="D86" s="28"/>
      <c r="E86" s="99"/>
      <c r="F86" s="29"/>
    </row>
    <row r="87" spans="1:6" ht="38.25" x14ac:dyDescent="0.25">
      <c r="A87" s="20" t="s">
        <v>202</v>
      </c>
      <c r="B87" s="21" t="s">
        <v>98</v>
      </c>
      <c r="C87" s="22" t="s">
        <v>14</v>
      </c>
      <c r="D87" s="23">
        <v>6</v>
      </c>
      <c r="E87" s="100"/>
      <c r="F87" s="24">
        <f>E87*D87</f>
        <v>0</v>
      </c>
    </row>
    <row r="88" spans="1:6" ht="63.75" x14ac:dyDescent="0.25">
      <c r="A88" s="20" t="s">
        <v>203</v>
      </c>
      <c r="B88" s="21" t="s">
        <v>99</v>
      </c>
      <c r="C88" s="22" t="s">
        <v>14</v>
      </c>
      <c r="D88" s="23">
        <v>3</v>
      </c>
      <c r="E88" s="100"/>
      <c r="F88" s="24">
        <f>E88*D88</f>
        <v>0</v>
      </c>
    </row>
    <row r="89" spans="1:6" ht="51" x14ac:dyDescent="0.25">
      <c r="A89" s="20" t="s">
        <v>204</v>
      </c>
      <c r="B89" s="21" t="s">
        <v>100</v>
      </c>
      <c r="C89" s="22" t="s">
        <v>14</v>
      </c>
      <c r="D89" s="23">
        <v>3</v>
      </c>
      <c r="E89" s="100"/>
      <c r="F89" s="24">
        <f>E89*D89</f>
        <v>0</v>
      </c>
    </row>
    <row r="90" spans="1:6" ht="8.4499999999999993" customHeight="1" thickBot="1" x14ac:dyDescent="0.3">
      <c r="A90" s="34"/>
      <c r="B90" s="34"/>
      <c r="C90" s="34"/>
      <c r="D90" s="35"/>
      <c r="E90" s="104"/>
      <c r="F90" s="34"/>
    </row>
    <row r="91" spans="1:6" ht="14.1" customHeight="1" thickTop="1" thickBot="1" x14ac:dyDescent="0.3">
      <c r="A91" s="41"/>
      <c r="B91" s="42" t="s">
        <v>40</v>
      </c>
      <c r="C91" s="41"/>
      <c r="D91" s="43"/>
      <c r="E91" s="105"/>
      <c r="F91" s="44">
        <f>SUM(F83:F90)</f>
        <v>0</v>
      </c>
    </row>
    <row r="92" spans="1:6" ht="14.1" customHeight="1" thickBot="1" x14ac:dyDescent="0.3">
      <c r="A92" s="6" t="s">
        <v>102</v>
      </c>
      <c r="B92" s="7" t="s">
        <v>103</v>
      </c>
      <c r="C92" s="8"/>
      <c r="D92" s="9"/>
      <c r="E92" s="102"/>
      <c r="F92" s="10"/>
    </row>
    <row r="93" spans="1:6" ht="8.4499999999999993" customHeight="1" x14ac:dyDescent="0.3">
      <c r="A93" s="11"/>
      <c r="B93" s="12"/>
      <c r="C93" s="11"/>
      <c r="D93" s="13"/>
      <c r="E93" s="103"/>
      <c r="F93" s="14"/>
    </row>
    <row r="94" spans="1:6" ht="14.1" customHeight="1" x14ac:dyDescent="0.25">
      <c r="A94" s="312" t="s">
        <v>487</v>
      </c>
      <c r="B94" s="313" t="s">
        <v>488</v>
      </c>
      <c r="C94" s="314"/>
      <c r="D94" s="315"/>
      <c r="E94" s="327"/>
      <c r="F94" s="320"/>
    </row>
    <row r="95" spans="1:6" ht="51" x14ac:dyDescent="0.25">
      <c r="A95" s="20" t="s">
        <v>166</v>
      </c>
      <c r="B95" s="304" t="s">
        <v>663</v>
      </c>
      <c r="C95" s="305" t="s">
        <v>27</v>
      </c>
      <c r="D95" s="306">
        <v>33</v>
      </c>
      <c r="E95" s="324"/>
      <c r="F95" s="318">
        <f t="shared" ref="F95" si="4">E95*D95</f>
        <v>0</v>
      </c>
    </row>
    <row r="96" spans="1:6" ht="14.1" customHeight="1" x14ac:dyDescent="0.25">
      <c r="A96" s="25" t="s">
        <v>104</v>
      </c>
      <c r="B96" s="30" t="s">
        <v>105</v>
      </c>
      <c r="C96" s="27"/>
      <c r="D96" s="28"/>
      <c r="E96" s="99"/>
      <c r="F96" s="29"/>
    </row>
    <row r="97" spans="1:6" ht="25.5" x14ac:dyDescent="0.25">
      <c r="A97" s="20" t="s">
        <v>206</v>
      </c>
      <c r="B97" s="21" t="s">
        <v>106</v>
      </c>
      <c r="C97" s="22" t="s">
        <v>107</v>
      </c>
      <c r="D97" s="23">
        <v>3755</v>
      </c>
      <c r="E97" s="100"/>
      <c r="F97" s="24">
        <f t="shared" ref="F97:F99" si="5">D97*E97</f>
        <v>0</v>
      </c>
    </row>
    <row r="98" spans="1:6" ht="38.25" x14ac:dyDescent="0.25">
      <c r="A98" s="20" t="s">
        <v>207</v>
      </c>
      <c r="B98" s="21" t="s">
        <v>690</v>
      </c>
      <c r="C98" s="22" t="s">
        <v>107</v>
      </c>
      <c r="D98" s="23">
        <v>150</v>
      </c>
      <c r="E98" s="100"/>
      <c r="F98" s="24">
        <f>E98*D98</f>
        <v>0</v>
      </c>
    </row>
    <row r="99" spans="1:6" ht="51" x14ac:dyDescent="0.25">
      <c r="A99" s="20" t="s">
        <v>689</v>
      </c>
      <c r="B99" s="33" t="s">
        <v>664</v>
      </c>
      <c r="C99" s="22" t="s">
        <v>14</v>
      </c>
      <c r="D99" s="23">
        <v>105</v>
      </c>
      <c r="E99" s="100"/>
      <c r="F99" s="24">
        <f t="shared" si="5"/>
        <v>0</v>
      </c>
    </row>
    <row r="100" spans="1:6" ht="14.1" customHeight="1" x14ac:dyDescent="0.25">
      <c r="A100" s="25" t="s">
        <v>108</v>
      </c>
      <c r="B100" s="30" t="s">
        <v>109</v>
      </c>
      <c r="C100" s="27"/>
      <c r="D100" s="28"/>
      <c r="E100" s="99"/>
      <c r="F100" s="29"/>
    </row>
    <row r="101" spans="1:6" ht="38.25" x14ac:dyDescent="0.25">
      <c r="A101" s="311" t="s">
        <v>208</v>
      </c>
      <c r="B101" s="304" t="s">
        <v>634</v>
      </c>
      <c r="C101" s="305" t="s">
        <v>14</v>
      </c>
      <c r="D101" s="316">
        <v>1</v>
      </c>
      <c r="E101" s="328"/>
      <c r="F101" s="321">
        <f>D101*E101</f>
        <v>0</v>
      </c>
    </row>
    <row r="102" spans="1:6" ht="25.5" x14ac:dyDescent="0.25">
      <c r="A102" s="311" t="s">
        <v>209</v>
      </c>
      <c r="B102" s="21" t="s">
        <v>691</v>
      </c>
      <c r="C102" s="22" t="s">
        <v>32</v>
      </c>
      <c r="D102" s="23">
        <v>51</v>
      </c>
      <c r="E102" s="100"/>
      <c r="F102" s="24">
        <f>D102*E102</f>
        <v>0</v>
      </c>
    </row>
    <row r="103" spans="1:6" s="31" customFormat="1" ht="25.5" x14ac:dyDescent="0.25">
      <c r="A103" s="311" t="s">
        <v>210</v>
      </c>
      <c r="B103" s="21" t="s">
        <v>687</v>
      </c>
      <c r="C103" s="22" t="s">
        <v>32</v>
      </c>
      <c r="D103" s="23">
        <v>3</v>
      </c>
      <c r="E103" s="100"/>
      <c r="F103" s="24">
        <f>D103*E103</f>
        <v>0</v>
      </c>
    </row>
    <row r="104" spans="1:6" ht="14.1" customHeight="1" x14ac:dyDescent="0.25">
      <c r="A104" s="311" t="s">
        <v>211</v>
      </c>
      <c r="B104" s="21" t="s">
        <v>111</v>
      </c>
      <c r="C104" s="22" t="s">
        <v>25</v>
      </c>
      <c r="D104" s="23">
        <v>334</v>
      </c>
      <c r="E104" s="100"/>
      <c r="F104" s="24">
        <f t="shared" ref="F104:F114" si="6">D104*E104</f>
        <v>0</v>
      </c>
    </row>
    <row r="105" spans="1:6" ht="25.5" x14ac:dyDescent="0.25">
      <c r="A105" s="311" t="s">
        <v>212</v>
      </c>
      <c r="B105" s="21" t="s">
        <v>662</v>
      </c>
      <c r="C105" s="22" t="s">
        <v>37</v>
      </c>
      <c r="D105" s="23">
        <v>439</v>
      </c>
      <c r="E105" s="100"/>
      <c r="F105" s="24">
        <f t="shared" si="6"/>
        <v>0</v>
      </c>
    </row>
    <row r="106" spans="1:6" ht="25.5" x14ac:dyDescent="0.25">
      <c r="A106" s="311" t="s">
        <v>213</v>
      </c>
      <c r="B106" s="21" t="s">
        <v>682</v>
      </c>
      <c r="C106" s="22" t="s">
        <v>37</v>
      </c>
      <c r="D106" s="23">
        <v>37</v>
      </c>
      <c r="E106" s="100"/>
      <c r="F106" s="24">
        <f t="shared" si="6"/>
        <v>0</v>
      </c>
    </row>
    <row r="107" spans="1:6" ht="25.5" x14ac:dyDescent="0.25">
      <c r="A107" s="311" t="s">
        <v>214</v>
      </c>
      <c r="B107" s="21" t="s">
        <v>683</v>
      </c>
      <c r="C107" s="22" t="s">
        <v>27</v>
      </c>
      <c r="D107" s="23">
        <v>326</v>
      </c>
      <c r="E107" s="100"/>
      <c r="F107" s="24">
        <f t="shared" ref="F107" si="7">D107*E107</f>
        <v>0</v>
      </c>
    </row>
    <row r="108" spans="1:6" ht="140.25" x14ac:dyDescent="0.25">
      <c r="A108" s="311" t="s">
        <v>421</v>
      </c>
      <c r="B108" s="33" t="s">
        <v>692</v>
      </c>
      <c r="C108" s="22" t="s">
        <v>32</v>
      </c>
      <c r="D108" s="23">
        <v>56</v>
      </c>
      <c r="E108" s="100"/>
      <c r="F108" s="24">
        <f t="shared" si="6"/>
        <v>0</v>
      </c>
    </row>
    <row r="109" spans="1:6" ht="14.1" customHeight="1" x14ac:dyDescent="0.25">
      <c r="A109" s="311" t="s">
        <v>422</v>
      </c>
      <c r="B109" s="21" t="s">
        <v>418</v>
      </c>
      <c r="C109" s="22" t="s">
        <v>14</v>
      </c>
      <c r="D109" s="23">
        <v>1</v>
      </c>
      <c r="E109" s="100"/>
      <c r="F109" s="24">
        <f t="shared" si="6"/>
        <v>0</v>
      </c>
    </row>
    <row r="110" spans="1:6" ht="14.1" customHeight="1" x14ac:dyDescent="0.25">
      <c r="A110" s="311" t="s">
        <v>423</v>
      </c>
      <c r="B110" s="21" t="s">
        <v>680</v>
      </c>
      <c r="C110" s="22" t="s">
        <v>27</v>
      </c>
      <c r="D110" s="23">
        <v>33</v>
      </c>
      <c r="E110" s="100"/>
      <c r="F110" s="24">
        <f t="shared" si="6"/>
        <v>0</v>
      </c>
    </row>
    <row r="111" spans="1:6" s="31" customFormat="1" ht="14.1" customHeight="1" x14ac:dyDescent="0.25">
      <c r="A111" s="311" t="s">
        <v>424</v>
      </c>
      <c r="B111" s="21" t="s">
        <v>486</v>
      </c>
      <c r="C111" s="22" t="s">
        <v>27</v>
      </c>
      <c r="D111" s="23">
        <v>37</v>
      </c>
      <c r="E111" s="100"/>
      <c r="F111" s="24">
        <f t="shared" si="6"/>
        <v>0</v>
      </c>
    </row>
    <row r="112" spans="1:6" ht="25.5" x14ac:dyDescent="0.25">
      <c r="A112" s="311" t="s">
        <v>425</v>
      </c>
      <c r="B112" s="21" t="s">
        <v>681</v>
      </c>
      <c r="C112" s="22" t="s">
        <v>27</v>
      </c>
      <c r="D112" s="23">
        <v>340</v>
      </c>
      <c r="E112" s="100"/>
      <c r="F112" s="24">
        <f t="shared" si="6"/>
        <v>0</v>
      </c>
    </row>
    <row r="113" spans="1:6" ht="14.1" customHeight="1" x14ac:dyDescent="0.25">
      <c r="A113" s="311" t="s">
        <v>633</v>
      </c>
      <c r="B113" s="21" t="s">
        <v>679</v>
      </c>
      <c r="C113" s="22" t="s">
        <v>27</v>
      </c>
      <c r="D113" s="23">
        <v>270</v>
      </c>
      <c r="E113" s="100"/>
      <c r="F113" s="24">
        <f t="shared" si="6"/>
        <v>0</v>
      </c>
    </row>
    <row r="114" spans="1:6" ht="25.5" x14ac:dyDescent="0.25">
      <c r="A114" s="311" t="s">
        <v>684</v>
      </c>
      <c r="B114" s="21" t="s">
        <v>419</v>
      </c>
      <c r="C114" s="22" t="s">
        <v>14</v>
      </c>
      <c r="D114" s="23">
        <v>1</v>
      </c>
      <c r="E114" s="100"/>
      <c r="F114" s="24">
        <f t="shared" si="6"/>
        <v>0</v>
      </c>
    </row>
    <row r="115" spans="1:6" ht="25.5" x14ac:dyDescent="0.25">
      <c r="A115" s="311" t="s">
        <v>688</v>
      </c>
      <c r="B115" s="21" t="s">
        <v>416</v>
      </c>
      <c r="C115" s="22" t="s">
        <v>417</v>
      </c>
      <c r="D115" s="23">
        <v>21</v>
      </c>
      <c r="E115" s="100"/>
      <c r="F115" s="24">
        <f>D115*E115</f>
        <v>0</v>
      </c>
    </row>
    <row r="116" spans="1:6" ht="8.4499999999999993" customHeight="1" thickBot="1" x14ac:dyDescent="0.3">
      <c r="A116" s="34"/>
      <c r="B116" s="34"/>
      <c r="C116" s="34"/>
      <c r="D116" s="35"/>
      <c r="E116" s="104"/>
      <c r="F116" s="34"/>
    </row>
    <row r="117" spans="1:6" ht="14.1" customHeight="1" thickTop="1" thickBot="1" x14ac:dyDescent="0.3">
      <c r="A117" s="41"/>
      <c r="B117" s="42" t="s">
        <v>40</v>
      </c>
      <c r="C117" s="41"/>
      <c r="D117" s="43"/>
      <c r="E117" s="105"/>
      <c r="F117" s="44">
        <f>SUM(F95:F116)</f>
        <v>0</v>
      </c>
    </row>
    <row r="118" spans="1:6" ht="14.1" customHeight="1" thickBot="1" x14ac:dyDescent="0.3">
      <c r="A118" s="6" t="s">
        <v>117</v>
      </c>
      <c r="B118" s="7" t="s">
        <v>118</v>
      </c>
      <c r="C118" s="8"/>
      <c r="D118" s="9"/>
      <c r="E118" s="102"/>
      <c r="F118" s="10"/>
    </row>
    <row r="119" spans="1:6" ht="8.4499999999999993" customHeight="1" x14ac:dyDescent="0.3">
      <c r="A119" s="11"/>
      <c r="B119" s="12"/>
      <c r="C119" s="11"/>
      <c r="D119" s="13"/>
      <c r="E119" s="103"/>
      <c r="F119" s="14"/>
    </row>
    <row r="120" spans="1:6" ht="14.1" customHeight="1" x14ac:dyDescent="0.25">
      <c r="A120" s="25" t="s">
        <v>119</v>
      </c>
      <c r="B120" s="30" t="s">
        <v>120</v>
      </c>
      <c r="C120" s="27"/>
      <c r="D120" s="28"/>
      <c r="E120" s="99"/>
      <c r="F120" s="29"/>
    </row>
    <row r="121" spans="1:6" s="31" customFormat="1" ht="38.25" x14ac:dyDescent="0.25">
      <c r="A121" s="20" t="s">
        <v>217</v>
      </c>
      <c r="B121" s="317" t="s">
        <v>697</v>
      </c>
      <c r="C121" s="22" t="s">
        <v>14</v>
      </c>
      <c r="D121" s="23">
        <v>4</v>
      </c>
      <c r="E121" s="100"/>
      <c r="F121" s="24">
        <f t="shared" ref="F121:F126" si="8">E121*D121</f>
        <v>0</v>
      </c>
    </row>
    <row r="122" spans="1:6" s="31" customFormat="1" ht="38.25" x14ac:dyDescent="0.25">
      <c r="A122" s="20" t="s">
        <v>218</v>
      </c>
      <c r="B122" s="21" t="s">
        <v>695</v>
      </c>
      <c r="C122" s="22" t="s">
        <v>14</v>
      </c>
      <c r="D122" s="23">
        <v>5</v>
      </c>
      <c r="E122" s="100"/>
      <c r="F122" s="24">
        <f t="shared" si="8"/>
        <v>0</v>
      </c>
    </row>
    <row r="123" spans="1:6" s="31" customFormat="1" ht="38.25" x14ac:dyDescent="0.25">
      <c r="A123" s="20" t="s">
        <v>219</v>
      </c>
      <c r="B123" s="21" t="s">
        <v>694</v>
      </c>
      <c r="C123" s="22" t="s">
        <v>14</v>
      </c>
      <c r="D123" s="23">
        <v>5</v>
      </c>
      <c r="E123" s="100"/>
      <c r="F123" s="24">
        <f t="shared" si="8"/>
        <v>0</v>
      </c>
    </row>
    <row r="124" spans="1:6" s="31" customFormat="1" ht="25.5" x14ac:dyDescent="0.25">
      <c r="A124" s="20" t="s">
        <v>220</v>
      </c>
      <c r="B124" s="21" t="s">
        <v>121</v>
      </c>
      <c r="C124" s="22" t="s">
        <v>14</v>
      </c>
      <c r="D124" s="23">
        <v>10</v>
      </c>
      <c r="E124" s="100"/>
      <c r="F124" s="24">
        <f t="shared" si="8"/>
        <v>0</v>
      </c>
    </row>
    <row r="125" spans="1:6" s="31" customFormat="1" ht="38.25" x14ac:dyDescent="0.25">
      <c r="A125" s="20" t="s">
        <v>221</v>
      </c>
      <c r="B125" s="21" t="s">
        <v>122</v>
      </c>
      <c r="C125" s="22" t="s">
        <v>14</v>
      </c>
      <c r="D125" s="23">
        <v>6</v>
      </c>
      <c r="E125" s="100"/>
      <c r="F125" s="24">
        <f t="shared" si="8"/>
        <v>0</v>
      </c>
    </row>
    <row r="126" spans="1:6" s="31" customFormat="1" ht="38.25" x14ac:dyDescent="0.25">
      <c r="A126" s="20" t="s">
        <v>222</v>
      </c>
      <c r="B126" s="21" t="s">
        <v>123</v>
      </c>
      <c r="C126" s="22" t="s">
        <v>14</v>
      </c>
      <c r="D126" s="23">
        <v>10</v>
      </c>
      <c r="E126" s="100"/>
      <c r="F126" s="24">
        <f t="shared" si="8"/>
        <v>0</v>
      </c>
    </row>
    <row r="127" spans="1:6" s="31" customFormat="1" ht="14.1" customHeight="1" x14ac:dyDescent="0.25">
      <c r="A127" s="25" t="s">
        <v>127</v>
      </c>
      <c r="B127" s="30" t="s">
        <v>128</v>
      </c>
      <c r="C127" s="27"/>
      <c r="D127" s="28"/>
      <c r="E127" s="99"/>
      <c r="F127" s="29"/>
    </row>
    <row r="128" spans="1:6" s="31" customFormat="1" ht="51" x14ac:dyDescent="0.25">
      <c r="A128" s="20" t="s">
        <v>225</v>
      </c>
      <c r="B128" s="33" t="s">
        <v>668</v>
      </c>
      <c r="C128" s="22" t="s">
        <v>27</v>
      </c>
      <c r="D128" s="23">
        <v>1157</v>
      </c>
      <c r="E128" s="100"/>
      <c r="F128" s="24">
        <f t="shared" ref="F128:F143" si="9">E128*D128</f>
        <v>0</v>
      </c>
    </row>
    <row r="129" spans="1:9" s="31" customFormat="1" ht="38.25" x14ac:dyDescent="0.25">
      <c r="A129" s="20" t="s">
        <v>226</v>
      </c>
      <c r="B129" s="33" t="s">
        <v>433</v>
      </c>
      <c r="C129" s="22" t="s">
        <v>27</v>
      </c>
      <c r="D129" s="23">
        <v>119.8</v>
      </c>
      <c r="E129" s="100"/>
      <c r="F129" s="24">
        <f t="shared" si="9"/>
        <v>0</v>
      </c>
    </row>
    <row r="130" spans="1:9" s="31" customFormat="1" ht="51" x14ac:dyDescent="0.25">
      <c r="A130" s="20" t="s">
        <v>227</v>
      </c>
      <c r="B130" s="21" t="s">
        <v>430</v>
      </c>
      <c r="C130" s="22" t="s">
        <v>27</v>
      </c>
      <c r="D130" s="23">
        <v>85</v>
      </c>
      <c r="E130" s="100"/>
      <c r="F130" s="24">
        <f t="shared" si="9"/>
        <v>0</v>
      </c>
    </row>
    <row r="131" spans="1:9" s="31" customFormat="1" ht="51" x14ac:dyDescent="0.25">
      <c r="A131" s="20" t="s">
        <v>228</v>
      </c>
      <c r="B131" s="33" t="s">
        <v>429</v>
      </c>
      <c r="C131" s="22" t="s">
        <v>27</v>
      </c>
      <c r="D131" s="23">
        <v>64</v>
      </c>
      <c r="E131" s="100"/>
      <c r="F131" s="24">
        <f>D131*E131</f>
        <v>0</v>
      </c>
    </row>
    <row r="132" spans="1:9" s="31" customFormat="1" ht="38.25" x14ac:dyDescent="0.25">
      <c r="A132" s="20" t="s">
        <v>229</v>
      </c>
      <c r="B132" s="33" t="s">
        <v>131</v>
      </c>
      <c r="C132" s="22" t="s">
        <v>25</v>
      </c>
      <c r="D132" s="23">
        <v>3</v>
      </c>
      <c r="E132" s="100"/>
      <c r="F132" s="24">
        <f t="shared" si="9"/>
        <v>0</v>
      </c>
    </row>
    <row r="133" spans="1:9" s="31" customFormat="1" ht="38.25" x14ac:dyDescent="0.25">
      <c r="A133" s="20" t="s">
        <v>230</v>
      </c>
      <c r="B133" s="33" t="s">
        <v>432</v>
      </c>
      <c r="C133" s="22" t="s">
        <v>25</v>
      </c>
      <c r="D133" s="23">
        <v>11.15</v>
      </c>
      <c r="E133" s="100"/>
      <c r="F133" s="24">
        <f t="shared" ref="F133" si="10">E133*D133</f>
        <v>0</v>
      </c>
    </row>
    <row r="134" spans="1:9" s="31" customFormat="1" ht="38.25" x14ac:dyDescent="0.25">
      <c r="A134" s="20" t="s">
        <v>231</v>
      </c>
      <c r="B134" s="33" t="s">
        <v>156</v>
      </c>
      <c r="C134" s="22" t="s">
        <v>25</v>
      </c>
      <c r="D134" s="23">
        <v>47.75</v>
      </c>
      <c r="E134" s="100"/>
      <c r="F134" s="24">
        <f t="shared" si="9"/>
        <v>0</v>
      </c>
    </row>
    <row r="135" spans="1:9" s="31" customFormat="1" ht="51" x14ac:dyDescent="0.25">
      <c r="A135" s="20" t="s">
        <v>232</v>
      </c>
      <c r="B135" s="33" t="s">
        <v>435</v>
      </c>
      <c r="C135" s="22" t="s">
        <v>25</v>
      </c>
      <c r="D135" s="23">
        <v>7.05</v>
      </c>
      <c r="E135" s="100"/>
      <c r="F135" s="24">
        <f t="shared" si="9"/>
        <v>0</v>
      </c>
    </row>
    <row r="136" spans="1:9" s="31" customFormat="1" ht="51" x14ac:dyDescent="0.25">
      <c r="A136" s="20" t="s">
        <v>233</v>
      </c>
      <c r="B136" s="33" t="s">
        <v>436</v>
      </c>
      <c r="C136" s="22" t="s">
        <v>25</v>
      </c>
      <c r="D136" s="23">
        <v>5.6</v>
      </c>
      <c r="E136" s="100"/>
      <c r="F136" s="24">
        <f t="shared" si="9"/>
        <v>0</v>
      </c>
    </row>
    <row r="137" spans="1:9" s="31" customFormat="1" ht="51" x14ac:dyDescent="0.25">
      <c r="A137" s="20" t="s">
        <v>234</v>
      </c>
      <c r="B137" s="33" t="s">
        <v>434</v>
      </c>
      <c r="C137" s="22" t="s">
        <v>25</v>
      </c>
      <c r="D137" s="23">
        <v>115</v>
      </c>
      <c r="E137" s="100"/>
      <c r="F137" s="24">
        <f t="shared" ref="F137" si="11">E137*D137</f>
        <v>0</v>
      </c>
    </row>
    <row r="138" spans="1:9" s="31" customFormat="1" ht="51" x14ac:dyDescent="0.25">
      <c r="A138" s="20" t="s">
        <v>235</v>
      </c>
      <c r="B138" s="21" t="s">
        <v>431</v>
      </c>
      <c r="C138" s="22" t="s">
        <v>25</v>
      </c>
      <c r="D138" s="23">
        <v>153</v>
      </c>
      <c r="E138" s="100"/>
      <c r="F138" s="24">
        <f t="shared" si="9"/>
        <v>0</v>
      </c>
    </row>
    <row r="139" spans="1:9" s="31" customFormat="1" ht="51" x14ac:dyDescent="0.25">
      <c r="A139" s="20" t="s">
        <v>236</v>
      </c>
      <c r="B139" s="21" t="s">
        <v>667</v>
      </c>
      <c r="C139" s="22" t="s">
        <v>27</v>
      </c>
      <c r="D139" s="23">
        <v>174</v>
      </c>
      <c r="E139" s="100"/>
      <c r="F139" s="24">
        <f t="shared" si="9"/>
        <v>0</v>
      </c>
      <c r="I139" s="303"/>
    </row>
    <row r="140" spans="1:9" s="31" customFormat="1" ht="14.1" customHeight="1" x14ac:dyDescent="0.25">
      <c r="A140" s="20" t="s">
        <v>237</v>
      </c>
      <c r="B140" s="21" t="s">
        <v>153</v>
      </c>
      <c r="C140" s="22" t="s">
        <v>27</v>
      </c>
      <c r="D140" s="23">
        <v>215</v>
      </c>
      <c r="E140" s="100"/>
      <c r="F140" s="24">
        <f t="shared" si="9"/>
        <v>0</v>
      </c>
    </row>
    <row r="141" spans="1:9" s="31" customFormat="1" ht="14.1" customHeight="1" x14ac:dyDescent="0.25">
      <c r="A141" s="20" t="s">
        <v>437</v>
      </c>
      <c r="B141" s="21" t="s">
        <v>427</v>
      </c>
      <c r="C141" s="22" t="s">
        <v>27</v>
      </c>
      <c r="D141" s="23">
        <v>183.8</v>
      </c>
      <c r="E141" s="100"/>
      <c r="F141" s="24">
        <f t="shared" ref="F141" si="12">E141*D141</f>
        <v>0</v>
      </c>
    </row>
    <row r="142" spans="1:9" s="31" customFormat="1" ht="14.1" customHeight="1" x14ac:dyDescent="0.25">
      <c r="A142" s="20" t="s">
        <v>438</v>
      </c>
      <c r="B142" s="21" t="s">
        <v>428</v>
      </c>
      <c r="C142" s="22" t="s">
        <v>27</v>
      </c>
      <c r="D142" s="23">
        <v>85</v>
      </c>
      <c r="E142" s="100"/>
      <c r="F142" s="24">
        <f t="shared" ref="F142" si="13">E142*D142</f>
        <v>0</v>
      </c>
    </row>
    <row r="143" spans="1:9" s="31" customFormat="1" ht="51" x14ac:dyDescent="0.25">
      <c r="A143" s="20" t="s">
        <v>439</v>
      </c>
      <c r="B143" s="21" t="s">
        <v>154</v>
      </c>
      <c r="C143" s="22" t="s">
        <v>37</v>
      </c>
      <c r="D143" s="23">
        <v>69.7</v>
      </c>
      <c r="E143" s="100"/>
      <c r="F143" s="24">
        <f t="shared" si="9"/>
        <v>0</v>
      </c>
    </row>
    <row r="144" spans="1:9" ht="8.4499999999999993" customHeight="1" thickBot="1" x14ac:dyDescent="0.3">
      <c r="A144" s="34"/>
      <c r="B144" s="34"/>
      <c r="C144" s="34"/>
      <c r="D144" s="35"/>
      <c r="E144" s="104"/>
      <c r="F144" s="34"/>
    </row>
    <row r="145" spans="1:6" ht="14.1" customHeight="1" thickTop="1" x14ac:dyDescent="0.25">
      <c r="A145" s="41"/>
      <c r="B145" s="42" t="s">
        <v>40</v>
      </c>
      <c r="C145" s="41"/>
      <c r="D145" s="43"/>
      <c r="E145" s="105"/>
      <c r="F145" s="44">
        <f>SUM(F121:F144)</f>
        <v>0</v>
      </c>
    </row>
    <row r="146" spans="1:6" x14ac:dyDescent="0.25">
      <c r="A146" s="46"/>
      <c r="B146" s="47"/>
      <c r="C146" s="46"/>
      <c r="D146" s="48"/>
      <c r="E146" s="329"/>
      <c r="F146" s="49"/>
    </row>
    <row r="147" spans="1:6" x14ac:dyDescent="0.25">
      <c r="D147" s="50"/>
    </row>
    <row r="148" spans="1:6" x14ac:dyDescent="0.25">
      <c r="A148" s="51"/>
      <c r="B148" s="51"/>
      <c r="C148" s="51"/>
      <c r="D148" s="51"/>
      <c r="E148" s="331"/>
      <c r="F148" s="51"/>
    </row>
    <row r="149" spans="1:6" x14ac:dyDescent="0.25">
      <c r="A149" s="51"/>
      <c r="B149" s="51"/>
      <c r="C149" s="51"/>
      <c r="D149" s="51"/>
      <c r="E149" s="331"/>
      <c r="F149" s="51"/>
    </row>
    <row r="150" spans="1:6" x14ac:dyDescent="0.25">
      <c r="D150" s="50"/>
    </row>
    <row r="151" spans="1:6" x14ac:dyDescent="0.25">
      <c r="D151" s="50"/>
    </row>
    <row r="152" spans="1:6" x14ac:dyDescent="0.25">
      <c r="D152" s="50"/>
    </row>
    <row r="153" spans="1:6" x14ac:dyDescent="0.25">
      <c r="D153" s="50"/>
    </row>
    <row r="154" spans="1:6" x14ac:dyDescent="0.25">
      <c r="D154" s="50"/>
    </row>
    <row r="155" spans="1:6" x14ac:dyDescent="0.25">
      <c r="D155" s="50"/>
    </row>
    <row r="156" spans="1:6" x14ac:dyDescent="0.25">
      <c r="D156" s="50"/>
    </row>
    <row r="157" spans="1:6" x14ac:dyDescent="0.25">
      <c r="D157" s="50"/>
    </row>
    <row r="158" spans="1:6" x14ac:dyDescent="0.25">
      <c r="D158" s="50"/>
    </row>
    <row r="159" spans="1:6" x14ac:dyDescent="0.25">
      <c r="D159" s="50"/>
    </row>
    <row r="160" spans="1:6" x14ac:dyDescent="0.25">
      <c r="D160" s="50"/>
    </row>
    <row r="161" spans="4:4" x14ac:dyDescent="0.25">
      <c r="D161" s="50"/>
    </row>
    <row r="162" spans="4:4" x14ac:dyDescent="0.25">
      <c r="D162" s="50"/>
    </row>
    <row r="163" spans="4:4" x14ac:dyDescent="0.25">
      <c r="D163" s="50"/>
    </row>
    <row r="164" spans="4:4" x14ac:dyDescent="0.25">
      <c r="D164" s="50"/>
    </row>
    <row r="165" spans="4:4" x14ac:dyDescent="0.25">
      <c r="D165" s="50"/>
    </row>
    <row r="166" spans="4:4" x14ac:dyDescent="0.25">
      <c r="D166" s="50"/>
    </row>
    <row r="167" spans="4:4" x14ac:dyDescent="0.25">
      <c r="D167" s="50"/>
    </row>
    <row r="168" spans="4:4" x14ac:dyDescent="0.25">
      <c r="D168" s="50"/>
    </row>
    <row r="169" spans="4:4" x14ac:dyDescent="0.25">
      <c r="D169" s="50"/>
    </row>
    <row r="170" spans="4:4" x14ac:dyDescent="0.25">
      <c r="D170" s="50"/>
    </row>
    <row r="171" spans="4:4" x14ac:dyDescent="0.25">
      <c r="D171" s="50"/>
    </row>
    <row r="172" spans="4:4" x14ac:dyDescent="0.25">
      <c r="D172" s="50"/>
    </row>
    <row r="173" spans="4:4" x14ac:dyDescent="0.25">
      <c r="D173" s="50"/>
    </row>
    <row r="174" spans="4:4" x14ac:dyDescent="0.25">
      <c r="D174" s="50"/>
    </row>
    <row r="175" spans="4:4" x14ac:dyDescent="0.25">
      <c r="D175" s="50"/>
    </row>
    <row r="176" spans="4:4" x14ac:dyDescent="0.25">
      <c r="D176" s="50"/>
    </row>
    <row r="177" spans="4:4" x14ac:dyDescent="0.25">
      <c r="D177" s="50"/>
    </row>
    <row r="178" spans="4:4" x14ac:dyDescent="0.25">
      <c r="D178" s="50"/>
    </row>
    <row r="179" spans="4:4" x14ac:dyDescent="0.25">
      <c r="D179" s="50"/>
    </row>
    <row r="180" spans="4:4" x14ac:dyDescent="0.25">
      <c r="D180" s="50"/>
    </row>
    <row r="181" spans="4:4" x14ac:dyDescent="0.25">
      <c r="D181" s="50"/>
    </row>
    <row r="182" spans="4:4" x14ac:dyDescent="0.25">
      <c r="D182" s="50"/>
    </row>
    <row r="183" spans="4:4" x14ac:dyDescent="0.25">
      <c r="D183" s="50"/>
    </row>
    <row r="184" spans="4:4" x14ac:dyDescent="0.25">
      <c r="D184" s="50"/>
    </row>
    <row r="185" spans="4:4" x14ac:dyDescent="0.25">
      <c r="D185" s="50"/>
    </row>
    <row r="186" spans="4:4" x14ac:dyDescent="0.25">
      <c r="D186" s="50"/>
    </row>
    <row r="187" spans="4:4" x14ac:dyDescent="0.25">
      <c r="D187" s="50"/>
    </row>
    <row r="188" spans="4:4" x14ac:dyDescent="0.25">
      <c r="D188" s="50"/>
    </row>
    <row r="189" spans="4:4" x14ac:dyDescent="0.25">
      <c r="D189" s="50"/>
    </row>
    <row r="190" spans="4:4" x14ac:dyDescent="0.25">
      <c r="D190" s="50"/>
    </row>
    <row r="191" spans="4:4" x14ac:dyDescent="0.25">
      <c r="D191" s="50"/>
    </row>
    <row r="192" spans="4:4" x14ac:dyDescent="0.25">
      <c r="D192" s="50"/>
    </row>
    <row r="193" spans="4:4" x14ac:dyDescent="0.25">
      <c r="D193" s="50"/>
    </row>
    <row r="194" spans="4:4" x14ac:dyDescent="0.25">
      <c r="D194" s="50"/>
    </row>
    <row r="195" spans="4:4" x14ac:dyDescent="0.25">
      <c r="D195" s="50"/>
    </row>
    <row r="196" spans="4:4" x14ac:dyDescent="0.25">
      <c r="D196" s="50"/>
    </row>
    <row r="197" spans="4:4" x14ac:dyDescent="0.25">
      <c r="D197" s="50"/>
    </row>
    <row r="198" spans="4:4" x14ac:dyDescent="0.25">
      <c r="D198" s="50"/>
    </row>
    <row r="199" spans="4:4" x14ac:dyDescent="0.25">
      <c r="D199" s="50"/>
    </row>
    <row r="200" spans="4:4" x14ac:dyDescent="0.25">
      <c r="D200" s="50"/>
    </row>
    <row r="201" spans="4:4" x14ac:dyDescent="0.25">
      <c r="D201" s="50"/>
    </row>
    <row r="202" spans="4:4" x14ac:dyDescent="0.25">
      <c r="D202" s="50"/>
    </row>
    <row r="203" spans="4:4" x14ac:dyDescent="0.25">
      <c r="D203" s="50"/>
    </row>
    <row r="204" spans="4:4" x14ac:dyDescent="0.25">
      <c r="D204" s="50"/>
    </row>
    <row r="205" spans="4:4" x14ac:dyDescent="0.25">
      <c r="D205" s="50"/>
    </row>
    <row r="206" spans="4:4" x14ac:dyDescent="0.25">
      <c r="D206" s="50"/>
    </row>
    <row r="207" spans="4:4" x14ac:dyDescent="0.25">
      <c r="D207" s="50"/>
    </row>
    <row r="208" spans="4:4" x14ac:dyDescent="0.25">
      <c r="D208" s="50"/>
    </row>
    <row r="209" spans="4:4" x14ac:dyDescent="0.25">
      <c r="D209" s="50"/>
    </row>
    <row r="210" spans="4:4" x14ac:dyDescent="0.25">
      <c r="D210" s="50"/>
    </row>
    <row r="211" spans="4:4" x14ac:dyDescent="0.25">
      <c r="D211" s="50"/>
    </row>
    <row r="212" spans="4:4" x14ac:dyDescent="0.25">
      <c r="D212" s="50"/>
    </row>
    <row r="213" spans="4:4" x14ac:dyDescent="0.25">
      <c r="D213" s="50"/>
    </row>
    <row r="214" spans="4:4" x14ac:dyDescent="0.25">
      <c r="D214" s="50"/>
    </row>
    <row r="215" spans="4:4" x14ac:dyDescent="0.25">
      <c r="D215" s="50"/>
    </row>
    <row r="216" spans="4:4" x14ac:dyDescent="0.25">
      <c r="D216" s="50"/>
    </row>
    <row r="217" spans="4:4" x14ac:dyDescent="0.25">
      <c r="D217" s="50"/>
    </row>
    <row r="218" spans="4:4" x14ac:dyDescent="0.25">
      <c r="D218" s="50"/>
    </row>
    <row r="219" spans="4:4" x14ac:dyDescent="0.25">
      <c r="D219" s="50"/>
    </row>
    <row r="220" spans="4:4" x14ac:dyDescent="0.25">
      <c r="D220" s="50"/>
    </row>
    <row r="221" spans="4:4" x14ac:dyDescent="0.25">
      <c r="D221" s="50"/>
    </row>
    <row r="222" spans="4:4" x14ac:dyDescent="0.25">
      <c r="D222" s="50"/>
    </row>
    <row r="223" spans="4:4" x14ac:dyDescent="0.25">
      <c r="D223" s="50"/>
    </row>
    <row r="224" spans="4:4" x14ac:dyDescent="0.25">
      <c r="D224" s="50"/>
    </row>
    <row r="225" spans="4:4" x14ac:dyDescent="0.25">
      <c r="D225" s="50"/>
    </row>
    <row r="226" spans="4:4" x14ac:dyDescent="0.25">
      <c r="D226" s="50"/>
    </row>
    <row r="227" spans="4:4" x14ac:dyDescent="0.25">
      <c r="D227" s="50"/>
    </row>
    <row r="228" spans="4:4" x14ac:dyDescent="0.25">
      <c r="D228" s="50"/>
    </row>
    <row r="229" spans="4:4" x14ac:dyDescent="0.25">
      <c r="D229" s="50"/>
    </row>
    <row r="230" spans="4:4" x14ac:dyDescent="0.25">
      <c r="D230" s="50"/>
    </row>
    <row r="231" spans="4:4" x14ac:dyDescent="0.25">
      <c r="D231" s="50"/>
    </row>
    <row r="232" spans="4:4" x14ac:dyDescent="0.25">
      <c r="D232" s="50"/>
    </row>
    <row r="233" spans="4:4" x14ac:dyDescent="0.25">
      <c r="D233" s="50"/>
    </row>
    <row r="234" spans="4:4" x14ac:dyDescent="0.25">
      <c r="D234" s="50"/>
    </row>
    <row r="235" spans="4:4" x14ac:dyDescent="0.25">
      <c r="D235" s="50"/>
    </row>
    <row r="236" spans="4:4" x14ac:dyDescent="0.25">
      <c r="D236" s="50"/>
    </row>
    <row r="237" spans="4:4" x14ac:dyDescent="0.25">
      <c r="D237" s="50"/>
    </row>
    <row r="238" spans="4:4" x14ac:dyDescent="0.25">
      <c r="D238" s="50"/>
    </row>
    <row r="239" spans="4:4" x14ac:dyDescent="0.25">
      <c r="D239" s="50"/>
    </row>
    <row r="240" spans="4:4" x14ac:dyDescent="0.25">
      <c r="D240" s="50"/>
    </row>
    <row r="241" spans="4:4" x14ac:dyDescent="0.25">
      <c r="D241" s="50"/>
    </row>
    <row r="242" spans="4:4" x14ac:dyDescent="0.25">
      <c r="D242" s="50"/>
    </row>
    <row r="243" spans="4:4" x14ac:dyDescent="0.25">
      <c r="D243" s="50"/>
    </row>
    <row r="244" spans="4:4" x14ac:dyDescent="0.25">
      <c r="D244" s="50"/>
    </row>
    <row r="245" spans="4:4" x14ac:dyDescent="0.25">
      <c r="D245" s="50"/>
    </row>
    <row r="246" spans="4:4" x14ac:dyDescent="0.25">
      <c r="D246" s="50"/>
    </row>
    <row r="247" spans="4:4" x14ac:dyDescent="0.25">
      <c r="D247" s="50"/>
    </row>
    <row r="248" spans="4:4" x14ac:dyDescent="0.25">
      <c r="D248" s="50"/>
    </row>
    <row r="249" spans="4:4" x14ac:dyDescent="0.25">
      <c r="D249" s="50"/>
    </row>
    <row r="250" spans="4:4" x14ac:dyDescent="0.25">
      <c r="D250" s="50"/>
    </row>
    <row r="251" spans="4:4" x14ac:dyDescent="0.25">
      <c r="D251" s="50"/>
    </row>
    <row r="252" spans="4:4" x14ac:dyDescent="0.25">
      <c r="D252" s="50"/>
    </row>
    <row r="253" spans="4:4" x14ac:dyDescent="0.25">
      <c r="D253" s="50"/>
    </row>
    <row r="254" spans="4:4" x14ac:dyDescent="0.25">
      <c r="D254" s="50"/>
    </row>
    <row r="255" spans="4:4" x14ac:dyDescent="0.25">
      <c r="D255" s="50"/>
    </row>
    <row r="256" spans="4:4" x14ac:dyDescent="0.25">
      <c r="D256" s="50"/>
    </row>
    <row r="257" spans="4:4" x14ac:dyDescent="0.25">
      <c r="D257" s="50"/>
    </row>
    <row r="258" spans="4:4" x14ac:dyDescent="0.25">
      <c r="D258" s="50"/>
    </row>
    <row r="259" spans="4:4" x14ac:dyDescent="0.25">
      <c r="D259" s="50"/>
    </row>
    <row r="260" spans="4:4" x14ac:dyDescent="0.25">
      <c r="D260" s="50"/>
    </row>
    <row r="261" spans="4:4" x14ac:dyDescent="0.25">
      <c r="D261" s="50"/>
    </row>
    <row r="262" spans="4:4" x14ac:dyDescent="0.25">
      <c r="D262" s="50"/>
    </row>
    <row r="263" spans="4:4" x14ac:dyDescent="0.25">
      <c r="D263" s="50"/>
    </row>
    <row r="264" spans="4:4" x14ac:dyDescent="0.25">
      <c r="D264" s="50"/>
    </row>
    <row r="265" spans="4:4" x14ac:dyDescent="0.25">
      <c r="D265" s="50"/>
    </row>
    <row r="266" spans="4:4" x14ac:dyDescent="0.25">
      <c r="D266" s="50"/>
    </row>
    <row r="267" spans="4:4" x14ac:dyDescent="0.25">
      <c r="D267" s="50"/>
    </row>
    <row r="268" spans="4:4" x14ac:dyDescent="0.25">
      <c r="D268" s="50"/>
    </row>
    <row r="269" spans="4:4" x14ac:dyDescent="0.25">
      <c r="D269" s="50"/>
    </row>
    <row r="270" spans="4:4" x14ac:dyDescent="0.25">
      <c r="D270" s="50"/>
    </row>
    <row r="271" spans="4:4" x14ac:dyDescent="0.25">
      <c r="D271" s="50"/>
    </row>
    <row r="272" spans="4:4" x14ac:dyDescent="0.25">
      <c r="D272" s="50"/>
    </row>
    <row r="273" spans="4:4" x14ac:dyDescent="0.25">
      <c r="D273" s="50"/>
    </row>
    <row r="274" spans="4:4" x14ac:dyDescent="0.25">
      <c r="D274" s="50"/>
    </row>
    <row r="275" spans="4:4" x14ac:dyDescent="0.25">
      <c r="D275" s="50"/>
    </row>
    <row r="276" spans="4:4" x14ac:dyDescent="0.25">
      <c r="D276" s="50"/>
    </row>
    <row r="277" spans="4:4" x14ac:dyDescent="0.25">
      <c r="D277" s="50"/>
    </row>
    <row r="278" spans="4:4" x14ac:dyDescent="0.25">
      <c r="D278" s="50"/>
    </row>
    <row r="279" spans="4:4" x14ac:dyDescent="0.25">
      <c r="D279" s="50"/>
    </row>
    <row r="280" spans="4:4" x14ac:dyDescent="0.25">
      <c r="D280" s="50"/>
    </row>
    <row r="281" spans="4:4" x14ac:dyDescent="0.25">
      <c r="D281" s="50"/>
    </row>
    <row r="282" spans="4:4" x14ac:dyDescent="0.25">
      <c r="D282" s="50"/>
    </row>
    <row r="283" spans="4:4" x14ac:dyDescent="0.25">
      <c r="D283" s="50"/>
    </row>
    <row r="284" spans="4:4" x14ac:dyDescent="0.25">
      <c r="D284" s="50"/>
    </row>
    <row r="285" spans="4:4" x14ac:dyDescent="0.25">
      <c r="D285" s="50"/>
    </row>
    <row r="286" spans="4:4" x14ac:dyDescent="0.25">
      <c r="D286" s="50"/>
    </row>
    <row r="287" spans="4:4" x14ac:dyDescent="0.25">
      <c r="D287" s="50"/>
    </row>
    <row r="288" spans="4:4" x14ac:dyDescent="0.25">
      <c r="D288" s="50"/>
    </row>
    <row r="289" spans="4:4" x14ac:dyDescent="0.25">
      <c r="D289" s="50"/>
    </row>
    <row r="290" spans="4:4" x14ac:dyDescent="0.25">
      <c r="D290" s="50"/>
    </row>
    <row r="291" spans="4:4" x14ac:dyDescent="0.25">
      <c r="D291" s="50"/>
    </row>
    <row r="292" spans="4:4" x14ac:dyDescent="0.25">
      <c r="D292" s="50"/>
    </row>
    <row r="293" spans="4:4" x14ac:dyDescent="0.25">
      <c r="D293" s="50"/>
    </row>
    <row r="294" spans="4:4" x14ac:dyDescent="0.25">
      <c r="D294" s="50"/>
    </row>
    <row r="295" spans="4:4" x14ac:dyDescent="0.25">
      <c r="D295" s="50"/>
    </row>
    <row r="296" spans="4:4" x14ac:dyDescent="0.25">
      <c r="D296" s="50"/>
    </row>
    <row r="297" spans="4:4" x14ac:dyDescent="0.25">
      <c r="D297" s="50"/>
    </row>
    <row r="298" spans="4:4" x14ac:dyDescent="0.25">
      <c r="D298" s="50"/>
    </row>
    <row r="299" spans="4:4" x14ac:dyDescent="0.25">
      <c r="D299" s="50"/>
    </row>
    <row r="300" spans="4:4" x14ac:dyDescent="0.25">
      <c r="D300" s="50"/>
    </row>
    <row r="301" spans="4:4" x14ac:dyDescent="0.25">
      <c r="D301" s="50"/>
    </row>
    <row r="302" spans="4:4" x14ac:dyDescent="0.25">
      <c r="D302" s="50"/>
    </row>
    <row r="303" spans="4:4" x14ac:dyDescent="0.25">
      <c r="D303" s="50"/>
    </row>
    <row r="304" spans="4:4" x14ac:dyDescent="0.25">
      <c r="D304" s="50"/>
    </row>
    <row r="305" spans="4:4" x14ac:dyDescent="0.25">
      <c r="D305" s="50"/>
    </row>
    <row r="306" spans="4:4" x14ac:dyDescent="0.25">
      <c r="D306" s="50"/>
    </row>
    <row r="307" spans="4:4" x14ac:dyDescent="0.25">
      <c r="D307" s="50"/>
    </row>
    <row r="308" spans="4:4" x14ac:dyDescent="0.25">
      <c r="D308" s="50"/>
    </row>
    <row r="309" spans="4:4" x14ac:dyDescent="0.25">
      <c r="D309" s="50"/>
    </row>
    <row r="310" spans="4:4" x14ac:dyDescent="0.25">
      <c r="D310" s="50"/>
    </row>
    <row r="311" spans="4:4" x14ac:dyDescent="0.25">
      <c r="D311" s="50"/>
    </row>
    <row r="312" spans="4:4" x14ac:dyDescent="0.25">
      <c r="D312" s="50"/>
    </row>
    <row r="313" spans="4:4" x14ac:dyDescent="0.25">
      <c r="D313" s="50"/>
    </row>
    <row r="314" spans="4:4" x14ac:dyDescent="0.25">
      <c r="D314" s="50"/>
    </row>
    <row r="315" spans="4:4" x14ac:dyDescent="0.25">
      <c r="D315" s="50"/>
    </row>
    <row r="316" spans="4:4" x14ac:dyDescent="0.25">
      <c r="D316" s="50"/>
    </row>
    <row r="317" spans="4:4" x14ac:dyDescent="0.25">
      <c r="D317" s="50"/>
    </row>
    <row r="318" spans="4:4" x14ac:dyDescent="0.25">
      <c r="D318" s="50"/>
    </row>
    <row r="319" spans="4:4" x14ac:dyDescent="0.25">
      <c r="D319" s="50"/>
    </row>
    <row r="320" spans="4:4" x14ac:dyDescent="0.25">
      <c r="D320" s="50"/>
    </row>
    <row r="321" spans="4:4" x14ac:dyDescent="0.25">
      <c r="D321" s="50"/>
    </row>
    <row r="322" spans="4:4" x14ac:dyDescent="0.25">
      <c r="D322" s="50"/>
    </row>
    <row r="323" spans="4:4" x14ac:dyDescent="0.25">
      <c r="D323" s="50"/>
    </row>
    <row r="324" spans="4:4" x14ac:dyDescent="0.25">
      <c r="D324" s="50"/>
    </row>
    <row r="325" spans="4:4" x14ac:dyDescent="0.25">
      <c r="D325" s="50"/>
    </row>
    <row r="326" spans="4:4" x14ac:dyDescent="0.25">
      <c r="D326" s="50"/>
    </row>
    <row r="327" spans="4:4" x14ac:dyDescent="0.25">
      <c r="D327" s="50"/>
    </row>
    <row r="328" spans="4:4" x14ac:dyDescent="0.25">
      <c r="D328" s="50"/>
    </row>
    <row r="329" spans="4:4" x14ac:dyDescent="0.25">
      <c r="D329" s="50"/>
    </row>
    <row r="330" spans="4:4" x14ac:dyDescent="0.25">
      <c r="D330" s="50"/>
    </row>
    <row r="331" spans="4:4" x14ac:dyDescent="0.25">
      <c r="D331" s="50"/>
    </row>
    <row r="332" spans="4:4" x14ac:dyDescent="0.25">
      <c r="D332" s="50"/>
    </row>
    <row r="333" spans="4:4" x14ac:dyDescent="0.25">
      <c r="D333" s="50"/>
    </row>
    <row r="334" spans="4:4" x14ac:dyDescent="0.25">
      <c r="D334" s="50"/>
    </row>
    <row r="335" spans="4:4" x14ac:dyDescent="0.25">
      <c r="D335" s="50"/>
    </row>
    <row r="336" spans="4:4" x14ac:dyDescent="0.25">
      <c r="D336" s="50"/>
    </row>
    <row r="337" spans="4:4" x14ac:dyDescent="0.25">
      <c r="D337" s="50"/>
    </row>
    <row r="338" spans="4:4" x14ac:dyDescent="0.25">
      <c r="D338" s="50"/>
    </row>
    <row r="339" spans="4:4" x14ac:dyDescent="0.25">
      <c r="D339" s="50"/>
    </row>
    <row r="340" spans="4:4" x14ac:dyDescent="0.25">
      <c r="D340" s="50"/>
    </row>
    <row r="341" spans="4:4" x14ac:dyDescent="0.25">
      <c r="D341" s="50"/>
    </row>
    <row r="342" spans="4:4" x14ac:dyDescent="0.25">
      <c r="D342" s="50"/>
    </row>
    <row r="343" spans="4:4" x14ac:dyDescent="0.25">
      <c r="D343" s="50"/>
    </row>
    <row r="344" spans="4:4" x14ac:dyDescent="0.25">
      <c r="D344" s="50"/>
    </row>
    <row r="345" spans="4:4" x14ac:dyDescent="0.25">
      <c r="D345" s="50"/>
    </row>
    <row r="346" spans="4:4" x14ac:dyDescent="0.25">
      <c r="D346" s="50"/>
    </row>
    <row r="347" spans="4:4" x14ac:dyDescent="0.25">
      <c r="D347" s="50"/>
    </row>
    <row r="348" spans="4:4" x14ac:dyDescent="0.25">
      <c r="D348" s="50"/>
    </row>
    <row r="349" spans="4:4" x14ac:dyDescent="0.25">
      <c r="D349" s="50"/>
    </row>
    <row r="350" spans="4:4" x14ac:dyDescent="0.25">
      <c r="D350" s="50"/>
    </row>
    <row r="351" spans="4:4" x14ac:dyDescent="0.25">
      <c r="D351" s="50"/>
    </row>
    <row r="352" spans="4:4" x14ac:dyDescent="0.25">
      <c r="D352" s="50"/>
    </row>
    <row r="353" spans="4:4" x14ac:dyDescent="0.25">
      <c r="D353" s="50"/>
    </row>
    <row r="354" spans="4:4" x14ac:dyDescent="0.25">
      <c r="D354" s="50"/>
    </row>
    <row r="355" spans="4:4" x14ac:dyDescent="0.25">
      <c r="D355" s="50"/>
    </row>
    <row r="356" spans="4:4" x14ac:dyDescent="0.25">
      <c r="D356" s="50"/>
    </row>
    <row r="357" spans="4:4" x14ac:dyDescent="0.25">
      <c r="D357" s="50"/>
    </row>
    <row r="358" spans="4:4" x14ac:dyDescent="0.25">
      <c r="D358" s="50"/>
    </row>
    <row r="359" spans="4:4" x14ac:dyDescent="0.25">
      <c r="D359" s="50"/>
    </row>
    <row r="360" spans="4:4" x14ac:dyDescent="0.25">
      <c r="D360" s="50"/>
    </row>
    <row r="361" spans="4:4" x14ac:dyDescent="0.25">
      <c r="D361" s="50"/>
    </row>
    <row r="362" spans="4:4" x14ac:dyDescent="0.25">
      <c r="D362" s="50"/>
    </row>
    <row r="363" spans="4:4" x14ac:dyDescent="0.25">
      <c r="D363" s="50"/>
    </row>
    <row r="364" spans="4:4" x14ac:dyDescent="0.25">
      <c r="D364" s="50"/>
    </row>
    <row r="365" spans="4:4" x14ac:dyDescent="0.25">
      <c r="D365" s="50"/>
    </row>
    <row r="366" spans="4:4" x14ac:dyDescent="0.25">
      <c r="D366" s="50"/>
    </row>
    <row r="367" spans="4:4" x14ac:dyDescent="0.25">
      <c r="D367" s="50"/>
    </row>
    <row r="368" spans="4:4" x14ac:dyDescent="0.25">
      <c r="D368" s="50"/>
    </row>
    <row r="369" spans="4:4" x14ac:dyDescent="0.25">
      <c r="D369" s="50"/>
    </row>
    <row r="370" spans="4:4" x14ac:dyDescent="0.25">
      <c r="D370" s="50"/>
    </row>
    <row r="371" spans="4:4" x14ac:dyDescent="0.25">
      <c r="D371" s="50"/>
    </row>
    <row r="372" spans="4:4" x14ac:dyDescent="0.25">
      <c r="D372" s="50"/>
    </row>
    <row r="373" spans="4:4" x14ac:dyDescent="0.25">
      <c r="D373" s="50"/>
    </row>
    <row r="374" spans="4:4" x14ac:dyDescent="0.25">
      <c r="D374" s="50"/>
    </row>
    <row r="375" spans="4:4" x14ac:dyDescent="0.25">
      <c r="D375" s="50"/>
    </row>
    <row r="376" spans="4:4" x14ac:dyDescent="0.25">
      <c r="D376" s="50"/>
    </row>
    <row r="377" spans="4:4" x14ac:dyDescent="0.25">
      <c r="D377" s="50"/>
    </row>
    <row r="378" spans="4:4" x14ac:dyDescent="0.25">
      <c r="D378" s="50"/>
    </row>
    <row r="379" spans="4:4" x14ac:dyDescent="0.25">
      <c r="D379" s="50"/>
    </row>
    <row r="380" spans="4:4" x14ac:dyDescent="0.25">
      <c r="D380" s="50"/>
    </row>
    <row r="381" spans="4:4" x14ac:dyDescent="0.25">
      <c r="D381" s="50"/>
    </row>
    <row r="382" spans="4:4" x14ac:dyDescent="0.25">
      <c r="D382" s="50"/>
    </row>
    <row r="383" spans="4:4" x14ac:dyDescent="0.25">
      <c r="D383" s="50"/>
    </row>
    <row r="384" spans="4:4" x14ac:dyDescent="0.25">
      <c r="D384" s="50"/>
    </row>
    <row r="385" spans="4:4" x14ac:dyDescent="0.25">
      <c r="D385" s="50"/>
    </row>
    <row r="386" spans="4:4" x14ac:dyDescent="0.25">
      <c r="D386" s="50"/>
    </row>
    <row r="387" spans="4:4" x14ac:dyDescent="0.25">
      <c r="D387" s="50"/>
    </row>
    <row r="388" spans="4:4" x14ac:dyDescent="0.25">
      <c r="D388" s="50"/>
    </row>
    <row r="389" spans="4:4" x14ac:dyDescent="0.25">
      <c r="D389" s="50"/>
    </row>
    <row r="390" spans="4:4" x14ac:dyDescent="0.25">
      <c r="D390" s="50"/>
    </row>
    <row r="391" spans="4:4" x14ac:dyDescent="0.25">
      <c r="D391" s="50"/>
    </row>
    <row r="392" spans="4:4" x14ac:dyDescent="0.25">
      <c r="D392" s="50"/>
    </row>
    <row r="393" spans="4:4" x14ac:dyDescent="0.25">
      <c r="D393" s="50"/>
    </row>
    <row r="394" spans="4:4" x14ac:dyDescent="0.25">
      <c r="D394" s="50"/>
    </row>
    <row r="395" spans="4:4" x14ac:dyDescent="0.25">
      <c r="D395" s="50"/>
    </row>
    <row r="396" spans="4:4" x14ac:dyDescent="0.25">
      <c r="D396" s="50"/>
    </row>
    <row r="397" spans="4:4" x14ac:dyDescent="0.25">
      <c r="D397" s="50"/>
    </row>
    <row r="398" spans="4:4" x14ac:dyDescent="0.25">
      <c r="D398" s="50"/>
    </row>
    <row r="399" spans="4:4" x14ac:dyDescent="0.25">
      <c r="D399" s="50"/>
    </row>
    <row r="400" spans="4:4" x14ac:dyDescent="0.25">
      <c r="D400" s="50"/>
    </row>
    <row r="401" spans="4:4" x14ac:dyDescent="0.25">
      <c r="D401" s="50"/>
    </row>
    <row r="402" spans="4:4" x14ac:dyDescent="0.25">
      <c r="D402" s="50"/>
    </row>
    <row r="403" spans="4:4" x14ac:dyDescent="0.25">
      <c r="D403" s="50"/>
    </row>
    <row r="404" spans="4:4" x14ac:dyDescent="0.25">
      <c r="D404" s="50"/>
    </row>
    <row r="405" spans="4:4" x14ac:dyDescent="0.25">
      <c r="D405" s="50"/>
    </row>
    <row r="406" spans="4:4" x14ac:dyDescent="0.25">
      <c r="D406" s="50"/>
    </row>
    <row r="407" spans="4:4" x14ac:dyDescent="0.25">
      <c r="D407" s="50"/>
    </row>
    <row r="408" spans="4:4" x14ac:dyDescent="0.25">
      <c r="D408" s="50"/>
    </row>
    <row r="409" spans="4:4" x14ac:dyDescent="0.25">
      <c r="D409" s="50"/>
    </row>
    <row r="410" spans="4:4" x14ac:dyDescent="0.25">
      <c r="D410" s="50"/>
    </row>
    <row r="411" spans="4:4" x14ac:dyDescent="0.25">
      <c r="D411" s="50"/>
    </row>
    <row r="412" spans="4:4" x14ac:dyDescent="0.25">
      <c r="D412" s="50"/>
    </row>
    <row r="413" spans="4:4" x14ac:dyDescent="0.25">
      <c r="D413" s="50"/>
    </row>
    <row r="414" spans="4:4" x14ac:dyDescent="0.25">
      <c r="D414" s="50"/>
    </row>
    <row r="415" spans="4:4" x14ac:dyDescent="0.25">
      <c r="D415" s="50"/>
    </row>
    <row r="416" spans="4:4" x14ac:dyDescent="0.25">
      <c r="D416" s="50"/>
    </row>
    <row r="417" spans="4:4" x14ac:dyDescent="0.25">
      <c r="D417" s="50"/>
    </row>
    <row r="418" spans="4:4" x14ac:dyDescent="0.25">
      <c r="D418" s="50"/>
    </row>
    <row r="419" spans="4:4" x14ac:dyDescent="0.25">
      <c r="D419" s="50"/>
    </row>
    <row r="420" spans="4:4" x14ac:dyDescent="0.25">
      <c r="D420" s="50"/>
    </row>
    <row r="421" spans="4:4" x14ac:dyDescent="0.25">
      <c r="D421" s="50"/>
    </row>
    <row r="422" spans="4:4" x14ac:dyDescent="0.25">
      <c r="D422" s="50"/>
    </row>
    <row r="423" spans="4:4" x14ac:dyDescent="0.25">
      <c r="D423" s="50"/>
    </row>
    <row r="424" spans="4:4" x14ac:dyDescent="0.25">
      <c r="D424" s="50"/>
    </row>
    <row r="425" spans="4:4" x14ac:dyDescent="0.25">
      <c r="D425" s="50"/>
    </row>
    <row r="426" spans="4:4" x14ac:dyDescent="0.25">
      <c r="D426" s="50"/>
    </row>
    <row r="427" spans="4:4" x14ac:dyDescent="0.25">
      <c r="D427" s="50"/>
    </row>
    <row r="428" spans="4:4" x14ac:dyDescent="0.25">
      <c r="D428" s="50"/>
    </row>
    <row r="429" spans="4:4" x14ac:dyDescent="0.25">
      <c r="D429" s="50"/>
    </row>
    <row r="430" spans="4:4" x14ac:dyDescent="0.25">
      <c r="D430" s="50"/>
    </row>
    <row r="431" spans="4:4" x14ac:dyDescent="0.25">
      <c r="D431" s="50"/>
    </row>
    <row r="432" spans="4:4" x14ac:dyDescent="0.25">
      <c r="D432" s="50"/>
    </row>
    <row r="433" spans="4:4" x14ac:dyDescent="0.25">
      <c r="D433" s="50"/>
    </row>
    <row r="434" spans="4:4" x14ac:dyDescent="0.25">
      <c r="D434" s="50"/>
    </row>
    <row r="435" spans="4:4" x14ac:dyDescent="0.25">
      <c r="D435" s="50"/>
    </row>
    <row r="436" spans="4:4" x14ac:dyDescent="0.25">
      <c r="D436" s="50"/>
    </row>
    <row r="437" spans="4:4" x14ac:dyDescent="0.25">
      <c r="D437" s="50"/>
    </row>
    <row r="438" spans="4:4" x14ac:dyDescent="0.25">
      <c r="D438" s="50"/>
    </row>
    <row r="439" spans="4:4" x14ac:dyDescent="0.25">
      <c r="D439" s="50"/>
    </row>
    <row r="440" spans="4:4" x14ac:dyDescent="0.25">
      <c r="D440" s="50"/>
    </row>
    <row r="441" spans="4:4" x14ac:dyDescent="0.25">
      <c r="D441" s="50"/>
    </row>
    <row r="442" spans="4:4" x14ac:dyDescent="0.25">
      <c r="D442" s="50"/>
    </row>
    <row r="443" spans="4:4" x14ac:dyDescent="0.25">
      <c r="D443" s="50"/>
    </row>
    <row r="444" spans="4:4" x14ac:dyDescent="0.25">
      <c r="D444" s="50"/>
    </row>
    <row r="445" spans="4:4" x14ac:dyDescent="0.25">
      <c r="D445" s="50"/>
    </row>
    <row r="446" spans="4:4" x14ac:dyDescent="0.25">
      <c r="D446" s="50"/>
    </row>
    <row r="447" spans="4:4" x14ac:dyDescent="0.25">
      <c r="D447" s="50"/>
    </row>
    <row r="448" spans="4:4" x14ac:dyDescent="0.25">
      <c r="D448" s="50"/>
    </row>
    <row r="449" spans="4:4" x14ac:dyDescent="0.25">
      <c r="D449" s="50"/>
    </row>
    <row r="450" spans="4:4" x14ac:dyDescent="0.25">
      <c r="D450" s="50"/>
    </row>
    <row r="451" spans="4:4" x14ac:dyDescent="0.25">
      <c r="D451" s="50"/>
    </row>
    <row r="452" spans="4:4" x14ac:dyDescent="0.25">
      <c r="D452" s="50"/>
    </row>
    <row r="453" spans="4:4" x14ac:dyDescent="0.25">
      <c r="D453" s="50"/>
    </row>
    <row r="454" spans="4:4" x14ac:dyDescent="0.25">
      <c r="D454" s="50"/>
    </row>
    <row r="455" spans="4:4" x14ac:dyDescent="0.25">
      <c r="D455" s="50"/>
    </row>
    <row r="456" spans="4:4" x14ac:dyDescent="0.25">
      <c r="D456" s="50"/>
    </row>
    <row r="457" spans="4:4" x14ac:dyDescent="0.25">
      <c r="D457" s="50"/>
    </row>
    <row r="458" spans="4:4" x14ac:dyDescent="0.25">
      <c r="D458" s="50"/>
    </row>
    <row r="459" spans="4:4" x14ac:dyDescent="0.25">
      <c r="D459" s="50"/>
    </row>
    <row r="460" spans="4:4" x14ac:dyDescent="0.25">
      <c r="D460" s="50"/>
    </row>
    <row r="461" spans="4:4" x14ac:dyDescent="0.25">
      <c r="D461" s="50"/>
    </row>
    <row r="462" spans="4:4" x14ac:dyDescent="0.25">
      <c r="D462" s="50"/>
    </row>
    <row r="463" spans="4:4" x14ac:dyDescent="0.25">
      <c r="D463" s="50"/>
    </row>
    <row r="464" spans="4:4" x14ac:dyDescent="0.25">
      <c r="D464" s="50"/>
    </row>
    <row r="465" spans="4:4" x14ac:dyDescent="0.25">
      <c r="D465" s="50"/>
    </row>
    <row r="466" spans="4:4" x14ac:dyDescent="0.25">
      <c r="D466" s="50"/>
    </row>
    <row r="467" spans="4:4" x14ac:dyDescent="0.25">
      <c r="D467" s="50"/>
    </row>
    <row r="468" spans="4:4" x14ac:dyDescent="0.25">
      <c r="D468" s="50"/>
    </row>
    <row r="469" spans="4:4" x14ac:dyDescent="0.25">
      <c r="D469" s="50"/>
    </row>
    <row r="470" spans="4:4" x14ac:dyDescent="0.25">
      <c r="D470" s="50"/>
    </row>
    <row r="471" spans="4:4" x14ac:dyDescent="0.25">
      <c r="D471" s="50"/>
    </row>
    <row r="472" spans="4:4" x14ac:dyDescent="0.25">
      <c r="D472" s="50"/>
    </row>
    <row r="473" spans="4:4" x14ac:dyDescent="0.25">
      <c r="D473" s="50"/>
    </row>
    <row r="474" spans="4:4" x14ac:dyDescent="0.25">
      <c r="D474" s="50"/>
    </row>
    <row r="475" spans="4:4" x14ac:dyDescent="0.25">
      <c r="D475" s="50"/>
    </row>
    <row r="476" spans="4:4" x14ac:dyDescent="0.25">
      <c r="D476" s="50"/>
    </row>
    <row r="477" spans="4:4" x14ac:dyDescent="0.25">
      <c r="D477" s="50"/>
    </row>
    <row r="478" spans="4:4" x14ac:dyDescent="0.25">
      <c r="D478" s="50"/>
    </row>
    <row r="479" spans="4:4" x14ac:dyDescent="0.25">
      <c r="D479" s="50"/>
    </row>
    <row r="480" spans="4:4" x14ac:dyDescent="0.25">
      <c r="D480" s="50"/>
    </row>
    <row r="481" spans="4:4" x14ac:dyDescent="0.25">
      <c r="D481" s="50"/>
    </row>
    <row r="482" spans="4:4" x14ac:dyDescent="0.25">
      <c r="D482" s="50"/>
    </row>
    <row r="483" spans="4:4" x14ac:dyDescent="0.25">
      <c r="D483" s="50"/>
    </row>
    <row r="484" spans="4:4" x14ac:dyDescent="0.25">
      <c r="D484" s="50"/>
    </row>
    <row r="485" spans="4:4" x14ac:dyDescent="0.25">
      <c r="D485" s="50"/>
    </row>
    <row r="486" spans="4:4" x14ac:dyDescent="0.25">
      <c r="D486" s="50"/>
    </row>
    <row r="487" spans="4:4" x14ac:dyDescent="0.25">
      <c r="D487" s="50"/>
    </row>
    <row r="488" spans="4:4" x14ac:dyDescent="0.25">
      <c r="D488" s="50"/>
    </row>
    <row r="489" spans="4:4" x14ac:dyDescent="0.25">
      <c r="D489" s="50"/>
    </row>
    <row r="490" spans="4:4" x14ac:dyDescent="0.25">
      <c r="D490" s="50"/>
    </row>
    <row r="491" spans="4:4" x14ac:dyDescent="0.25">
      <c r="D491" s="50"/>
    </row>
    <row r="492" spans="4:4" x14ac:dyDescent="0.25">
      <c r="D492" s="50"/>
    </row>
    <row r="493" spans="4:4" x14ac:dyDescent="0.25">
      <c r="D493" s="50"/>
    </row>
    <row r="494" spans="4:4" x14ac:dyDescent="0.25">
      <c r="D494" s="50"/>
    </row>
    <row r="495" spans="4:4" x14ac:dyDescent="0.25">
      <c r="D495" s="50"/>
    </row>
    <row r="496" spans="4:4" x14ac:dyDescent="0.25">
      <c r="D496" s="50"/>
    </row>
    <row r="497" spans="4:4" x14ac:dyDescent="0.25">
      <c r="D497" s="50"/>
    </row>
    <row r="498" spans="4:4" x14ac:dyDescent="0.25">
      <c r="D498" s="50"/>
    </row>
    <row r="499" spans="4:4" x14ac:dyDescent="0.25">
      <c r="D499" s="50"/>
    </row>
    <row r="500" spans="4:4" x14ac:dyDescent="0.25">
      <c r="D500" s="50"/>
    </row>
    <row r="501" spans="4:4" x14ac:dyDescent="0.25">
      <c r="D501" s="50"/>
    </row>
    <row r="502" spans="4:4" x14ac:dyDescent="0.25">
      <c r="D502" s="50"/>
    </row>
    <row r="503" spans="4:4" x14ac:dyDescent="0.25">
      <c r="D503" s="50"/>
    </row>
    <row r="504" spans="4:4" x14ac:dyDescent="0.25">
      <c r="D504" s="50"/>
    </row>
    <row r="505" spans="4:4" x14ac:dyDescent="0.25">
      <c r="D505" s="50"/>
    </row>
    <row r="506" spans="4:4" x14ac:dyDescent="0.25">
      <c r="D506" s="50"/>
    </row>
    <row r="507" spans="4:4" x14ac:dyDescent="0.25">
      <c r="D507" s="50"/>
    </row>
    <row r="508" spans="4:4" x14ac:dyDescent="0.25">
      <c r="D508" s="50"/>
    </row>
    <row r="509" spans="4:4" x14ac:dyDescent="0.25">
      <c r="D509" s="50"/>
    </row>
    <row r="510" spans="4:4" x14ac:dyDescent="0.25">
      <c r="D510" s="50"/>
    </row>
    <row r="511" spans="4:4" x14ac:dyDescent="0.25">
      <c r="D511" s="50"/>
    </row>
    <row r="512" spans="4:4" x14ac:dyDescent="0.25">
      <c r="D512" s="50"/>
    </row>
    <row r="513" spans="4:4" x14ac:dyDescent="0.25">
      <c r="D513" s="50"/>
    </row>
    <row r="514" spans="4:4" x14ac:dyDescent="0.25">
      <c r="D514" s="50"/>
    </row>
    <row r="515" spans="4:4" x14ac:dyDescent="0.25">
      <c r="D515" s="50"/>
    </row>
    <row r="516" spans="4:4" x14ac:dyDescent="0.25">
      <c r="D516" s="50"/>
    </row>
    <row r="517" spans="4:4" x14ac:dyDescent="0.25">
      <c r="D517" s="50"/>
    </row>
    <row r="518" spans="4:4" x14ac:dyDescent="0.25">
      <c r="D518" s="50"/>
    </row>
    <row r="519" spans="4:4" x14ac:dyDescent="0.25">
      <c r="D519" s="50"/>
    </row>
    <row r="520" spans="4:4" x14ac:dyDescent="0.25">
      <c r="D520" s="50"/>
    </row>
    <row r="521" spans="4:4" x14ac:dyDescent="0.25">
      <c r="D521" s="50"/>
    </row>
    <row r="522" spans="4:4" x14ac:dyDescent="0.25">
      <c r="D522" s="50"/>
    </row>
    <row r="523" spans="4:4" x14ac:dyDescent="0.25">
      <c r="D523" s="50"/>
    </row>
    <row r="524" spans="4:4" x14ac:dyDescent="0.25">
      <c r="D524" s="50"/>
    </row>
    <row r="525" spans="4:4" x14ac:dyDescent="0.25">
      <c r="D525" s="50"/>
    </row>
    <row r="526" spans="4:4" x14ac:dyDescent="0.25">
      <c r="D526" s="50"/>
    </row>
    <row r="527" spans="4:4" x14ac:dyDescent="0.25">
      <c r="D527" s="50"/>
    </row>
    <row r="528" spans="4:4" x14ac:dyDescent="0.25">
      <c r="D528" s="50"/>
    </row>
    <row r="529" spans="4:4" x14ac:dyDescent="0.25">
      <c r="D529" s="50"/>
    </row>
    <row r="530" spans="4:4" x14ac:dyDescent="0.25">
      <c r="D530" s="50"/>
    </row>
    <row r="531" spans="4:4" x14ac:dyDescent="0.25">
      <c r="D531" s="50"/>
    </row>
    <row r="532" spans="4:4" x14ac:dyDescent="0.25">
      <c r="D532" s="50"/>
    </row>
    <row r="533" spans="4:4" x14ac:dyDescent="0.25">
      <c r="D533" s="50"/>
    </row>
    <row r="534" spans="4:4" x14ac:dyDescent="0.25">
      <c r="D534" s="50"/>
    </row>
    <row r="535" spans="4:4" x14ac:dyDescent="0.25">
      <c r="D535" s="50"/>
    </row>
    <row r="536" spans="4:4" x14ac:dyDescent="0.25">
      <c r="D536" s="50"/>
    </row>
    <row r="537" spans="4:4" x14ac:dyDescent="0.25">
      <c r="D537" s="50"/>
    </row>
    <row r="538" spans="4:4" x14ac:dyDescent="0.25">
      <c r="D538" s="50"/>
    </row>
    <row r="539" spans="4:4" x14ac:dyDescent="0.25">
      <c r="D539" s="50"/>
    </row>
    <row r="540" spans="4:4" x14ac:dyDescent="0.25">
      <c r="D540" s="50"/>
    </row>
    <row r="541" spans="4:4" x14ac:dyDescent="0.25">
      <c r="D541" s="50"/>
    </row>
    <row r="542" spans="4:4" x14ac:dyDescent="0.25">
      <c r="D542" s="50"/>
    </row>
    <row r="543" spans="4:4" x14ac:dyDescent="0.25">
      <c r="D543" s="50"/>
    </row>
    <row r="544" spans="4:4" x14ac:dyDescent="0.25">
      <c r="D544" s="50"/>
    </row>
    <row r="545" spans="4:4" x14ac:dyDescent="0.25">
      <c r="D545" s="50"/>
    </row>
    <row r="546" spans="4:4" x14ac:dyDescent="0.25">
      <c r="D546" s="50"/>
    </row>
    <row r="547" spans="4:4" x14ac:dyDescent="0.25">
      <c r="D547" s="50"/>
    </row>
    <row r="548" spans="4:4" x14ac:dyDescent="0.25">
      <c r="D548" s="50"/>
    </row>
    <row r="549" spans="4:4" x14ac:dyDescent="0.25">
      <c r="D549" s="50"/>
    </row>
    <row r="550" spans="4:4" x14ac:dyDescent="0.25">
      <c r="D550" s="50"/>
    </row>
    <row r="551" spans="4:4" x14ac:dyDescent="0.25">
      <c r="D551" s="50"/>
    </row>
    <row r="552" spans="4:4" x14ac:dyDescent="0.25">
      <c r="D552" s="50"/>
    </row>
    <row r="553" spans="4:4" x14ac:dyDescent="0.25">
      <c r="D553" s="50"/>
    </row>
    <row r="554" spans="4:4" x14ac:dyDescent="0.25">
      <c r="D554" s="50"/>
    </row>
    <row r="555" spans="4:4" x14ac:dyDescent="0.25">
      <c r="D555" s="50"/>
    </row>
    <row r="556" spans="4:4" x14ac:dyDescent="0.25">
      <c r="D556" s="50"/>
    </row>
    <row r="557" spans="4:4" x14ac:dyDescent="0.25">
      <c r="D557" s="50"/>
    </row>
    <row r="558" spans="4:4" x14ac:dyDescent="0.25">
      <c r="D558" s="50"/>
    </row>
    <row r="559" spans="4:4" x14ac:dyDescent="0.25">
      <c r="D559" s="50"/>
    </row>
    <row r="560" spans="4:4" x14ac:dyDescent="0.25">
      <c r="D560" s="50"/>
    </row>
    <row r="561" spans="4:4" x14ac:dyDescent="0.25">
      <c r="D561" s="50"/>
    </row>
    <row r="562" spans="4:4" x14ac:dyDescent="0.25">
      <c r="D562" s="50"/>
    </row>
    <row r="563" spans="4:4" x14ac:dyDescent="0.25">
      <c r="D563" s="50"/>
    </row>
    <row r="564" spans="4:4" x14ac:dyDescent="0.25">
      <c r="D564" s="50"/>
    </row>
    <row r="565" spans="4:4" x14ac:dyDescent="0.25">
      <c r="D565" s="50"/>
    </row>
    <row r="566" spans="4:4" x14ac:dyDescent="0.25">
      <c r="D566" s="50"/>
    </row>
    <row r="567" spans="4:4" x14ac:dyDescent="0.25">
      <c r="D567" s="50"/>
    </row>
    <row r="568" spans="4:4" x14ac:dyDescent="0.25">
      <c r="D568" s="50"/>
    </row>
    <row r="569" spans="4:4" x14ac:dyDescent="0.25">
      <c r="D569" s="50"/>
    </row>
    <row r="570" spans="4:4" x14ac:dyDescent="0.25">
      <c r="D570" s="50"/>
    </row>
    <row r="571" spans="4:4" x14ac:dyDescent="0.25">
      <c r="D571" s="50"/>
    </row>
    <row r="572" spans="4:4" x14ac:dyDescent="0.25">
      <c r="D572" s="50"/>
    </row>
    <row r="573" spans="4:4" x14ac:dyDescent="0.25">
      <c r="D573" s="50"/>
    </row>
    <row r="574" spans="4:4" x14ac:dyDescent="0.25">
      <c r="D574" s="50"/>
    </row>
    <row r="575" spans="4:4" x14ac:dyDescent="0.25">
      <c r="D575" s="50"/>
    </row>
    <row r="576" spans="4:4" x14ac:dyDescent="0.25">
      <c r="D576" s="50"/>
    </row>
    <row r="577" spans="4:4" x14ac:dyDescent="0.25">
      <c r="D577" s="50"/>
    </row>
    <row r="578" spans="4:4" x14ac:dyDescent="0.25">
      <c r="D578" s="50"/>
    </row>
    <row r="579" spans="4:4" x14ac:dyDescent="0.25">
      <c r="D579" s="50"/>
    </row>
    <row r="580" spans="4:4" x14ac:dyDescent="0.25">
      <c r="D580" s="50"/>
    </row>
    <row r="581" spans="4:4" x14ac:dyDescent="0.25">
      <c r="D581" s="50"/>
    </row>
    <row r="582" spans="4:4" x14ac:dyDescent="0.25">
      <c r="D582" s="50"/>
    </row>
    <row r="583" spans="4:4" x14ac:dyDescent="0.25">
      <c r="D583" s="50"/>
    </row>
    <row r="584" spans="4:4" x14ac:dyDescent="0.25">
      <c r="D584" s="50"/>
    </row>
    <row r="585" spans="4:4" x14ac:dyDescent="0.25">
      <c r="D585" s="50"/>
    </row>
    <row r="586" spans="4:4" x14ac:dyDescent="0.25">
      <c r="D586" s="50"/>
    </row>
    <row r="587" spans="4:4" x14ac:dyDescent="0.25">
      <c r="D587" s="50"/>
    </row>
    <row r="588" spans="4:4" x14ac:dyDescent="0.25">
      <c r="D588" s="50"/>
    </row>
    <row r="589" spans="4:4" x14ac:dyDescent="0.25">
      <c r="D589" s="50"/>
    </row>
    <row r="590" spans="4:4" x14ac:dyDescent="0.25">
      <c r="D590" s="50"/>
    </row>
    <row r="591" spans="4:4" x14ac:dyDescent="0.25">
      <c r="D591" s="50"/>
    </row>
    <row r="592" spans="4:4" x14ac:dyDescent="0.25">
      <c r="D592" s="50"/>
    </row>
    <row r="593" spans="4:4" x14ac:dyDescent="0.25">
      <c r="D593" s="50"/>
    </row>
    <row r="594" spans="4:4" x14ac:dyDescent="0.25">
      <c r="D594" s="50"/>
    </row>
    <row r="595" spans="4:4" x14ac:dyDescent="0.25">
      <c r="D595" s="50"/>
    </row>
    <row r="596" spans="4:4" x14ac:dyDescent="0.25">
      <c r="D596" s="50"/>
    </row>
    <row r="597" spans="4:4" x14ac:dyDescent="0.25">
      <c r="D597" s="50"/>
    </row>
    <row r="598" spans="4:4" x14ac:dyDescent="0.25">
      <c r="D598" s="50"/>
    </row>
    <row r="599" spans="4:4" x14ac:dyDescent="0.25">
      <c r="D599" s="50"/>
    </row>
    <row r="600" spans="4:4" x14ac:dyDescent="0.25">
      <c r="D600" s="50"/>
    </row>
    <row r="601" spans="4:4" x14ac:dyDescent="0.25">
      <c r="D601" s="50"/>
    </row>
    <row r="602" spans="4:4" x14ac:dyDescent="0.25">
      <c r="D602" s="50"/>
    </row>
    <row r="603" spans="4:4" x14ac:dyDescent="0.25">
      <c r="D603" s="50"/>
    </row>
    <row r="604" spans="4:4" x14ac:dyDescent="0.25">
      <c r="D604" s="50"/>
    </row>
    <row r="605" spans="4:4" x14ac:dyDescent="0.25">
      <c r="D605" s="50"/>
    </row>
    <row r="606" spans="4:4" x14ac:dyDescent="0.25">
      <c r="D606" s="50"/>
    </row>
    <row r="607" spans="4:4" x14ac:dyDescent="0.25">
      <c r="D607" s="50"/>
    </row>
    <row r="608" spans="4:4" x14ac:dyDescent="0.25">
      <c r="D608" s="50"/>
    </row>
    <row r="609" spans="4:4" x14ac:dyDescent="0.25">
      <c r="D609" s="50"/>
    </row>
    <row r="610" spans="4:4" x14ac:dyDescent="0.25">
      <c r="D610" s="50"/>
    </row>
    <row r="611" spans="4:4" x14ac:dyDescent="0.25">
      <c r="D611" s="50"/>
    </row>
    <row r="612" spans="4:4" x14ac:dyDescent="0.25">
      <c r="D612" s="50"/>
    </row>
    <row r="613" spans="4:4" x14ac:dyDescent="0.25">
      <c r="D613" s="50"/>
    </row>
    <row r="614" spans="4:4" x14ac:dyDescent="0.25">
      <c r="D614" s="50"/>
    </row>
    <row r="615" spans="4:4" x14ac:dyDescent="0.25">
      <c r="D615" s="50"/>
    </row>
    <row r="616" spans="4:4" x14ac:dyDescent="0.25">
      <c r="D616" s="50"/>
    </row>
    <row r="617" spans="4:4" x14ac:dyDescent="0.25">
      <c r="D617" s="50"/>
    </row>
    <row r="618" spans="4:4" x14ac:dyDescent="0.25">
      <c r="D618" s="50"/>
    </row>
    <row r="619" spans="4:4" x14ac:dyDescent="0.25">
      <c r="D619" s="50"/>
    </row>
    <row r="620" spans="4:4" x14ac:dyDescent="0.25">
      <c r="D620" s="50"/>
    </row>
    <row r="621" spans="4:4" x14ac:dyDescent="0.25">
      <c r="D621" s="50"/>
    </row>
    <row r="622" spans="4:4" x14ac:dyDescent="0.25">
      <c r="D622" s="50"/>
    </row>
    <row r="623" spans="4:4" x14ac:dyDescent="0.25">
      <c r="D623" s="50"/>
    </row>
    <row r="624" spans="4:4" x14ac:dyDescent="0.25">
      <c r="D624" s="50"/>
    </row>
    <row r="625" spans="4:4" x14ac:dyDescent="0.25">
      <c r="D625" s="50"/>
    </row>
    <row r="626" spans="4:4" x14ac:dyDescent="0.25">
      <c r="D626" s="50"/>
    </row>
    <row r="627" spans="4:4" x14ac:dyDescent="0.25">
      <c r="D627" s="50"/>
    </row>
    <row r="628" spans="4:4" x14ac:dyDescent="0.25">
      <c r="D628" s="50"/>
    </row>
    <row r="629" spans="4:4" x14ac:dyDescent="0.25">
      <c r="D629" s="50"/>
    </row>
    <row r="630" spans="4:4" x14ac:dyDescent="0.25">
      <c r="D630" s="50"/>
    </row>
    <row r="631" spans="4:4" x14ac:dyDescent="0.25">
      <c r="D631" s="50"/>
    </row>
    <row r="632" spans="4:4" x14ac:dyDescent="0.25">
      <c r="D632" s="50"/>
    </row>
    <row r="633" spans="4:4" x14ac:dyDescent="0.25">
      <c r="D633" s="50"/>
    </row>
    <row r="634" spans="4:4" x14ac:dyDescent="0.25">
      <c r="D634" s="50"/>
    </row>
    <row r="635" spans="4:4" x14ac:dyDescent="0.25">
      <c r="D635" s="50"/>
    </row>
    <row r="636" spans="4:4" x14ac:dyDescent="0.25">
      <c r="D636" s="50"/>
    </row>
    <row r="637" spans="4:4" x14ac:dyDescent="0.25">
      <c r="D637" s="50"/>
    </row>
    <row r="638" spans="4:4" x14ac:dyDescent="0.25">
      <c r="D638" s="50"/>
    </row>
    <row r="639" spans="4:4" x14ac:dyDescent="0.25">
      <c r="D639" s="50"/>
    </row>
    <row r="640" spans="4:4" x14ac:dyDescent="0.25">
      <c r="D640" s="50"/>
    </row>
    <row r="641" spans="4:4" x14ac:dyDescent="0.25">
      <c r="D641" s="50"/>
    </row>
    <row r="642" spans="4:4" x14ac:dyDescent="0.25">
      <c r="D642" s="50"/>
    </row>
    <row r="643" spans="4:4" x14ac:dyDescent="0.25">
      <c r="D643" s="50"/>
    </row>
    <row r="644" spans="4:4" x14ac:dyDescent="0.25">
      <c r="D644" s="50"/>
    </row>
    <row r="645" spans="4:4" x14ac:dyDescent="0.25">
      <c r="D645" s="50"/>
    </row>
    <row r="646" spans="4:4" x14ac:dyDescent="0.25">
      <c r="D646" s="50"/>
    </row>
    <row r="647" spans="4:4" x14ac:dyDescent="0.25">
      <c r="D647" s="50"/>
    </row>
    <row r="648" spans="4:4" x14ac:dyDescent="0.25">
      <c r="D648" s="50"/>
    </row>
    <row r="649" spans="4:4" x14ac:dyDescent="0.25">
      <c r="D649" s="50"/>
    </row>
    <row r="650" spans="4:4" x14ac:dyDescent="0.25">
      <c r="D650" s="50"/>
    </row>
    <row r="651" spans="4:4" x14ac:dyDescent="0.25">
      <c r="D651" s="50"/>
    </row>
    <row r="652" spans="4:4" x14ac:dyDescent="0.25">
      <c r="D652" s="50"/>
    </row>
    <row r="653" spans="4:4" x14ac:dyDescent="0.25">
      <c r="D653" s="50"/>
    </row>
    <row r="654" spans="4:4" x14ac:dyDescent="0.25">
      <c r="D654" s="50"/>
    </row>
    <row r="655" spans="4:4" x14ac:dyDescent="0.25">
      <c r="D655" s="50"/>
    </row>
    <row r="656" spans="4:4" x14ac:dyDescent="0.25">
      <c r="D656" s="50"/>
    </row>
    <row r="657" spans="4:4" x14ac:dyDescent="0.25">
      <c r="D657" s="50"/>
    </row>
    <row r="658" spans="4:4" x14ac:dyDescent="0.25">
      <c r="D658" s="50"/>
    </row>
    <row r="659" spans="4:4" x14ac:dyDescent="0.25">
      <c r="D659" s="50"/>
    </row>
    <row r="660" spans="4:4" x14ac:dyDescent="0.25">
      <c r="D660" s="50"/>
    </row>
    <row r="661" spans="4:4" x14ac:dyDescent="0.25">
      <c r="D661" s="50"/>
    </row>
    <row r="662" spans="4:4" x14ac:dyDescent="0.25">
      <c r="D662" s="50"/>
    </row>
    <row r="663" spans="4:4" x14ac:dyDescent="0.25">
      <c r="D663" s="50"/>
    </row>
    <row r="664" spans="4:4" x14ac:dyDescent="0.25">
      <c r="D664" s="50"/>
    </row>
    <row r="665" spans="4:4" x14ac:dyDescent="0.25">
      <c r="D665" s="50"/>
    </row>
    <row r="666" spans="4:4" x14ac:dyDescent="0.25">
      <c r="D666" s="50"/>
    </row>
    <row r="667" spans="4:4" x14ac:dyDescent="0.25">
      <c r="D667" s="50"/>
    </row>
    <row r="668" spans="4:4" x14ac:dyDescent="0.25">
      <c r="D668" s="50"/>
    </row>
    <row r="669" spans="4:4" x14ac:dyDescent="0.25">
      <c r="D669" s="50"/>
    </row>
    <row r="670" spans="4:4" x14ac:dyDescent="0.25">
      <c r="D670" s="50"/>
    </row>
    <row r="671" spans="4:4" x14ac:dyDescent="0.25">
      <c r="D671" s="50"/>
    </row>
    <row r="672" spans="4:4" x14ac:dyDescent="0.25">
      <c r="D672" s="50"/>
    </row>
    <row r="673" spans="4:4" x14ac:dyDescent="0.25">
      <c r="D673" s="50"/>
    </row>
    <row r="674" spans="4:4" x14ac:dyDescent="0.25">
      <c r="D674" s="50"/>
    </row>
    <row r="675" spans="4:4" x14ac:dyDescent="0.25">
      <c r="D675" s="50"/>
    </row>
    <row r="676" spans="4:4" x14ac:dyDescent="0.25">
      <c r="D676" s="50"/>
    </row>
    <row r="677" spans="4:4" x14ac:dyDescent="0.25">
      <c r="D677" s="50"/>
    </row>
    <row r="678" spans="4:4" x14ac:dyDescent="0.25">
      <c r="D678" s="50"/>
    </row>
    <row r="679" spans="4:4" x14ac:dyDescent="0.25">
      <c r="D679" s="50"/>
    </row>
    <row r="680" spans="4:4" x14ac:dyDescent="0.25">
      <c r="D680" s="50"/>
    </row>
    <row r="681" spans="4:4" x14ac:dyDescent="0.25">
      <c r="D681" s="50"/>
    </row>
    <row r="682" spans="4:4" x14ac:dyDescent="0.25">
      <c r="D682" s="50"/>
    </row>
    <row r="683" spans="4:4" x14ac:dyDescent="0.25">
      <c r="D683" s="50"/>
    </row>
    <row r="684" spans="4:4" x14ac:dyDescent="0.25">
      <c r="D684" s="50"/>
    </row>
    <row r="685" spans="4:4" x14ac:dyDescent="0.25">
      <c r="D685" s="50"/>
    </row>
    <row r="686" spans="4:4" x14ac:dyDescent="0.25">
      <c r="D686" s="50"/>
    </row>
    <row r="687" spans="4:4" x14ac:dyDescent="0.25">
      <c r="D687" s="50"/>
    </row>
    <row r="688" spans="4:4" x14ac:dyDescent="0.25">
      <c r="D688" s="50"/>
    </row>
    <row r="689" spans="4:4" x14ac:dyDescent="0.25">
      <c r="D689" s="50"/>
    </row>
    <row r="690" spans="4:4" x14ac:dyDescent="0.25">
      <c r="D690" s="50"/>
    </row>
    <row r="691" spans="4:4" x14ac:dyDescent="0.25">
      <c r="D691" s="50"/>
    </row>
    <row r="692" spans="4:4" x14ac:dyDescent="0.25">
      <c r="D692" s="50"/>
    </row>
    <row r="693" spans="4:4" x14ac:dyDescent="0.25">
      <c r="D693" s="50"/>
    </row>
    <row r="694" spans="4:4" x14ac:dyDescent="0.25">
      <c r="D694" s="50"/>
    </row>
    <row r="695" spans="4:4" x14ac:dyDescent="0.25">
      <c r="D695" s="50"/>
    </row>
    <row r="696" spans="4:4" x14ac:dyDescent="0.25">
      <c r="D696" s="50"/>
    </row>
    <row r="697" spans="4:4" x14ac:dyDescent="0.25">
      <c r="D697" s="50"/>
    </row>
    <row r="698" spans="4:4" x14ac:dyDescent="0.25">
      <c r="D698" s="50"/>
    </row>
    <row r="699" spans="4:4" x14ac:dyDescent="0.25">
      <c r="D699" s="50"/>
    </row>
    <row r="700" spans="4:4" x14ac:dyDescent="0.25">
      <c r="D700" s="50"/>
    </row>
    <row r="701" spans="4:4" x14ac:dyDescent="0.25">
      <c r="D701" s="50"/>
    </row>
    <row r="702" spans="4:4" x14ac:dyDescent="0.25">
      <c r="D702" s="50"/>
    </row>
    <row r="703" spans="4:4" x14ac:dyDescent="0.25">
      <c r="D703" s="50"/>
    </row>
    <row r="704" spans="4:4" x14ac:dyDescent="0.25">
      <c r="D704" s="50"/>
    </row>
    <row r="705" spans="4:4" x14ac:dyDescent="0.25">
      <c r="D705" s="50"/>
    </row>
    <row r="706" spans="4:4" x14ac:dyDescent="0.25">
      <c r="D706" s="50"/>
    </row>
    <row r="707" spans="4:4" x14ac:dyDescent="0.25">
      <c r="D707" s="50"/>
    </row>
    <row r="708" spans="4:4" x14ac:dyDescent="0.25">
      <c r="D708" s="50"/>
    </row>
    <row r="709" spans="4:4" x14ac:dyDescent="0.25">
      <c r="D709" s="50"/>
    </row>
    <row r="710" spans="4:4" x14ac:dyDescent="0.25">
      <c r="D710" s="50"/>
    </row>
    <row r="711" spans="4:4" x14ac:dyDescent="0.25">
      <c r="D711" s="50"/>
    </row>
    <row r="712" spans="4:4" x14ac:dyDescent="0.25">
      <c r="D712" s="50"/>
    </row>
    <row r="713" spans="4:4" x14ac:dyDescent="0.25">
      <c r="D713" s="50"/>
    </row>
    <row r="714" spans="4:4" x14ac:dyDescent="0.25">
      <c r="D714" s="50"/>
    </row>
    <row r="715" spans="4:4" x14ac:dyDescent="0.25">
      <c r="D715" s="50"/>
    </row>
    <row r="716" spans="4:4" x14ac:dyDescent="0.25">
      <c r="D716" s="50"/>
    </row>
    <row r="717" spans="4:4" x14ac:dyDescent="0.25">
      <c r="D717" s="50"/>
    </row>
    <row r="718" spans="4:4" x14ac:dyDescent="0.25">
      <c r="D718" s="50"/>
    </row>
    <row r="719" spans="4:4" x14ac:dyDescent="0.25">
      <c r="D719" s="50"/>
    </row>
    <row r="720" spans="4:4" x14ac:dyDescent="0.25">
      <c r="D720" s="50"/>
    </row>
    <row r="721" spans="4:4" x14ac:dyDescent="0.25">
      <c r="D721" s="50"/>
    </row>
    <row r="722" spans="4:4" x14ac:dyDescent="0.25">
      <c r="D722" s="50"/>
    </row>
    <row r="723" spans="4:4" x14ac:dyDescent="0.25">
      <c r="D723" s="50"/>
    </row>
    <row r="724" spans="4:4" x14ac:dyDescent="0.25">
      <c r="D724" s="50"/>
    </row>
    <row r="725" spans="4:4" x14ac:dyDescent="0.25">
      <c r="D725" s="50"/>
    </row>
    <row r="726" spans="4:4" x14ac:dyDescent="0.25">
      <c r="D726" s="50"/>
    </row>
    <row r="727" spans="4:4" x14ac:dyDescent="0.25">
      <c r="D727" s="50"/>
    </row>
    <row r="728" spans="4:4" x14ac:dyDescent="0.25">
      <c r="D728" s="50"/>
    </row>
    <row r="729" spans="4:4" x14ac:dyDescent="0.25">
      <c r="D729" s="50"/>
    </row>
    <row r="730" spans="4:4" x14ac:dyDescent="0.25">
      <c r="D730" s="50"/>
    </row>
    <row r="731" spans="4:4" x14ac:dyDescent="0.25">
      <c r="D731" s="50"/>
    </row>
    <row r="732" spans="4:4" x14ac:dyDescent="0.25">
      <c r="D732" s="50"/>
    </row>
    <row r="733" spans="4:4" x14ac:dyDescent="0.25">
      <c r="D733" s="50"/>
    </row>
    <row r="734" spans="4:4" x14ac:dyDescent="0.25">
      <c r="D734" s="50"/>
    </row>
    <row r="735" spans="4:4" x14ac:dyDescent="0.25">
      <c r="D735" s="50"/>
    </row>
    <row r="736" spans="4:4" x14ac:dyDescent="0.25">
      <c r="D736" s="50"/>
    </row>
    <row r="737" spans="4:4" x14ac:dyDescent="0.25">
      <c r="D737" s="50"/>
    </row>
    <row r="738" spans="4:4" x14ac:dyDescent="0.25">
      <c r="D738" s="50"/>
    </row>
    <row r="739" spans="4:4" x14ac:dyDescent="0.25">
      <c r="D739" s="50"/>
    </row>
    <row r="740" spans="4:4" x14ac:dyDescent="0.25">
      <c r="D740" s="50"/>
    </row>
    <row r="741" spans="4:4" x14ac:dyDescent="0.25">
      <c r="D741" s="50"/>
    </row>
    <row r="742" spans="4:4" x14ac:dyDescent="0.25">
      <c r="D742" s="50"/>
    </row>
    <row r="743" spans="4:4" x14ac:dyDescent="0.25">
      <c r="D743" s="50"/>
    </row>
    <row r="744" spans="4:4" x14ac:dyDescent="0.25">
      <c r="D744" s="50"/>
    </row>
    <row r="745" spans="4:4" x14ac:dyDescent="0.25">
      <c r="D745" s="50"/>
    </row>
    <row r="746" spans="4:4" x14ac:dyDescent="0.25">
      <c r="D746" s="50"/>
    </row>
    <row r="747" spans="4:4" x14ac:dyDescent="0.25">
      <c r="D747" s="50"/>
    </row>
    <row r="748" spans="4:4" x14ac:dyDescent="0.25">
      <c r="D748" s="50"/>
    </row>
    <row r="749" spans="4:4" x14ac:dyDescent="0.25">
      <c r="D749" s="50"/>
    </row>
    <row r="750" spans="4:4" x14ac:dyDescent="0.25">
      <c r="D750" s="50"/>
    </row>
    <row r="751" spans="4:4" x14ac:dyDescent="0.25">
      <c r="D751" s="50"/>
    </row>
    <row r="752" spans="4:4" x14ac:dyDescent="0.25">
      <c r="D752" s="50"/>
    </row>
    <row r="753" spans="4:4" x14ac:dyDescent="0.25">
      <c r="D753" s="50"/>
    </row>
    <row r="754" spans="4:4" x14ac:dyDescent="0.25">
      <c r="D754" s="50"/>
    </row>
    <row r="755" spans="4:4" x14ac:dyDescent="0.25">
      <c r="D755" s="50"/>
    </row>
    <row r="756" spans="4:4" x14ac:dyDescent="0.25">
      <c r="D756" s="50"/>
    </row>
    <row r="757" spans="4:4" x14ac:dyDescent="0.25">
      <c r="D757" s="50"/>
    </row>
    <row r="758" spans="4:4" x14ac:dyDescent="0.25">
      <c r="D758" s="50"/>
    </row>
    <row r="759" spans="4:4" x14ac:dyDescent="0.25">
      <c r="D759" s="50"/>
    </row>
    <row r="760" spans="4:4" x14ac:dyDescent="0.25">
      <c r="D760" s="50"/>
    </row>
    <row r="761" spans="4:4" x14ac:dyDescent="0.25">
      <c r="D761" s="50"/>
    </row>
    <row r="762" spans="4:4" x14ac:dyDescent="0.25">
      <c r="D762" s="50"/>
    </row>
    <row r="763" spans="4:4" x14ac:dyDescent="0.25">
      <c r="D763" s="50"/>
    </row>
    <row r="764" spans="4:4" x14ac:dyDescent="0.25">
      <c r="D764" s="50"/>
    </row>
    <row r="765" spans="4:4" x14ac:dyDescent="0.25">
      <c r="D765" s="50"/>
    </row>
    <row r="766" spans="4:4" x14ac:dyDescent="0.25">
      <c r="D766" s="50"/>
    </row>
    <row r="767" spans="4:4" x14ac:dyDescent="0.25">
      <c r="D767" s="50"/>
    </row>
    <row r="768" spans="4:4" x14ac:dyDescent="0.25">
      <c r="D768" s="50"/>
    </row>
    <row r="769" spans="4:4" x14ac:dyDescent="0.25">
      <c r="D769" s="50"/>
    </row>
    <row r="770" spans="4:4" x14ac:dyDescent="0.25">
      <c r="D770" s="50"/>
    </row>
    <row r="771" spans="4:4" x14ac:dyDescent="0.25">
      <c r="D771" s="50"/>
    </row>
    <row r="772" spans="4:4" x14ac:dyDescent="0.25">
      <c r="D772" s="50"/>
    </row>
    <row r="773" spans="4:4" x14ac:dyDescent="0.25">
      <c r="D773" s="50"/>
    </row>
    <row r="774" spans="4:4" x14ac:dyDescent="0.25">
      <c r="D774" s="50"/>
    </row>
    <row r="775" spans="4:4" x14ac:dyDescent="0.25">
      <c r="D775" s="50"/>
    </row>
    <row r="776" spans="4:4" x14ac:dyDescent="0.25">
      <c r="D776" s="50"/>
    </row>
    <row r="777" spans="4:4" x14ac:dyDescent="0.25">
      <c r="D777" s="50"/>
    </row>
    <row r="778" spans="4:4" x14ac:dyDescent="0.25">
      <c r="D778" s="50"/>
    </row>
    <row r="779" spans="4:4" x14ac:dyDescent="0.25">
      <c r="D779" s="50"/>
    </row>
    <row r="780" spans="4:4" x14ac:dyDescent="0.25">
      <c r="D780" s="50"/>
    </row>
    <row r="781" spans="4:4" x14ac:dyDescent="0.25">
      <c r="D781" s="50"/>
    </row>
    <row r="782" spans="4:4" x14ac:dyDescent="0.25">
      <c r="D782" s="50"/>
    </row>
    <row r="783" spans="4:4" x14ac:dyDescent="0.25">
      <c r="D783" s="50"/>
    </row>
    <row r="784" spans="4:4" x14ac:dyDescent="0.25">
      <c r="D784" s="50"/>
    </row>
    <row r="785" spans="4:4" x14ac:dyDescent="0.25">
      <c r="D785" s="50"/>
    </row>
    <row r="786" spans="4:4" x14ac:dyDescent="0.25">
      <c r="D786" s="50"/>
    </row>
    <row r="787" spans="4:4" x14ac:dyDescent="0.25">
      <c r="D787" s="50"/>
    </row>
    <row r="788" spans="4:4" x14ac:dyDescent="0.25">
      <c r="D788" s="50"/>
    </row>
    <row r="789" spans="4:4" x14ac:dyDescent="0.25">
      <c r="D789" s="50"/>
    </row>
    <row r="790" spans="4:4" x14ac:dyDescent="0.25">
      <c r="D790" s="50"/>
    </row>
    <row r="791" spans="4:4" x14ac:dyDescent="0.25">
      <c r="D791" s="50"/>
    </row>
    <row r="792" spans="4:4" x14ac:dyDescent="0.25">
      <c r="D792" s="50"/>
    </row>
    <row r="793" spans="4:4" x14ac:dyDescent="0.25">
      <c r="D793" s="50"/>
    </row>
    <row r="794" spans="4:4" x14ac:dyDescent="0.25">
      <c r="D794" s="50"/>
    </row>
    <row r="795" spans="4:4" x14ac:dyDescent="0.25">
      <c r="D795" s="50"/>
    </row>
    <row r="796" spans="4:4" x14ac:dyDescent="0.25">
      <c r="D796" s="50"/>
    </row>
    <row r="797" spans="4:4" x14ac:dyDescent="0.25">
      <c r="D797" s="50"/>
    </row>
    <row r="798" spans="4:4" x14ac:dyDescent="0.25">
      <c r="D798" s="50"/>
    </row>
    <row r="799" spans="4:4" x14ac:dyDescent="0.25">
      <c r="D799" s="50"/>
    </row>
    <row r="800" spans="4:4" x14ac:dyDescent="0.25">
      <c r="D800" s="50"/>
    </row>
    <row r="801" spans="4:4" x14ac:dyDescent="0.25">
      <c r="D801" s="50"/>
    </row>
    <row r="802" spans="4:4" x14ac:dyDescent="0.25">
      <c r="D802" s="50"/>
    </row>
    <row r="803" spans="4:4" x14ac:dyDescent="0.25">
      <c r="D803" s="50"/>
    </row>
    <row r="804" spans="4:4" x14ac:dyDescent="0.25">
      <c r="D804" s="50"/>
    </row>
    <row r="805" spans="4:4" x14ac:dyDescent="0.25">
      <c r="D805" s="50"/>
    </row>
    <row r="806" spans="4:4" x14ac:dyDescent="0.25">
      <c r="D806" s="50"/>
    </row>
    <row r="807" spans="4:4" x14ac:dyDescent="0.25">
      <c r="D807" s="50"/>
    </row>
    <row r="808" spans="4:4" x14ac:dyDescent="0.25">
      <c r="D808" s="50"/>
    </row>
    <row r="809" spans="4:4" x14ac:dyDescent="0.25">
      <c r="D809" s="50"/>
    </row>
    <row r="810" spans="4:4" x14ac:dyDescent="0.25">
      <c r="D810" s="50"/>
    </row>
    <row r="811" spans="4:4" x14ac:dyDescent="0.25">
      <c r="D811" s="50"/>
    </row>
    <row r="812" spans="4:4" x14ac:dyDescent="0.25">
      <c r="D812" s="50"/>
    </row>
    <row r="813" spans="4:4" x14ac:dyDescent="0.25">
      <c r="D813" s="50"/>
    </row>
    <row r="814" spans="4:4" x14ac:dyDescent="0.25">
      <c r="D814" s="50"/>
    </row>
    <row r="815" spans="4:4" x14ac:dyDescent="0.25">
      <c r="D815" s="50"/>
    </row>
    <row r="816" spans="4:4" x14ac:dyDescent="0.25">
      <c r="D816" s="50"/>
    </row>
    <row r="817" spans="4:4" x14ac:dyDescent="0.25">
      <c r="D817" s="50"/>
    </row>
    <row r="818" spans="4:4" x14ac:dyDescent="0.25">
      <c r="D818" s="50"/>
    </row>
    <row r="819" spans="4:4" x14ac:dyDescent="0.25">
      <c r="D819" s="50"/>
    </row>
    <row r="820" spans="4:4" x14ac:dyDescent="0.25">
      <c r="D820" s="50"/>
    </row>
    <row r="821" spans="4:4" x14ac:dyDescent="0.25">
      <c r="D821" s="50"/>
    </row>
    <row r="822" spans="4:4" x14ac:dyDescent="0.25">
      <c r="D822" s="50"/>
    </row>
    <row r="823" spans="4:4" x14ac:dyDescent="0.25">
      <c r="D823" s="50"/>
    </row>
    <row r="824" spans="4:4" x14ac:dyDescent="0.25">
      <c r="D824" s="50"/>
    </row>
    <row r="825" spans="4:4" x14ac:dyDescent="0.25">
      <c r="D825" s="50"/>
    </row>
    <row r="826" spans="4:4" x14ac:dyDescent="0.25">
      <c r="D826" s="50"/>
    </row>
    <row r="827" spans="4:4" x14ac:dyDescent="0.25">
      <c r="D827" s="50"/>
    </row>
    <row r="828" spans="4:4" x14ac:dyDescent="0.25">
      <c r="D828" s="50"/>
    </row>
    <row r="829" spans="4:4" x14ac:dyDescent="0.25">
      <c r="D829" s="50"/>
    </row>
    <row r="830" spans="4:4" x14ac:dyDescent="0.25">
      <c r="D830" s="50"/>
    </row>
    <row r="831" spans="4:4" x14ac:dyDescent="0.25">
      <c r="D831" s="50"/>
    </row>
    <row r="832" spans="4:4" x14ac:dyDescent="0.25">
      <c r="D832" s="50"/>
    </row>
    <row r="833" spans="4:4" x14ac:dyDescent="0.25">
      <c r="D833" s="50"/>
    </row>
    <row r="834" spans="4:4" x14ac:dyDescent="0.25">
      <c r="D834" s="50"/>
    </row>
    <row r="835" spans="4:4" x14ac:dyDescent="0.25">
      <c r="D835" s="50"/>
    </row>
    <row r="836" spans="4:4" x14ac:dyDescent="0.25">
      <c r="D836" s="50"/>
    </row>
    <row r="837" spans="4:4" x14ac:dyDescent="0.25">
      <c r="D837" s="50"/>
    </row>
    <row r="838" spans="4:4" x14ac:dyDescent="0.25">
      <c r="D838" s="50"/>
    </row>
    <row r="839" spans="4:4" x14ac:dyDescent="0.25">
      <c r="D839" s="50"/>
    </row>
    <row r="840" spans="4:4" x14ac:dyDescent="0.25">
      <c r="D840" s="50"/>
    </row>
    <row r="841" spans="4:4" x14ac:dyDescent="0.25">
      <c r="D841" s="50"/>
    </row>
    <row r="842" spans="4:4" x14ac:dyDescent="0.25">
      <c r="D842" s="50"/>
    </row>
    <row r="843" spans="4:4" x14ac:dyDescent="0.25">
      <c r="D843" s="50"/>
    </row>
    <row r="844" spans="4:4" x14ac:dyDescent="0.25">
      <c r="D844" s="50"/>
    </row>
    <row r="845" spans="4:4" x14ac:dyDescent="0.25">
      <c r="D845" s="50"/>
    </row>
    <row r="846" spans="4:4" x14ac:dyDescent="0.25">
      <c r="D846" s="50"/>
    </row>
    <row r="847" spans="4:4" x14ac:dyDescent="0.25">
      <c r="D847" s="50"/>
    </row>
    <row r="848" spans="4:4" x14ac:dyDescent="0.25">
      <c r="D848" s="50"/>
    </row>
    <row r="849" spans="4:4" x14ac:dyDescent="0.25">
      <c r="D849" s="50"/>
    </row>
    <row r="850" spans="4:4" x14ac:dyDescent="0.25">
      <c r="D850" s="50"/>
    </row>
    <row r="851" spans="4:4" x14ac:dyDescent="0.25">
      <c r="D851" s="50"/>
    </row>
    <row r="852" spans="4:4" x14ac:dyDescent="0.25">
      <c r="D852" s="50"/>
    </row>
    <row r="853" spans="4:4" x14ac:dyDescent="0.25">
      <c r="D853" s="50"/>
    </row>
    <row r="854" spans="4:4" x14ac:dyDescent="0.25">
      <c r="D854" s="50"/>
    </row>
    <row r="855" spans="4:4" x14ac:dyDescent="0.25">
      <c r="D855" s="50"/>
    </row>
    <row r="856" spans="4:4" x14ac:dyDescent="0.25">
      <c r="D856" s="50"/>
    </row>
    <row r="857" spans="4:4" x14ac:dyDescent="0.25">
      <c r="D857" s="50"/>
    </row>
    <row r="858" spans="4:4" x14ac:dyDescent="0.25">
      <c r="D858" s="50"/>
    </row>
    <row r="859" spans="4:4" x14ac:dyDescent="0.25">
      <c r="D859" s="50"/>
    </row>
    <row r="860" spans="4:4" x14ac:dyDescent="0.25">
      <c r="D860" s="50"/>
    </row>
    <row r="861" spans="4:4" x14ac:dyDescent="0.25">
      <c r="D861" s="50"/>
    </row>
    <row r="862" spans="4:4" x14ac:dyDescent="0.25">
      <c r="D862" s="50"/>
    </row>
    <row r="863" spans="4:4" x14ac:dyDescent="0.25">
      <c r="D863" s="50"/>
    </row>
    <row r="864" spans="4:4" x14ac:dyDescent="0.25">
      <c r="D864" s="50"/>
    </row>
    <row r="865" spans="4:4" x14ac:dyDescent="0.25">
      <c r="D865" s="50"/>
    </row>
    <row r="866" spans="4:4" x14ac:dyDescent="0.25">
      <c r="D866" s="50"/>
    </row>
    <row r="867" spans="4:4" x14ac:dyDescent="0.25">
      <c r="D867" s="50"/>
    </row>
    <row r="868" spans="4:4" x14ac:dyDescent="0.25">
      <c r="D868" s="50"/>
    </row>
    <row r="869" spans="4:4" x14ac:dyDescent="0.25">
      <c r="D869" s="50"/>
    </row>
    <row r="870" spans="4:4" x14ac:dyDescent="0.25">
      <c r="D870" s="50"/>
    </row>
    <row r="871" spans="4:4" x14ac:dyDescent="0.25">
      <c r="D871" s="50"/>
    </row>
    <row r="872" spans="4:4" x14ac:dyDescent="0.25">
      <c r="D872" s="50"/>
    </row>
    <row r="873" spans="4:4" x14ac:dyDescent="0.25">
      <c r="D873" s="50"/>
    </row>
    <row r="874" spans="4:4" x14ac:dyDescent="0.25">
      <c r="D874" s="50"/>
    </row>
    <row r="875" spans="4:4" x14ac:dyDescent="0.25">
      <c r="D875" s="50"/>
    </row>
    <row r="876" spans="4:4" x14ac:dyDescent="0.25">
      <c r="D876" s="50"/>
    </row>
    <row r="877" spans="4:4" x14ac:dyDescent="0.25">
      <c r="D877" s="50"/>
    </row>
    <row r="878" spans="4:4" x14ac:dyDescent="0.25">
      <c r="D878" s="50"/>
    </row>
    <row r="879" spans="4:4" x14ac:dyDescent="0.25">
      <c r="D879" s="50"/>
    </row>
    <row r="880" spans="4:4" x14ac:dyDescent="0.25">
      <c r="D880" s="50"/>
    </row>
    <row r="881" spans="4:4" x14ac:dyDescent="0.25">
      <c r="D881" s="50"/>
    </row>
    <row r="882" spans="4:4" x14ac:dyDescent="0.25">
      <c r="D882" s="50"/>
    </row>
    <row r="883" spans="4:4" x14ac:dyDescent="0.25">
      <c r="D883" s="50"/>
    </row>
    <row r="884" spans="4:4" x14ac:dyDescent="0.25">
      <c r="D884" s="50"/>
    </row>
    <row r="885" spans="4:4" x14ac:dyDescent="0.25">
      <c r="D885" s="50"/>
    </row>
    <row r="886" spans="4:4" x14ac:dyDescent="0.25">
      <c r="D886" s="50"/>
    </row>
    <row r="887" spans="4:4" x14ac:dyDescent="0.25">
      <c r="D887" s="50"/>
    </row>
    <row r="888" spans="4:4" x14ac:dyDescent="0.25">
      <c r="D888" s="50"/>
    </row>
    <row r="889" spans="4:4" x14ac:dyDescent="0.25">
      <c r="D889" s="50"/>
    </row>
    <row r="890" spans="4:4" x14ac:dyDescent="0.25">
      <c r="D890" s="50"/>
    </row>
    <row r="891" spans="4:4" x14ac:dyDescent="0.25">
      <c r="D891" s="50"/>
    </row>
    <row r="892" spans="4:4" x14ac:dyDescent="0.25">
      <c r="D892" s="50"/>
    </row>
    <row r="893" spans="4:4" x14ac:dyDescent="0.25">
      <c r="D893" s="50"/>
    </row>
    <row r="894" spans="4:4" x14ac:dyDescent="0.25">
      <c r="D894" s="50"/>
    </row>
    <row r="895" spans="4:4" x14ac:dyDescent="0.25">
      <c r="D895" s="50"/>
    </row>
    <row r="896" spans="4:4" x14ac:dyDescent="0.25">
      <c r="D896" s="50"/>
    </row>
    <row r="897" spans="4:4" x14ac:dyDescent="0.25">
      <c r="D897" s="50"/>
    </row>
    <row r="898" spans="4:4" x14ac:dyDescent="0.25">
      <c r="D898" s="50"/>
    </row>
    <row r="899" spans="4:4" x14ac:dyDescent="0.25">
      <c r="D899" s="50"/>
    </row>
    <row r="900" spans="4:4" x14ac:dyDescent="0.25">
      <c r="D900" s="50"/>
    </row>
    <row r="901" spans="4:4" x14ac:dyDescent="0.25">
      <c r="D901" s="50"/>
    </row>
    <row r="902" spans="4:4" x14ac:dyDescent="0.25">
      <c r="D902" s="50"/>
    </row>
    <row r="903" spans="4:4" x14ac:dyDescent="0.25">
      <c r="D903" s="50"/>
    </row>
    <row r="904" spans="4:4" x14ac:dyDescent="0.25">
      <c r="D904" s="50"/>
    </row>
    <row r="905" spans="4:4" x14ac:dyDescent="0.25">
      <c r="D905" s="50"/>
    </row>
    <row r="906" spans="4:4" x14ac:dyDescent="0.25">
      <c r="D906" s="50"/>
    </row>
    <row r="907" spans="4:4" x14ac:dyDescent="0.25">
      <c r="D907" s="50"/>
    </row>
    <row r="908" spans="4:4" x14ac:dyDescent="0.25">
      <c r="D908" s="50"/>
    </row>
    <row r="909" spans="4:4" x14ac:dyDescent="0.25">
      <c r="D909" s="50"/>
    </row>
    <row r="910" spans="4:4" x14ac:dyDescent="0.25">
      <c r="D910" s="50"/>
    </row>
    <row r="911" spans="4:4" x14ac:dyDescent="0.25">
      <c r="D911" s="50"/>
    </row>
    <row r="912" spans="4:4" x14ac:dyDescent="0.25">
      <c r="D912" s="50"/>
    </row>
    <row r="913" spans="4:4" x14ac:dyDescent="0.25">
      <c r="D913" s="50"/>
    </row>
    <row r="914" spans="4:4" x14ac:dyDescent="0.25">
      <c r="D914" s="50"/>
    </row>
    <row r="915" spans="4:4" x14ac:dyDescent="0.25">
      <c r="D915" s="50"/>
    </row>
    <row r="916" spans="4:4" x14ac:dyDescent="0.25">
      <c r="D916" s="50"/>
    </row>
    <row r="917" spans="4:4" x14ac:dyDescent="0.25">
      <c r="D917" s="50"/>
    </row>
    <row r="918" spans="4:4" x14ac:dyDescent="0.25">
      <c r="D918" s="50"/>
    </row>
    <row r="919" spans="4:4" x14ac:dyDescent="0.25">
      <c r="D919" s="50"/>
    </row>
    <row r="920" spans="4:4" x14ac:dyDescent="0.25">
      <c r="D920" s="50"/>
    </row>
    <row r="921" spans="4:4" x14ac:dyDescent="0.25">
      <c r="D921" s="50"/>
    </row>
    <row r="922" spans="4:4" x14ac:dyDescent="0.25">
      <c r="D922" s="50"/>
    </row>
    <row r="923" spans="4:4" x14ac:dyDescent="0.25">
      <c r="D923" s="50"/>
    </row>
    <row r="924" spans="4:4" x14ac:dyDescent="0.25">
      <c r="D924" s="50"/>
    </row>
    <row r="925" spans="4:4" x14ac:dyDescent="0.25">
      <c r="D925" s="50"/>
    </row>
    <row r="926" spans="4:4" x14ac:dyDescent="0.25">
      <c r="D926" s="50"/>
    </row>
    <row r="927" spans="4:4" x14ac:dyDescent="0.25">
      <c r="D927" s="50"/>
    </row>
    <row r="928" spans="4:4" x14ac:dyDescent="0.25">
      <c r="D928" s="50"/>
    </row>
    <row r="929" spans="4:4" x14ac:dyDescent="0.25">
      <c r="D929" s="50"/>
    </row>
    <row r="930" spans="4:4" x14ac:dyDescent="0.25">
      <c r="D930" s="50"/>
    </row>
    <row r="931" spans="4:4" x14ac:dyDescent="0.25">
      <c r="D931" s="50"/>
    </row>
    <row r="932" spans="4:4" x14ac:dyDescent="0.25">
      <c r="D932" s="50"/>
    </row>
    <row r="933" spans="4:4" x14ac:dyDescent="0.25">
      <c r="D933" s="50"/>
    </row>
    <row r="934" spans="4:4" x14ac:dyDescent="0.25">
      <c r="D934" s="50"/>
    </row>
    <row r="935" spans="4:4" x14ac:dyDescent="0.25">
      <c r="D935" s="50"/>
    </row>
    <row r="936" spans="4:4" x14ac:dyDescent="0.25">
      <c r="D936" s="50"/>
    </row>
    <row r="937" spans="4:4" x14ac:dyDescent="0.25">
      <c r="D937" s="50"/>
    </row>
    <row r="938" spans="4:4" x14ac:dyDescent="0.25">
      <c r="D938" s="50"/>
    </row>
    <row r="939" spans="4:4" x14ac:dyDescent="0.25">
      <c r="D939" s="50"/>
    </row>
    <row r="940" spans="4:4" x14ac:dyDescent="0.25">
      <c r="D940" s="50"/>
    </row>
    <row r="941" spans="4:4" x14ac:dyDescent="0.25">
      <c r="D941" s="50"/>
    </row>
    <row r="942" spans="4:4" x14ac:dyDescent="0.25">
      <c r="D942" s="50"/>
    </row>
    <row r="943" spans="4:4" x14ac:dyDescent="0.25">
      <c r="D943" s="50"/>
    </row>
    <row r="944" spans="4:4" x14ac:dyDescent="0.25">
      <c r="D944" s="50"/>
    </row>
    <row r="945" spans="4:4" x14ac:dyDescent="0.25">
      <c r="D945" s="50"/>
    </row>
    <row r="946" spans="4:4" x14ac:dyDescent="0.25">
      <c r="D946" s="50"/>
    </row>
    <row r="947" spans="4:4" x14ac:dyDescent="0.25">
      <c r="D947" s="50"/>
    </row>
    <row r="948" spans="4:4" x14ac:dyDescent="0.25">
      <c r="D948" s="50"/>
    </row>
    <row r="949" spans="4:4" x14ac:dyDescent="0.25">
      <c r="D949" s="50"/>
    </row>
    <row r="950" spans="4:4" x14ac:dyDescent="0.25">
      <c r="D950" s="50"/>
    </row>
    <row r="951" spans="4:4" x14ac:dyDescent="0.25">
      <c r="D951" s="50"/>
    </row>
    <row r="952" spans="4:4" x14ac:dyDescent="0.25">
      <c r="D952" s="50"/>
    </row>
    <row r="953" spans="4:4" x14ac:dyDescent="0.25">
      <c r="D953" s="50"/>
    </row>
    <row r="954" spans="4:4" x14ac:dyDescent="0.25">
      <c r="D954" s="50"/>
    </row>
    <row r="955" spans="4:4" x14ac:dyDescent="0.25">
      <c r="D955" s="50"/>
    </row>
    <row r="956" spans="4:4" x14ac:dyDescent="0.25">
      <c r="D956" s="50"/>
    </row>
    <row r="957" spans="4:4" x14ac:dyDescent="0.25">
      <c r="D957" s="50"/>
    </row>
    <row r="958" spans="4:4" x14ac:dyDescent="0.25">
      <c r="D958" s="50"/>
    </row>
    <row r="959" spans="4:4" x14ac:dyDescent="0.25">
      <c r="D959" s="50"/>
    </row>
    <row r="960" spans="4:4" x14ac:dyDescent="0.25">
      <c r="D960" s="50"/>
    </row>
    <row r="961" spans="4:4" x14ac:dyDescent="0.25">
      <c r="D961" s="50"/>
    </row>
    <row r="962" spans="4:4" x14ac:dyDescent="0.25">
      <c r="D962" s="50"/>
    </row>
    <row r="963" spans="4:4" x14ac:dyDescent="0.25">
      <c r="D963" s="50"/>
    </row>
    <row r="964" spans="4:4" x14ac:dyDescent="0.25">
      <c r="D964" s="50"/>
    </row>
    <row r="965" spans="4:4" x14ac:dyDescent="0.25">
      <c r="D965" s="50"/>
    </row>
    <row r="966" spans="4:4" x14ac:dyDescent="0.25">
      <c r="D966" s="50"/>
    </row>
    <row r="967" spans="4:4" x14ac:dyDescent="0.25">
      <c r="D967" s="50"/>
    </row>
    <row r="968" spans="4:4" x14ac:dyDescent="0.25">
      <c r="D968" s="50"/>
    </row>
    <row r="969" spans="4:4" x14ac:dyDescent="0.25">
      <c r="D969" s="50"/>
    </row>
    <row r="970" spans="4:4" x14ac:dyDescent="0.25">
      <c r="D970" s="50"/>
    </row>
    <row r="971" spans="4:4" x14ac:dyDescent="0.25">
      <c r="D971" s="50"/>
    </row>
    <row r="972" spans="4:4" x14ac:dyDescent="0.25">
      <c r="D972" s="50"/>
    </row>
    <row r="973" spans="4:4" x14ac:dyDescent="0.25">
      <c r="D973" s="50"/>
    </row>
    <row r="974" spans="4:4" x14ac:dyDescent="0.25">
      <c r="D974" s="50"/>
    </row>
    <row r="975" spans="4:4" x14ac:dyDescent="0.25">
      <c r="D975" s="50"/>
    </row>
    <row r="976" spans="4:4" x14ac:dyDescent="0.25">
      <c r="D976" s="50"/>
    </row>
    <row r="977" spans="4:4" x14ac:dyDescent="0.25">
      <c r="D977" s="50"/>
    </row>
    <row r="978" spans="4:4" x14ac:dyDescent="0.25">
      <c r="D978" s="50"/>
    </row>
    <row r="979" spans="4:4" x14ac:dyDescent="0.25">
      <c r="D979" s="50"/>
    </row>
    <row r="980" spans="4:4" x14ac:dyDescent="0.25">
      <c r="D980" s="50"/>
    </row>
    <row r="981" spans="4:4" x14ac:dyDescent="0.25">
      <c r="D981" s="50"/>
    </row>
    <row r="982" spans="4:4" x14ac:dyDescent="0.25">
      <c r="D982" s="50"/>
    </row>
    <row r="983" spans="4:4" x14ac:dyDescent="0.25">
      <c r="D983" s="50"/>
    </row>
    <row r="984" spans="4:4" x14ac:dyDescent="0.25">
      <c r="D984" s="50"/>
    </row>
    <row r="985" spans="4:4" x14ac:dyDescent="0.25">
      <c r="D985" s="50"/>
    </row>
    <row r="986" spans="4:4" x14ac:dyDescent="0.25">
      <c r="D986" s="50"/>
    </row>
    <row r="987" spans="4:4" x14ac:dyDescent="0.25">
      <c r="D987" s="50"/>
    </row>
    <row r="988" spans="4:4" x14ac:dyDescent="0.25">
      <c r="D988" s="50"/>
    </row>
    <row r="989" spans="4:4" x14ac:dyDescent="0.25">
      <c r="D989" s="50"/>
    </row>
    <row r="990" spans="4:4" x14ac:dyDescent="0.25">
      <c r="D990" s="50"/>
    </row>
    <row r="991" spans="4:4" x14ac:dyDescent="0.25">
      <c r="D991" s="50"/>
    </row>
    <row r="992" spans="4:4" x14ac:dyDescent="0.25">
      <c r="D992" s="50"/>
    </row>
    <row r="993" spans="4:4" x14ac:dyDescent="0.25">
      <c r="D993" s="50"/>
    </row>
    <row r="994" spans="4:4" x14ac:dyDescent="0.25">
      <c r="D994" s="50"/>
    </row>
    <row r="995" spans="4:4" x14ac:dyDescent="0.25">
      <c r="D995" s="50"/>
    </row>
    <row r="996" spans="4:4" x14ac:dyDescent="0.25">
      <c r="D996" s="50"/>
    </row>
    <row r="997" spans="4:4" x14ac:dyDescent="0.25">
      <c r="D997" s="50"/>
    </row>
    <row r="998" spans="4:4" x14ac:dyDescent="0.25">
      <c r="D998" s="50"/>
    </row>
    <row r="999" spans="4:4" x14ac:dyDescent="0.25">
      <c r="D999" s="50"/>
    </row>
    <row r="1000" spans="4:4" x14ac:dyDescent="0.25">
      <c r="D1000" s="50"/>
    </row>
    <row r="1001" spans="4:4" x14ac:dyDescent="0.25">
      <c r="D1001" s="50"/>
    </row>
    <row r="1002" spans="4:4" x14ac:dyDescent="0.25">
      <c r="D1002" s="50"/>
    </row>
    <row r="1003" spans="4:4" x14ac:dyDescent="0.25">
      <c r="D1003" s="50"/>
    </row>
    <row r="1004" spans="4:4" x14ac:dyDescent="0.25">
      <c r="D1004" s="50"/>
    </row>
    <row r="1005" spans="4:4" x14ac:dyDescent="0.25">
      <c r="D1005" s="50"/>
    </row>
    <row r="1006" spans="4:4" x14ac:dyDescent="0.25">
      <c r="D1006" s="50"/>
    </row>
    <row r="1007" spans="4:4" x14ac:dyDescent="0.25">
      <c r="D1007" s="50"/>
    </row>
    <row r="1008" spans="4:4" x14ac:dyDescent="0.25">
      <c r="D1008" s="50"/>
    </row>
    <row r="1009" spans="4:4" x14ac:dyDescent="0.25">
      <c r="D1009" s="50"/>
    </row>
    <row r="1010" spans="4:4" x14ac:dyDescent="0.25">
      <c r="D1010" s="50"/>
    </row>
    <row r="1011" spans="4:4" x14ac:dyDescent="0.25">
      <c r="D1011" s="50"/>
    </row>
    <row r="1012" spans="4:4" x14ac:dyDescent="0.25">
      <c r="D1012" s="50"/>
    </row>
    <row r="1013" spans="4:4" x14ac:dyDescent="0.25">
      <c r="D1013" s="50"/>
    </row>
    <row r="1014" spans="4:4" x14ac:dyDescent="0.25">
      <c r="D1014" s="50"/>
    </row>
    <row r="1015" spans="4:4" x14ac:dyDescent="0.25">
      <c r="D1015" s="50"/>
    </row>
    <row r="1016" spans="4:4" x14ac:dyDescent="0.25">
      <c r="D1016" s="50"/>
    </row>
    <row r="1017" spans="4:4" x14ac:dyDescent="0.25">
      <c r="D1017" s="50"/>
    </row>
    <row r="1018" spans="4:4" x14ac:dyDescent="0.25">
      <c r="D1018" s="50"/>
    </row>
    <row r="1019" spans="4:4" x14ac:dyDescent="0.25">
      <c r="D1019" s="50"/>
    </row>
    <row r="1020" spans="4:4" x14ac:dyDescent="0.25">
      <c r="D1020" s="50"/>
    </row>
    <row r="1021" spans="4:4" x14ac:dyDescent="0.25">
      <c r="D1021" s="50"/>
    </row>
    <row r="1022" spans="4:4" x14ac:dyDescent="0.25">
      <c r="D1022" s="50"/>
    </row>
    <row r="1023" spans="4:4" x14ac:dyDescent="0.25">
      <c r="D1023" s="50"/>
    </row>
    <row r="1024" spans="4:4" x14ac:dyDescent="0.25">
      <c r="D1024" s="50"/>
    </row>
    <row r="1025" spans="4:4" x14ac:dyDescent="0.25">
      <c r="D1025" s="50"/>
    </row>
    <row r="1026" spans="4:4" x14ac:dyDescent="0.25">
      <c r="D1026" s="50"/>
    </row>
    <row r="1027" spans="4:4" x14ac:dyDescent="0.25">
      <c r="D1027" s="50"/>
    </row>
    <row r="1028" spans="4:4" x14ac:dyDescent="0.25">
      <c r="D1028" s="50"/>
    </row>
    <row r="1029" spans="4:4" x14ac:dyDescent="0.25">
      <c r="D1029" s="50"/>
    </row>
    <row r="1030" spans="4:4" x14ac:dyDescent="0.25">
      <c r="D1030" s="50"/>
    </row>
    <row r="1031" spans="4:4" x14ac:dyDescent="0.25">
      <c r="D1031" s="50"/>
    </row>
    <row r="1032" spans="4:4" x14ac:dyDescent="0.25">
      <c r="D1032" s="50"/>
    </row>
    <row r="1033" spans="4:4" x14ac:dyDescent="0.25">
      <c r="D1033" s="50"/>
    </row>
    <row r="1034" spans="4:4" x14ac:dyDescent="0.25">
      <c r="D1034" s="50"/>
    </row>
    <row r="1035" spans="4:4" x14ac:dyDescent="0.25">
      <c r="D1035" s="50"/>
    </row>
    <row r="1036" spans="4:4" x14ac:dyDescent="0.25">
      <c r="D1036" s="50"/>
    </row>
    <row r="1037" spans="4:4" x14ac:dyDescent="0.25">
      <c r="D1037" s="50"/>
    </row>
    <row r="1038" spans="4:4" x14ac:dyDescent="0.25">
      <c r="D1038" s="50"/>
    </row>
    <row r="1039" spans="4:4" x14ac:dyDescent="0.25">
      <c r="D1039" s="50"/>
    </row>
  </sheetData>
  <sheetProtection algorithmName="SHA-512" hashValue="FgaM6Bod/ybU0enLbTOO7Nk1W9HPD3dX2xAu3ijCyjnl2HJNr+d9D6tt6+BJgnsWwv+rpUaVs1oYL71/jcWMcg==" saltValue="z8NVk8uwN6ZhvU862aRUNQ==" spinCount="100000" sheet="1" objects="1" scenarios="1"/>
  <phoneticPr fontId="13" type="noConversion"/>
  <pageMargins left="1.1811023622047245" right="0.23622047244094491" top="0.78740157480314965" bottom="0.78740157480314965" header="0.31496062992125984" footer="0.31496062992125984"/>
  <pageSetup paperSize="9" orientation="portrait" r:id="rId1"/>
  <headerFooter>
    <oddHeader>&amp;C&amp;10&amp;EPROJEKTANTSKI POPIS S PREDIZMERAMI IN STROŠKOVNO OCENO
VOZIŠČE KROŽNO KRIŽIŠČE ŽALE</oddHeader>
    <oddFooter>&amp;R&amp;10Stran &amp;P/&amp;N</oddFooter>
  </headerFooter>
  <ignoredErrors>
    <ignoredError sqref="F70 F72" unlockedFormula="1"/>
    <ignoredError sqref="F131" formula="1"/>
    <ignoredError sqref="F98" formula="1" unlockedFormula="1"/>
    <ignoredError sqref="A6:A143" twoDigitTextYear="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sheetPr>
  <dimension ref="A1:H35"/>
  <sheetViews>
    <sheetView showGridLines="0" view="pageLayout" zoomScaleNormal="100" workbookViewId="0">
      <selection activeCell="B12" sqref="B12"/>
    </sheetView>
  </sheetViews>
  <sheetFormatPr defaultRowHeight="18" x14ac:dyDescent="0.25"/>
  <cols>
    <col min="1" max="1" width="7.28515625" style="2" customWidth="1"/>
    <col min="2" max="7" width="9.140625" style="2"/>
    <col min="8" max="8" width="23.5703125" style="2" customWidth="1"/>
    <col min="9" max="16384" width="9.140625" style="2"/>
  </cols>
  <sheetData>
    <row r="1" spans="1:8" x14ac:dyDescent="0.25">
      <c r="A1" s="572" t="s">
        <v>474</v>
      </c>
      <c r="B1" s="572"/>
      <c r="C1" s="572"/>
      <c r="D1" s="572"/>
      <c r="E1" s="572"/>
      <c r="F1" s="572"/>
      <c r="G1" s="572"/>
      <c r="H1" s="572"/>
    </row>
    <row r="5" spans="1:8" ht="18" customHeight="1" x14ac:dyDescent="0.25">
      <c r="A5" s="573" t="s">
        <v>387</v>
      </c>
      <c r="B5" s="573"/>
      <c r="C5" s="573"/>
      <c r="D5" s="573"/>
      <c r="E5" s="573"/>
      <c r="F5" s="573"/>
      <c r="G5" s="573"/>
      <c r="H5" s="573"/>
    </row>
    <row r="6" spans="1:8" x14ac:dyDescent="0.25">
      <c r="A6" s="573"/>
      <c r="B6" s="573"/>
      <c r="C6" s="573"/>
      <c r="D6" s="573"/>
      <c r="E6" s="573"/>
      <c r="F6" s="573"/>
      <c r="G6" s="573"/>
      <c r="H6" s="573"/>
    </row>
    <row r="11" spans="1:8" x14ac:dyDescent="0.25">
      <c r="B11" s="89" t="s">
        <v>917</v>
      </c>
    </row>
    <row r="13" spans="1:8" x14ac:dyDescent="0.25">
      <c r="A13" s="90" t="s">
        <v>389</v>
      </c>
      <c r="B13" s="90" t="s">
        <v>7</v>
      </c>
      <c r="C13" s="91"/>
      <c r="D13" s="91"/>
      <c r="E13" s="91"/>
      <c r="F13" s="91"/>
      <c r="G13" s="91"/>
      <c r="H13" s="92">
        <f>'POPIS KOLO_RONDO'!F48</f>
        <v>0</v>
      </c>
    </row>
    <row r="14" spans="1:8" x14ac:dyDescent="0.25">
      <c r="A14" s="90" t="s">
        <v>390</v>
      </c>
      <c r="B14" s="90" t="s">
        <v>42</v>
      </c>
      <c r="C14" s="91"/>
      <c r="D14" s="91"/>
      <c r="E14" s="91"/>
      <c r="F14" s="91"/>
      <c r="G14" s="91"/>
      <c r="H14" s="92">
        <f>'POPIS KOLO_RONDO'!F70</f>
        <v>0</v>
      </c>
    </row>
    <row r="15" spans="1:8" x14ac:dyDescent="0.25">
      <c r="A15" s="90" t="s">
        <v>391</v>
      </c>
      <c r="B15" s="90" t="s">
        <v>67</v>
      </c>
      <c r="C15" s="91"/>
      <c r="D15" s="91"/>
      <c r="E15" s="91"/>
      <c r="F15" s="91"/>
      <c r="G15" s="91"/>
      <c r="H15" s="92">
        <f>'POPIS KOLO_RONDO'!F98</f>
        <v>0</v>
      </c>
    </row>
    <row r="16" spans="1:8" x14ac:dyDescent="0.25">
      <c r="A16" s="90" t="s">
        <v>392</v>
      </c>
      <c r="B16" s="90" t="s">
        <v>91</v>
      </c>
      <c r="C16" s="91"/>
      <c r="D16" s="91"/>
      <c r="E16" s="91"/>
      <c r="F16" s="91"/>
      <c r="G16" s="91"/>
      <c r="H16" s="92">
        <f>'POPIS KOLO_RONDO'!F115</f>
        <v>0</v>
      </c>
    </row>
    <row r="17" spans="1:8" x14ac:dyDescent="0.25">
      <c r="A17" s="90" t="s">
        <v>362</v>
      </c>
      <c r="B17" s="90" t="s">
        <v>103</v>
      </c>
      <c r="C17" s="91"/>
      <c r="D17" s="91"/>
      <c r="E17" s="91"/>
      <c r="F17" s="91"/>
      <c r="G17" s="91"/>
      <c r="H17" s="92">
        <f>'POPIS KOLO_RONDO'!F157</f>
        <v>0</v>
      </c>
    </row>
    <row r="18" spans="1:8" x14ac:dyDescent="0.25">
      <c r="A18" s="90" t="s">
        <v>366</v>
      </c>
      <c r="B18" s="90" t="s">
        <v>118</v>
      </c>
      <c r="C18" s="91"/>
      <c r="D18" s="91"/>
      <c r="E18" s="91"/>
      <c r="F18" s="91"/>
      <c r="G18" s="91"/>
      <c r="H18" s="92">
        <f>'POPIS KOLO_RONDO'!F174</f>
        <v>0</v>
      </c>
    </row>
    <row r="19" spans="1:8" x14ac:dyDescent="0.25">
      <c r="A19" s="90" t="s">
        <v>373</v>
      </c>
      <c r="B19" s="90" t="s">
        <v>134</v>
      </c>
      <c r="C19" s="91"/>
      <c r="D19" s="91"/>
      <c r="E19" s="91"/>
      <c r="F19" s="91"/>
      <c r="G19" s="91"/>
      <c r="H19" s="92">
        <f>'POPIS KOLO_RONDO'!F183</f>
        <v>0</v>
      </c>
    </row>
    <row r="20" spans="1:8" x14ac:dyDescent="0.25">
      <c r="A20" s="94" t="s">
        <v>473</v>
      </c>
      <c r="B20" s="94" t="s">
        <v>143</v>
      </c>
      <c r="C20" s="93"/>
      <c r="D20" s="93"/>
      <c r="E20" s="93"/>
      <c r="F20" s="93"/>
      <c r="G20" s="93"/>
      <c r="H20" s="111">
        <f>'POPIS KOLO_RONDO'!F191</f>
        <v>0</v>
      </c>
    </row>
    <row r="21" spans="1:8" x14ac:dyDescent="0.25">
      <c r="A21" s="91"/>
      <c r="B21" s="91"/>
      <c r="C21" s="91"/>
      <c r="D21" s="91"/>
      <c r="E21" s="91"/>
      <c r="F21" s="91"/>
      <c r="G21" s="91"/>
      <c r="H21" s="91"/>
    </row>
    <row r="22" spans="1:8" x14ac:dyDescent="0.25">
      <c r="A22" s="93"/>
      <c r="B22" s="94" t="s">
        <v>393</v>
      </c>
      <c r="C22" s="93"/>
      <c r="D22" s="93"/>
      <c r="E22" s="93"/>
      <c r="F22" s="93"/>
      <c r="G22" s="93"/>
      <c r="H22" s="95">
        <f>SUM(H13:H21)</f>
        <v>0</v>
      </c>
    </row>
    <row r="23" spans="1:8" x14ac:dyDescent="0.25">
      <c r="A23" s="91"/>
      <c r="B23" s="91"/>
      <c r="C23" s="91"/>
      <c r="D23" s="91"/>
      <c r="E23" s="91"/>
      <c r="F23" s="91"/>
      <c r="G23" s="91"/>
      <c r="H23" s="96"/>
    </row>
    <row r="24" spans="1:8" x14ac:dyDescent="0.25">
      <c r="A24" s="93"/>
      <c r="B24" s="93" t="s">
        <v>394</v>
      </c>
      <c r="C24" s="93"/>
      <c r="D24" s="93"/>
      <c r="E24" s="93"/>
      <c r="F24" s="93"/>
      <c r="G24" s="93"/>
      <c r="H24" s="95">
        <f>H22*0.22</f>
        <v>0</v>
      </c>
    </row>
    <row r="25" spans="1:8" x14ac:dyDescent="0.25">
      <c r="A25" s="91"/>
      <c r="B25" s="91"/>
      <c r="C25" s="91"/>
      <c r="D25" s="91"/>
      <c r="E25" s="91"/>
      <c r="F25" s="91"/>
      <c r="G25" s="91"/>
      <c r="H25" s="96"/>
    </row>
    <row r="26" spans="1:8" ht="18.75" thickBot="1" x14ac:dyDescent="0.3">
      <c r="A26" s="97"/>
      <c r="B26" s="97" t="s">
        <v>395</v>
      </c>
      <c r="C26" s="97"/>
      <c r="D26" s="97"/>
      <c r="E26" s="97"/>
      <c r="F26" s="97"/>
      <c r="G26" s="97"/>
      <c r="H26" s="98">
        <f>H24+H22</f>
        <v>0</v>
      </c>
    </row>
    <row r="27" spans="1:8" ht="18.75" thickTop="1" x14ac:dyDescent="0.25"/>
    <row r="33" spans="2:6" x14ac:dyDescent="0.25">
      <c r="B33" s="91"/>
      <c r="C33" s="91"/>
      <c r="D33" s="91"/>
      <c r="E33" s="91"/>
      <c r="F33" s="91"/>
    </row>
    <row r="34" spans="2:6" x14ac:dyDescent="0.25">
      <c r="B34" s="91"/>
      <c r="C34" s="91"/>
      <c r="D34" s="91"/>
      <c r="E34" s="91"/>
      <c r="F34" s="91"/>
    </row>
    <row r="35" spans="2:6" x14ac:dyDescent="0.25">
      <c r="B35" s="91"/>
      <c r="C35" s="91"/>
      <c r="D35" s="91"/>
      <c r="E35" s="91"/>
      <c r="F35" s="91"/>
    </row>
  </sheetData>
  <sheetProtection algorithmName="SHA-512" hashValue="tzb7WACiQBXuFSh45t8x5RoiyvfmhFBHST2qOf4sUnor4i53sdRpf7maAwijv6cw90urEp3P5NkQ2U1n7hjRfA==" saltValue="DNgtNhbxrBzq8+l8FoWyKQ=="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F1080"/>
  <sheetViews>
    <sheetView view="pageBreakPreview" topLeftCell="A175" zoomScale="130" zoomScaleNormal="145" zoomScaleSheetLayoutView="130" zoomScalePageLayoutView="130" workbookViewId="0">
      <selection activeCell="K186" sqref="K186"/>
    </sheetView>
  </sheetViews>
  <sheetFormatPr defaultRowHeight="18" x14ac:dyDescent="0.25"/>
  <cols>
    <col min="1" max="1" width="5.28515625" style="2" bestFit="1" customWidth="1"/>
    <col min="2" max="2" width="50" style="2" customWidth="1"/>
    <col min="3" max="3" width="5.28515625" style="2" bestFit="1" customWidth="1"/>
    <col min="4" max="4" width="6.5703125" style="2" bestFit="1" customWidth="1"/>
    <col min="5" max="5" width="9.7109375" style="330" bestFit="1" customWidth="1"/>
    <col min="6" max="6" width="10.42578125" style="2" customWidth="1"/>
    <col min="7" max="16384" width="9.140625" style="2"/>
  </cols>
  <sheetData>
    <row r="1" spans="1:6" ht="14.1" customHeight="1" x14ac:dyDescent="0.25">
      <c r="A1" s="1" t="s">
        <v>0</v>
      </c>
      <c r="B1" s="1" t="s">
        <v>1</v>
      </c>
      <c r="C1" s="1" t="s">
        <v>2</v>
      </c>
      <c r="D1" s="1" t="s">
        <v>3</v>
      </c>
      <c r="E1" s="322" t="s">
        <v>4</v>
      </c>
      <c r="F1" s="1" t="s">
        <v>5</v>
      </c>
    </row>
    <row r="2" spans="1:6" ht="8.4499999999999993" customHeight="1" thickBot="1" x14ac:dyDescent="0.3">
      <c r="A2" s="3"/>
      <c r="B2" s="4"/>
      <c r="C2" s="3"/>
      <c r="D2" s="5"/>
      <c r="E2" s="323"/>
      <c r="F2" s="4"/>
    </row>
    <row r="3" spans="1:6" ht="17.100000000000001" customHeight="1" thickBot="1" x14ac:dyDescent="0.3">
      <c r="A3" s="6" t="s">
        <v>6</v>
      </c>
      <c r="B3" s="7" t="s">
        <v>7</v>
      </c>
      <c r="C3" s="8"/>
      <c r="D3" s="9"/>
      <c r="E3" s="102"/>
      <c r="F3" s="10"/>
    </row>
    <row r="4" spans="1:6" ht="8.4499999999999993" customHeight="1" x14ac:dyDescent="0.3">
      <c r="A4" s="11"/>
      <c r="B4" s="12"/>
      <c r="C4" s="11"/>
      <c r="D4" s="13"/>
      <c r="E4" s="103"/>
      <c r="F4" s="14"/>
    </row>
    <row r="5" spans="1:6" ht="14.1" customHeight="1" x14ac:dyDescent="0.25">
      <c r="A5" s="15" t="s">
        <v>8</v>
      </c>
      <c r="B5" s="16" t="s">
        <v>9</v>
      </c>
      <c r="C5" s="17"/>
      <c r="D5" s="18"/>
      <c r="E5" s="162"/>
      <c r="F5" s="19"/>
    </row>
    <row r="6" spans="1:6" ht="25.5" x14ac:dyDescent="0.25">
      <c r="A6" s="20" t="s">
        <v>157</v>
      </c>
      <c r="B6" s="21" t="s">
        <v>15</v>
      </c>
      <c r="C6" s="22" t="s">
        <v>14</v>
      </c>
      <c r="D6" s="23">
        <v>129</v>
      </c>
      <c r="E6" s="100"/>
      <c r="F6" s="24">
        <f>E6*D6</f>
        <v>0</v>
      </c>
    </row>
    <row r="7" spans="1:6" ht="14.1" customHeight="1" x14ac:dyDescent="0.25">
      <c r="A7" s="15" t="s">
        <v>16</v>
      </c>
      <c r="B7" s="16" t="s">
        <v>17</v>
      </c>
      <c r="C7" s="17"/>
      <c r="D7" s="18"/>
      <c r="E7" s="162"/>
      <c r="F7" s="19"/>
    </row>
    <row r="8" spans="1:6" ht="38.25" x14ac:dyDescent="0.25">
      <c r="A8" s="25"/>
      <c r="B8" s="26" t="s">
        <v>18</v>
      </c>
      <c r="C8" s="27"/>
      <c r="D8" s="28"/>
      <c r="E8" s="99"/>
      <c r="F8" s="29"/>
    </row>
    <row r="9" spans="1:6" ht="13.5" customHeight="1" x14ac:dyDescent="0.25">
      <c r="A9" s="25" t="s">
        <v>144</v>
      </c>
      <c r="B9" s="30" t="s">
        <v>469</v>
      </c>
      <c r="C9" s="27"/>
      <c r="D9" s="28"/>
      <c r="E9" s="99"/>
      <c r="F9" s="29"/>
    </row>
    <row r="10" spans="1:6" ht="13.5" customHeight="1" x14ac:dyDescent="0.25">
      <c r="A10" s="20" t="s">
        <v>243</v>
      </c>
      <c r="B10" s="304" t="s">
        <v>325</v>
      </c>
      <c r="C10" s="305" t="s">
        <v>25</v>
      </c>
      <c r="D10" s="306">
        <v>30</v>
      </c>
      <c r="E10" s="324"/>
      <c r="F10" s="318">
        <f t="shared" ref="F10" si="0">E10*D10</f>
        <v>0</v>
      </c>
    </row>
    <row r="11" spans="1:6" ht="13.5" customHeight="1" x14ac:dyDescent="0.25">
      <c r="A11" s="20" t="s">
        <v>244</v>
      </c>
      <c r="B11" s="21" t="s">
        <v>315</v>
      </c>
      <c r="C11" s="22" t="s">
        <v>37</v>
      </c>
      <c r="D11" s="23">
        <v>20</v>
      </c>
      <c r="E11" s="100"/>
      <c r="F11" s="24">
        <f>D11*E11</f>
        <v>0</v>
      </c>
    </row>
    <row r="12" spans="1:6" ht="13.5" customHeight="1" x14ac:dyDescent="0.25">
      <c r="A12" s="20" t="s">
        <v>321</v>
      </c>
      <c r="B12" s="304" t="s">
        <v>319</v>
      </c>
      <c r="C12" s="305" t="s">
        <v>14</v>
      </c>
      <c r="D12" s="306">
        <v>6</v>
      </c>
      <c r="E12" s="324"/>
      <c r="F12" s="318">
        <f>E12*D12</f>
        <v>0</v>
      </c>
    </row>
    <row r="13" spans="1:6" ht="13.5" customHeight="1" x14ac:dyDescent="0.25">
      <c r="A13" s="20" t="s">
        <v>318</v>
      </c>
      <c r="B13" s="304" t="s">
        <v>320</v>
      </c>
      <c r="C13" s="305" t="s">
        <v>14</v>
      </c>
      <c r="D13" s="306">
        <v>6</v>
      </c>
      <c r="E13" s="324"/>
      <c r="F13" s="318">
        <f>E13*D13</f>
        <v>0</v>
      </c>
    </row>
    <row r="14" spans="1:6" ht="13.5" customHeight="1" x14ac:dyDescent="0.25">
      <c r="A14" s="20" t="s">
        <v>449</v>
      </c>
      <c r="B14" s="304" t="s">
        <v>447</v>
      </c>
      <c r="C14" s="305" t="s">
        <v>14</v>
      </c>
      <c r="D14" s="306">
        <v>1</v>
      </c>
      <c r="E14" s="324"/>
      <c r="F14" s="318">
        <f>E14*D14</f>
        <v>0</v>
      </c>
    </row>
    <row r="15" spans="1:6" ht="13.5" customHeight="1" x14ac:dyDescent="0.25">
      <c r="A15" s="20" t="s">
        <v>450</v>
      </c>
      <c r="B15" s="304" t="s">
        <v>448</v>
      </c>
      <c r="C15" s="305" t="s">
        <v>14</v>
      </c>
      <c r="D15" s="306">
        <v>1</v>
      </c>
      <c r="E15" s="324"/>
      <c r="F15" s="318">
        <f>E15*D15</f>
        <v>0</v>
      </c>
    </row>
    <row r="16" spans="1:6" ht="14.1" customHeight="1" x14ac:dyDescent="0.25">
      <c r="A16" s="332" t="s">
        <v>19</v>
      </c>
      <c r="B16" s="333" t="s">
        <v>20</v>
      </c>
      <c r="C16" s="334"/>
      <c r="D16" s="335"/>
      <c r="E16" s="341"/>
      <c r="F16" s="339"/>
    </row>
    <row r="17" spans="1:6" ht="14.1" customHeight="1" x14ac:dyDescent="0.25">
      <c r="A17" s="20" t="s">
        <v>168</v>
      </c>
      <c r="B17" s="21" t="s">
        <v>21</v>
      </c>
      <c r="C17" s="22" t="s">
        <v>14</v>
      </c>
      <c r="D17" s="23">
        <v>8</v>
      </c>
      <c r="E17" s="100"/>
      <c r="F17" s="24">
        <f t="shared" ref="F17:F22" si="1">E17*D17</f>
        <v>0</v>
      </c>
    </row>
    <row r="18" spans="1:6" s="31" customFormat="1" ht="25.5" x14ac:dyDescent="0.25">
      <c r="A18" s="20" t="s">
        <v>169</v>
      </c>
      <c r="B18" s="21" t="s">
        <v>22</v>
      </c>
      <c r="C18" s="22" t="s">
        <v>14</v>
      </c>
      <c r="D18" s="23">
        <v>3</v>
      </c>
      <c r="E18" s="100"/>
      <c r="F18" s="24">
        <f t="shared" si="1"/>
        <v>0</v>
      </c>
    </row>
    <row r="19" spans="1:6" s="31" customFormat="1" ht="38.25" x14ac:dyDescent="0.25">
      <c r="A19" s="20" t="s">
        <v>317</v>
      </c>
      <c r="B19" s="21" t="s">
        <v>647</v>
      </c>
      <c r="C19" s="22" t="s">
        <v>14</v>
      </c>
      <c r="D19" s="23">
        <v>55</v>
      </c>
      <c r="E19" s="100"/>
      <c r="F19" s="24">
        <f t="shared" si="1"/>
        <v>0</v>
      </c>
    </row>
    <row r="20" spans="1:6" s="31" customFormat="1" ht="25.5" x14ac:dyDescent="0.25">
      <c r="A20" s="20" t="s">
        <v>656</v>
      </c>
      <c r="B20" s="21" t="s">
        <v>657</v>
      </c>
      <c r="C20" s="22" t="s">
        <v>14</v>
      </c>
      <c r="D20" s="23">
        <v>25</v>
      </c>
      <c r="E20" s="100"/>
      <c r="F20" s="24">
        <f t="shared" si="1"/>
        <v>0</v>
      </c>
    </row>
    <row r="21" spans="1:6" s="31" customFormat="1" ht="14.1" customHeight="1" x14ac:dyDescent="0.25">
      <c r="A21" s="20" t="s">
        <v>698</v>
      </c>
      <c r="B21" s="21" t="s">
        <v>699</v>
      </c>
      <c r="C21" s="22" t="s">
        <v>14</v>
      </c>
      <c r="D21" s="23">
        <v>1</v>
      </c>
      <c r="E21" s="100"/>
      <c r="F21" s="24">
        <f t="shared" si="1"/>
        <v>0</v>
      </c>
    </row>
    <row r="22" spans="1:6" s="31" customFormat="1" ht="14.1" customHeight="1" x14ac:dyDescent="0.25">
      <c r="A22" s="20" t="s">
        <v>700</v>
      </c>
      <c r="B22" s="21" t="s">
        <v>701</v>
      </c>
      <c r="C22" s="22" t="s">
        <v>14</v>
      </c>
      <c r="D22" s="23">
        <v>1</v>
      </c>
      <c r="E22" s="100"/>
      <c r="F22" s="24">
        <f t="shared" si="1"/>
        <v>0</v>
      </c>
    </row>
    <row r="23" spans="1:6" ht="14.1" customHeight="1" x14ac:dyDescent="0.25">
      <c r="A23" s="332" t="s">
        <v>23</v>
      </c>
      <c r="B23" s="333" t="s">
        <v>24</v>
      </c>
      <c r="C23" s="334"/>
      <c r="D23" s="335"/>
      <c r="E23" s="341"/>
      <c r="F23" s="339"/>
    </row>
    <row r="24" spans="1:6" ht="14.1" customHeight="1" x14ac:dyDescent="0.25">
      <c r="A24" s="20" t="s">
        <v>170</v>
      </c>
      <c r="B24" s="21" t="s">
        <v>26</v>
      </c>
      <c r="C24" s="22" t="s">
        <v>25</v>
      </c>
      <c r="D24" s="23">
        <v>2640</v>
      </c>
      <c r="E24" s="100"/>
      <c r="F24" s="24">
        <f t="shared" ref="F24:F31" si="2">E24*D24</f>
        <v>0</v>
      </c>
    </row>
    <row r="25" spans="1:6" ht="14.1" customHeight="1" x14ac:dyDescent="0.25">
      <c r="A25" s="20" t="s">
        <v>171</v>
      </c>
      <c r="B25" s="21" t="s">
        <v>408</v>
      </c>
      <c r="C25" s="22" t="s">
        <v>25</v>
      </c>
      <c r="D25" s="23">
        <v>700</v>
      </c>
      <c r="E25" s="100"/>
      <c r="F25" s="24">
        <f t="shared" si="2"/>
        <v>0</v>
      </c>
    </row>
    <row r="26" spans="1:6" ht="14.1" customHeight="1" x14ac:dyDescent="0.25">
      <c r="A26" s="20" t="s">
        <v>172</v>
      </c>
      <c r="B26" s="21" t="s">
        <v>322</v>
      </c>
      <c r="C26" s="22" t="s">
        <v>27</v>
      </c>
      <c r="D26" s="23">
        <v>38</v>
      </c>
      <c r="E26" s="100"/>
      <c r="F26" s="24">
        <f t="shared" si="2"/>
        <v>0</v>
      </c>
    </row>
    <row r="27" spans="1:6" ht="14.1" customHeight="1" x14ac:dyDescent="0.25">
      <c r="A27" s="20" t="s">
        <v>173</v>
      </c>
      <c r="B27" s="21" t="s">
        <v>28</v>
      </c>
      <c r="C27" s="22" t="s">
        <v>27</v>
      </c>
      <c r="D27" s="23">
        <v>50</v>
      </c>
      <c r="E27" s="100"/>
      <c r="F27" s="24">
        <f t="shared" si="2"/>
        <v>0</v>
      </c>
    </row>
    <row r="28" spans="1:6" ht="25.5" x14ac:dyDescent="0.25">
      <c r="A28" s="20" t="s">
        <v>174</v>
      </c>
      <c r="B28" s="21" t="s">
        <v>29</v>
      </c>
      <c r="C28" s="22" t="s">
        <v>27</v>
      </c>
      <c r="D28" s="23">
        <v>1395</v>
      </c>
      <c r="E28" s="100"/>
      <c r="F28" s="24">
        <f t="shared" si="2"/>
        <v>0</v>
      </c>
    </row>
    <row r="29" spans="1:6" s="31" customFormat="1" ht="25.5" x14ac:dyDescent="0.25">
      <c r="A29" s="20" t="s">
        <v>175</v>
      </c>
      <c r="B29" s="21" t="s">
        <v>30</v>
      </c>
      <c r="C29" s="22" t="s">
        <v>27</v>
      </c>
      <c r="D29" s="23">
        <v>390</v>
      </c>
      <c r="E29" s="100"/>
      <c r="F29" s="24">
        <f t="shared" si="2"/>
        <v>0</v>
      </c>
    </row>
    <row r="30" spans="1:6" s="32" customFormat="1" ht="38.25" x14ac:dyDescent="0.25">
      <c r="A30" s="20" t="s">
        <v>176</v>
      </c>
      <c r="B30" s="21" t="s">
        <v>155</v>
      </c>
      <c r="C30" s="22" t="s">
        <v>25</v>
      </c>
      <c r="D30" s="23">
        <v>91</v>
      </c>
      <c r="E30" s="100"/>
      <c r="F30" s="24">
        <f t="shared" si="2"/>
        <v>0</v>
      </c>
    </row>
    <row r="31" spans="1:6" s="32" customFormat="1" ht="25.5" x14ac:dyDescent="0.25">
      <c r="A31" s="20" t="s">
        <v>326</v>
      </c>
      <c r="B31" s="21" t="s">
        <v>31</v>
      </c>
      <c r="C31" s="22" t="s">
        <v>32</v>
      </c>
      <c r="D31" s="23">
        <v>70</v>
      </c>
      <c r="E31" s="100"/>
      <c r="F31" s="24">
        <f t="shared" si="2"/>
        <v>0</v>
      </c>
    </row>
    <row r="32" spans="1:6" ht="14.1" customHeight="1" x14ac:dyDescent="0.25">
      <c r="A32" s="332" t="s">
        <v>33</v>
      </c>
      <c r="B32" s="333" t="s">
        <v>34</v>
      </c>
      <c r="C32" s="334"/>
      <c r="D32" s="335"/>
      <c r="E32" s="341"/>
      <c r="F32" s="339"/>
    </row>
    <row r="33" spans="1:6" ht="14.1" customHeight="1" x14ac:dyDescent="0.25">
      <c r="A33" s="20" t="s">
        <v>177</v>
      </c>
      <c r="B33" s="21" t="s">
        <v>35</v>
      </c>
      <c r="C33" s="22" t="s">
        <v>27</v>
      </c>
      <c r="D33" s="23">
        <v>100</v>
      </c>
      <c r="E33" s="100"/>
      <c r="F33" s="24">
        <f>E33*D33</f>
        <v>0</v>
      </c>
    </row>
    <row r="34" spans="1:6" ht="25.5" x14ac:dyDescent="0.25">
      <c r="A34" s="20" t="s">
        <v>178</v>
      </c>
      <c r="B34" s="21" t="s">
        <v>36</v>
      </c>
      <c r="C34" s="22" t="s">
        <v>37</v>
      </c>
      <c r="D34" s="23">
        <v>31</v>
      </c>
      <c r="E34" s="100"/>
      <c r="F34" s="24">
        <f>E34*D34</f>
        <v>0</v>
      </c>
    </row>
    <row r="35" spans="1:6" ht="14.1" customHeight="1" x14ac:dyDescent="0.25">
      <c r="A35" s="20" t="s">
        <v>179</v>
      </c>
      <c r="B35" s="21" t="s">
        <v>38</v>
      </c>
      <c r="C35" s="22" t="s">
        <v>14</v>
      </c>
      <c r="D35" s="23">
        <v>3</v>
      </c>
      <c r="E35" s="100"/>
      <c r="F35" s="24">
        <f>E35*D35</f>
        <v>0</v>
      </c>
    </row>
    <row r="36" spans="1:6" ht="38.25" x14ac:dyDescent="0.25">
      <c r="A36" s="20" t="s">
        <v>180</v>
      </c>
      <c r="B36" s="21" t="s">
        <v>39</v>
      </c>
      <c r="C36" s="22" t="s">
        <v>14</v>
      </c>
      <c r="D36" s="23">
        <v>49</v>
      </c>
      <c r="E36" s="100"/>
      <c r="F36" s="24">
        <f>E36*D36</f>
        <v>0</v>
      </c>
    </row>
    <row r="37" spans="1:6" ht="38.25" x14ac:dyDescent="0.25">
      <c r="A37" s="20" t="s">
        <v>181</v>
      </c>
      <c r="B37" s="21" t="s">
        <v>717</v>
      </c>
      <c r="C37" s="22" t="s">
        <v>14</v>
      </c>
      <c r="D37" s="23">
        <v>3</v>
      </c>
      <c r="E37" s="100"/>
      <c r="F37" s="24">
        <f>E37*D37</f>
        <v>0</v>
      </c>
    </row>
    <row r="38" spans="1:6" ht="14.1" customHeight="1" x14ac:dyDescent="0.25">
      <c r="A38" s="20" t="s">
        <v>323</v>
      </c>
      <c r="B38" s="21" t="s">
        <v>704</v>
      </c>
      <c r="C38" s="22" t="s">
        <v>14</v>
      </c>
      <c r="D38" s="23">
        <v>11</v>
      </c>
      <c r="E38" s="100"/>
      <c r="F38" s="24">
        <f>D38*E38</f>
        <v>0</v>
      </c>
    </row>
    <row r="39" spans="1:6" ht="38.25" x14ac:dyDescent="0.25">
      <c r="A39" s="20" t="s">
        <v>702</v>
      </c>
      <c r="B39" s="21" t="s">
        <v>703</v>
      </c>
      <c r="C39" s="22" t="s">
        <v>14</v>
      </c>
      <c r="D39" s="23">
        <v>1</v>
      </c>
      <c r="E39" s="100"/>
      <c r="F39" s="24">
        <f>D39*E39</f>
        <v>0</v>
      </c>
    </row>
    <row r="40" spans="1:6" ht="38.25" x14ac:dyDescent="0.25">
      <c r="A40" s="20" t="s">
        <v>716</v>
      </c>
      <c r="B40" s="21" t="s">
        <v>653</v>
      </c>
      <c r="C40" s="22" t="s">
        <v>14</v>
      </c>
      <c r="D40" s="23">
        <v>2</v>
      </c>
      <c r="E40" s="100"/>
      <c r="F40" s="24">
        <f>D40*E40</f>
        <v>0</v>
      </c>
    </row>
    <row r="41" spans="1:6" ht="14.1" customHeight="1" x14ac:dyDescent="0.25">
      <c r="A41" s="15" t="s">
        <v>524</v>
      </c>
      <c r="B41" s="16" t="s">
        <v>635</v>
      </c>
      <c r="C41" s="17"/>
      <c r="D41" s="18"/>
      <c r="E41" s="162"/>
      <c r="F41" s="19"/>
    </row>
    <row r="42" spans="1:6" ht="14.1" customHeight="1" x14ac:dyDescent="0.25">
      <c r="A42" s="25" t="s">
        <v>636</v>
      </c>
      <c r="B42" s="30" t="s">
        <v>637</v>
      </c>
      <c r="C42" s="27"/>
      <c r="D42" s="28"/>
      <c r="E42" s="99"/>
      <c r="F42" s="29"/>
    </row>
    <row r="43" spans="1:6" ht="38.25" x14ac:dyDescent="0.25">
      <c r="A43" s="20" t="s">
        <v>638</v>
      </c>
      <c r="B43" s="21" t="s">
        <v>639</v>
      </c>
      <c r="C43" s="22" t="s">
        <v>640</v>
      </c>
      <c r="D43" s="23">
        <v>1</v>
      </c>
      <c r="E43" s="100"/>
      <c r="F43" s="24">
        <f>E43*D43</f>
        <v>0</v>
      </c>
    </row>
    <row r="44" spans="1:6" ht="14.1" customHeight="1" x14ac:dyDescent="0.25">
      <c r="A44" s="20" t="s">
        <v>641</v>
      </c>
      <c r="B44" s="21" t="s">
        <v>642</v>
      </c>
      <c r="C44" s="22" t="s">
        <v>14</v>
      </c>
      <c r="D44" s="23">
        <v>1</v>
      </c>
      <c r="E44" s="100"/>
      <c r="F44" s="24">
        <f>E44*D44</f>
        <v>0</v>
      </c>
    </row>
    <row r="45" spans="1:6" ht="14.1" customHeight="1" x14ac:dyDescent="0.25">
      <c r="A45" s="25" t="s">
        <v>643</v>
      </c>
      <c r="B45" s="30" t="s">
        <v>644</v>
      </c>
      <c r="C45" s="27"/>
      <c r="D45" s="28"/>
      <c r="E45" s="99"/>
      <c r="F45" s="29"/>
    </row>
    <row r="46" spans="1:6" ht="63.75" x14ac:dyDescent="0.25">
      <c r="A46" s="20" t="s">
        <v>645</v>
      </c>
      <c r="B46" s="21" t="s">
        <v>646</v>
      </c>
      <c r="C46" s="22" t="s">
        <v>14</v>
      </c>
      <c r="D46" s="23">
        <v>1</v>
      </c>
      <c r="E46" s="100"/>
      <c r="F46" s="24">
        <f>E46*D46</f>
        <v>0</v>
      </c>
    </row>
    <row r="47" spans="1:6" ht="8.4499999999999993" customHeight="1" thickBot="1" x14ac:dyDescent="0.3">
      <c r="A47" s="34"/>
      <c r="B47" s="34"/>
      <c r="C47" s="34"/>
      <c r="D47" s="35"/>
      <c r="E47" s="104"/>
      <c r="F47" s="34"/>
    </row>
    <row r="48" spans="1:6" ht="14.1" customHeight="1" thickTop="1" thickBot="1" x14ac:dyDescent="0.3">
      <c r="A48" s="36"/>
      <c r="B48" s="37" t="s">
        <v>40</v>
      </c>
      <c r="C48" s="36"/>
      <c r="D48" s="38"/>
      <c r="E48" s="326"/>
      <c r="F48" s="39">
        <f>SUM(F6:F47)</f>
        <v>0</v>
      </c>
    </row>
    <row r="49" spans="1:6" ht="17.100000000000001" customHeight="1" thickBot="1" x14ac:dyDescent="0.3">
      <c r="A49" s="6" t="s">
        <v>41</v>
      </c>
      <c r="B49" s="7" t="s">
        <v>42</v>
      </c>
      <c r="C49" s="8"/>
      <c r="D49" s="9"/>
      <c r="E49" s="102"/>
      <c r="F49" s="10"/>
    </row>
    <row r="50" spans="1:6" ht="8.4499999999999993" customHeight="1" x14ac:dyDescent="0.3">
      <c r="A50" s="11"/>
      <c r="B50" s="12"/>
      <c r="C50" s="11"/>
      <c r="D50" s="13"/>
      <c r="E50" s="103"/>
      <c r="F50" s="14"/>
    </row>
    <row r="51" spans="1:6" ht="14.1" customHeight="1" x14ac:dyDescent="0.25">
      <c r="A51" s="15" t="s">
        <v>43</v>
      </c>
      <c r="B51" s="16" t="s">
        <v>44</v>
      </c>
      <c r="C51" s="17"/>
      <c r="D51" s="18"/>
      <c r="E51" s="162"/>
      <c r="F51" s="19"/>
    </row>
    <row r="52" spans="1:6" ht="25.5" x14ac:dyDescent="0.25">
      <c r="A52" s="20" t="s">
        <v>160</v>
      </c>
      <c r="B52" s="21" t="s">
        <v>45</v>
      </c>
      <c r="C52" s="22" t="s">
        <v>32</v>
      </c>
      <c r="D52" s="23">
        <v>420</v>
      </c>
      <c r="E52" s="100"/>
      <c r="F52" s="24">
        <f>E52*D52</f>
        <v>0</v>
      </c>
    </row>
    <row r="53" spans="1:6" ht="25.5" x14ac:dyDescent="0.25">
      <c r="A53" s="20" t="s">
        <v>161</v>
      </c>
      <c r="B53" s="21" t="s">
        <v>46</v>
      </c>
      <c r="C53" s="22" t="s">
        <v>32</v>
      </c>
      <c r="D53" s="23">
        <v>2400</v>
      </c>
      <c r="E53" s="100"/>
      <c r="F53" s="24">
        <f>E53*D53</f>
        <v>0</v>
      </c>
    </row>
    <row r="54" spans="1:6" s="31" customFormat="1" ht="38.25" x14ac:dyDescent="0.25">
      <c r="A54" s="20" t="s">
        <v>182</v>
      </c>
      <c r="B54" s="21" t="s">
        <v>47</v>
      </c>
      <c r="C54" s="22" t="s">
        <v>32</v>
      </c>
      <c r="D54" s="23">
        <v>95</v>
      </c>
      <c r="E54" s="100"/>
      <c r="F54" s="24">
        <f>E54*D54</f>
        <v>0</v>
      </c>
    </row>
    <row r="55" spans="1:6" ht="14.1" customHeight="1" x14ac:dyDescent="0.25">
      <c r="A55" s="40" t="s">
        <v>48</v>
      </c>
      <c r="B55" s="16" t="s">
        <v>49</v>
      </c>
      <c r="C55" s="17"/>
      <c r="D55" s="18"/>
      <c r="E55" s="162"/>
      <c r="F55" s="19"/>
    </row>
    <row r="56" spans="1:6" ht="14.1" customHeight="1" x14ac:dyDescent="0.25">
      <c r="A56" s="20" t="s">
        <v>162</v>
      </c>
      <c r="B56" s="21" t="s">
        <v>50</v>
      </c>
      <c r="C56" s="22" t="s">
        <v>25</v>
      </c>
      <c r="D56" s="23">
        <v>3417</v>
      </c>
      <c r="E56" s="100"/>
      <c r="F56" s="24">
        <f>E56*D56</f>
        <v>0</v>
      </c>
    </row>
    <row r="57" spans="1:6" ht="14.1" customHeight="1" x14ac:dyDescent="0.25">
      <c r="A57" s="15" t="s">
        <v>51</v>
      </c>
      <c r="B57" s="16" t="s">
        <v>52</v>
      </c>
      <c r="C57" s="17"/>
      <c r="D57" s="18"/>
      <c r="E57" s="162"/>
      <c r="F57" s="19"/>
    </row>
    <row r="58" spans="1:6" ht="76.5" x14ac:dyDescent="0.25">
      <c r="A58" s="20" t="s">
        <v>183</v>
      </c>
      <c r="B58" s="21" t="s">
        <v>53</v>
      </c>
      <c r="C58" s="22" t="s">
        <v>32</v>
      </c>
      <c r="D58" s="23">
        <v>1075</v>
      </c>
      <c r="E58" s="100"/>
      <c r="F58" s="24">
        <f>E58*D58</f>
        <v>0</v>
      </c>
    </row>
    <row r="59" spans="1:6" ht="25.5" x14ac:dyDescent="0.25">
      <c r="A59" s="20" t="s">
        <v>631</v>
      </c>
      <c r="B59" s="21" t="s">
        <v>630</v>
      </c>
      <c r="C59" s="22" t="s">
        <v>32</v>
      </c>
      <c r="D59" s="23">
        <v>120</v>
      </c>
      <c r="E59" s="100"/>
      <c r="F59" s="24">
        <f>E59*D59</f>
        <v>0</v>
      </c>
    </row>
    <row r="60" spans="1:6" ht="14.1" customHeight="1" x14ac:dyDescent="0.25">
      <c r="A60" s="15" t="s">
        <v>54</v>
      </c>
      <c r="B60" s="16" t="s">
        <v>55</v>
      </c>
      <c r="C60" s="17"/>
      <c r="D60" s="18"/>
      <c r="E60" s="162"/>
      <c r="F60" s="19"/>
    </row>
    <row r="61" spans="1:6" ht="25.5" x14ac:dyDescent="0.25">
      <c r="A61" s="20" t="s">
        <v>184</v>
      </c>
      <c r="B61" s="21" t="s">
        <v>56</v>
      </c>
      <c r="C61" s="22" t="s">
        <v>25</v>
      </c>
      <c r="D61" s="23">
        <v>1035</v>
      </c>
      <c r="E61" s="100"/>
      <c r="F61" s="24">
        <f>E61*D61</f>
        <v>0</v>
      </c>
    </row>
    <row r="62" spans="1:6" ht="14.1" customHeight="1" x14ac:dyDescent="0.25">
      <c r="A62" s="20" t="s">
        <v>185</v>
      </c>
      <c r="B62" s="21" t="s">
        <v>57</v>
      </c>
      <c r="C62" s="22" t="s">
        <v>25</v>
      </c>
      <c r="D62" s="23">
        <v>1035</v>
      </c>
      <c r="E62" s="100"/>
      <c r="F62" s="24">
        <f>E62*D62</f>
        <v>0</v>
      </c>
    </row>
    <row r="63" spans="1:6" ht="14.1" customHeight="1" x14ac:dyDescent="0.25">
      <c r="A63" s="15" t="s">
        <v>58</v>
      </c>
      <c r="B63" s="16" t="s">
        <v>59</v>
      </c>
      <c r="C63" s="17"/>
      <c r="D63" s="18"/>
      <c r="E63" s="162"/>
      <c r="F63" s="19"/>
    </row>
    <row r="64" spans="1:6" ht="25.5" x14ac:dyDescent="0.25">
      <c r="A64" s="20" t="s">
        <v>186</v>
      </c>
      <c r="B64" s="21" t="s">
        <v>60</v>
      </c>
      <c r="C64" s="22" t="s">
        <v>61</v>
      </c>
      <c r="D64" s="23">
        <v>756</v>
      </c>
      <c r="E64" s="100"/>
      <c r="F64" s="24">
        <f>E64*D64</f>
        <v>0</v>
      </c>
    </row>
    <row r="65" spans="1:6" ht="25.5" x14ac:dyDescent="0.25">
      <c r="A65" s="20" t="s">
        <v>187</v>
      </c>
      <c r="B65" s="21" t="s">
        <v>62</v>
      </c>
      <c r="C65" s="22" t="s">
        <v>61</v>
      </c>
      <c r="D65" s="23">
        <v>4275</v>
      </c>
      <c r="E65" s="100"/>
      <c r="F65" s="24">
        <f>E65*D65</f>
        <v>0</v>
      </c>
    </row>
    <row r="66" spans="1:6" ht="25.5" x14ac:dyDescent="0.25">
      <c r="A66" s="20" t="s">
        <v>188</v>
      </c>
      <c r="B66" s="21" t="s">
        <v>63</v>
      </c>
      <c r="C66" s="22" t="s">
        <v>61</v>
      </c>
      <c r="D66" s="23">
        <v>246</v>
      </c>
      <c r="E66" s="100"/>
      <c r="F66" s="24">
        <f>E66*D66</f>
        <v>0</v>
      </c>
    </row>
    <row r="67" spans="1:6" ht="25.5" x14ac:dyDescent="0.25">
      <c r="A67" s="20" t="s">
        <v>189</v>
      </c>
      <c r="B67" s="21" t="s">
        <v>64</v>
      </c>
      <c r="C67" s="22" t="s">
        <v>61</v>
      </c>
      <c r="D67" s="23">
        <v>650</v>
      </c>
      <c r="E67" s="100"/>
      <c r="F67" s="24">
        <f>E67*D67</f>
        <v>0</v>
      </c>
    </row>
    <row r="68" spans="1:6" ht="14.1" customHeight="1" x14ac:dyDescent="0.25">
      <c r="A68" s="20" t="s">
        <v>190</v>
      </c>
      <c r="B68" s="21" t="s">
        <v>65</v>
      </c>
      <c r="C68" s="22" t="s">
        <v>61</v>
      </c>
      <c r="D68" s="23">
        <v>5927</v>
      </c>
      <c r="E68" s="100"/>
      <c r="F68" s="24">
        <f>E68*D68</f>
        <v>0</v>
      </c>
    </row>
    <row r="69" spans="1:6" ht="8.4499999999999993" customHeight="1" thickBot="1" x14ac:dyDescent="0.3">
      <c r="A69" s="34"/>
      <c r="B69" s="34"/>
      <c r="C69" s="34"/>
      <c r="D69" s="35"/>
      <c r="E69" s="104"/>
      <c r="F69" s="34"/>
    </row>
    <row r="70" spans="1:6" ht="14.1" customHeight="1" thickTop="1" thickBot="1" x14ac:dyDescent="0.3">
      <c r="A70" s="41"/>
      <c r="B70" s="42" t="s">
        <v>40</v>
      </c>
      <c r="C70" s="41"/>
      <c r="D70" s="43"/>
      <c r="E70" s="105"/>
      <c r="F70" s="44">
        <f>SUM(F52:F69)</f>
        <v>0</v>
      </c>
    </row>
    <row r="71" spans="1:6" ht="17.100000000000001" customHeight="1" thickBot="1" x14ac:dyDescent="0.3">
      <c r="A71" s="6" t="s">
        <v>66</v>
      </c>
      <c r="B71" s="7" t="s">
        <v>67</v>
      </c>
      <c r="C71" s="8"/>
      <c r="D71" s="9"/>
      <c r="E71" s="102"/>
      <c r="F71" s="10"/>
    </row>
    <row r="72" spans="1:6" ht="8.4499999999999993" customHeight="1" x14ac:dyDescent="0.3">
      <c r="A72" s="11"/>
      <c r="B72" s="12"/>
      <c r="C72" s="11"/>
      <c r="D72" s="13"/>
      <c r="E72" s="103"/>
      <c r="F72" s="14"/>
    </row>
    <row r="73" spans="1:6" ht="14.1" customHeight="1" x14ac:dyDescent="0.25">
      <c r="A73" s="15" t="s">
        <v>68</v>
      </c>
      <c r="B73" s="16" t="s">
        <v>69</v>
      </c>
      <c r="C73" s="17"/>
      <c r="D73" s="18"/>
      <c r="E73" s="162"/>
      <c r="F73" s="19"/>
    </row>
    <row r="74" spans="1:6" ht="14.1" customHeight="1" x14ac:dyDescent="0.25">
      <c r="A74" s="25" t="s">
        <v>70</v>
      </c>
      <c r="B74" s="30" t="s">
        <v>71</v>
      </c>
      <c r="C74" s="27"/>
      <c r="D74" s="28"/>
      <c r="E74" s="99"/>
      <c r="F74" s="29"/>
    </row>
    <row r="75" spans="1:6" ht="76.5" x14ac:dyDescent="0.25">
      <c r="A75" s="20" t="s">
        <v>163</v>
      </c>
      <c r="B75" s="21" t="s">
        <v>72</v>
      </c>
      <c r="C75" s="22" t="s">
        <v>32</v>
      </c>
      <c r="D75" s="23">
        <v>900</v>
      </c>
      <c r="E75" s="100"/>
      <c r="F75" s="24">
        <f>E75*D75</f>
        <v>0</v>
      </c>
    </row>
    <row r="76" spans="1:6" ht="14.1" customHeight="1" x14ac:dyDescent="0.25">
      <c r="A76" s="25" t="s">
        <v>73</v>
      </c>
      <c r="B76" s="30" t="s">
        <v>74</v>
      </c>
      <c r="C76" s="27"/>
      <c r="D76" s="28"/>
      <c r="E76" s="99"/>
      <c r="F76" s="29"/>
    </row>
    <row r="77" spans="1:6" s="31" customFormat="1" ht="38.25" x14ac:dyDescent="0.25">
      <c r="A77" s="20" t="s">
        <v>191</v>
      </c>
      <c r="B77" s="21" t="s">
        <v>686</v>
      </c>
      <c r="C77" s="22" t="s">
        <v>25</v>
      </c>
      <c r="D77" s="23">
        <v>3629</v>
      </c>
      <c r="E77" s="100"/>
      <c r="F77" s="24">
        <f>E77*D77</f>
        <v>0</v>
      </c>
    </row>
    <row r="78" spans="1:6" ht="14.1" customHeight="1" x14ac:dyDescent="0.25">
      <c r="A78" s="15" t="s">
        <v>75</v>
      </c>
      <c r="B78" s="16" t="s">
        <v>76</v>
      </c>
      <c r="C78" s="17"/>
      <c r="D78" s="18"/>
      <c r="E78" s="162"/>
      <c r="F78" s="19"/>
    </row>
    <row r="79" spans="1:6" ht="14.1" customHeight="1" x14ac:dyDescent="0.25">
      <c r="A79" s="25" t="s">
        <v>77</v>
      </c>
      <c r="B79" s="30" t="s">
        <v>78</v>
      </c>
      <c r="C79" s="27"/>
      <c r="D79" s="28"/>
      <c r="E79" s="99"/>
      <c r="F79" s="29"/>
    </row>
    <row r="80" spans="1:6" ht="38.25" x14ac:dyDescent="0.25">
      <c r="A80" s="20" t="s">
        <v>192</v>
      </c>
      <c r="B80" s="21" t="s">
        <v>79</v>
      </c>
      <c r="C80" s="22" t="s">
        <v>25</v>
      </c>
      <c r="D80" s="23">
        <v>3629</v>
      </c>
      <c r="E80" s="100"/>
      <c r="F80" s="24">
        <f>E80*D80</f>
        <v>0</v>
      </c>
    </row>
    <row r="81" spans="1:6" ht="14.1" customHeight="1" x14ac:dyDescent="0.25">
      <c r="A81" s="15" t="s">
        <v>80</v>
      </c>
      <c r="B81" s="16" t="s">
        <v>81</v>
      </c>
      <c r="C81" s="17"/>
      <c r="D81" s="18"/>
      <c r="E81" s="162"/>
      <c r="F81" s="19"/>
    </row>
    <row r="82" spans="1:6" ht="51" x14ac:dyDescent="0.25">
      <c r="A82" s="20" t="s">
        <v>193</v>
      </c>
      <c r="B82" s="21" t="s">
        <v>82</v>
      </c>
      <c r="C82" s="22" t="s">
        <v>37</v>
      </c>
      <c r="D82" s="23">
        <v>87.2</v>
      </c>
      <c r="E82" s="100"/>
      <c r="F82" s="24">
        <f>E82*D82</f>
        <v>0</v>
      </c>
    </row>
    <row r="83" spans="1:6" ht="51" x14ac:dyDescent="0.25">
      <c r="A83" s="20" t="s">
        <v>194</v>
      </c>
      <c r="B83" s="21" t="s">
        <v>83</v>
      </c>
      <c r="C83" s="22" t="s">
        <v>25</v>
      </c>
      <c r="D83" s="23">
        <v>72</v>
      </c>
      <c r="E83" s="100"/>
      <c r="F83" s="24">
        <f>E83*D83</f>
        <v>0</v>
      </c>
    </row>
    <row r="84" spans="1:6" s="31" customFormat="1" ht="89.25" x14ac:dyDescent="0.25">
      <c r="A84" s="20" t="s">
        <v>195</v>
      </c>
      <c r="B84" s="21" t="s">
        <v>84</v>
      </c>
      <c r="C84" s="22" t="s">
        <v>25</v>
      </c>
      <c r="D84" s="23">
        <v>156</v>
      </c>
      <c r="E84" s="100"/>
      <c r="F84" s="24">
        <f>E84*D84</f>
        <v>0</v>
      </c>
    </row>
    <row r="85" spans="1:6" s="31" customFormat="1" ht="63.75" x14ac:dyDescent="0.25">
      <c r="A85" s="20" t="s">
        <v>196</v>
      </c>
      <c r="B85" s="21" t="s">
        <v>709</v>
      </c>
      <c r="C85" s="22" t="s">
        <v>25</v>
      </c>
      <c r="D85" s="23">
        <v>100</v>
      </c>
      <c r="E85" s="100"/>
      <c r="F85" s="24">
        <f>D85*E85</f>
        <v>0</v>
      </c>
    </row>
    <row r="86" spans="1:6" s="31" customFormat="1" ht="38.25" x14ac:dyDescent="0.25">
      <c r="A86" s="20" t="s">
        <v>197</v>
      </c>
      <c r="B86" s="33" t="s">
        <v>443</v>
      </c>
      <c r="C86" s="22" t="s">
        <v>25</v>
      </c>
      <c r="D86" s="23">
        <v>5</v>
      </c>
      <c r="E86" s="100"/>
      <c r="F86" s="24">
        <f>D86*E86</f>
        <v>0</v>
      </c>
    </row>
    <row r="87" spans="1:6" ht="14.1" customHeight="1" x14ac:dyDescent="0.25">
      <c r="A87" s="15" t="s">
        <v>85</v>
      </c>
      <c r="B87" s="16" t="s">
        <v>86</v>
      </c>
      <c r="C87" s="17"/>
      <c r="D87" s="18"/>
      <c r="E87" s="162"/>
      <c r="F87" s="19"/>
    </row>
    <row r="88" spans="1:6" ht="14.1" customHeight="1" x14ac:dyDescent="0.25">
      <c r="A88" s="25" t="s">
        <v>87</v>
      </c>
      <c r="B88" s="30" t="s">
        <v>88</v>
      </c>
      <c r="C88" s="27"/>
      <c r="D88" s="28"/>
      <c r="E88" s="99"/>
      <c r="F88" s="29"/>
    </row>
    <row r="89" spans="1:6" ht="51" x14ac:dyDescent="0.25">
      <c r="A89" s="20" t="s">
        <v>198</v>
      </c>
      <c r="B89" s="21" t="s">
        <v>671</v>
      </c>
      <c r="C89" s="22" t="s">
        <v>27</v>
      </c>
      <c r="D89" s="23">
        <v>825</v>
      </c>
      <c r="E89" s="100"/>
      <c r="F89" s="24">
        <f t="shared" ref="F89:F96" si="3">E89*D89</f>
        <v>0</v>
      </c>
    </row>
    <row r="90" spans="1:6" ht="38.25" x14ac:dyDescent="0.25">
      <c r="A90" s="20" t="s">
        <v>199</v>
      </c>
      <c r="B90" s="21" t="s">
        <v>676</v>
      </c>
      <c r="C90" s="22" t="s">
        <v>27</v>
      </c>
      <c r="D90" s="23">
        <v>10</v>
      </c>
      <c r="E90" s="100"/>
      <c r="F90" s="24">
        <f t="shared" si="3"/>
        <v>0</v>
      </c>
    </row>
    <row r="91" spans="1:6" ht="38.25" x14ac:dyDescent="0.25">
      <c r="A91" s="20" t="s">
        <v>200</v>
      </c>
      <c r="B91" s="21" t="s">
        <v>708</v>
      </c>
      <c r="C91" s="22" t="s">
        <v>27</v>
      </c>
      <c r="D91" s="23">
        <v>44</v>
      </c>
      <c r="E91" s="100"/>
      <c r="F91" s="24">
        <f t="shared" ref="F91" si="4">E91*D91</f>
        <v>0</v>
      </c>
    </row>
    <row r="92" spans="1:6" ht="25.5" x14ac:dyDescent="0.25">
      <c r="A92" s="20" t="s">
        <v>444</v>
      </c>
      <c r="B92" s="21" t="s">
        <v>707</v>
      </c>
      <c r="C92" s="22" t="s">
        <v>27</v>
      </c>
      <c r="D92" s="23">
        <v>21</v>
      </c>
      <c r="E92" s="100"/>
      <c r="F92" s="24">
        <f>E92*D92</f>
        <v>0</v>
      </c>
    </row>
    <row r="93" spans="1:6" ht="38.25" x14ac:dyDescent="0.25">
      <c r="A93" s="20" t="s">
        <v>445</v>
      </c>
      <c r="B93" s="21" t="s">
        <v>89</v>
      </c>
      <c r="C93" s="22" t="s">
        <v>27</v>
      </c>
      <c r="D93" s="23">
        <v>1176</v>
      </c>
      <c r="E93" s="100"/>
      <c r="F93" s="24">
        <f t="shared" si="3"/>
        <v>0</v>
      </c>
    </row>
    <row r="94" spans="1:6" ht="51" x14ac:dyDescent="0.25">
      <c r="A94" s="20" t="s">
        <v>632</v>
      </c>
      <c r="B94" s="21" t="s">
        <v>727</v>
      </c>
      <c r="C94" s="22" t="s">
        <v>27</v>
      </c>
      <c r="D94" s="23">
        <v>88</v>
      </c>
      <c r="E94" s="100"/>
      <c r="F94" s="24">
        <f t="shared" si="3"/>
        <v>0</v>
      </c>
    </row>
    <row r="95" spans="1:6" ht="25.5" x14ac:dyDescent="0.25">
      <c r="A95" s="20" t="s">
        <v>844</v>
      </c>
      <c r="B95" s="21" t="s">
        <v>442</v>
      </c>
      <c r="C95" s="22" t="s">
        <v>27</v>
      </c>
      <c r="D95" s="23">
        <v>266</v>
      </c>
      <c r="E95" s="100"/>
      <c r="F95" s="24">
        <f t="shared" si="3"/>
        <v>0</v>
      </c>
    </row>
    <row r="96" spans="1:6" ht="51" x14ac:dyDescent="0.25">
      <c r="A96" s="20" t="s">
        <v>845</v>
      </c>
      <c r="B96" s="21" t="s">
        <v>661</v>
      </c>
      <c r="C96" s="22" t="s">
        <v>27</v>
      </c>
      <c r="D96" s="23">
        <v>50</v>
      </c>
      <c r="E96" s="100"/>
      <c r="F96" s="24">
        <f t="shared" si="3"/>
        <v>0</v>
      </c>
    </row>
    <row r="97" spans="1:6" ht="8.4499999999999993" customHeight="1" thickBot="1" x14ac:dyDescent="0.3">
      <c r="A97" s="34"/>
      <c r="B97" s="34"/>
      <c r="C97" s="34"/>
      <c r="D97" s="35"/>
      <c r="E97" s="104"/>
      <c r="F97" s="34"/>
    </row>
    <row r="98" spans="1:6" ht="14.1" customHeight="1" thickTop="1" thickBot="1" x14ac:dyDescent="0.3">
      <c r="A98" s="41"/>
      <c r="B98" s="42" t="s">
        <v>40</v>
      </c>
      <c r="C98" s="41"/>
      <c r="D98" s="43"/>
      <c r="E98" s="105"/>
      <c r="F98" s="44">
        <f>SUM(F75:F97)</f>
        <v>0</v>
      </c>
    </row>
    <row r="99" spans="1:6" ht="17.100000000000001" customHeight="1" thickBot="1" x14ac:dyDescent="0.3">
      <c r="A99" s="6" t="s">
        <v>90</v>
      </c>
      <c r="B99" s="7" t="s">
        <v>91</v>
      </c>
      <c r="C99" s="8"/>
      <c r="D99" s="9"/>
      <c r="E99" s="102"/>
      <c r="F99" s="10"/>
    </row>
    <row r="100" spans="1:6" ht="8.4499999999999993" customHeight="1" x14ac:dyDescent="0.3">
      <c r="A100" s="45"/>
      <c r="B100" s="12"/>
      <c r="C100" s="11"/>
      <c r="D100" s="13"/>
      <c r="E100" s="103"/>
      <c r="F100" s="14"/>
    </row>
    <row r="101" spans="1:6" ht="14.1" customHeight="1" x14ac:dyDescent="0.25">
      <c r="A101" s="25" t="s">
        <v>594</v>
      </c>
      <c r="B101" s="30" t="s">
        <v>665</v>
      </c>
      <c r="C101" s="27"/>
      <c r="D101" s="28"/>
      <c r="E101" s="99"/>
      <c r="F101" s="29"/>
    </row>
    <row r="102" spans="1:6" ht="38.25" x14ac:dyDescent="0.25">
      <c r="A102" s="20" t="s">
        <v>360</v>
      </c>
      <c r="B102" s="21" t="s">
        <v>666</v>
      </c>
      <c r="C102" s="22" t="s">
        <v>37</v>
      </c>
      <c r="D102" s="23">
        <v>95</v>
      </c>
      <c r="E102" s="100"/>
      <c r="F102" s="24">
        <f t="shared" ref="F102" si="5">E102*D102</f>
        <v>0</v>
      </c>
    </row>
    <row r="103" spans="1:6" ht="14.1" customHeight="1" x14ac:dyDescent="0.25">
      <c r="A103" s="25" t="s">
        <v>92</v>
      </c>
      <c r="B103" s="30" t="s">
        <v>93</v>
      </c>
      <c r="C103" s="27"/>
      <c r="D103" s="28"/>
      <c r="E103" s="99"/>
      <c r="F103" s="29"/>
    </row>
    <row r="104" spans="1:6" ht="63.75" x14ac:dyDescent="0.25">
      <c r="A104" s="20" t="s">
        <v>165</v>
      </c>
      <c r="B104" s="21" t="s">
        <v>94</v>
      </c>
      <c r="C104" s="22" t="s">
        <v>37</v>
      </c>
      <c r="D104" s="23">
        <v>50.5</v>
      </c>
      <c r="E104" s="100"/>
      <c r="F104" s="24">
        <f t="shared" ref="F104:F106" si="6">E104*D104</f>
        <v>0</v>
      </c>
    </row>
    <row r="105" spans="1:6" s="31" customFormat="1" ht="63.75" x14ac:dyDescent="0.25">
      <c r="A105" s="20" t="s">
        <v>201</v>
      </c>
      <c r="B105" s="21" t="s">
        <v>658</v>
      </c>
      <c r="C105" s="22" t="s">
        <v>37</v>
      </c>
      <c r="D105" s="23">
        <v>35.9</v>
      </c>
      <c r="E105" s="100"/>
      <c r="F105" s="24">
        <f t="shared" si="6"/>
        <v>0</v>
      </c>
    </row>
    <row r="106" spans="1:6" s="31" customFormat="1" ht="51" x14ac:dyDescent="0.25">
      <c r="A106" s="20" t="s">
        <v>846</v>
      </c>
      <c r="B106" s="21" t="s">
        <v>660</v>
      </c>
      <c r="C106" s="22" t="s">
        <v>14</v>
      </c>
      <c r="D106" s="23">
        <v>1</v>
      </c>
      <c r="E106" s="100"/>
      <c r="F106" s="24">
        <f t="shared" si="6"/>
        <v>0</v>
      </c>
    </row>
    <row r="107" spans="1:6" ht="14.1" customHeight="1" x14ac:dyDescent="0.25">
      <c r="A107" s="25" t="s">
        <v>96</v>
      </c>
      <c r="B107" s="30" t="s">
        <v>97</v>
      </c>
      <c r="C107" s="27"/>
      <c r="D107" s="28"/>
      <c r="E107" s="99"/>
      <c r="F107" s="29"/>
    </row>
    <row r="108" spans="1:6" ht="38.25" x14ac:dyDescent="0.25">
      <c r="A108" s="20" t="s">
        <v>202</v>
      </c>
      <c r="B108" s="21" t="s">
        <v>677</v>
      </c>
      <c r="C108" s="22" t="s">
        <v>14</v>
      </c>
      <c r="D108" s="23">
        <v>48</v>
      </c>
      <c r="E108" s="100"/>
      <c r="F108" s="24">
        <f>E108*D108</f>
        <v>0</v>
      </c>
    </row>
    <row r="109" spans="1:6" ht="51" x14ac:dyDescent="0.25">
      <c r="A109" s="20" t="s">
        <v>203</v>
      </c>
      <c r="B109" s="21" t="s">
        <v>99</v>
      </c>
      <c r="C109" s="22" t="s">
        <v>14</v>
      </c>
      <c r="D109" s="23">
        <v>1</v>
      </c>
      <c r="E109" s="100"/>
      <c r="F109" s="24">
        <f>E109*D109</f>
        <v>0</v>
      </c>
    </row>
    <row r="110" spans="1:6" ht="51" x14ac:dyDescent="0.25">
      <c r="A110" s="20" t="s">
        <v>204</v>
      </c>
      <c r="B110" s="21" t="s">
        <v>100</v>
      </c>
      <c r="C110" s="22" t="s">
        <v>14</v>
      </c>
      <c r="D110" s="23">
        <v>17</v>
      </c>
      <c r="E110" s="100"/>
      <c r="F110" s="24">
        <f>E110*D110</f>
        <v>0</v>
      </c>
    </row>
    <row r="111" spans="1:6" s="32" customFormat="1" ht="51" x14ac:dyDescent="0.25">
      <c r="A111" s="20" t="s">
        <v>205</v>
      </c>
      <c r="B111" s="21" t="s">
        <v>101</v>
      </c>
      <c r="C111" s="22" t="s">
        <v>14</v>
      </c>
      <c r="D111" s="23">
        <v>31</v>
      </c>
      <c r="E111" s="100"/>
      <c r="F111" s="24">
        <f>D111*E111</f>
        <v>0</v>
      </c>
    </row>
    <row r="112" spans="1:6" s="32" customFormat="1" ht="89.25" x14ac:dyDescent="0.25">
      <c r="A112" s="20" t="s">
        <v>247</v>
      </c>
      <c r="B112" s="21" t="s">
        <v>248</v>
      </c>
      <c r="C112" s="22" t="s">
        <v>14</v>
      </c>
      <c r="D112" s="23">
        <v>4</v>
      </c>
      <c r="E112" s="100"/>
      <c r="F112" s="24">
        <f>D112*E112</f>
        <v>0</v>
      </c>
    </row>
    <row r="113" spans="1:6" s="32" customFormat="1" ht="38.25" x14ac:dyDescent="0.25">
      <c r="A113" s="20" t="s">
        <v>710</v>
      </c>
      <c r="B113" s="21" t="s">
        <v>711</v>
      </c>
      <c r="C113" s="22" t="s">
        <v>14</v>
      </c>
      <c r="D113" s="23">
        <v>3</v>
      </c>
      <c r="E113" s="100"/>
      <c r="F113" s="24">
        <f>D113*E113</f>
        <v>0</v>
      </c>
    </row>
    <row r="114" spans="1:6" ht="8.4499999999999993" customHeight="1" thickBot="1" x14ac:dyDescent="0.3">
      <c r="A114" s="34"/>
      <c r="B114" s="34"/>
      <c r="C114" s="34"/>
      <c r="D114" s="35"/>
      <c r="E114" s="104"/>
      <c r="F114" s="34"/>
    </row>
    <row r="115" spans="1:6" ht="14.1" customHeight="1" thickTop="1" thickBot="1" x14ac:dyDescent="0.3">
      <c r="A115" s="41"/>
      <c r="B115" s="42" t="s">
        <v>40</v>
      </c>
      <c r="C115" s="41"/>
      <c r="D115" s="43"/>
      <c r="E115" s="105"/>
      <c r="F115" s="44">
        <f>SUM(F102:F114)</f>
        <v>0</v>
      </c>
    </row>
    <row r="116" spans="1:6" ht="17.100000000000001" customHeight="1" thickBot="1" x14ac:dyDescent="0.3">
      <c r="A116" s="6" t="s">
        <v>102</v>
      </c>
      <c r="B116" s="7" t="s">
        <v>103</v>
      </c>
      <c r="C116" s="8"/>
      <c r="D116" s="9"/>
      <c r="E116" s="102"/>
      <c r="F116" s="10"/>
    </row>
    <row r="117" spans="1:6" ht="8.4499999999999993" customHeight="1" x14ac:dyDescent="0.3">
      <c r="A117" s="11"/>
      <c r="B117" s="12"/>
      <c r="C117" s="11"/>
      <c r="D117" s="13"/>
      <c r="E117" s="103"/>
      <c r="F117" s="14"/>
    </row>
    <row r="118" spans="1:6" ht="14.1" customHeight="1" x14ac:dyDescent="0.25">
      <c r="A118" s="25" t="s">
        <v>104</v>
      </c>
      <c r="B118" s="30" t="s">
        <v>105</v>
      </c>
      <c r="C118" s="27"/>
      <c r="D118" s="28"/>
      <c r="E118" s="99"/>
      <c r="F118" s="29"/>
    </row>
    <row r="119" spans="1:6" ht="25.5" x14ac:dyDescent="0.25">
      <c r="A119" s="20" t="s">
        <v>206</v>
      </c>
      <c r="B119" s="21" t="s">
        <v>426</v>
      </c>
      <c r="C119" s="22" t="s">
        <v>107</v>
      </c>
      <c r="D119" s="23">
        <v>1170</v>
      </c>
      <c r="E119" s="100"/>
      <c r="F119" s="24">
        <f>D119*E119</f>
        <v>0</v>
      </c>
    </row>
    <row r="120" spans="1:6" ht="14.1" customHeight="1" x14ac:dyDescent="0.25">
      <c r="A120" s="25" t="s">
        <v>108</v>
      </c>
      <c r="B120" s="30" t="s">
        <v>109</v>
      </c>
      <c r="C120" s="27"/>
      <c r="D120" s="28"/>
      <c r="E120" s="99"/>
      <c r="F120" s="29"/>
    </row>
    <row r="121" spans="1:6" ht="38.25" x14ac:dyDescent="0.25">
      <c r="A121" s="20" t="s">
        <v>208</v>
      </c>
      <c r="B121" s="21" t="s">
        <v>112</v>
      </c>
      <c r="C121" s="22" t="s">
        <v>14</v>
      </c>
      <c r="D121" s="23">
        <v>2</v>
      </c>
      <c r="E121" s="100"/>
      <c r="F121" s="24">
        <f>D121*E121</f>
        <v>0</v>
      </c>
    </row>
    <row r="122" spans="1:6" ht="25.5" x14ac:dyDescent="0.25">
      <c r="A122" s="20" t="s">
        <v>209</v>
      </c>
      <c r="B122" s="21" t="s">
        <v>472</v>
      </c>
      <c r="C122" s="22" t="s">
        <v>14</v>
      </c>
      <c r="D122" s="23">
        <v>4</v>
      </c>
      <c r="E122" s="100"/>
      <c r="F122" s="24">
        <f>D122*E122</f>
        <v>0</v>
      </c>
    </row>
    <row r="123" spans="1:6" ht="25.5" x14ac:dyDescent="0.25">
      <c r="A123" s="20" t="s">
        <v>210</v>
      </c>
      <c r="B123" s="21" t="s">
        <v>652</v>
      </c>
      <c r="C123" s="22" t="s">
        <v>14</v>
      </c>
      <c r="D123" s="23">
        <v>2</v>
      </c>
      <c r="E123" s="100"/>
      <c r="F123" s="24">
        <f>D123*E123</f>
        <v>0</v>
      </c>
    </row>
    <row r="124" spans="1:6" ht="14.1" customHeight="1" x14ac:dyDescent="0.25">
      <c r="A124" s="25" t="s">
        <v>113</v>
      </c>
      <c r="B124" s="30" t="s">
        <v>114</v>
      </c>
      <c r="C124" s="27"/>
      <c r="D124" s="28"/>
      <c r="E124" s="99"/>
      <c r="F124" s="29"/>
    </row>
    <row r="125" spans="1:6" s="32" customFormat="1" ht="38.25" x14ac:dyDescent="0.25">
      <c r="A125" s="336" t="s">
        <v>215</v>
      </c>
      <c r="B125" s="21" t="s">
        <v>116</v>
      </c>
      <c r="C125" s="22" t="s">
        <v>14</v>
      </c>
      <c r="D125" s="23">
        <v>20</v>
      </c>
      <c r="E125" s="100"/>
      <c r="F125" s="24">
        <f>D125*E125</f>
        <v>0</v>
      </c>
    </row>
    <row r="126" spans="1:6" s="32" customFormat="1" ht="25.5" x14ac:dyDescent="0.25">
      <c r="A126" s="336" t="s">
        <v>216</v>
      </c>
      <c r="B126" s="21" t="s">
        <v>648</v>
      </c>
      <c r="C126" s="22" t="s">
        <v>14</v>
      </c>
      <c r="D126" s="23">
        <v>55</v>
      </c>
      <c r="E126" s="100"/>
      <c r="F126" s="24">
        <f>D126*E126</f>
        <v>0</v>
      </c>
    </row>
    <row r="127" spans="1:6" s="32" customFormat="1" ht="25.5" x14ac:dyDescent="0.25">
      <c r="A127" s="336" t="s">
        <v>705</v>
      </c>
      <c r="B127" s="21" t="s">
        <v>706</v>
      </c>
      <c r="C127" s="22" t="s">
        <v>14</v>
      </c>
      <c r="D127" s="23">
        <v>1</v>
      </c>
      <c r="E127" s="100"/>
      <c r="F127" s="24">
        <f>D127*E127</f>
        <v>0</v>
      </c>
    </row>
    <row r="128" spans="1:6" s="32" customFormat="1" ht="51" x14ac:dyDescent="0.25">
      <c r="A128" s="336" t="s">
        <v>712</v>
      </c>
      <c r="B128" s="21" t="s">
        <v>713</v>
      </c>
      <c r="C128" s="22" t="s">
        <v>14</v>
      </c>
      <c r="D128" s="23">
        <v>1</v>
      </c>
      <c r="E128" s="100"/>
      <c r="F128" s="24">
        <f>D128*E128</f>
        <v>0</v>
      </c>
    </row>
    <row r="129" spans="1:6" s="32" customFormat="1" ht="25.5" x14ac:dyDescent="0.25">
      <c r="A129" s="336" t="s">
        <v>714</v>
      </c>
      <c r="B129" s="21" t="s">
        <v>715</v>
      </c>
      <c r="C129" s="22" t="s">
        <v>14</v>
      </c>
      <c r="D129" s="23">
        <v>2</v>
      </c>
      <c r="E129" s="100"/>
      <c r="F129" s="24">
        <f>D129*E129</f>
        <v>0</v>
      </c>
    </row>
    <row r="130" spans="1:6" s="32" customFormat="1" ht="14.1" customHeight="1" x14ac:dyDescent="0.25">
      <c r="A130" s="25" t="s">
        <v>817</v>
      </c>
      <c r="B130" s="30" t="s">
        <v>847</v>
      </c>
      <c r="C130" s="27"/>
      <c r="D130" s="28"/>
      <c r="E130" s="99"/>
      <c r="F130" s="29"/>
    </row>
    <row r="131" spans="1:6" s="32" customFormat="1" ht="38.25" x14ac:dyDescent="0.25">
      <c r="A131" s="336" t="s">
        <v>825</v>
      </c>
      <c r="B131" s="21" t="s">
        <v>741</v>
      </c>
      <c r="C131" s="23" t="s">
        <v>14</v>
      </c>
      <c r="D131" s="337">
        <v>39</v>
      </c>
      <c r="E131" s="342"/>
      <c r="F131" s="24">
        <f>D131*E131</f>
        <v>0</v>
      </c>
    </row>
    <row r="132" spans="1:6" s="32" customFormat="1" ht="38.25" x14ac:dyDescent="0.25">
      <c r="A132" s="336" t="s">
        <v>827</v>
      </c>
      <c r="B132" s="21" t="s">
        <v>742</v>
      </c>
      <c r="C132" s="23" t="s">
        <v>14</v>
      </c>
      <c r="D132" s="337">
        <v>2</v>
      </c>
      <c r="E132" s="342"/>
      <c r="F132" s="24">
        <f>D132*E132</f>
        <v>0</v>
      </c>
    </row>
    <row r="133" spans="1:6" s="32" customFormat="1" ht="63.75" x14ac:dyDescent="0.25">
      <c r="A133" s="336" t="s">
        <v>828</v>
      </c>
      <c r="B133" s="21" t="s">
        <v>743</v>
      </c>
      <c r="C133" s="23"/>
      <c r="D133" s="22"/>
      <c r="E133" s="342"/>
      <c r="F133" s="24"/>
    </row>
    <row r="134" spans="1:6" s="32" customFormat="1" x14ac:dyDescent="0.25">
      <c r="A134" s="336"/>
      <c r="B134" s="21" t="s">
        <v>818</v>
      </c>
      <c r="C134" s="23" t="s">
        <v>37</v>
      </c>
      <c r="D134" s="337">
        <v>30</v>
      </c>
      <c r="E134" s="342"/>
      <c r="F134" s="24">
        <f>D134*E134</f>
        <v>0</v>
      </c>
    </row>
    <row r="135" spans="1:6" s="32" customFormat="1" ht="63.75" x14ac:dyDescent="0.25">
      <c r="A135" s="336" t="s">
        <v>829</v>
      </c>
      <c r="B135" s="21" t="s">
        <v>743</v>
      </c>
      <c r="C135" s="23"/>
      <c r="D135" s="22"/>
      <c r="E135" s="342"/>
      <c r="F135" s="24"/>
    </row>
    <row r="136" spans="1:6" s="32" customFormat="1" x14ac:dyDescent="0.25">
      <c r="A136" s="336"/>
      <c r="B136" s="21" t="s">
        <v>819</v>
      </c>
      <c r="C136" s="23" t="s">
        <v>37</v>
      </c>
      <c r="D136" s="337">
        <v>130</v>
      </c>
      <c r="E136" s="342"/>
      <c r="F136" s="24">
        <f>D136*E136</f>
        <v>0</v>
      </c>
    </row>
    <row r="137" spans="1:6" s="32" customFormat="1" x14ac:dyDescent="0.25">
      <c r="A137" s="336"/>
      <c r="B137" s="21" t="s">
        <v>820</v>
      </c>
      <c r="C137" s="23" t="s">
        <v>37</v>
      </c>
      <c r="D137" s="337">
        <v>285</v>
      </c>
      <c r="E137" s="342"/>
      <c r="F137" s="24">
        <f t="shared" ref="F137:F155" si="7">D137*E137</f>
        <v>0</v>
      </c>
    </row>
    <row r="138" spans="1:6" s="32" customFormat="1" x14ac:dyDescent="0.25">
      <c r="A138" s="336"/>
      <c r="B138" s="21" t="s">
        <v>821</v>
      </c>
      <c r="C138" s="23" t="s">
        <v>37</v>
      </c>
      <c r="D138" s="337">
        <v>990</v>
      </c>
      <c r="E138" s="342"/>
      <c r="F138" s="24">
        <f t="shared" si="7"/>
        <v>0</v>
      </c>
    </row>
    <row r="139" spans="1:6" s="32" customFormat="1" x14ac:dyDescent="0.25">
      <c r="A139" s="336"/>
      <c r="B139" s="21" t="s">
        <v>822</v>
      </c>
      <c r="C139" s="23" t="s">
        <v>37</v>
      </c>
      <c r="D139" s="337">
        <v>210</v>
      </c>
      <c r="E139" s="342"/>
      <c r="F139" s="24">
        <f t="shared" si="7"/>
        <v>0</v>
      </c>
    </row>
    <row r="140" spans="1:6" s="32" customFormat="1" ht="25.5" x14ac:dyDescent="0.25">
      <c r="A140" s="336"/>
      <c r="B140" s="21" t="s">
        <v>823</v>
      </c>
      <c r="C140" s="23" t="s">
        <v>37</v>
      </c>
      <c r="D140" s="337">
        <v>320</v>
      </c>
      <c r="E140" s="342"/>
      <c r="F140" s="24">
        <f t="shared" si="7"/>
        <v>0</v>
      </c>
    </row>
    <row r="141" spans="1:6" s="32" customFormat="1" ht="25.5" x14ac:dyDescent="0.25">
      <c r="A141" s="336"/>
      <c r="B141" s="21" t="s">
        <v>824</v>
      </c>
      <c r="C141" s="23" t="s">
        <v>37</v>
      </c>
      <c r="D141" s="337">
        <v>180</v>
      </c>
      <c r="E141" s="342"/>
      <c r="F141" s="24">
        <f t="shared" si="7"/>
        <v>0</v>
      </c>
    </row>
    <row r="142" spans="1:6" s="32" customFormat="1" x14ac:dyDescent="0.25">
      <c r="A142" s="336"/>
      <c r="B142" s="21" t="s">
        <v>744</v>
      </c>
      <c r="C142" s="23" t="s">
        <v>37</v>
      </c>
      <c r="D142" s="337">
        <v>2145</v>
      </c>
      <c r="E142" s="342"/>
      <c r="F142" s="24">
        <f t="shared" si="7"/>
        <v>0</v>
      </c>
    </row>
    <row r="143" spans="1:6" s="32" customFormat="1" ht="38.25" x14ac:dyDescent="0.25">
      <c r="A143" s="336" t="s">
        <v>826</v>
      </c>
      <c r="B143" s="21" t="s">
        <v>745</v>
      </c>
      <c r="C143" s="23" t="s">
        <v>14</v>
      </c>
      <c r="D143" s="337">
        <v>61</v>
      </c>
      <c r="E143" s="342"/>
      <c r="F143" s="24">
        <f t="shared" si="7"/>
        <v>0</v>
      </c>
    </row>
    <row r="144" spans="1:6" s="32" customFormat="1" ht="25.5" x14ac:dyDescent="0.25">
      <c r="A144" s="336" t="s">
        <v>830</v>
      </c>
      <c r="B144" s="21" t="s">
        <v>746</v>
      </c>
      <c r="C144" s="23" t="s">
        <v>14</v>
      </c>
      <c r="D144" s="337">
        <v>1</v>
      </c>
      <c r="E144" s="342"/>
      <c r="F144" s="24">
        <f t="shared" si="7"/>
        <v>0</v>
      </c>
    </row>
    <row r="145" spans="1:6" s="32" customFormat="1" ht="25.5" x14ac:dyDescent="0.25">
      <c r="A145" s="336" t="s">
        <v>831</v>
      </c>
      <c r="B145" s="21" t="s">
        <v>747</v>
      </c>
      <c r="C145" s="23" t="s">
        <v>14</v>
      </c>
      <c r="D145" s="337">
        <v>1</v>
      </c>
      <c r="E145" s="342"/>
      <c r="F145" s="24">
        <f t="shared" si="7"/>
        <v>0</v>
      </c>
    </row>
    <row r="146" spans="1:6" s="32" customFormat="1" x14ac:dyDescent="0.25">
      <c r="A146" s="336" t="s">
        <v>832</v>
      </c>
      <c r="B146" s="21" t="s">
        <v>748</v>
      </c>
      <c r="C146" s="23" t="s">
        <v>14</v>
      </c>
      <c r="D146" s="337">
        <v>1</v>
      </c>
      <c r="E146" s="342"/>
      <c r="F146" s="24">
        <f t="shared" si="7"/>
        <v>0</v>
      </c>
    </row>
    <row r="147" spans="1:6" s="32" customFormat="1" x14ac:dyDescent="0.25">
      <c r="A147" s="336" t="s">
        <v>833</v>
      </c>
      <c r="B147" s="21" t="s">
        <v>749</v>
      </c>
      <c r="C147" s="23" t="s">
        <v>14</v>
      </c>
      <c r="D147" s="337">
        <v>3</v>
      </c>
      <c r="E147" s="342"/>
      <c r="F147" s="24">
        <f t="shared" si="7"/>
        <v>0</v>
      </c>
    </row>
    <row r="148" spans="1:6" s="32" customFormat="1" ht="25.5" x14ac:dyDescent="0.25">
      <c r="A148" s="336" t="s">
        <v>834</v>
      </c>
      <c r="B148" s="21" t="s">
        <v>750</v>
      </c>
      <c r="C148" s="23" t="s">
        <v>32</v>
      </c>
      <c r="D148" s="337">
        <v>52</v>
      </c>
      <c r="E148" s="342"/>
      <c r="F148" s="24">
        <f t="shared" si="7"/>
        <v>0</v>
      </c>
    </row>
    <row r="149" spans="1:6" s="32" customFormat="1" x14ac:dyDescent="0.25">
      <c r="A149" s="336" t="s">
        <v>835</v>
      </c>
      <c r="B149" s="21" t="s">
        <v>751</v>
      </c>
      <c r="C149" s="23" t="s">
        <v>316</v>
      </c>
      <c r="D149" s="337">
        <v>1</v>
      </c>
      <c r="E149" s="342"/>
      <c r="F149" s="24">
        <f t="shared" si="7"/>
        <v>0</v>
      </c>
    </row>
    <row r="150" spans="1:6" s="32" customFormat="1" x14ac:dyDescent="0.25">
      <c r="A150" s="336" t="s">
        <v>836</v>
      </c>
      <c r="B150" s="21" t="s">
        <v>752</v>
      </c>
      <c r="C150" s="23" t="s">
        <v>25</v>
      </c>
      <c r="D150" s="337">
        <v>45</v>
      </c>
      <c r="E150" s="342"/>
      <c r="F150" s="24">
        <f t="shared" si="7"/>
        <v>0</v>
      </c>
    </row>
    <row r="151" spans="1:6" s="32" customFormat="1" x14ac:dyDescent="0.25">
      <c r="A151" s="336" t="s">
        <v>837</v>
      </c>
      <c r="B151" s="21" t="s">
        <v>753</v>
      </c>
      <c r="C151" s="23" t="s">
        <v>25</v>
      </c>
      <c r="D151" s="337">
        <v>45</v>
      </c>
      <c r="E151" s="342"/>
      <c r="F151" s="24">
        <f t="shared" si="7"/>
        <v>0</v>
      </c>
    </row>
    <row r="152" spans="1:6" s="32" customFormat="1" x14ac:dyDescent="0.25">
      <c r="A152" s="336" t="s">
        <v>838</v>
      </c>
      <c r="B152" s="21" t="s">
        <v>754</v>
      </c>
      <c r="C152" s="23" t="s">
        <v>14</v>
      </c>
      <c r="D152" s="337">
        <v>5</v>
      </c>
      <c r="E152" s="342"/>
      <c r="F152" s="24">
        <f t="shared" si="7"/>
        <v>0</v>
      </c>
    </row>
    <row r="153" spans="1:6" s="32" customFormat="1" ht="25.5" x14ac:dyDescent="0.25">
      <c r="A153" s="336" t="s">
        <v>839</v>
      </c>
      <c r="B153" s="21" t="s">
        <v>755</v>
      </c>
      <c r="C153" s="23" t="s">
        <v>14</v>
      </c>
      <c r="D153" s="337">
        <v>10</v>
      </c>
      <c r="E153" s="342"/>
      <c r="F153" s="24">
        <f t="shared" si="7"/>
        <v>0</v>
      </c>
    </row>
    <row r="154" spans="1:6" s="32" customFormat="1" x14ac:dyDescent="0.25">
      <c r="A154" s="336" t="s">
        <v>840</v>
      </c>
      <c r="B154" s="21" t="s">
        <v>756</v>
      </c>
      <c r="C154" s="23" t="s">
        <v>316</v>
      </c>
      <c r="D154" s="337">
        <v>1</v>
      </c>
      <c r="E154" s="342"/>
      <c r="F154" s="24">
        <f t="shared" si="7"/>
        <v>0</v>
      </c>
    </row>
    <row r="155" spans="1:6" s="32" customFormat="1" ht="25.5" x14ac:dyDescent="0.25">
      <c r="A155" s="336" t="s">
        <v>841</v>
      </c>
      <c r="B155" s="21" t="s">
        <v>757</v>
      </c>
      <c r="C155" s="23" t="s">
        <v>32</v>
      </c>
      <c r="D155" s="337">
        <v>86</v>
      </c>
      <c r="E155" s="342"/>
      <c r="F155" s="24">
        <f t="shared" si="7"/>
        <v>0</v>
      </c>
    </row>
    <row r="156" spans="1:6" ht="8.4499999999999993" customHeight="1" thickBot="1" x14ac:dyDescent="0.3">
      <c r="A156" s="34"/>
      <c r="B156" s="34"/>
      <c r="C156" s="34"/>
      <c r="D156" s="35"/>
      <c r="E156" s="104"/>
      <c r="F156" s="34"/>
    </row>
    <row r="157" spans="1:6" ht="14.1" customHeight="1" thickTop="1" thickBot="1" x14ac:dyDescent="0.3">
      <c r="A157" s="41"/>
      <c r="B157" s="42" t="s">
        <v>40</v>
      </c>
      <c r="C157" s="41"/>
      <c r="D157" s="43"/>
      <c r="E157" s="105"/>
      <c r="F157" s="44">
        <f>SUM(F119:F156)</f>
        <v>0</v>
      </c>
    </row>
    <row r="158" spans="1:6" ht="17.100000000000001" customHeight="1" thickBot="1" x14ac:dyDescent="0.3">
      <c r="A158" s="6" t="s">
        <v>117</v>
      </c>
      <c r="B158" s="7" t="s">
        <v>118</v>
      </c>
      <c r="C158" s="8"/>
      <c r="D158" s="9"/>
      <c r="E158" s="102"/>
      <c r="F158" s="10"/>
    </row>
    <row r="159" spans="1:6" ht="8.4499999999999993" customHeight="1" x14ac:dyDescent="0.3">
      <c r="A159" s="11"/>
      <c r="B159" s="12"/>
      <c r="C159" s="11"/>
      <c r="D159" s="13"/>
      <c r="E159" s="103"/>
      <c r="F159" s="14"/>
    </row>
    <row r="160" spans="1:6" ht="14.1" customHeight="1" x14ac:dyDescent="0.25">
      <c r="A160" s="25" t="s">
        <v>119</v>
      </c>
      <c r="B160" s="30" t="s">
        <v>120</v>
      </c>
      <c r="C160" s="27"/>
      <c r="D160" s="28"/>
      <c r="E160" s="99"/>
      <c r="F160" s="29"/>
    </row>
    <row r="161" spans="1:6" ht="38.25" x14ac:dyDescent="0.25">
      <c r="A161" s="20" t="s">
        <v>217</v>
      </c>
      <c r="B161" s="21" t="s">
        <v>695</v>
      </c>
      <c r="C161" s="22" t="s">
        <v>14</v>
      </c>
      <c r="D161" s="23">
        <v>18</v>
      </c>
      <c r="E161" s="100"/>
      <c r="F161" s="24">
        <f t="shared" ref="F161:F168" si="8">E161*D161</f>
        <v>0</v>
      </c>
    </row>
    <row r="162" spans="1:6" ht="38.25" x14ac:dyDescent="0.25">
      <c r="A162" s="20" t="s">
        <v>218</v>
      </c>
      <c r="B162" s="21" t="s">
        <v>694</v>
      </c>
      <c r="C162" s="22" t="s">
        <v>14</v>
      </c>
      <c r="D162" s="23">
        <v>5</v>
      </c>
      <c r="E162" s="100"/>
      <c r="F162" s="24">
        <f t="shared" si="8"/>
        <v>0</v>
      </c>
    </row>
    <row r="163" spans="1:6" ht="25.5" x14ac:dyDescent="0.25">
      <c r="A163" s="20" t="s">
        <v>219</v>
      </c>
      <c r="B163" s="21" t="s">
        <v>121</v>
      </c>
      <c r="C163" s="22" t="s">
        <v>14</v>
      </c>
      <c r="D163" s="23">
        <v>33</v>
      </c>
      <c r="E163" s="100"/>
      <c r="F163" s="24">
        <f t="shared" si="8"/>
        <v>0</v>
      </c>
    </row>
    <row r="164" spans="1:6" ht="38.25" x14ac:dyDescent="0.25">
      <c r="A164" s="20" t="s">
        <v>220</v>
      </c>
      <c r="B164" s="21" t="s">
        <v>122</v>
      </c>
      <c r="C164" s="22" t="s">
        <v>14</v>
      </c>
      <c r="D164" s="23">
        <v>9</v>
      </c>
      <c r="E164" s="100"/>
      <c r="F164" s="24">
        <f t="shared" si="8"/>
        <v>0</v>
      </c>
    </row>
    <row r="165" spans="1:6" ht="38.25" x14ac:dyDescent="0.25">
      <c r="A165" s="20" t="s">
        <v>221</v>
      </c>
      <c r="B165" s="21" t="s">
        <v>123</v>
      </c>
      <c r="C165" s="22" t="s">
        <v>14</v>
      </c>
      <c r="D165" s="23">
        <v>21</v>
      </c>
      <c r="E165" s="100"/>
      <c r="F165" s="24">
        <f t="shared" si="8"/>
        <v>0</v>
      </c>
    </row>
    <row r="166" spans="1:6" ht="25.5" x14ac:dyDescent="0.25">
      <c r="A166" s="20" t="s">
        <v>222</v>
      </c>
      <c r="B166" s="21" t="s">
        <v>124</v>
      </c>
      <c r="C166" s="22" t="s">
        <v>14</v>
      </c>
      <c r="D166" s="23">
        <v>1</v>
      </c>
      <c r="E166" s="100"/>
      <c r="F166" s="24">
        <f t="shared" si="8"/>
        <v>0</v>
      </c>
    </row>
    <row r="167" spans="1:6" ht="25.5" x14ac:dyDescent="0.25">
      <c r="A167" s="20" t="s">
        <v>223</v>
      </c>
      <c r="B167" s="21" t="s">
        <v>678</v>
      </c>
      <c r="C167" s="22" t="s">
        <v>14</v>
      </c>
      <c r="D167" s="23">
        <v>5</v>
      </c>
      <c r="E167" s="100"/>
      <c r="F167" s="24">
        <f t="shared" ref="F167" si="9">E167*D167</f>
        <v>0</v>
      </c>
    </row>
    <row r="168" spans="1:6" ht="38.25" x14ac:dyDescent="0.25">
      <c r="A168" s="20" t="s">
        <v>224</v>
      </c>
      <c r="B168" s="21" t="s">
        <v>126</v>
      </c>
      <c r="C168" s="22" t="s">
        <v>14</v>
      </c>
      <c r="D168" s="23">
        <v>3</v>
      </c>
      <c r="E168" s="100"/>
      <c r="F168" s="24">
        <f t="shared" si="8"/>
        <v>0</v>
      </c>
    </row>
    <row r="169" spans="1:6" ht="14.1" customHeight="1" x14ac:dyDescent="0.25">
      <c r="A169" s="25" t="s">
        <v>127</v>
      </c>
      <c r="B169" s="30" t="s">
        <v>128</v>
      </c>
      <c r="C169" s="27"/>
      <c r="D169" s="28"/>
      <c r="E169" s="99"/>
      <c r="F169" s="29"/>
    </row>
    <row r="170" spans="1:6" ht="38.25" x14ac:dyDescent="0.25">
      <c r="A170" s="20" t="s">
        <v>225</v>
      </c>
      <c r="B170" s="33" t="s">
        <v>129</v>
      </c>
      <c r="C170" s="22" t="s">
        <v>27</v>
      </c>
      <c r="D170" s="23">
        <v>520</v>
      </c>
      <c r="E170" s="100"/>
      <c r="F170" s="24">
        <f t="shared" ref="F170:F172" si="10">E170*D170</f>
        <v>0</v>
      </c>
    </row>
    <row r="171" spans="1:6" s="31" customFormat="1" ht="38.25" x14ac:dyDescent="0.25">
      <c r="A171" s="20" t="s">
        <v>226</v>
      </c>
      <c r="B171" s="33" t="s">
        <v>131</v>
      </c>
      <c r="C171" s="22" t="s">
        <v>25</v>
      </c>
      <c r="D171" s="23">
        <v>10</v>
      </c>
      <c r="E171" s="100"/>
      <c r="F171" s="24">
        <f t="shared" si="10"/>
        <v>0</v>
      </c>
    </row>
    <row r="172" spans="1:6" s="31" customFormat="1" ht="38.25" x14ac:dyDescent="0.25">
      <c r="A172" s="20" t="s">
        <v>227</v>
      </c>
      <c r="B172" s="33" t="s">
        <v>156</v>
      </c>
      <c r="C172" s="22" t="s">
        <v>25</v>
      </c>
      <c r="D172" s="23">
        <v>40</v>
      </c>
      <c r="E172" s="100"/>
      <c r="F172" s="24">
        <f t="shared" si="10"/>
        <v>0</v>
      </c>
    </row>
    <row r="173" spans="1:6" ht="8.4499999999999993" customHeight="1" thickBot="1" x14ac:dyDescent="0.3">
      <c r="A173" s="34"/>
      <c r="B173" s="34"/>
      <c r="C173" s="34"/>
      <c r="D173" s="35"/>
      <c r="E173" s="104"/>
      <c r="F173" s="34"/>
    </row>
    <row r="174" spans="1:6" ht="14.1" customHeight="1" thickTop="1" thickBot="1" x14ac:dyDescent="0.3">
      <c r="A174" s="41"/>
      <c r="B174" s="42" t="s">
        <v>40</v>
      </c>
      <c r="C174" s="41"/>
      <c r="D174" s="43"/>
      <c r="E174" s="105"/>
      <c r="F174" s="44">
        <f>SUM(F161:F173)</f>
        <v>0</v>
      </c>
    </row>
    <row r="175" spans="1:6" ht="17.100000000000001" customHeight="1" thickBot="1" x14ac:dyDescent="0.3">
      <c r="A175" s="6" t="s">
        <v>133</v>
      </c>
      <c r="B175" s="7" t="s">
        <v>134</v>
      </c>
      <c r="C175" s="8"/>
      <c r="D175" s="9"/>
      <c r="E175" s="102"/>
      <c r="F175" s="10"/>
    </row>
    <row r="176" spans="1:6" ht="8.4499999999999993" customHeight="1" x14ac:dyDescent="0.3">
      <c r="A176" s="11"/>
      <c r="B176" s="12"/>
      <c r="C176" s="11"/>
      <c r="D176" s="13"/>
      <c r="E176" s="103"/>
      <c r="F176" s="14"/>
    </row>
    <row r="177" spans="1:6" ht="14.1" customHeight="1" x14ac:dyDescent="0.25">
      <c r="A177" s="25" t="s">
        <v>135</v>
      </c>
      <c r="B177" s="30" t="s">
        <v>136</v>
      </c>
      <c r="C177" s="27"/>
      <c r="D177" s="28"/>
      <c r="E177" s="99"/>
      <c r="F177" s="29"/>
    </row>
    <row r="178" spans="1:6" s="31" customFormat="1" ht="14.1" customHeight="1" x14ac:dyDescent="0.25">
      <c r="A178" s="20" t="s">
        <v>239</v>
      </c>
      <c r="B178" s="21" t="s">
        <v>138</v>
      </c>
      <c r="C178" s="22" t="s">
        <v>137</v>
      </c>
      <c r="D178" s="23">
        <v>300</v>
      </c>
      <c r="E178" s="100"/>
      <c r="F178" s="24">
        <f>E178*D178</f>
        <v>0</v>
      </c>
    </row>
    <row r="179" spans="1:6" s="31" customFormat="1" ht="14.1" customHeight="1" x14ac:dyDescent="0.25">
      <c r="A179" s="20" t="s">
        <v>240</v>
      </c>
      <c r="B179" s="21" t="s">
        <v>139</v>
      </c>
      <c r="C179" s="22" t="s">
        <v>137</v>
      </c>
      <c r="D179" s="23">
        <v>50</v>
      </c>
      <c r="E179" s="100"/>
      <c r="F179" s="24">
        <f>E179*D179</f>
        <v>0</v>
      </c>
    </row>
    <row r="180" spans="1:6" s="31" customFormat="1" ht="14.1" customHeight="1" x14ac:dyDescent="0.25">
      <c r="A180" s="20" t="s">
        <v>241</v>
      </c>
      <c r="B180" s="21" t="s">
        <v>140</v>
      </c>
      <c r="C180" s="22" t="s">
        <v>14</v>
      </c>
      <c r="D180" s="23">
        <v>1</v>
      </c>
      <c r="E180" s="100"/>
      <c r="F180" s="24">
        <f>E180*D180</f>
        <v>0</v>
      </c>
    </row>
    <row r="181" spans="1:6" s="31" customFormat="1" ht="14.1" customHeight="1" x14ac:dyDescent="0.25">
      <c r="A181" s="20" t="s">
        <v>242</v>
      </c>
      <c r="B181" s="21" t="s">
        <v>141</v>
      </c>
      <c r="C181" s="22" t="s">
        <v>14</v>
      </c>
      <c r="D181" s="23">
        <v>1</v>
      </c>
      <c r="E181" s="100"/>
      <c r="F181" s="24">
        <f>E181*D181</f>
        <v>0</v>
      </c>
    </row>
    <row r="182" spans="1:6" ht="8.4499999999999993" customHeight="1" thickBot="1" x14ac:dyDescent="0.3">
      <c r="A182" s="34"/>
      <c r="B182" s="34"/>
      <c r="C182" s="34"/>
      <c r="D182" s="35"/>
      <c r="E182" s="104"/>
      <c r="F182" s="34"/>
    </row>
    <row r="183" spans="1:6" ht="14.1" customHeight="1" thickTop="1" thickBot="1" x14ac:dyDescent="0.3">
      <c r="A183" s="41"/>
      <c r="B183" s="42" t="s">
        <v>40</v>
      </c>
      <c r="C183" s="41"/>
      <c r="D183" s="43"/>
      <c r="E183" s="105"/>
      <c r="F183" s="44">
        <f>SUM(F178:F182)</f>
        <v>0</v>
      </c>
    </row>
    <row r="184" spans="1:6" ht="14.1" customHeight="1" thickBot="1" x14ac:dyDescent="0.3">
      <c r="A184" s="6" t="s">
        <v>142</v>
      </c>
      <c r="B184" s="7" t="s">
        <v>143</v>
      </c>
      <c r="C184" s="8"/>
      <c r="D184" s="9"/>
      <c r="E184" s="102"/>
      <c r="F184" s="10"/>
    </row>
    <row r="185" spans="1:6" ht="8.4499999999999993" customHeight="1" x14ac:dyDescent="0.3">
      <c r="A185" s="11"/>
      <c r="B185" s="12"/>
      <c r="C185" s="11"/>
      <c r="D185" s="13"/>
      <c r="E185" s="103"/>
      <c r="F185" s="14"/>
    </row>
    <row r="186" spans="1:6" ht="165.75" x14ac:dyDescent="0.25">
      <c r="A186" s="20" t="s">
        <v>238</v>
      </c>
      <c r="B186" s="338" t="s">
        <v>918</v>
      </c>
      <c r="C186" s="1" t="s">
        <v>14</v>
      </c>
      <c r="D186" s="23">
        <v>5</v>
      </c>
      <c r="E186" s="100"/>
      <c r="F186" s="340">
        <f>D186*E186</f>
        <v>0</v>
      </c>
    </row>
    <row r="187" spans="1:6" ht="89.25" x14ac:dyDescent="0.25">
      <c r="A187" s="20" t="s">
        <v>718</v>
      </c>
      <c r="B187" s="338" t="s">
        <v>731</v>
      </c>
      <c r="C187" s="1" t="s">
        <v>14</v>
      </c>
      <c r="D187" s="23">
        <v>2</v>
      </c>
      <c r="E187" s="100"/>
      <c r="F187" s="340">
        <f>D187*E187</f>
        <v>0</v>
      </c>
    </row>
    <row r="188" spans="1:6" s="31" customFormat="1" ht="89.25" x14ac:dyDescent="0.25">
      <c r="A188" s="20" t="s">
        <v>719</v>
      </c>
      <c r="B188" s="338" t="s">
        <v>730</v>
      </c>
      <c r="C188" s="1" t="s">
        <v>14</v>
      </c>
      <c r="D188" s="23">
        <v>2</v>
      </c>
      <c r="E188" s="100"/>
      <c r="F188" s="340">
        <f>D188*E188</f>
        <v>0</v>
      </c>
    </row>
    <row r="189" spans="1:6" s="31" customFormat="1" ht="89.25" x14ac:dyDescent="0.25">
      <c r="A189" s="20" t="s">
        <v>728</v>
      </c>
      <c r="B189" s="338" t="s">
        <v>729</v>
      </c>
      <c r="C189" s="1" t="s">
        <v>14</v>
      </c>
      <c r="D189" s="23">
        <v>1</v>
      </c>
      <c r="E189" s="100"/>
      <c r="F189" s="340">
        <f>D189*E189</f>
        <v>0</v>
      </c>
    </row>
    <row r="190" spans="1:6" ht="8.4499999999999993" customHeight="1" thickBot="1" x14ac:dyDescent="0.3">
      <c r="A190" s="34"/>
      <c r="B190" s="34"/>
      <c r="C190" s="34"/>
      <c r="D190" s="35"/>
      <c r="E190" s="104"/>
      <c r="F190" s="34"/>
    </row>
    <row r="191" spans="1:6" ht="14.1" customHeight="1" thickTop="1" x14ac:dyDescent="0.25">
      <c r="A191" s="41"/>
      <c r="B191" s="42" t="s">
        <v>40</v>
      </c>
      <c r="C191" s="41"/>
      <c r="D191" s="43"/>
      <c r="E191" s="105"/>
      <c r="F191" s="44">
        <f>SUM(F186:F190)</f>
        <v>0</v>
      </c>
    </row>
    <row r="192" spans="1:6" x14ac:dyDescent="0.25">
      <c r="D192" s="50"/>
    </row>
    <row r="193" spans="4:4" x14ac:dyDescent="0.25">
      <c r="D193" s="50"/>
    </row>
    <row r="194" spans="4:4" x14ac:dyDescent="0.25">
      <c r="D194" s="50"/>
    </row>
    <row r="195" spans="4:4" x14ac:dyDescent="0.25">
      <c r="D195" s="50"/>
    </row>
    <row r="196" spans="4:4" x14ac:dyDescent="0.25">
      <c r="D196" s="50"/>
    </row>
    <row r="197" spans="4:4" x14ac:dyDescent="0.25">
      <c r="D197" s="50"/>
    </row>
    <row r="198" spans="4:4" x14ac:dyDescent="0.25">
      <c r="D198" s="50"/>
    </row>
    <row r="199" spans="4:4" x14ac:dyDescent="0.25">
      <c r="D199" s="50"/>
    </row>
    <row r="200" spans="4:4" x14ac:dyDescent="0.25">
      <c r="D200" s="50"/>
    </row>
    <row r="201" spans="4:4" x14ac:dyDescent="0.25">
      <c r="D201" s="50"/>
    </row>
    <row r="202" spans="4:4" x14ac:dyDescent="0.25">
      <c r="D202" s="50"/>
    </row>
    <row r="203" spans="4:4" x14ac:dyDescent="0.25">
      <c r="D203" s="50"/>
    </row>
    <row r="204" spans="4:4" x14ac:dyDescent="0.25">
      <c r="D204" s="50"/>
    </row>
    <row r="205" spans="4:4" x14ac:dyDescent="0.25">
      <c r="D205" s="50"/>
    </row>
    <row r="206" spans="4:4" x14ac:dyDescent="0.25">
      <c r="D206" s="50"/>
    </row>
    <row r="207" spans="4:4" x14ac:dyDescent="0.25">
      <c r="D207" s="50"/>
    </row>
    <row r="208" spans="4:4" x14ac:dyDescent="0.25">
      <c r="D208" s="50"/>
    </row>
    <row r="209" spans="4:4" x14ac:dyDescent="0.25">
      <c r="D209" s="50"/>
    </row>
    <row r="210" spans="4:4" x14ac:dyDescent="0.25">
      <c r="D210" s="50"/>
    </row>
    <row r="211" spans="4:4" x14ac:dyDescent="0.25">
      <c r="D211" s="50"/>
    </row>
    <row r="212" spans="4:4" x14ac:dyDescent="0.25">
      <c r="D212" s="50"/>
    </row>
    <row r="213" spans="4:4" x14ac:dyDescent="0.25">
      <c r="D213" s="50"/>
    </row>
    <row r="214" spans="4:4" x14ac:dyDescent="0.25">
      <c r="D214" s="50"/>
    </row>
    <row r="215" spans="4:4" x14ac:dyDescent="0.25">
      <c r="D215" s="50"/>
    </row>
    <row r="216" spans="4:4" x14ac:dyDescent="0.25">
      <c r="D216" s="50"/>
    </row>
    <row r="217" spans="4:4" x14ac:dyDescent="0.25">
      <c r="D217" s="50"/>
    </row>
    <row r="218" spans="4:4" x14ac:dyDescent="0.25">
      <c r="D218" s="50"/>
    </row>
    <row r="219" spans="4:4" x14ac:dyDescent="0.25">
      <c r="D219" s="50"/>
    </row>
    <row r="220" spans="4:4" x14ac:dyDescent="0.25">
      <c r="D220" s="50"/>
    </row>
    <row r="221" spans="4:4" x14ac:dyDescent="0.25">
      <c r="D221" s="50"/>
    </row>
    <row r="222" spans="4:4" x14ac:dyDescent="0.25">
      <c r="D222" s="50"/>
    </row>
    <row r="223" spans="4:4" x14ac:dyDescent="0.25">
      <c r="D223" s="50"/>
    </row>
    <row r="224" spans="4:4" x14ac:dyDescent="0.25">
      <c r="D224" s="50"/>
    </row>
    <row r="225" spans="4:4" x14ac:dyDescent="0.25">
      <c r="D225" s="50"/>
    </row>
    <row r="226" spans="4:4" x14ac:dyDescent="0.25">
      <c r="D226" s="50"/>
    </row>
    <row r="227" spans="4:4" x14ac:dyDescent="0.25">
      <c r="D227" s="50"/>
    </row>
    <row r="228" spans="4:4" x14ac:dyDescent="0.25">
      <c r="D228" s="50"/>
    </row>
    <row r="229" spans="4:4" x14ac:dyDescent="0.25">
      <c r="D229" s="50"/>
    </row>
    <row r="230" spans="4:4" x14ac:dyDescent="0.25">
      <c r="D230" s="50"/>
    </row>
    <row r="231" spans="4:4" x14ac:dyDescent="0.25">
      <c r="D231" s="50"/>
    </row>
    <row r="232" spans="4:4" x14ac:dyDescent="0.25">
      <c r="D232" s="50"/>
    </row>
    <row r="233" spans="4:4" x14ac:dyDescent="0.25">
      <c r="D233" s="50"/>
    </row>
    <row r="234" spans="4:4" x14ac:dyDescent="0.25">
      <c r="D234" s="50"/>
    </row>
    <row r="235" spans="4:4" x14ac:dyDescent="0.25">
      <c r="D235" s="50"/>
    </row>
    <row r="236" spans="4:4" x14ac:dyDescent="0.25">
      <c r="D236" s="50"/>
    </row>
    <row r="237" spans="4:4" x14ac:dyDescent="0.25">
      <c r="D237" s="50"/>
    </row>
    <row r="238" spans="4:4" x14ac:dyDescent="0.25">
      <c r="D238" s="50"/>
    </row>
    <row r="239" spans="4:4" x14ac:dyDescent="0.25">
      <c r="D239" s="50"/>
    </row>
    <row r="240" spans="4:4" x14ac:dyDescent="0.25">
      <c r="D240" s="50"/>
    </row>
    <row r="241" spans="4:4" x14ac:dyDescent="0.25">
      <c r="D241" s="50"/>
    </row>
    <row r="242" spans="4:4" x14ac:dyDescent="0.25">
      <c r="D242" s="50"/>
    </row>
    <row r="243" spans="4:4" x14ac:dyDescent="0.25">
      <c r="D243" s="50"/>
    </row>
    <row r="244" spans="4:4" x14ac:dyDescent="0.25">
      <c r="D244" s="50"/>
    </row>
    <row r="245" spans="4:4" x14ac:dyDescent="0.25">
      <c r="D245" s="50"/>
    </row>
    <row r="246" spans="4:4" x14ac:dyDescent="0.25">
      <c r="D246" s="50"/>
    </row>
    <row r="247" spans="4:4" x14ac:dyDescent="0.25">
      <c r="D247" s="50"/>
    </row>
    <row r="248" spans="4:4" x14ac:dyDescent="0.25">
      <c r="D248" s="50"/>
    </row>
    <row r="249" spans="4:4" x14ac:dyDescent="0.25">
      <c r="D249" s="50"/>
    </row>
    <row r="250" spans="4:4" x14ac:dyDescent="0.25">
      <c r="D250" s="50"/>
    </row>
    <row r="251" spans="4:4" x14ac:dyDescent="0.25">
      <c r="D251" s="50"/>
    </row>
    <row r="252" spans="4:4" x14ac:dyDescent="0.25">
      <c r="D252" s="50"/>
    </row>
    <row r="253" spans="4:4" x14ac:dyDescent="0.25">
      <c r="D253" s="50"/>
    </row>
    <row r="254" spans="4:4" x14ac:dyDescent="0.25">
      <c r="D254" s="50"/>
    </row>
    <row r="255" spans="4:4" x14ac:dyDescent="0.25">
      <c r="D255" s="50"/>
    </row>
    <row r="256" spans="4:4" x14ac:dyDescent="0.25">
      <c r="D256" s="50"/>
    </row>
    <row r="257" spans="4:4" x14ac:dyDescent="0.25">
      <c r="D257" s="50"/>
    </row>
    <row r="258" spans="4:4" x14ac:dyDescent="0.25">
      <c r="D258" s="50"/>
    </row>
    <row r="259" spans="4:4" x14ac:dyDescent="0.25">
      <c r="D259" s="50"/>
    </row>
    <row r="260" spans="4:4" x14ac:dyDescent="0.25">
      <c r="D260" s="50"/>
    </row>
    <row r="261" spans="4:4" x14ac:dyDescent="0.25">
      <c r="D261" s="50"/>
    </row>
    <row r="262" spans="4:4" x14ac:dyDescent="0.25">
      <c r="D262" s="50"/>
    </row>
    <row r="263" spans="4:4" x14ac:dyDescent="0.25">
      <c r="D263" s="50"/>
    </row>
    <row r="264" spans="4:4" x14ac:dyDescent="0.25">
      <c r="D264" s="50"/>
    </row>
    <row r="265" spans="4:4" x14ac:dyDescent="0.25">
      <c r="D265" s="50"/>
    </row>
    <row r="266" spans="4:4" x14ac:dyDescent="0.25">
      <c r="D266" s="50"/>
    </row>
    <row r="267" spans="4:4" x14ac:dyDescent="0.25">
      <c r="D267" s="50"/>
    </row>
    <row r="268" spans="4:4" x14ac:dyDescent="0.25">
      <c r="D268" s="50"/>
    </row>
    <row r="269" spans="4:4" x14ac:dyDescent="0.25">
      <c r="D269" s="50"/>
    </row>
    <row r="270" spans="4:4" x14ac:dyDescent="0.25">
      <c r="D270" s="50"/>
    </row>
    <row r="271" spans="4:4" x14ac:dyDescent="0.25">
      <c r="D271" s="50"/>
    </row>
    <row r="272" spans="4:4" x14ac:dyDescent="0.25">
      <c r="D272" s="50"/>
    </row>
    <row r="273" spans="4:4" x14ac:dyDescent="0.25">
      <c r="D273" s="50"/>
    </row>
    <row r="274" spans="4:4" x14ac:dyDescent="0.25">
      <c r="D274" s="50"/>
    </row>
    <row r="275" spans="4:4" x14ac:dyDescent="0.25">
      <c r="D275" s="50"/>
    </row>
    <row r="276" spans="4:4" x14ac:dyDescent="0.25">
      <c r="D276" s="50"/>
    </row>
    <row r="277" spans="4:4" x14ac:dyDescent="0.25">
      <c r="D277" s="50"/>
    </row>
    <row r="278" spans="4:4" x14ac:dyDescent="0.25">
      <c r="D278" s="50"/>
    </row>
    <row r="279" spans="4:4" x14ac:dyDescent="0.25">
      <c r="D279" s="50"/>
    </row>
    <row r="280" spans="4:4" x14ac:dyDescent="0.25">
      <c r="D280" s="50"/>
    </row>
    <row r="281" spans="4:4" x14ac:dyDescent="0.25">
      <c r="D281" s="50"/>
    </row>
    <row r="282" spans="4:4" x14ac:dyDescent="0.25">
      <c r="D282" s="50"/>
    </row>
    <row r="283" spans="4:4" x14ac:dyDescent="0.25">
      <c r="D283" s="50"/>
    </row>
    <row r="284" spans="4:4" x14ac:dyDescent="0.25">
      <c r="D284" s="50"/>
    </row>
    <row r="285" spans="4:4" x14ac:dyDescent="0.25">
      <c r="D285" s="50"/>
    </row>
    <row r="286" spans="4:4" x14ac:dyDescent="0.25">
      <c r="D286" s="50"/>
    </row>
    <row r="287" spans="4:4" x14ac:dyDescent="0.25">
      <c r="D287" s="50"/>
    </row>
    <row r="288" spans="4:4" x14ac:dyDescent="0.25">
      <c r="D288" s="50"/>
    </row>
    <row r="289" spans="4:4" x14ac:dyDescent="0.25">
      <c r="D289" s="50"/>
    </row>
    <row r="290" spans="4:4" x14ac:dyDescent="0.25">
      <c r="D290" s="50"/>
    </row>
    <row r="291" spans="4:4" x14ac:dyDescent="0.25">
      <c r="D291" s="50"/>
    </row>
    <row r="292" spans="4:4" x14ac:dyDescent="0.25">
      <c r="D292" s="50"/>
    </row>
    <row r="293" spans="4:4" x14ac:dyDescent="0.25">
      <c r="D293" s="50"/>
    </row>
    <row r="294" spans="4:4" x14ac:dyDescent="0.25">
      <c r="D294" s="50"/>
    </row>
    <row r="295" spans="4:4" x14ac:dyDescent="0.25">
      <c r="D295" s="50"/>
    </row>
    <row r="296" spans="4:4" x14ac:dyDescent="0.25">
      <c r="D296" s="50"/>
    </row>
    <row r="297" spans="4:4" x14ac:dyDescent="0.25">
      <c r="D297" s="50"/>
    </row>
    <row r="298" spans="4:4" x14ac:dyDescent="0.25">
      <c r="D298" s="50"/>
    </row>
    <row r="299" spans="4:4" x14ac:dyDescent="0.25">
      <c r="D299" s="50"/>
    </row>
    <row r="300" spans="4:4" x14ac:dyDescent="0.25">
      <c r="D300" s="50"/>
    </row>
    <row r="301" spans="4:4" x14ac:dyDescent="0.25">
      <c r="D301" s="50"/>
    </row>
    <row r="302" spans="4:4" x14ac:dyDescent="0.25">
      <c r="D302" s="50"/>
    </row>
    <row r="303" spans="4:4" x14ac:dyDescent="0.25">
      <c r="D303" s="50"/>
    </row>
    <row r="304" spans="4:4" x14ac:dyDescent="0.25">
      <c r="D304" s="50"/>
    </row>
    <row r="305" spans="4:4" x14ac:dyDescent="0.25">
      <c r="D305" s="50"/>
    </row>
    <row r="306" spans="4:4" x14ac:dyDescent="0.25">
      <c r="D306" s="50"/>
    </row>
    <row r="307" spans="4:4" x14ac:dyDescent="0.25">
      <c r="D307" s="50"/>
    </row>
    <row r="308" spans="4:4" x14ac:dyDescent="0.25">
      <c r="D308" s="50"/>
    </row>
    <row r="309" spans="4:4" x14ac:dyDescent="0.25">
      <c r="D309" s="50"/>
    </row>
    <row r="310" spans="4:4" x14ac:dyDescent="0.25">
      <c r="D310" s="50"/>
    </row>
    <row r="311" spans="4:4" x14ac:dyDescent="0.25">
      <c r="D311" s="50"/>
    </row>
    <row r="312" spans="4:4" x14ac:dyDescent="0.25">
      <c r="D312" s="50"/>
    </row>
    <row r="313" spans="4:4" x14ac:dyDescent="0.25">
      <c r="D313" s="50"/>
    </row>
    <row r="314" spans="4:4" x14ac:dyDescent="0.25">
      <c r="D314" s="50"/>
    </row>
    <row r="315" spans="4:4" x14ac:dyDescent="0.25">
      <c r="D315" s="50"/>
    </row>
    <row r="316" spans="4:4" x14ac:dyDescent="0.25">
      <c r="D316" s="50"/>
    </row>
    <row r="317" spans="4:4" x14ac:dyDescent="0.25">
      <c r="D317" s="50"/>
    </row>
    <row r="318" spans="4:4" x14ac:dyDescent="0.25">
      <c r="D318" s="50"/>
    </row>
    <row r="319" spans="4:4" x14ac:dyDescent="0.25">
      <c r="D319" s="50"/>
    </row>
    <row r="320" spans="4:4" x14ac:dyDescent="0.25">
      <c r="D320" s="50"/>
    </row>
    <row r="321" spans="4:4" x14ac:dyDescent="0.25">
      <c r="D321" s="50"/>
    </row>
    <row r="322" spans="4:4" x14ac:dyDescent="0.25">
      <c r="D322" s="50"/>
    </row>
    <row r="323" spans="4:4" x14ac:dyDescent="0.25">
      <c r="D323" s="50"/>
    </row>
    <row r="324" spans="4:4" x14ac:dyDescent="0.25">
      <c r="D324" s="50"/>
    </row>
    <row r="325" spans="4:4" x14ac:dyDescent="0.25">
      <c r="D325" s="50"/>
    </row>
    <row r="326" spans="4:4" x14ac:dyDescent="0.25">
      <c r="D326" s="50"/>
    </row>
    <row r="327" spans="4:4" x14ac:dyDescent="0.25">
      <c r="D327" s="50"/>
    </row>
    <row r="328" spans="4:4" x14ac:dyDescent="0.25">
      <c r="D328" s="50"/>
    </row>
    <row r="329" spans="4:4" x14ac:dyDescent="0.25">
      <c r="D329" s="50"/>
    </row>
    <row r="330" spans="4:4" x14ac:dyDescent="0.25">
      <c r="D330" s="50"/>
    </row>
    <row r="331" spans="4:4" x14ac:dyDescent="0.25">
      <c r="D331" s="50"/>
    </row>
    <row r="332" spans="4:4" x14ac:dyDescent="0.25">
      <c r="D332" s="50"/>
    </row>
    <row r="333" spans="4:4" x14ac:dyDescent="0.25">
      <c r="D333" s="50"/>
    </row>
    <row r="334" spans="4:4" x14ac:dyDescent="0.25">
      <c r="D334" s="50"/>
    </row>
    <row r="335" spans="4:4" x14ac:dyDescent="0.25">
      <c r="D335" s="50"/>
    </row>
    <row r="336" spans="4:4" x14ac:dyDescent="0.25">
      <c r="D336" s="50"/>
    </row>
    <row r="337" spans="4:4" x14ac:dyDescent="0.25">
      <c r="D337" s="50"/>
    </row>
    <row r="338" spans="4:4" x14ac:dyDescent="0.25">
      <c r="D338" s="50"/>
    </row>
    <row r="339" spans="4:4" x14ac:dyDescent="0.25">
      <c r="D339" s="50"/>
    </row>
    <row r="340" spans="4:4" x14ac:dyDescent="0.25">
      <c r="D340" s="50"/>
    </row>
    <row r="341" spans="4:4" x14ac:dyDescent="0.25">
      <c r="D341" s="50"/>
    </row>
    <row r="342" spans="4:4" x14ac:dyDescent="0.25">
      <c r="D342" s="50"/>
    </row>
    <row r="343" spans="4:4" x14ac:dyDescent="0.25">
      <c r="D343" s="50"/>
    </row>
    <row r="344" spans="4:4" x14ac:dyDescent="0.25">
      <c r="D344" s="50"/>
    </row>
    <row r="345" spans="4:4" x14ac:dyDescent="0.25">
      <c r="D345" s="50"/>
    </row>
    <row r="346" spans="4:4" x14ac:dyDescent="0.25">
      <c r="D346" s="50"/>
    </row>
    <row r="347" spans="4:4" x14ac:dyDescent="0.25">
      <c r="D347" s="50"/>
    </row>
    <row r="348" spans="4:4" x14ac:dyDescent="0.25">
      <c r="D348" s="50"/>
    </row>
    <row r="349" spans="4:4" x14ac:dyDescent="0.25">
      <c r="D349" s="50"/>
    </row>
    <row r="350" spans="4:4" x14ac:dyDescent="0.25">
      <c r="D350" s="50"/>
    </row>
    <row r="351" spans="4:4" x14ac:dyDescent="0.25">
      <c r="D351" s="50"/>
    </row>
    <row r="352" spans="4:4" x14ac:dyDescent="0.25">
      <c r="D352" s="50"/>
    </row>
    <row r="353" spans="4:4" x14ac:dyDescent="0.25">
      <c r="D353" s="50"/>
    </row>
    <row r="354" spans="4:4" x14ac:dyDescent="0.25">
      <c r="D354" s="50"/>
    </row>
    <row r="355" spans="4:4" x14ac:dyDescent="0.25">
      <c r="D355" s="50"/>
    </row>
    <row r="356" spans="4:4" x14ac:dyDescent="0.25">
      <c r="D356" s="50"/>
    </row>
    <row r="357" spans="4:4" x14ac:dyDescent="0.25">
      <c r="D357" s="50"/>
    </row>
    <row r="358" spans="4:4" x14ac:dyDescent="0.25">
      <c r="D358" s="50"/>
    </row>
    <row r="359" spans="4:4" x14ac:dyDescent="0.25">
      <c r="D359" s="50"/>
    </row>
    <row r="360" spans="4:4" x14ac:dyDescent="0.25">
      <c r="D360" s="50"/>
    </row>
    <row r="361" spans="4:4" x14ac:dyDescent="0.25">
      <c r="D361" s="50"/>
    </row>
    <row r="362" spans="4:4" x14ac:dyDescent="0.25">
      <c r="D362" s="50"/>
    </row>
    <row r="363" spans="4:4" x14ac:dyDescent="0.25">
      <c r="D363" s="50"/>
    </row>
    <row r="364" spans="4:4" x14ac:dyDescent="0.25">
      <c r="D364" s="50"/>
    </row>
    <row r="365" spans="4:4" x14ac:dyDescent="0.25">
      <c r="D365" s="50"/>
    </row>
    <row r="366" spans="4:4" x14ac:dyDescent="0.25">
      <c r="D366" s="50"/>
    </row>
    <row r="367" spans="4:4" x14ac:dyDescent="0.25">
      <c r="D367" s="50"/>
    </row>
    <row r="368" spans="4:4" x14ac:dyDescent="0.25">
      <c r="D368" s="50"/>
    </row>
    <row r="369" spans="4:4" x14ac:dyDescent="0.25">
      <c r="D369" s="50"/>
    </row>
    <row r="370" spans="4:4" x14ac:dyDescent="0.25">
      <c r="D370" s="50"/>
    </row>
    <row r="371" spans="4:4" x14ac:dyDescent="0.25">
      <c r="D371" s="50"/>
    </row>
    <row r="372" spans="4:4" x14ac:dyDescent="0.25">
      <c r="D372" s="50"/>
    </row>
    <row r="373" spans="4:4" x14ac:dyDescent="0.25">
      <c r="D373" s="50"/>
    </row>
    <row r="374" spans="4:4" x14ac:dyDescent="0.25">
      <c r="D374" s="50"/>
    </row>
    <row r="375" spans="4:4" x14ac:dyDescent="0.25">
      <c r="D375" s="50"/>
    </row>
    <row r="376" spans="4:4" x14ac:dyDescent="0.25">
      <c r="D376" s="50"/>
    </row>
    <row r="377" spans="4:4" x14ac:dyDescent="0.25">
      <c r="D377" s="50"/>
    </row>
    <row r="378" spans="4:4" x14ac:dyDescent="0.25">
      <c r="D378" s="50"/>
    </row>
    <row r="379" spans="4:4" x14ac:dyDescent="0.25">
      <c r="D379" s="50"/>
    </row>
    <row r="380" spans="4:4" x14ac:dyDescent="0.25">
      <c r="D380" s="50"/>
    </row>
    <row r="381" spans="4:4" x14ac:dyDescent="0.25">
      <c r="D381" s="50"/>
    </row>
    <row r="382" spans="4:4" x14ac:dyDescent="0.25">
      <c r="D382" s="50"/>
    </row>
    <row r="383" spans="4:4" x14ac:dyDescent="0.25">
      <c r="D383" s="50"/>
    </row>
    <row r="384" spans="4:4" x14ac:dyDescent="0.25">
      <c r="D384" s="50"/>
    </row>
    <row r="385" spans="4:4" x14ac:dyDescent="0.25">
      <c r="D385" s="50"/>
    </row>
    <row r="386" spans="4:4" x14ac:dyDescent="0.25">
      <c r="D386" s="50"/>
    </row>
    <row r="387" spans="4:4" x14ac:dyDescent="0.25">
      <c r="D387" s="50"/>
    </row>
    <row r="388" spans="4:4" x14ac:dyDescent="0.25">
      <c r="D388" s="50"/>
    </row>
    <row r="389" spans="4:4" x14ac:dyDescent="0.25">
      <c r="D389" s="50"/>
    </row>
    <row r="390" spans="4:4" x14ac:dyDescent="0.25">
      <c r="D390" s="50"/>
    </row>
    <row r="391" spans="4:4" x14ac:dyDescent="0.25">
      <c r="D391" s="50"/>
    </row>
    <row r="392" spans="4:4" x14ac:dyDescent="0.25">
      <c r="D392" s="50"/>
    </row>
    <row r="393" spans="4:4" x14ac:dyDescent="0.25">
      <c r="D393" s="50"/>
    </row>
    <row r="394" spans="4:4" x14ac:dyDescent="0.25">
      <c r="D394" s="50"/>
    </row>
    <row r="395" spans="4:4" x14ac:dyDescent="0.25">
      <c r="D395" s="50"/>
    </row>
    <row r="396" spans="4:4" x14ac:dyDescent="0.25">
      <c r="D396" s="50"/>
    </row>
    <row r="397" spans="4:4" x14ac:dyDescent="0.25">
      <c r="D397" s="50"/>
    </row>
    <row r="398" spans="4:4" x14ac:dyDescent="0.25">
      <c r="D398" s="50"/>
    </row>
    <row r="399" spans="4:4" x14ac:dyDescent="0.25">
      <c r="D399" s="50"/>
    </row>
    <row r="400" spans="4:4" x14ac:dyDescent="0.25">
      <c r="D400" s="50"/>
    </row>
    <row r="401" spans="4:4" x14ac:dyDescent="0.25">
      <c r="D401" s="50"/>
    </row>
    <row r="402" spans="4:4" x14ac:dyDescent="0.25">
      <c r="D402" s="50"/>
    </row>
    <row r="403" spans="4:4" x14ac:dyDescent="0.25">
      <c r="D403" s="50"/>
    </row>
    <row r="404" spans="4:4" x14ac:dyDescent="0.25">
      <c r="D404" s="50"/>
    </row>
    <row r="405" spans="4:4" x14ac:dyDescent="0.25">
      <c r="D405" s="50"/>
    </row>
    <row r="406" spans="4:4" x14ac:dyDescent="0.25">
      <c r="D406" s="50"/>
    </row>
    <row r="407" spans="4:4" x14ac:dyDescent="0.25">
      <c r="D407" s="50"/>
    </row>
    <row r="408" spans="4:4" x14ac:dyDescent="0.25">
      <c r="D408" s="50"/>
    </row>
    <row r="409" spans="4:4" x14ac:dyDescent="0.25">
      <c r="D409" s="50"/>
    </row>
    <row r="410" spans="4:4" x14ac:dyDescent="0.25">
      <c r="D410" s="50"/>
    </row>
    <row r="411" spans="4:4" x14ac:dyDescent="0.25">
      <c r="D411" s="50"/>
    </row>
    <row r="412" spans="4:4" x14ac:dyDescent="0.25">
      <c r="D412" s="50"/>
    </row>
    <row r="413" spans="4:4" x14ac:dyDescent="0.25">
      <c r="D413" s="50"/>
    </row>
    <row r="414" spans="4:4" x14ac:dyDescent="0.25">
      <c r="D414" s="50"/>
    </row>
    <row r="415" spans="4:4" x14ac:dyDescent="0.25">
      <c r="D415" s="50"/>
    </row>
    <row r="416" spans="4:4" x14ac:dyDescent="0.25">
      <c r="D416" s="50"/>
    </row>
    <row r="417" spans="4:4" x14ac:dyDescent="0.25">
      <c r="D417" s="50"/>
    </row>
    <row r="418" spans="4:4" x14ac:dyDescent="0.25">
      <c r="D418" s="50"/>
    </row>
    <row r="419" spans="4:4" x14ac:dyDescent="0.25">
      <c r="D419" s="50"/>
    </row>
    <row r="420" spans="4:4" x14ac:dyDescent="0.25">
      <c r="D420" s="50"/>
    </row>
    <row r="421" spans="4:4" x14ac:dyDescent="0.25">
      <c r="D421" s="50"/>
    </row>
    <row r="422" spans="4:4" x14ac:dyDescent="0.25">
      <c r="D422" s="50"/>
    </row>
    <row r="423" spans="4:4" x14ac:dyDescent="0.25">
      <c r="D423" s="50"/>
    </row>
    <row r="424" spans="4:4" x14ac:dyDescent="0.25">
      <c r="D424" s="50"/>
    </row>
    <row r="425" spans="4:4" x14ac:dyDescent="0.25">
      <c r="D425" s="50"/>
    </row>
    <row r="426" spans="4:4" x14ac:dyDescent="0.25">
      <c r="D426" s="50"/>
    </row>
    <row r="427" spans="4:4" x14ac:dyDescent="0.25">
      <c r="D427" s="50"/>
    </row>
    <row r="428" spans="4:4" x14ac:dyDescent="0.25">
      <c r="D428" s="50"/>
    </row>
    <row r="429" spans="4:4" x14ac:dyDescent="0.25">
      <c r="D429" s="50"/>
    </row>
    <row r="430" spans="4:4" x14ac:dyDescent="0.25">
      <c r="D430" s="50"/>
    </row>
    <row r="431" spans="4:4" x14ac:dyDescent="0.25">
      <c r="D431" s="50"/>
    </row>
    <row r="432" spans="4:4" x14ac:dyDescent="0.25">
      <c r="D432" s="50"/>
    </row>
    <row r="433" spans="4:4" x14ac:dyDescent="0.25">
      <c r="D433" s="50"/>
    </row>
    <row r="434" spans="4:4" x14ac:dyDescent="0.25">
      <c r="D434" s="50"/>
    </row>
    <row r="435" spans="4:4" x14ac:dyDescent="0.25">
      <c r="D435" s="50"/>
    </row>
    <row r="436" spans="4:4" x14ac:dyDescent="0.25">
      <c r="D436" s="50"/>
    </row>
    <row r="437" spans="4:4" x14ac:dyDescent="0.25">
      <c r="D437" s="50"/>
    </row>
    <row r="438" spans="4:4" x14ac:dyDescent="0.25">
      <c r="D438" s="50"/>
    </row>
    <row r="439" spans="4:4" x14ac:dyDescent="0.25">
      <c r="D439" s="50"/>
    </row>
    <row r="440" spans="4:4" x14ac:dyDescent="0.25">
      <c r="D440" s="50"/>
    </row>
    <row r="441" spans="4:4" x14ac:dyDescent="0.25">
      <c r="D441" s="50"/>
    </row>
    <row r="442" spans="4:4" x14ac:dyDescent="0.25">
      <c r="D442" s="50"/>
    </row>
    <row r="443" spans="4:4" x14ac:dyDescent="0.25">
      <c r="D443" s="50"/>
    </row>
    <row r="444" spans="4:4" x14ac:dyDescent="0.25">
      <c r="D444" s="50"/>
    </row>
    <row r="445" spans="4:4" x14ac:dyDescent="0.25">
      <c r="D445" s="50"/>
    </row>
    <row r="446" spans="4:4" x14ac:dyDescent="0.25">
      <c r="D446" s="50"/>
    </row>
    <row r="447" spans="4:4" x14ac:dyDescent="0.25">
      <c r="D447" s="50"/>
    </row>
    <row r="448" spans="4:4" x14ac:dyDescent="0.25">
      <c r="D448" s="50"/>
    </row>
    <row r="449" spans="4:4" x14ac:dyDescent="0.25">
      <c r="D449" s="50"/>
    </row>
    <row r="450" spans="4:4" x14ac:dyDescent="0.25">
      <c r="D450" s="50"/>
    </row>
    <row r="451" spans="4:4" x14ac:dyDescent="0.25">
      <c r="D451" s="50"/>
    </row>
    <row r="452" spans="4:4" x14ac:dyDescent="0.25">
      <c r="D452" s="50"/>
    </row>
    <row r="453" spans="4:4" x14ac:dyDescent="0.25">
      <c r="D453" s="50"/>
    </row>
    <row r="454" spans="4:4" x14ac:dyDescent="0.25">
      <c r="D454" s="50"/>
    </row>
    <row r="455" spans="4:4" x14ac:dyDescent="0.25">
      <c r="D455" s="50"/>
    </row>
    <row r="456" spans="4:4" x14ac:dyDescent="0.25">
      <c r="D456" s="50"/>
    </row>
    <row r="457" spans="4:4" x14ac:dyDescent="0.25">
      <c r="D457" s="50"/>
    </row>
    <row r="458" spans="4:4" x14ac:dyDescent="0.25">
      <c r="D458" s="50"/>
    </row>
    <row r="459" spans="4:4" x14ac:dyDescent="0.25">
      <c r="D459" s="50"/>
    </row>
    <row r="460" spans="4:4" x14ac:dyDescent="0.25">
      <c r="D460" s="50"/>
    </row>
    <row r="461" spans="4:4" x14ac:dyDescent="0.25">
      <c r="D461" s="50"/>
    </row>
    <row r="462" spans="4:4" x14ac:dyDescent="0.25">
      <c r="D462" s="50"/>
    </row>
    <row r="463" spans="4:4" x14ac:dyDescent="0.25">
      <c r="D463" s="50"/>
    </row>
    <row r="464" spans="4:4" x14ac:dyDescent="0.25">
      <c r="D464" s="50"/>
    </row>
    <row r="465" spans="4:4" x14ac:dyDescent="0.25">
      <c r="D465" s="50"/>
    </row>
    <row r="466" spans="4:4" x14ac:dyDescent="0.25">
      <c r="D466" s="50"/>
    </row>
    <row r="467" spans="4:4" x14ac:dyDescent="0.25">
      <c r="D467" s="50"/>
    </row>
    <row r="468" spans="4:4" x14ac:dyDescent="0.25">
      <c r="D468" s="50"/>
    </row>
    <row r="469" spans="4:4" x14ac:dyDescent="0.25">
      <c r="D469" s="50"/>
    </row>
    <row r="470" spans="4:4" x14ac:dyDescent="0.25">
      <c r="D470" s="50"/>
    </row>
    <row r="471" spans="4:4" x14ac:dyDescent="0.25">
      <c r="D471" s="50"/>
    </row>
    <row r="472" spans="4:4" x14ac:dyDescent="0.25">
      <c r="D472" s="50"/>
    </row>
    <row r="473" spans="4:4" x14ac:dyDescent="0.25">
      <c r="D473" s="50"/>
    </row>
    <row r="474" spans="4:4" x14ac:dyDescent="0.25">
      <c r="D474" s="50"/>
    </row>
    <row r="475" spans="4:4" x14ac:dyDescent="0.25">
      <c r="D475" s="50"/>
    </row>
    <row r="476" spans="4:4" x14ac:dyDescent="0.25">
      <c r="D476" s="50"/>
    </row>
    <row r="477" spans="4:4" x14ac:dyDescent="0.25">
      <c r="D477" s="50"/>
    </row>
    <row r="478" spans="4:4" x14ac:dyDescent="0.25">
      <c r="D478" s="50"/>
    </row>
    <row r="479" spans="4:4" x14ac:dyDescent="0.25">
      <c r="D479" s="50"/>
    </row>
    <row r="480" spans="4:4" x14ac:dyDescent="0.25">
      <c r="D480" s="50"/>
    </row>
    <row r="481" spans="4:4" x14ac:dyDescent="0.25">
      <c r="D481" s="50"/>
    </row>
    <row r="482" spans="4:4" x14ac:dyDescent="0.25">
      <c r="D482" s="50"/>
    </row>
    <row r="483" spans="4:4" x14ac:dyDescent="0.25">
      <c r="D483" s="50"/>
    </row>
    <row r="484" spans="4:4" x14ac:dyDescent="0.25">
      <c r="D484" s="50"/>
    </row>
    <row r="485" spans="4:4" x14ac:dyDescent="0.25">
      <c r="D485" s="50"/>
    </row>
    <row r="486" spans="4:4" x14ac:dyDescent="0.25">
      <c r="D486" s="50"/>
    </row>
    <row r="487" spans="4:4" x14ac:dyDescent="0.25">
      <c r="D487" s="50"/>
    </row>
    <row r="488" spans="4:4" x14ac:dyDescent="0.25">
      <c r="D488" s="50"/>
    </row>
    <row r="489" spans="4:4" x14ac:dyDescent="0.25">
      <c r="D489" s="50"/>
    </row>
    <row r="490" spans="4:4" x14ac:dyDescent="0.25">
      <c r="D490" s="50"/>
    </row>
    <row r="491" spans="4:4" x14ac:dyDescent="0.25">
      <c r="D491" s="50"/>
    </row>
    <row r="492" spans="4:4" x14ac:dyDescent="0.25">
      <c r="D492" s="50"/>
    </row>
    <row r="493" spans="4:4" x14ac:dyDescent="0.25">
      <c r="D493" s="50"/>
    </row>
    <row r="494" spans="4:4" x14ac:dyDescent="0.25">
      <c r="D494" s="50"/>
    </row>
    <row r="495" spans="4:4" x14ac:dyDescent="0.25">
      <c r="D495" s="50"/>
    </row>
    <row r="496" spans="4:4" x14ac:dyDescent="0.25">
      <c r="D496" s="50"/>
    </row>
    <row r="497" spans="4:4" x14ac:dyDescent="0.25">
      <c r="D497" s="50"/>
    </row>
    <row r="498" spans="4:4" x14ac:dyDescent="0.25">
      <c r="D498" s="50"/>
    </row>
    <row r="499" spans="4:4" x14ac:dyDescent="0.25">
      <c r="D499" s="50"/>
    </row>
    <row r="500" spans="4:4" x14ac:dyDescent="0.25">
      <c r="D500" s="50"/>
    </row>
    <row r="501" spans="4:4" x14ac:dyDescent="0.25">
      <c r="D501" s="50"/>
    </row>
    <row r="502" spans="4:4" x14ac:dyDescent="0.25">
      <c r="D502" s="50"/>
    </row>
    <row r="503" spans="4:4" x14ac:dyDescent="0.25">
      <c r="D503" s="50"/>
    </row>
    <row r="504" spans="4:4" x14ac:dyDescent="0.25">
      <c r="D504" s="50"/>
    </row>
    <row r="505" spans="4:4" x14ac:dyDescent="0.25">
      <c r="D505" s="50"/>
    </row>
    <row r="506" spans="4:4" x14ac:dyDescent="0.25">
      <c r="D506" s="50"/>
    </row>
    <row r="507" spans="4:4" x14ac:dyDescent="0.25">
      <c r="D507" s="50"/>
    </row>
    <row r="508" spans="4:4" x14ac:dyDescent="0.25">
      <c r="D508" s="50"/>
    </row>
    <row r="509" spans="4:4" x14ac:dyDescent="0.25">
      <c r="D509" s="50"/>
    </row>
    <row r="510" spans="4:4" x14ac:dyDescent="0.25">
      <c r="D510" s="50"/>
    </row>
    <row r="511" spans="4:4" x14ac:dyDescent="0.25">
      <c r="D511" s="50"/>
    </row>
    <row r="512" spans="4:4" x14ac:dyDescent="0.25">
      <c r="D512" s="50"/>
    </row>
    <row r="513" spans="4:4" x14ac:dyDescent="0.25">
      <c r="D513" s="50"/>
    </row>
    <row r="514" spans="4:4" x14ac:dyDescent="0.25">
      <c r="D514" s="50"/>
    </row>
    <row r="515" spans="4:4" x14ac:dyDescent="0.25">
      <c r="D515" s="50"/>
    </row>
    <row r="516" spans="4:4" x14ac:dyDescent="0.25">
      <c r="D516" s="50"/>
    </row>
    <row r="517" spans="4:4" x14ac:dyDescent="0.25">
      <c r="D517" s="50"/>
    </row>
    <row r="518" spans="4:4" x14ac:dyDescent="0.25">
      <c r="D518" s="50"/>
    </row>
    <row r="519" spans="4:4" x14ac:dyDescent="0.25">
      <c r="D519" s="50"/>
    </row>
    <row r="520" spans="4:4" x14ac:dyDescent="0.25">
      <c r="D520" s="50"/>
    </row>
    <row r="521" spans="4:4" x14ac:dyDescent="0.25">
      <c r="D521" s="50"/>
    </row>
    <row r="522" spans="4:4" x14ac:dyDescent="0.25">
      <c r="D522" s="50"/>
    </row>
    <row r="523" spans="4:4" x14ac:dyDescent="0.25">
      <c r="D523" s="50"/>
    </row>
    <row r="524" spans="4:4" x14ac:dyDescent="0.25">
      <c r="D524" s="50"/>
    </row>
    <row r="525" spans="4:4" x14ac:dyDescent="0.25">
      <c r="D525" s="50"/>
    </row>
    <row r="526" spans="4:4" x14ac:dyDescent="0.25">
      <c r="D526" s="50"/>
    </row>
    <row r="527" spans="4:4" x14ac:dyDescent="0.25">
      <c r="D527" s="50"/>
    </row>
    <row r="528" spans="4:4" x14ac:dyDescent="0.25">
      <c r="D528" s="50"/>
    </row>
    <row r="529" spans="4:4" x14ac:dyDescent="0.25">
      <c r="D529" s="50"/>
    </row>
    <row r="530" spans="4:4" x14ac:dyDescent="0.25">
      <c r="D530" s="50"/>
    </row>
    <row r="531" spans="4:4" x14ac:dyDescent="0.25">
      <c r="D531" s="50"/>
    </row>
    <row r="532" spans="4:4" x14ac:dyDescent="0.25">
      <c r="D532" s="50"/>
    </row>
    <row r="533" spans="4:4" x14ac:dyDescent="0.25">
      <c r="D533" s="50"/>
    </row>
    <row r="534" spans="4:4" x14ac:dyDescent="0.25">
      <c r="D534" s="50"/>
    </row>
    <row r="535" spans="4:4" x14ac:dyDescent="0.25">
      <c r="D535" s="50"/>
    </row>
    <row r="536" spans="4:4" x14ac:dyDescent="0.25">
      <c r="D536" s="50"/>
    </row>
    <row r="537" spans="4:4" x14ac:dyDescent="0.25">
      <c r="D537" s="50"/>
    </row>
    <row r="538" spans="4:4" x14ac:dyDescent="0.25">
      <c r="D538" s="50"/>
    </row>
    <row r="539" spans="4:4" x14ac:dyDescent="0.25">
      <c r="D539" s="50"/>
    </row>
    <row r="540" spans="4:4" x14ac:dyDescent="0.25">
      <c r="D540" s="50"/>
    </row>
    <row r="541" spans="4:4" x14ac:dyDescent="0.25">
      <c r="D541" s="50"/>
    </row>
    <row r="542" spans="4:4" x14ac:dyDescent="0.25">
      <c r="D542" s="50"/>
    </row>
    <row r="543" spans="4:4" x14ac:dyDescent="0.25">
      <c r="D543" s="50"/>
    </row>
    <row r="544" spans="4:4" x14ac:dyDescent="0.25">
      <c r="D544" s="50"/>
    </row>
    <row r="545" spans="4:4" x14ac:dyDescent="0.25">
      <c r="D545" s="50"/>
    </row>
    <row r="546" spans="4:4" x14ac:dyDescent="0.25">
      <c r="D546" s="50"/>
    </row>
    <row r="547" spans="4:4" x14ac:dyDescent="0.25">
      <c r="D547" s="50"/>
    </row>
    <row r="548" spans="4:4" x14ac:dyDescent="0.25">
      <c r="D548" s="50"/>
    </row>
    <row r="549" spans="4:4" x14ac:dyDescent="0.25">
      <c r="D549" s="50"/>
    </row>
    <row r="550" spans="4:4" x14ac:dyDescent="0.25">
      <c r="D550" s="50"/>
    </row>
    <row r="551" spans="4:4" x14ac:dyDescent="0.25">
      <c r="D551" s="50"/>
    </row>
    <row r="552" spans="4:4" x14ac:dyDescent="0.25">
      <c r="D552" s="50"/>
    </row>
    <row r="553" spans="4:4" x14ac:dyDescent="0.25">
      <c r="D553" s="50"/>
    </row>
    <row r="554" spans="4:4" x14ac:dyDescent="0.25">
      <c r="D554" s="50"/>
    </row>
    <row r="555" spans="4:4" x14ac:dyDescent="0.25">
      <c r="D555" s="50"/>
    </row>
    <row r="556" spans="4:4" x14ac:dyDescent="0.25">
      <c r="D556" s="50"/>
    </row>
    <row r="557" spans="4:4" x14ac:dyDescent="0.25">
      <c r="D557" s="50"/>
    </row>
    <row r="558" spans="4:4" x14ac:dyDescent="0.25">
      <c r="D558" s="50"/>
    </row>
    <row r="559" spans="4:4" x14ac:dyDescent="0.25">
      <c r="D559" s="50"/>
    </row>
    <row r="560" spans="4:4" x14ac:dyDescent="0.25">
      <c r="D560" s="50"/>
    </row>
    <row r="561" spans="4:4" x14ac:dyDescent="0.25">
      <c r="D561" s="50"/>
    </row>
    <row r="562" spans="4:4" x14ac:dyDescent="0.25">
      <c r="D562" s="50"/>
    </row>
    <row r="563" spans="4:4" x14ac:dyDescent="0.25">
      <c r="D563" s="50"/>
    </row>
    <row r="564" spans="4:4" x14ac:dyDescent="0.25">
      <c r="D564" s="50"/>
    </row>
    <row r="565" spans="4:4" x14ac:dyDescent="0.25">
      <c r="D565" s="50"/>
    </row>
    <row r="566" spans="4:4" x14ac:dyDescent="0.25">
      <c r="D566" s="50"/>
    </row>
    <row r="567" spans="4:4" x14ac:dyDescent="0.25">
      <c r="D567" s="50"/>
    </row>
    <row r="568" spans="4:4" x14ac:dyDescent="0.25">
      <c r="D568" s="50"/>
    </row>
    <row r="569" spans="4:4" x14ac:dyDescent="0.25">
      <c r="D569" s="50"/>
    </row>
    <row r="570" spans="4:4" x14ac:dyDescent="0.25">
      <c r="D570" s="50"/>
    </row>
    <row r="571" spans="4:4" x14ac:dyDescent="0.25">
      <c r="D571" s="50"/>
    </row>
    <row r="572" spans="4:4" x14ac:dyDescent="0.25">
      <c r="D572" s="50"/>
    </row>
    <row r="573" spans="4:4" x14ac:dyDescent="0.25">
      <c r="D573" s="50"/>
    </row>
    <row r="574" spans="4:4" x14ac:dyDescent="0.25">
      <c r="D574" s="50"/>
    </row>
    <row r="575" spans="4:4" x14ac:dyDescent="0.25">
      <c r="D575" s="50"/>
    </row>
    <row r="576" spans="4:4" x14ac:dyDescent="0.25">
      <c r="D576" s="50"/>
    </row>
    <row r="577" spans="4:4" x14ac:dyDescent="0.25">
      <c r="D577" s="50"/>
    </row>
    <row r="578" spans="4:4" x14ac:dyDescent="0.25">
      <c r="D578" s="50"/>
    </row>
    <row r="579" spans="4:4" x14ac:dyDescent="0.25">
      <c r="D579" s="50"/>
    </row>
    <row r="580" spans="4:4" x14ac:dyDescent="0.25">
      <c r="D580" s="50"/>
    </row>
    <row r="581" spans="4:4" x14ac:dyDescent="0.25">
      <c r="D581" s="50"/>
    </row>
    <row r="582" spans="4:4" x14ac:dyDescent="0.25">
      <c r="D582" s="50"/>
    </row>
    <row r="583" spans="4:4" x14ac:dyDescent="0.25">
      <c r="D583" s="50"/>
    </row>
    <row r="584" spans="4:4" x14ac:dyDescent="0.25">
      <c r="D584" s="50"/>
    </row>
    <row r="585" spans="4:4" x14ac:dyDescent="0.25">
      <c r="D585" s="50"/>
    </row>
    <row r="586" spans="4:4" x14ac:dyDescent="0.25">
      <c r="D586" s="50"/>
    </row>
    <row r="587" spans="4:4" x14ac:dyDescent="0.25">
      <c r="D587" s="50"/>
    </row>
    <row r="588" spans="4:4" x14ac:dyDescent="0.25">
      <c r="D588" s="50"/>
    </row>
    <row r="589" spans="4:4" x14ac:dyDescent="0.25">
      <c r="D589" s="50"/>
    </row>
    <row r="590" spans="4:4" x14ac:dyDescent="0.25">
      <c r="D590" s="50"/>
    </row>
    <row r="591" spans="4:4" x14ac:dyDescent="0.25">
      <c r="D591" s="50"/>
    </row>
    <row r="592" spans="4:4" x14ac:dyDescent="0.25">
      <c r="D592" s="50"/>
    </row>
    <row r="593" spans="4:4" x14ac:dyDescent="0.25">
      <c r="D593" s="50"/>
    </row>
    <row r="594" spans="4:4" x14ac:dyDescent="0.25">
      <c r="D594" s="50"/>
    </row>
    <row r="595" spans="4:4" x14ac:dyDescent="0.25">
      <c r="D595" s="50"/>
    </row>
    <row r="596" spans="4:4" x14ac:dyDescent="0.25">
      <c r="D596" s="50"/>
    </row>
    <row r="597" spans="4:4" x14ac:dyDescent="0.25">
      <c r="D597" s="50"/>
    </row>
    <row r="598" spans="4:4" x14ac:dyDescent="0.25">
      <c r="D598" s="50"/>
    </row>
    <row r="599" spans="4:4" x14ac:dyDescent="0.25">
      <c r="D599" s="50"/>
    </row>
    <row r="600" spans="4:4" x14ac:dyDescent="0.25">
      <c r="D600" s="50"/>
    </row>
    <row r="601" spans="4:4" x14ac:dyDescent="0.25">
      <c r="D601" s="50"/>
    </row>
    <row r="602" spans="4:4" x14ac:dyDescent="0.25">
      <c r="D602" s="50"/>
    </row>
    <row r="603" spans="4:4" x14ac:dyDescent="0.25">
      <c r="D603" s="50"/>
    </row>
    <row r="604" spans="4:4" x14ac:dyDescent="0.25">
      <c r="D604" s="50"/>
    </row>
    <row r="605" spans="4:4" x14ac:dyDescent="0.25">
      <c r="D605" s="50"/>
    </row>
    <row r="606" spans="4:4" x14ac:dyDescent="0.25">
      <c r="D606" s="50"/>
    </row>
    <row r="607" spans="4:4" x14ac:dyDescent="0.25">
      <c r="D607" s="50"/>
    </row>
    <row r="608" spans="4:4" x14ac:dyDescent="0.25">
      <c r="D608" s="50"/>
    </row>
    <row r="609" spans="4:4" x14ac:dyDescent="0.25">
      <c r="D609" s="50"/>
    </row>
    <row r="610" spans="4:4" x14ac:dyDescent="0.25">
      <c r="D610" s="50"/>
    </row>
    <row r="611" spans="4:4" x14ac:dyDescent="0.25">
      <c r="D611" s="50"/>
    </row>
    <row r="612" spans="4:4" x14ac:dyDescent="0.25">
      <c r="D612" s="50"/>
    </row>
    <row r="613" spans="4:4" x14ac:dyDescent="0.25">
      <c r="D613" s="50"/>
    </row>
    <row r="614" spans="4:4" x14ac:dyDescent="0.25">
      <c r="D614" s="50"/>
    </row>
    <row r="615" spans="4:4" x14ac:dyDescent="0.25">
      <c r="D615" s="50"/>
    </row>
    <row r="616" spans="4:4" x14ac:dyDescent="0.25">
      <c r="D616" s="50"/>
    </row>
    <row r="617" spans="4:4" x14ac:dyDescent="0.25">
      <c r="D617" s="50"/>
    </row>
    <row r="618" spans="4:4" x14ac:dyDescent="0.25">
      <c r="D618" s="50"/>
    </row>
    <row r="619" spans="4:4" x14ac:dyDescent="0.25">
      <c r="D619" s="50"/>
    </row>
    <row r="620" spans="4:4" x14ac:dyDescent="0.25">
      <c r="D620" s="50"/>
    </row>
    <row r="621" spans="4:4" x14ac:dyDescent="0.25">
      <c r="D621" s="50"/>
    </row>
    <row r="622" spans="4:4" x14ac:dyDescent="0.25">
      <c r="D622" s="50"/>
    </row>
    <row r="623" spans="4:4" x14ac:dyDescent="0.25">
      <c r="D623" s="50"/>
    </row>
    <row r="624" spans="4:4" x14ac:dyDescent="0.25">
      <c r="D624" s="50"/>
    </row>
    <row r="625" spans="4:4" x14ac:dyDescent="0.25">
      <c r="D625" s="50"/>
    </row>
    <row r="626" spans="4:4" x14ac:dyDescent="0.25">
      <c r="D626" s="50"/>
    </row>
    <row r="627" spans="4:4" x14ac:dyDescent="0.25">
      <c r="D627" s="50"/>
    </row>
    <row r="628" spans="4:4" x14ac:dyDescent="0.25">
      <c r="D628" s="50"/>
    </row>
    <row r="629" spans="4:4" x14ac:dyDescent="0.25">
      <c r="D629" s="50"/>
    </row>
    <row r="630" spans="4:4" x14ac:dyDescent="0.25">
      <c r="D630" s="50"/>
    </row>
    <row r="631" spans="4:4" x14ac:dyDescent="0.25">
      <c r="D631" s="50"/>
    </row>
    <row r="632" spans="4:4" x14ac:dyDescent="0.25">
      <c r="D632" s="50"/>
    </row>
    <row r="633" spans="4:4" x14ac:dyDescent="0.25">
      <c r="D633" s="50"/>
    </row>
    <row r="634" spans="4:4" x14ac:dyDescent="0.25">
      <c r="D634" s="50"/>
    </row>
    <row r="635" spans="4:4" x14ac:dyDescent="0.25">
      <c r="D635" s="50"/>
    </row>
    <row r="636" spans="4:4" x14ac:dyDescent="0.25">
      <c r="D636" s="50"/>
    </row>
    <row r="637" spans="4:4" x14ac:dyDescent="0.25">
      <c r="D637" s="50"/>
    </row>
    <row r="638" spans="4:4" x14ac:dyDescent="0.25">
      <c r="D638" s="50"/>
    </row>
    <row r="639" spans="4:4" x14ac:dyDescent="0.25">
      <c r="D639" s="50"/>
    </row>
    <row r="640" spans="4:4" x14ac:dyDescent="0.25">
      <c r="D640" s="50"/>
    </row>
    <row r="641" spans="4:4" x14ac:dyDescent="0.25">
      <c r="D641" s="50"/>
    </row>
    <row r="642" spans="4:4" x14ac:dyDescent="0.25">
      <c r="D642" s="50"/>
    </row>
    <row r="643" spans="4:4" x14ac:dyDescent="0.25">
      <c r="D643" s="50"/>
    </row>
    <row r="644" spans="4:4" x14ac:dyDescent="0.25">
      <c r="D644" s="50"/>
    </row>
    <row r="645" spans="4:4" x14ac:dyDescent="0.25">
      <c r="D645" s="50"/>
    </row>
    <row r="646" spans="4:4" x14ac:dyDescent="0.25">
      <c r="D646" s="50"/>
    </row>
    <row r="647" spans="4:4" x14ac:dyDescent="0.25">
      <c r="D647" s="50"/>
    </row>
    <row r="648" spans="4:4" x14ac:dyDescent="0.25">
      <c r="D648" s="50"/>
    </row>
    <row r="649" spans="4:4" x14ac:dyDescent="0.25">
      <c r="D649" s="50"/>
    </row>
    <row r="650" spans="4:4" x14ac:dyDescent="0.25">
      <c r="D650" s="50"/>
    </row>
    <row r="651" spans="4:4" x14ac:dyDescent="0.25">
      <c r="D651" s="50"/>
    </row>
    <row r="652" spans="4:4" x14ac:dyDescent="0.25">
      <c r="D652" s="50"/>
    </row>
    <row r="653" spans="4:4" x14ac:dyDescent="0.25">
      <c r="D653" s="50"/>
    </row>
    <row r="654" spans="4:4" x14ac:dyDescent="0.25">
      <c r="D654" s="50"/>
    </row>
    <row r="655" spans="4:4" x14ac:dyDescent="0.25">
      <c r="D655" s="50"/>
    </row>
    <row r="656" spans="4:4" x14ac:dyDescent="0.25">
      <c r="D656" s="50"/>
    </row>
    <row r="657" spans="4:4" x14ac:dyDescent="0.25">
      <c r="D657" s="50"/>
    </row>
    <row r="658" spans="4:4" x14ac:dyDescent="0.25">
      <c r="D658" s="50"/>
    </row>
    <row r="659" spans="4:4" x14ac:dyDescent="0.25">
      <c r="D659" s="50"/>
    </row>
    <row r="660" spans="4:4" x14ac:dyDescent="0.25">
      <c r="D660" s="50"/>
    </row>
    <row r="661" spans="4:4" x14ac:dyDescent="0.25">
      <c r="D661" s="50"/>
    </row>
    <row r="662" spans="4:4" x14ac:dyDescent="0.25">
      <c r="D662" s="50"/>
    </row>
    <row r="663" spans="4:4" x14ac:dyDescent="0.25">
      <c r="D663" s="50"/>
    </row>
    <row r="664" spans="4:4" x14ac:dyDescent="0.25">
      <c r="D664" s="50"/>
    </row>
    <row r="665" spans="4:4" x14ac:dyDescent="0.25">
      <c r="D665" s="50"/>
    </row>
    <row r="666" spans="4:4" x14ac:dyDescent="0.25">
      <c r="D666" s="50"/>
    </row>
    <row r="667" spans="4:4" x14ac:dyDescent="0.25">
      <c r="D667" s="50"/>
    </row>
    <row r="668" spans="4:4" x14ac:dyDescent="0.25">
      <c r="D668" s="50"/>
    </row>
    <row r="669" spans="4:4" x14ac:dyDescent="0.25">
      <c r="D669" s="50"/>
    </row>
    <row r="670" spans="4:4" x14ac:dyDescent="0.25">
      <c r="D670" s="50"/>
    </row>
    <row r="671" spans="4:4" x14ac:dyDescent="0.25">
      <c r="D671" s="50"/>
    </row>
    <row r="672" spans="4:4" x14ac:dyDescent="0.25">
      <c r="D672" s="50"/>
    </row>
    <row r="673" spans="4:4" x14ac:dyDescent="0.25">
      <c r="D673" s="50"/>
    </row>
    <row r="674" spans="4:4" x14ac:dyDescent="0.25">
      <c r="D674" s="50"/>
    </row>
    <row r="675" spans="4:4" x14ac:dyDescent="0.25">
      <c r="D675" s="50"/>
    </row>
    <row r="676" spans="4:4" x14ac:dyDescent="0.25">
      <c r="D676" s="50"/>
    </row>
    <row r="677" spans="4:4" x14ac:dyDescent="0.25">
      <c r="D677" s="50"/>
    </row>
    <row r="678" spans="4:4" x14ac:dyDescent="0.25">
      <c r="D678" s="50"/>
    </row>
    <row r="679" spans="4:4" x14ac:dyDescent="0.25">
      <c r="D679" s="50"/>
    </row>
    <row r="680" spans="4:4" x14ac:dyDescent="0.25">
      <c r="D680" s="50"/>
    </row>
    <row r="681" spans="4:4" x14ac:dyDescent="0.25">
      <c r="D681" s="50"/>
    </row>
    <row r="682" spans="4:4" x14ac:dyDescent="0.25">
      <c r="D682" s="50"/>
    </row>
    <row r="683" spans="4:4" x14ac:dyDescent="0.25">
      <c r="D683" s="50"/>
    </row>
    <row r="684" spans="4:4" x14ac:dyDescent="0.25">
      <c r="D684" s="50"/>
    </row>
    <row r="685" spans="4:4" x14ac:dyDescent="0.25">
      <c r="D685" s="50"/>
    </row>
    <row r="686" spans="4:4" x14ac:dyDescent="0.25">
      <c r="D686" s="50"/>
    </row>
    <row r="687" spans="4:4" x14ac:dyDescent="0.25">
      <c r="D687" s="50"/>
    </row>
    <row r="688" spans="4:4" x14ac:dyDescent="0.25">
      <c r="D688" s="50"/>
    </row>
    <row r="689" spans="4:4" x14ac:dyDescent="0.25">
      <c r="D689" s="50"/>
    </row>
    <row r="690" spans="4:4" x14ac:dyDescent="0.25">
      <c r="D690" s="50"/>
    </row>
    <row r="691" spans="4:4" x14ac:dyDescent="0.25">
      <c r="D691" s="50"/>
    </row>
    <row r="692" spans="4:4" x14ac:dyDescent="0.25">
      <c r="D692" s="50"/>
    </row>
    <row r="693" spans="4:4" x14ac:dyDescent="0.25">
      <c r="D693" s="50"/>
    </row>
    <row r="694" spans="4:4" x14ac:dyDescent="0.25">
      <c r="D694" s="50"/>
    </row>
    <row r="695" spans="4:4" x14ac:dyDescent="0.25">
      <c r="D695" s="50"/>
    </row>
    <row r="696" spans="4:4" x14ac:dyDescent="0.25">
      <c r="D696" s="50"/>
    </row>
    <row r="697" spans="4:4" x14ac:dyDescent="0.25">
      <c r="D697" s="50"/>
    </row>
    <row r="698" spans="4:4" x14ac:dyDescent="0.25">
      <c r="D698" s="50"/>
    </row>
    <row r="699" spans="4:4" x14ac:dyDescent="0.25">
      <c r="D699" s="50"/>
    </row>
    <row r="700" spans="4:4" x14ac:dyDescent="0.25">
      <c r="D700" s="50"/>
    </row>
    <row r="701" spans="4:4" x14ac:dyDescent="0.25">
      <c r="D701" s="50"/>
    </row>
    <row r="702" spans="4:4" x14ac:dyDescent="0.25">
      <c r="D702" s="50"/>
    </row>
    <row r="703" spans="4:4" x14ac:dyDescent="0.25">
      <c r="D703" s="50"/>
    </row>
    <row r="704" spans="4:4" x14ac:dyDescent="0.25">
      <c r="D704" s="50"/>
    </row>
    <row r="705" spans="4:4" x14ac:dyDescent="0.25">
      <c r="D705" s="50"/>
    </row>
    <row r="706" spans="4:4" x14ac:dyDescent="0.25">
      <c r="D706" s="50"/>
    </row>
    <row r="707" spans="4:4" x14ac:dyDescent="0.25">
      <c r="D707" s="50"/>
    </row>
    <row r="708" spans="4:4" x14ac:dyDescent="0.25">
      <c r="D708" s="50"/>
    </row>
    <row r="709" spans="4:4" x14ac:dyDescent="0.25">
      <c r="D709" s="50"/>
    </row>
    <row r="710" spans="4:4" x14ac:dyDescent="0.25">
      <c r="D710" s="50"/>
    </row>
    <row r="711" spans="4:4" x14ac:dyDescent="0.25">
      <c r="D711" s="50"/>
    </row>
    <row r="712" spans="4:4" x14ac:dyDescent="0.25">
      <c r="D712" s="50"/>
    </row>
    <row r="713" spans="4:4" x14ac:dyDescent="0.25">
      <c r="D713" s="50"/>
    </row>
    <row r="714" spans="4:4" x14ac:dyDescent="0.25">
      <c r="D714" s="50"/>
    </row>
    <row r="715" spans="4:4" x14ac:dyDescent="0.25">
      <c r="D715" s="50"/>
    </row>
    <row r="716" spans="4:4" x14ac:dyDescent="0.25">
      <c r="D716" s="50"/>
    </row>
    <row r="717" spans="4:4" x14ac:dyDescent="0.25">
      <c r="D717" s="50"/>
    </row>
    <row r="718" spans="4:4" x14ac:dyDescent="0.25">
      <c r="D718" s="50"/>
    </row>
    <row r="719" spans="4:4" x14ac:dyDescent="0.25">
      <c r="D719" s="50"/>
    </row>
    <row r="720" spans="4:4" x14ac:dyDescent="0.25">
      <c r="D720" s="50"/>
    </row>
    <row r="721" spans="4:4" x14ac:dyDescent="0.25">
      <c r="D721" s="50"/>
    </row>
    <row r="722" spans="4:4" x14ac:dyDescent="0.25">
      <c r="D722" s="50"/>
    </row>
    <row r="723" spans="4:4" x14ac:dyDescent="0.25">
      <c r="D723" s="50"/>
    </row>
    <row r="724" spans="4:4" x14ac:dyDescent="0.25">
      <c r="D724" s="50"/>
    </row>
    <row r="725" spans="4:4" x14ac:dyDescent="0.25">
      <c r="D725" s="50"/>
    </row>
    <row r="726" spans="4:4" x14ac:dyDescent="0.25">
      <c r="D726" s="50"/>
    </row>
    <row r="727" spans="4:4" x14ac:dyDescent="0.25">
      <c r="D727" s="50"/>
    </row>
    <row r="728" spans="4:4" x14ac:dyDescent="0.25">
      <c r="D728" s="50"/>
    </row>
    <row r="729" spans="4:4" x14ac:dyDescent="0.25">
      <c r="D729" s="50"/>
    </row>
    <row r="730" spans="4:4" x14ac:dyDescent="0.25">
      <c r="D730" s="50"/>
    </row>
    <row r="731" spans="4:4" x14ac:dyDescent="0.25">
      <c r="D731" s="50"/>
    </row>
    <row r="732" spans="4:4" x14ac:dyDescent="0.25">
      <c r="D732" s="50"/>
    </row>
    <row r="733" spans="4:4" x14ac:dyDescent="0.25">
      <c r="D733" s="50"/>
    </row>
    <row r="734" spans="4:4" x14ac:dyDescent="0.25">
      <c r="D734" s="50"/>
    </row>
    <row r="735" spans="4:4" x14ac:dyDescent="0.25">
      <c r="D735" s="50"/>
    </row>
    <row r="736" spans="4:4" x14ac:dyDescent="0.25">
      <c r="D736" s="50"/>
    </row>
    <row r="737" spans="4:4" x14ac:dyDescent="0.25">
      <c r="D737" s="50"/>
    </row>
    <row r="738" spans="4:4" x14ac:dyDescent="0.25">
      <c r="D738" s="50"/>
    </row>
    <row r="739" spans="4:4" x14ac:dyDescent="0.25">
      <c r="D739" s="50"/>
    </row>
    <row r="740" spans="4:4" x14ac:dyDescent="0.25">
      <c r="D740" s="50"/>
    </row>
    <row r="741" spans="4:4" x14ac:dyDescent="0.25">
      <c r="D741" s="50"/>
    </row>
    <row r="742" spans="4:4" x14ac:dyDescent="0.25">
      <c r="D742" s="50"/>
    </row>
    <row r="743" spans="4:4" x14ac:dyDescent="0.25">
      <c r="D743" s="50"/>
    </row>
    <row r="744" spans="4:4" x14ac:dyDescent="0.25">
      <c r="D744" s="50"/>
    </row>
    <row r="745" spans="4:4" x14ac:dyDescent="0.25">
      <c r="D745" s="50"/>
    </row>
    <row r="746" spans="4:4" x14ac:dyDescent="0.25">
      <c r="D746" s="50"/>
    </row>
    <row r="747" spans="4:4" x14ac:dyDescent="0.25">
      <c r="D747" s="50"/>
    </row>
    <row r="748" spans="4:4" x14ac:dyDescent="0.25">
      <c r="D748" s="50"/>
    </row>
    <row r="749" spans="4:4" x14ac:dyDescent="0.25">
      <c r="D749" s="50"/>
    </row>
    <row r="750" spans="4:4" x14ac:dyDescent="0.25">
      <c r="D750" s="50"/>
    </row>
    <row r="751" spans="4:4" x14ac:dyDescent="0.25">
      <c r="D751" s="50"/>
    </row>
    <row r="752" spans="4:4" x14ac:dyDescent="0.25">
      <c r="D752" s="50"/>
    </row>
    <row r="753" spans="4:4" x14ac:dyDescent="0.25">
      <c r="D753" s="50"/>
    </row>
    <row r="754" spans="4:4" x14ac:dyDescent="0.25">
      <c r="D754" s="50"/>
    </row>
    <row r="755" spans="4:4" x14ac:dyDescent="0.25">
      <c r="D755" s="50"/>
    </row>
    <row r="756" spans="4:4" x14ac:dyDescent="0.25">
      <c r="D756" s="50"/>
    </row>
    <row r="757" spans="4:4" x14ac:dyDescent="0.25">
      <c r="D757" s="50"/>
    </row>
    <row r="758" spans="4:4" x14ac:dyDescent="0.25">
      <c r="D758" s="50"/>
    </row>
    <row r="759" spans="4:4" x14ac:dyDescent="0.25">
      <c r="D759" s="50"/>
    </row>
    <row r="760" spans="4:4" x14ac:dyDescent="0.25">
      <c r="D760" s="50"/>
    </row>
    <row r="761" spans="4:4" x14ac:dyDescent="0.25">
      <c r="D761" s="50"/>
    </row>
    <row r="762" spans="4:4" x14ac:dyDescent="0.25">
      <c r="D762" s="50"/>
    </row>
    <row r="763" spans="4:4" x14ac:dyDescent="0.25">
      <c r="D763" s="50"/>
    </row>
    <row r="764" spans="4:4" x14ac:dyDescent="0.25">
      <c r="D764" s="50"/>
    </row>
    <row r="765" spans="4:4" x14ac:dyDescent="0.25">
      <c r="D765" s="50"/>
    </row>
    <row r="766" spans="4:4" x14ac:dyDescent="0.25">
      <c r="D766" s="50"/>
    </row>
    <row r="767" spans="4:4" x14ac:dyDescent="0.25">
      <c r="D767" s="50"/>
    </row>
    <row r="768" spans="4:4" x14ac:dyDescent="0.25">
      <c r="D768" s="50"/>
    </row>
    <row r="769" spans="4:4" x14ac:dyDescent="0.25">
      <c r="D769" s="50"/>
    </row>
    <row r="770" spans="4:4" x14ac:dyDescent="0.25">
      <c r="D770" s="50"/>
    </row>
    <row r="771" spans="4:4" x14ac:dyDescent="0.25">
      <c r="D771" s="50"/>
    </row>
    <row r="772" spans="4:4" x14ac:dyDescent="0.25">
      <c r="D772" s="50"/>
    </row>
    <row r="773" spans="4:4" x14ac:dyDescent="0.25">
      <c r="D773" s="50"/>
    </row>
    <row r="774" spans="4:4" x14ac:dyDescent="0.25">
      <c r="D774" s="50"/>
    </row>
    <row r="775" spans="4:4" x14ac:dyDescent="0.25">
      <c r="D775" s="50"/>
    </row>
    <row r="776" spans="4:4" x14ac:dyDescent="0.25">
      <c r="D776" s="50"/>
    </row>
    <row r="777" spans="4:4" x14ac:dyDescent="0.25">
      <c r="D777" s="50"/>
    </row>
    <row r="778" spans="4:4" x14ac:dyDescent="0.25">
      <c r="D778" s="50"/>
    </row>
    <row r="779" spans="4:4" x14ac:dyDescent="0.25">
      <c r="D779" s="50"/>
    </row>
    <row r="780" spans="4:4" x14ac:dyDescent="0.25">
      <c r="D780" s="50"/>
    </row>
    <row r="781" spans="4:4" x14ac:dyDescent="0.25">
      <c r="D781" s="50"/>
    </row>
    <row r="782" spans="4:4" x14ac:dyDescent="0.25">
      <c r="D782" s="50"/>
    </row>
    <row r="783" spans="4:4" x14ac:dyDescent="0.25">
      <c r="D783" s="50"/>
    </row>
    <row r="784" spans="4:4" x14ac:dyDescent="0.25">
      <c r="D784" s="50"/>
    </row>
    <row r="785" spans="4:4" x14ac:dyDescent="0.25">
      <c r="D785" s="50"/>
    </row>
    <row r="786" spans="4:4" x14ac:dyDescent="0.25">
      <c r="D786" s="50"/>
    </row>
    <row r="787" spans="4:4" x14ac:dyDescent="0.25">
      <c r="D787" s="50"/>
    </row>
    <row r="788" spans="4:4" x14ac:dyDescent="0.25">
      <c r="D788" s="50"/>
    </row>
    <row r="789" spans="4:4" x14ac:dyDescent="0.25">
      <c r="D789" s="50"/>
    </row>
    <row r="790" spans="4:4" x14ac:dyDescent="0.25">
      <c r="D790" s="50"/>
    </row>
    <row r="791" spans="4:4" x14ac:dyDescent="0.25">
      <c r="D791" s="50"/>
    </row>
    <row r="792" spans="4:4" x14ac:dyDescent="0.25">
      <c r="D792" s="50"/>
    </row>
    <row r="793" spans="4:4" x14ac:dyDescent="0.25">
      <c r="D793" s="50"/>
    </row>
    <row r="794" spans="4:4" x14ac:dyDescent="0.25">
      <c r="D794" s="50"/>
    </row>
    <row r="795" spans="4:4" x14ac:dyDescent="0.25">
      <c r="D795" s="50"/>
    </row>
    <row r="796" spans="4:4" x14ac:dyDescent="0.25">
      <c r="D796" s="50"/>
    </row>
    <row r="797" spans="4:4" x14ac:dyDescent="0.25">
      <c r="D797" s="50"/>
    </row>
    <row r="798" spans="4:4" x14ac:dyDescent="0.25">
      <c r="D798" s="50"/>
    </row>
    <row r="799" spans="4:4" x14ac:dyDescent="0.25">
      <c r="D799" s="50"/>
    </row>
    <row r="800" spans="4:4" x14ac:dyDescent="0.25">
      <c r="D800" s="50"/>
    </row>
    <row r="801" spans="4:4" x14ac:dyDescent="0.25">
      <c r="D801" s="50"/>
    </row>
    <row r="802" spans="4:4" x14ac:dyDescent="0.25">
      <c r="D802" s="50"/>
    </row>
    <row r="803" spans="4:4" x14ac:dyDescent="0.25">
      <c r="D803" s="50"/>
    </row>
    <row r="804" spans="4:4" x14ac:dyDescent="0.25">
      <c r="D804" s="50"/>
    </row>
    <row r="805" spans="4:4" x14ac:dyDescent="0.25">
      <c r="D805" s="50"/>
    </row>
    <row r="806" spans="4:4" x14ac:dyDescent="0.25">
      <c r="D806" s="50"/>
    </row>
    <row r="807" spans="4:4" x14ac:dyDescent="0.25">
      <c r="D807" s="50"/>
    </row>
    <row r="808" spans="4:4" x14ac:dyDescent="0.25">
      <c r="D808" s="50"/>
    </row>
    <row r="809" spans="4:4" x14ac:dyDescent="0.25">
      <c r="D809" s="50"/>
    </row>
    <row r="810" spans="4:4" x14ac:dyDescent="0.25">
      <c r="D810" s="50"/>
    </row>
    <row r="811" spans="4:4" x14ac:dyDescent="0.25">
      <c r="D811" s="50"/>
    </row>
    <row r="812" spans="4:4" x14ac:dyDescent="0.25">
      <c r="D812" s="50"/>
    </row>
    <row r="813" spans="4:4" x14ac:dyDescent="0.25">
      <c r="D813" s="50"/>
    </row>
    <row r="814" spans="4:4" x14ac:dyDescent="0.25">
      <c r="D814" s="50"/>
    </row>
    <row r="815" spans="4:4" x14ac:dyDescent="0.25">
      <c r="D815" s="50"/>
    </row>
    <row r="816" spans="4:4" x14ac:dyDescent="0.25">
      <c r="D816" s="50"/>
    </row>
    <row r="817" spans="4:4" x14ac:dyDescent="0.25">
      <c r="D817" s="50"/>
    </row>
    <row r="818" spans="4:4" x14ac:dyDescent="0.25">
      <c r="D818" s="50"/>
    </row>
    <row r="819" spans="4:4" x14ac:dyDescent="0.25">
      <c r="D819" s="50"/>
    </row>
    <row r="820" spans="4:4" x14ac:dyDescent="0.25">
      <c r="D820" s="50"/>
    </row>
    <row r="821" spans="4:4" x14ac:dyDescent="0.25">
      <c r="D821" s="50"/>
    </row>
    <row r="822" spans="4:4" x14ac:dyDescent="0.25">
      <c r="D822" s="50"/>
    </row>
    <row r="823" spans="4:4" x14ac:dyDescent="0.25">
      <c r="D823" s="50"/>
    </row>
    <row r="824" spans="4:4" x14ac:dyDescent="0.25">
      <c r="D824" s="50"/>
    </row>
    <row r="825" spans="4:4" x14ac:dyDescent="0.25">
      <c r="D825" s="50"/>
    </row>
    <row r="826" spans="4:4" x14ac:dyDescent="0.25">
      <c r="D826" s="50"/>
    </row>
    <row r="827" spans="4:4" x14ac:dyDescent="0.25">
      <c r="D827" s="50"/>
    </row>
    <row r="828" spans="4:4" x14ac:dyDescent="0.25">
      <c r="D828" s="50"/>
    </row>
    <row r="829" spans="4:4" x14ac:dyDescent="0.25">
      <c r="D829" s="50"/>
    </row>
    <row r="830" spans="4:4" x14ac:dyDescent="0.25">
      <c r="D830" s="50"/>
    </row>
    <row r="831" spans="4:4" x14ac:dyDescent="0.25">
      <c r="D831" s="50"/>
    </row>
    <row r="832" spans="4:4" x14ac:dyDescent="0.25">
      <c r="D832" s="50"/>
    </row>
    <row r="833" spans="4:4" x14ac:dyDescent="0.25">
      <c r="D833" s="50"/>
    </row>
    <row r="834" spans="4:4" x14ac:dyDescent="0.25">
      <c r="D834" s="50"/>
    </row>
    <row r="835" spans="4:4" x14ac:dyDescent="0.25">
      <c r="D835" s="50"/>
    </row>
    <row r="836" spans="4:4" x14ac:dyDescent="0.25">
      <c r="D836" s="50"/>
    </row>
    <row r="837" spans="4:4" x14ac:dyDescent="0.25">
      <c r="D837" s="50"/>
    </row>
    <row r="838" spans="4:4" x14ac:dyDescent="0.25">
      <c r="D838" s="50"/>
    </row>
    <row r="839" spans="4:4" x14ac:dyDescent="0.25">
      <c r="D839" s="50"/>
    </row>
    <row r="840" spans="4:4" x14ac:dyDescent="0.25">
      <c r="D840" s="50"/>
    </row>
    <row r="841" spans="4:4" x14ac:dyDescent="0.25">
      <c r="D841" s="50"/>
    </row>
    <row r="842" spans="4:4" x14ac:dyDescent="0.25">
      <c r="D842" s="50"/>
    </row>
    <row r="843" spans="4:4" x14ac:dyDescent="0.25">
      <c r="D843" s="50"/>
    </row>
    <row r="844" spans="4:4" x14ac:dyDescent="0.25">
      <c r="D844" s="50"/>
    </row>
    <row r="845" spans="4:4" x14ac:dyDescent="0.25">
      <c r="D845" s="50"/>
    </row>
    <row r="846" spans="4:4" x14ac:dyDescent="0.25">
      <c r="D846" s="50"/>
    </row>
    <row r="847" spans="4:4" x14ac:dyDescent="0.25">
      <c r="D847" s="50"/>
    </row>
    <row r="848" spans="4:4" x14ac:dyDescent="0.25">
      <c r="D848" s="50"/>
    </row>
    <row r="849" spans="4:4" x14ac:dyDescent="0.25">
      <c r="D849" s="50"/>
    </row>
    <row r="850" spans="4:4" x14ac:dyDescent="0.25">
      <c r="D850" s="50"/>
    </row>
    <row r="851" spans="4:4" x14ac:dyDescent="0.25">
      <c r="D851" s="50"/>
    </row>
    <row r="852" spans="4:4" x14ac:dyDescent="0.25">
      <c r="D852" s="50"/>
    </row>
    <row r="853" spans="4:4" x14ac:dyDescent="0.25">
      <c r="D853" s="50"/>
    </row>
    <row r="854" spans="4:4" x14ac:dyDescent="0.25">
      <c r="D854" s="50"/>
    </row>
    <row r="855" spans="4:4" x14ac:dyDescent="0.25">
      <c r="D855" s="50"/>
    </row>
    <row r="856" spans="4:4" x14ac:dyDescent="0.25">
      <c r="D856" s="50"/>
    </row>
    <row r="857" spans="4:4" x14ac:dyDescent="0.25">
      <c r="D857" s="50"/>
    </row>
    <row r="858" spans="4:4" x14ac:dyDescent="0.25">
      <c r="D858" s="50"/>
    </row>
    <row r="859" spans="4:4" x14ac:dyDescent="0.25">
      <c r="D859" s="50"/>
    </row>
    <row r="860" spans="4:4" x14ac:dyDescent="0.25">
      <c r="D860" s="50"/>
    </row>
    <row r="861" spans="4:4" x14ac:dyDescent="0.25">
      <c r="D861" s="50"/>
    </row>
    <row r="862" spans="4:4" x14ac:dyDescent="0.25">
      <c r="D862" s="50"/>
    </row>
    <row r="863" spans="4:4" x14ac:dyDescent="0.25">
      <c r="D863" s="50"/>
    </row>
    <row r="864" spans="4:4" x14ac:dyDescent="0.25">
      <c r="D864" s="50"/>
    </row>
    <row r="865" spans="4:4" x14ac:dyDescent="0.25">
      <c r="D865" s="50"/>
    </row>
    <row r="866" spans="4:4" x14ac:dyDescent="0.25">
      <c r="D866" s="50"/>
    </row>
    <row r="867" spans="4:4" x14ac:dyDescent="0.25">
      <c r="D867" s="50"/>
    </row>
    <row r="868" spans="4:4" x14ac:dyDescent="0.25">
      <c r="D868" s="50"/>
    </row>
    <row r="869" spans="4:4" x14ac:dyDescent="0.25">
      <c r="D869" s="50"/>
    </row>
    <row r="870" spans="4:4" x14ac:dyDescent="0.25">
      <c r="D870" s="50"/>
    </row>
    <row r="871" spans="4:4" x14ac:dyDescent="0.25">
      <c r="D871" s="50"/>
    </row>
    <row r="872" spans="4:4" x14ac:dyDescent="0.25">
      <c r="D872" s="50"/>
    </row>
    <row r="873" spans="4:4" x14ac:dyDescent="0.25">
      <c r="D873" s="50"/>
    </row>
    <row r="874" spans="4:4" x14ac:dyDescent="0.25">
      <c r="D874" s="50"/>
    </row>
    <row r="875" spans="4:4" x14ac:dyDescent="0.25">
      <c r="D875" s="50"/>
    </row>
    <row r="876" spans="4:4" x14ac:dyDescent="0.25">
      <c r="D876" s="50"/>
    </row>
    <row r="877" spans="4:4" x14ac:dyDescent="0.25">
      <c r="D877" s="50"/>
    </row>
    <row r="878" spans="4:4" x14ac:dyDescent="0.25">
      <c r="D878" s="50"/>
    </row>
    <row r="879" spans="4:4" x14ac:dyDescent="0.25">
      <c r="D879" s="50"/>
    </row>
    <row r="880" spans="4:4" x14ac:dyDescent="0.25">
      <c r="D880" s="50"/>
    </row>
    <row r="881" spans="4:4" x14ac:dyDescent="0.25">
      <c r="D881" s="50"/>
    </row>
    <row r="882" spans="4:4" x14ac:dyDescent="0.25">
      <c r="D882" s="50"/>
    </row>
    <row r="883" spans="4:4" x14ac:dyDescent="0.25">
      <c r="D883" s="50"/>
    </row>
    <row r="884" spans="4:4" x14ac:dyDescent="0.25">
      <c r="D884" s="50"/>
    </row>
    <row r="885" spans="4:4" x14ac:dyDescent="0.25">
      <c r="D885" s="50"/>
    </row>
    <row r="886" spans="4:4" x14ac:dyDescent="0.25">
      <c r="D886" s="50"/>
    </row>
    <row r="887" spans="4:4" x14ac:dyDescent="0.25">
      <c r="D887" s="50"/>
    </row>
    <row r="888" spans="4:4" x14ac:dyDescent="0.25">
      <c r="D888" s="50"/>
    </row>
    <row r="889" spans="4:4" x14ac:dyDescent="0.25">
      <c r="D889" s="50"/>
    </row>
    <row r="890" spans="4:4" x14ac:dyDescent="0.25">
      <c r="D890" s="50"/>
    </row>
    <row r="891" spans="4:4" x14ac:dyDescent="0.25">
      <c r="D891" s="50"/>
    </row>
    <row r="892" spans="4:4" x14ac:dyDescent="0.25">
      <c r="D892" s="50"/>
    </row>
    <row r="893" spans="4:4" x14ac:dyDescent="0.25">
      <c r="D893" s="50"/>
    </row>
    <row r="894" spans="4:4" x14ac:dyDescent="0.25">
      <c r="D894" s="50"/>
    </row>
    <row r="895" spans="4:4" x14ac:dyDescent="0.25">
      <c r="D895" s="50"/>
    </row>
    <row r="896" spans="4:4" x14ac:dyDescent="0.25">
      <c r="D896" s="50"/>
    </row>
    <row r="897" spans="4:4" x14ac:dyDescent="0.25">
      <c r="D897" s="50"/>
    </row>
    <row r="898" spans="4:4" x14ac:dyDescent="0.25">
      <c r="D898" s="50"/>
    </row>
    <row r="899" spans="4:4" x14ac:dyDescent="0.25">
      <c r="D899" s="50"/>
    </row>
    <row r="900" spans="4:4" x14ac:dyDescent="0.25">
      <c r="D900" s="50"/>
    </row>
    <row r="901" spans="4:4" x14ac:dyDescent="0.25">
      <c r="D901" s="50"/>
    </row>
    <row r="902" spans="4:4" x14ac:dyDescent="0.25">
      <c r="D902" s="50"/>
    </row>
    <row r="903" spans="4:4" x14ac:dyDescent="0.25">
      <c r="D903" s="50"/>
    </row>
    <row r="904" spans="4:4" x14ac:dyDescent="0.25">
      <c r="D904" s="50"/>
    </row>
    <row r="905" spans="4:4" x14ac:dyDescent="0.25">
      <c r="D905" s="50"/>
    </row>
    <row r="906" spans="4:4" x14ac:dyDescent="0.25">
      <c r="D906" s="50"/>
    </row>
    <row r="907" spans="4:4" x14ac:dyDescent="0.25">
      <c r="D907" s="50"/>
    </row>
    <row r="908" spans="4:4" x14ac:dyDescent="0.25">
      <c r="D908" s="50"/>
    </row>
    <row r="909" spans="4:4" x14ac:dyDescent="0.25">
      <c r="D909" s="50"/>
    </row>
    <row r="910" spans="4:4" x14ac:dyDescent="0.25">
      <c r="D910" s="50"/>
    </row>
    <row r="911" spans="4:4" x14ac:dyDescent="0.25">
      <c r="D911" s="50"/>
    </row>
    <row r="912" spans="4:4" x14ac:dyDescent="0.25">
      <c r="D912" s="50"/>
    </row>
    <row r="913" spans="4:4" x14ac:dyDescent="0.25">
      <c r="D913" s="50"/>
    </row>
    <row r="914" spans="4:4" x14ac:dyDescent="0.25">
      <c r="D914" s="50"/>
    </row>
    <row r="915" spans="4:4" x14ac:dyDescent="0.25">
      <c r="D915" s="50"/>
    </row>
    <row r="916" spans="4:4" x14ac:dyDescent="0.25">
      <c r="D916" s="50"/>
    </row>
    <row r="917" spans="4:4" x14ac:dyDescent="0.25">
      <c r="D917" s="50"/>
    </row>
    <row r="918" spans="4:4" x14ac:dyDescent="0.25">
      <c r="D918" s="50"/>
    </row>
    <row r="919" spans="4:4" x14ac:dyDescent="0.25">
      <c r="D919" s="50"/>
    </row>
    <row r="920" spans="4:4" x14ac:dyDescent="0.25">
      <c r="D920" s="50"/>
    </row>
    <row r="921" spans="4:4" x14ac:dyDescent="0.25">
      <c r="D921" s="50"/>
    </row>
    <row r="922" spans="4:4" x14ac:dyDescent="0.25">
      <c r="D922" s="50"/>
    </row>
    <row r="923" spans="4:4" x14ac:dyDescent="0.25">
      <c r="D923" s="50"/>
    </row>
    <row r="924" spans="4:4" x14ac:dyDescent="0.25">
      <c r="D924" s="50"/>
    </row>
    <row r="925" spans="4:4" x14ac:dyDescent="0.25">
      <c r="D925" s="50"/>
    </row>
    <row r="926" spans="4:4" x14ac:dyDescent="0.25">
      <c r="D926" s="50"/>
    </row>
    <row r="927" spans="4:4" x14ac:dyDescent="0.25">
      <c r="D927" s="50"/>
    </row>
    <row r="928" spans="4:4" x14ac:dyDescent="0.25">
      <c r="D928" s="50"/>
    </row>
    <row r="929" spans="4:4" x14ac:dyDescent="0.25">
      <c r="D929" s="50"/>
    </row>
    <row r="930" spans="4:4" x14ac:dyDescent="0.25">
      <c r="D930" s="50"/>
    </row>
    <row r="931" spans="4:4" x14ac:dyDescent="0.25">
      <c r="D931" s="50"/>
    </row>
    <row r="932" spans="4:4" x14ac:dyDescent="0.25">
      <c r="D932" s="50"/>
    </row>
    <row r="933" spans="4:4" x14ac:dyDescent="0.25">
      <c r="D933" s="50"/>
    </row>
    <row r="934" spans="4:4" x14ac:dyDescent="0.25">
      <c r="D934" s="50"/>
    </row>
    <row r="935" spans="4:4" x14ac:dyDescent="0.25">
      <c r="D935" s="50"/>
    </row>
    <row r="936" spans="4:4" x14ac:dyDescent="0.25">
      <c r="D936" s="50"/>
    </row>
    <row r="937" spans="4:4" x14ac:dyDescent="0.25">
      <c r="D937" s="50"/>
    </row>
    <row r="938" spans="4:4" x14ac:dyDescent="0.25">
      <c r="D938" s="50"/>
    </row>
    <row r="939" spans="4:4" x14ac:dyDescent="0.25">
      <c r="D939" s="50"/>
    </row>
    <row r="940" spans="4:4" x14ac:dyDescent="0.25">
      <c r="D940" s="50"/>
    </row>
    <row r="941" spans="4:4" x14ac:dyDescent="0.25">
      <c r="D941" s="50"/>
    </row>
    <row r="942" spans="4:4" x14ac:dyDescent="0.25">
      <c r="D942" s="50"/>
    </row>
    <row r="943" spans="4:4" x14ac:dyDescent="0.25">
      <c r="D943" s="50"/>
    </row>
    <row r="944" spans="4:4" x14ac:dyDescent="0.25">
      <c r="D944" s="50"/>
    </row>
    <row r="945" spans="4:4" x14ac:dyDescent="0.25">
      <c r="D945" s="50"/>
    </row>
    <row r="946" spans="4:4" x14ac:dyDescent="0.25">
      <c r="D946" s="50"/>
    </row>
    <row r="947" spans="4:4" x14ac:dyDescent="0.25">
      <c r="D947" s="50"/>
    </row>
    <row r="948" spans="4:4" x14ac:dyDescent="0.25">
      <c r="D948" s="50"/>
    </row>
    <row r="949" spans="4:4" x14ac:dyDescent="0.25">
      <c r="D949" s="50"/>
    </row>
    <row r="950" spans="4:4" x14ac:dyDescent="0.25">
      <c r="D950" s="50"/>
    </row>
    <row r="951" spans="4:4" x14ac:dyDescent="0.25">
      <c r="D951" s="50"/>
    </row>
    <row r="952" spans="4:4" x14ac:dyDescent="0.25">
      <c r="D952" s="50"/>
    </row>
    <row r="953" spans="4:4" x14ac:dyDescent="0.25">
      <c r="D953" s="50"/>
    </row>
    <row r="954" spans="4:4" x14ac:dyDescent="0.25">
      <c r="D954" s="50"/>
    </row>
    <row r="955" spans="4:4" x14ac:dyDescent="0.25">
      <c r="D955" s="50"/>
    </row>
    <row r="956" spans="4:4" x14ac:dyDescent="0.25">
      <c r="D956" s="50"/>
    </row>
    <row r="957" spans="4:4" x14ac:dyDescent="0.25">
      <c r="D957" s="50"/>
    </row>
    <row r="958" spans="4:4" x14ac:dyDescent="0.25">
      <c r="D958" s="50"/>
    </row>
    <row r="959" spans="4:4" x14ac:dyDescent="0.25">
      <c r="D959" s="50"/>
    </row>
    <row r="960" spans="4:4" x14ac:dyDescent="0.25">
      <c r="D960" s="50"/>
    </row>
    <row r="961" spans="4:4" x14ac:dyDescent="0.25">
      <c r="D961" s="50"/>
    </row>
    <row r="962" spans="4:4" x14ac:dyDescent="0.25">
      <c r="D962" s="50"/>
    </row>
    <row r="963" spans="4:4" x14ac:dyDescent="0.25">
      <c r="D963" s="50"/>
    </row>
    <row r="964" spans="4:4" x14ac:dyDescent="0.25">
      <c r="D964" s="50"/>
    </row>
    <row r="965" spans="4:4" x14ac:dyDescent="0.25">
      <c r="D965" s="50"/>
    </row>
    <row r="966" spans="4:4" x14ac:dyDescent="0.25">
      <c r="D966" s="50"/>
    </row>
    <row r="967" spans="4:4" x14ac:dyDescent="0.25">
      <c r="D967" s="50"/>
    </row>
    <row r="968" spans="4:4" x14ac:dyDescent="0.25">
      <c r="D968" s="50"/>
    </row>
    <row r="969" spans="4:4" x14ac:dyDescent="0.25">
      <c r="D969" s="50"/>
    </row>
    <row r="970" spans="4:4" x14ac:dyDescent="0.25">
      <c r="D970" s="50"/>
    </row>
    <row r="971" spans="4:4" x14ac:dyDescent="0.25">
      <c r="D971" s="50"/>
    </row>
    <row r="972" spans="4:4" x14ac:dyDescent="0.25">
      <c r="D972" s="50"/>
    </row>
    <row r="973" spans="4:4" x14ac:dyDescent="0.25">
      <c r="D973" s="50"/>
    </row>
    <row r="974" spans="4:4" x14ac:dyDescent="0.25">
      <c r="D974" s="50"/>
    </row>
    <row r="975" spans="4:4" x14ac:dyDescent="0.25">
      <c r="D975" s="50"/>
    </row>
    <row r="976" spans="4:4" x14ac:dyDescent="0.25">
      <c r="D976" s="50"/>
    </row>
    <row r="977" spans="4:4" x14ac:dyDescent="0.25">
      <c r="D977" s="50"/>
    </row>
    <row r="978" spans="4:4" x14ac:dyDescent="0.25">
      <c r="D978" s="50"/>
    </row>
    <row r="979" spans="4:4" x14ac:dyDescent="0.25">
      <c r="D979" s="50"/>
    </row>
    <row r="980" spans="4:4" x14ac:dyDescent="0.25">
      <c r="D980" s="50"/>
    </row>
    <row r="981" spans="4:4" x14ac:dyDescent="0.25">
      <c r="D981" s="50"/>
    </row>
    <row r="982" spans="4:4" x14ac:dyDescent="0.25">
      <c r="D982" s="50"/>
    </row>
    <row r="983" spans="4:4" x14ac:dyDescent="0.25">
      <c r="D983" s="50"/>
    </row>
    <row r="984" spans="4:4" x14ac:dyDescent="0.25">
      <c r="D984" s="50"/>
    </row>
    <row r="985" spans="4:4" x14ac:dyDescent="0.25">
      <c r="D985" s="50"/>
    </row>
    <row r="986" spans="4:4" x14ac:dyDescent="0.25">
      <c r="D986" s="50"/>
    </row>
    <row r="987" spans="4:4" x14ac:dyDescent="0.25">
      <c r="D987" s="50"/>
    </row>
    <row r="988" spans="4:4" x14ac:dyDescent="0.25">
      <c r="D988" s="50"/>
    </row>
    <row r="989" spans="4:4" x14ac:dyDescent="0.25">
      <c r="D989" s="50"/>
    </row>
    <row r="990" spans="4:4" x14ac:dyDescent="0.25">
      <c r="D990" s="50"/>
    </row>
    <row r="991" spans="4:4" x14ac:dyDescent="0.25">
      <c r="D991" s="50"/>
    </row>
    <row r="992" spans="4:4" x14ac:dyDescent="0.25">
      <c r="D992" s="50"/>
    </row>
    <row r="993" spans="4:4" x14ac:dyDescent="0.25">
      <c r="D993" s="50"/>
    </row>
    <row r="994" spans="4:4" x14ac:dyDescent="0.25">
      <c r="D994" s="50"/>
    </row>
    <row r="995" spans="4:4" x14ac:dyDescent="0.25">
      <c r="D995" s="50"/>
    </row>
    <row r="996" spans="4:4" x14ac:dyDescent="0.25">
      <c r="D996" s="50"/>
    </row>
    <row r="997" spans="4:4" x14ac:dyDescent="0.25">
      <c r="D997" s="50"/>
    </row>
    <row r="998" spans="4:4" x14ac:dyDescent="0.25">
      <c r="D998" s="50"/>
    </row>
    <row r="999" spans="4:4" x14ac:dyDescent="0.25">
      <c r="D999" s="50"/>
    </row>
    <row r="1000" spans="4:4" x14ac:dyDescent="0.25">
      <c r="D1000" s="50"/>
    </row>
    <row r="1001" spans="4:4" x14ac:dyDescent="0.25">
      <c r="D1001" s="50"/>
    </row>
    <row r="1002" spans="4:4" x14ac:dyDescent="0.25">
      <c r="D1002" s="50"/>
    </row>
    <row r="1003" spans="4:4" x14ac:dyDescent="0.25">
      <c r="D1003" s="50"/>
    </row>
    <row r="1004" spans="4:4" x14ac:dyDescent="0.25">
      <c r="D1004" s="50"/>
    </row>
    <row r="1005" spans="4:4" x14ac:dyDescent="0.25">
      <c r="D1005" s="50"/>
    </row>
    <row r="1006" spans="4:4" x14ac:dyDescent="0.25">
      <c r="D1006" s="50"/>
    </row>
    <row r="1007" spans="4:4" x14ac:dyDescent="0.25">
      <c r="D1007" s="50"/>
    </row>
    <row r="1008" spans="4:4" x14ac:dyDescent="0.25">
      <c r="D1008" s="50"/>
    </row>
    <row r="1009" spans="4:4" x14ac:dyDescent="0.25">
      <c r="D1009" s="50"/>
    </row>
    <row r="1010" spans="4:4" x14ac:dyDescent="0.25">
      <c r="D1010" s="50"/>
    </row>
    <row r="1011" spans="4:4" x14ac:dyDescent="0.25">
      <c r="D1011" s="50"/>
    </row>
    <row r="1012" spans="4:4" x14ac:dyDescent="0.25">
      <c r="D1012" s="50"/>
    </row>
    <row r="1013" spans="4:4" x14ac:dyDescent="0.25">
      <c r="D1013" s="50"/>
    </row>
    <row r="1014" spans="4:4" x14ac:dyDescent="0.25">
      <c r="D1014" s="50"/>
    </row>
    <row r="1015" spans="4:4" x14ac:dyDescent="0.25">
      <c r="D1015" s="50"/>
    </row>
    <row r="1016" spans="4:4" x14ac:dyDescent="0.25">
      <c r="D1016" s="50"/>
    </row>
    <row r="1017" spans="4:4" x14ac:dyDescent="0.25">
      <c r="D1017" s="50"/>
    </row>
    <row r="1018" spans="4:4" x14ac:dyDescent="0.25">
      <c r="D1018" s="50"/>
    </row>
    <row r="1019" spans="4:4" x14ac:dyDescent="0.25">
      <c r="D1019" s="50"/>
    </row>
    <row r="1020" spans="4:4" x14ac:dyDescent="0.25">
      <c r="D1020" s="50"/>
    </row>
    <row r="1021" spans="4:4" x14ac:dyDescent="0.25">
      <c r="D1021" s="50"/>
    </row>
    <row r="1022" spans="4:4" x14ac:dyDescent="0.25">
      <c r="D1022" s="50"/>
    </row>
    <row r="1023" spans="4:4" x14ac:dyDescent="0.25">
      <c r="D1023" s="50"/>
    </row>
    <row r="1024" spans="4:4" x14ac:dyDescent="0.25">
      <c r="D1024" s="50"/>
    </row>
    <row r="1025" spans="4:4" x14ac:dyDescent="0.25">
      <c r="D1025" s="50"/>
    </row>
    <row r="1026" spans="4:4" x14ac:dyDescent="0.25">
      <c r="D1026" s="50"/>
    </row>
    <row r="1027" spans="4:4" x14ac:dyDescent="0.25">
      <c r="D1027" s="50"/>
    </row>
    <row r="1028" spans="4:4" x14ac:dyDescent="0.25">
      <c r="D1028" s="50"/>
    </row>
    <row r="1029" spans="4:4" x14ac:dyDescent="0.25">
      <c r="D1029" s="50"/>
    </row>
    <row r="1030" spans="4:4" x14ac:dyDescent="0.25">
      <c r="D1030" s="50"/>
    </row>
    <row r="1031" spans="4:4" x14ac:dyDescent="0.25">
      <c r="D1031" s="50"/>
    </row>
    <row r="1032" spans="4:4" x14ac:dyDescent="0.25">
      <c r="D1032" s="50"/>
    </row>
    <row r="1033" spans="4:4" x14ac:dyDescent="0.25">
      <c r="D1033" s="50"/>
    </row>
    <row r="1034" spans="4:4" x14ac:dyDescent="0.25">
      <c r="D1034" s="50"/>
    </row>
    <row r="1035" spans="4:4" x14ac:dyDescent="0.25">
      <c r="D1035" s="50"/>
    </row>
    <row r="1036" spans="4:4" x14ac:dyDescent="0.25">
      <c r="D1036" s="50"/>
    </row>
    <row r="1037" spans="4:4" x14ac:dyDescent="0.25">
      <c r="D1037" s="50"/>
    </row>
    <row r="1038" spans="4:4" x14ac:dyDescent="0.25">
      <c r="D1038" s="50"/>
    </row>
    <row r="1039" spans="4:4" x14ac:dyDescent="0.25">
      <c r="D1039" s="50"/>
    </row>
    <row r="1040" spans="4:4" x14ac:dyDescent="0.25">
      <c r="D1040" s="50"/>
    </row>
    <row r="1041" spans="4:4" x14ac:dyDescent="0.25">
      <c r="D1041" s="50"/>
    </row>
    <row r="1042" spans="4:4" x14ac:dyDescent="0.25">
      <c r="D1042" s="50"/>
    </row>
    <row r="1043" spans="4:4" x14ac:dyDescent="0.25">
      <c r="D1043" s="50"/>
    </row>
    <row r="1044" spans="4:4" x14ac:dyDescent="0.25">
      <c r="D1044" s="50"/>
    </row>
    <row r="1045" spans="4:4" x14ac:dyDescent="0.25">
      <c r="D1045" s="50"/>
    </row>
    <row r="1046" spans="4:4" x14ac:dyDescent="0.25">
      <c r="D1046" s="50"/>
    </row>
    <row r="1047" spans="4:4" x14ac:dyDescent="0.25">
      <c r="D1047" s="50"/>
    </row>
    <row r="1048" spans="4:4" x14ac:dyDescent="0.25">
      <c r="D1048" s="50"/>
    </row>
    <row r="1049" spans="4:4" x14ac:dyDescent="0.25">
      <c r="D1049" s="50"/>
    </row>
    <row r="1050" spans="4:4" x14ac:dyDescent="0.25">
      <c r="D1050" s="50"/>
    </row>
    <row r="1051" spans="4:4" x14ac:dyDescent="0.25">
      <c r="D1051" s="50"/>
    </row>
    <row r="1052" spans="4:4" x14ac:dyDescent="0.25">
      <c r="D1052" s="50"/>
    </row>
    <row r="1053" spans="4:4" x14ac:dyDescent="0.25">
      <c r="D1053" s="50"/>
    </row>
    <row r="1054" spans="4:4" x14ac:dyDescent="0.25">
      <c r="D1054" s="50"/>
    </row>
    <row r="1055" spans="4:4" x14ac:dyDescent="0.25">
      <c r="D1055" s="50"/>
    </row>
    <row r="1056" spans="4:4" x14ac:dyDescent="0.25">
      <c r="D1056" s="50"/>
    </row>
    <row r="1057" spans="4:4" x14ac:dyDescent="0.25">
      <c r="D1057" s="50"/>
    </row>
    <row r="1058" spans="4:4" x14ac:dyDescent="0.25">
      <c r="D1058" s="50"/>
    </row>
    <row r="1059" spans="4:4" x14ac:dyDescent="0.25">
      <c r="D1059" s="50"/>
    </row>
    <row r="1060" spans="4:4" x14ac:dyDescent="0.25">
      <c r="D1060" s="50"/>
    </row>
    <row r="1061" spans="4:4" x14ac:dyDescent="0.25">
      <c r="D1061" s="50"/>
    </row>
    <row r="1062" spans="4:4" x14ac:dyDescent="0.25">
      <c r="D1062" s="50"/>
    </row>
    <row r="1063" spans="4:4" x14ac:dyDescent="0.25">
      <c r="D1063" s="50"/>
    </row>
    <row r="1064" spans="4:4" x14ac:dyDescent="0.25">
      <c r="D1064" s="50"/>
    </row>
    <row r="1065" spans="4:4" x14ac:dyDescent="0.25">
      <c r="D1065" s="50"/>
    </row>
    <row r="1066" spans="4:4" x14ac:dyDescent="0.25">
      <c r="D1066" s="50"/>
    </row>
    <row r="1067" spans="4:4" x14ac:dyDescent="0.25">
      <c r="D1067" s="50"/>
    </row>
    <row r="1068" spans="4:4" x14ac:dyDescent="0.25">
      <c r="D1068" s="50"/>
    </row>
    <row r="1069" spans="4:4" x14ac:dyDescent="0.25">
      <c r="D1069" s="50"/>
    </row>
    <row r="1070" spans="4:4" x14ac:dyDescent="0.25">
      <c r="D1070" s="50"/>
    </row>
    <row r="1071" spans="4:4" x14ac:dyDescent="0.25">
      <c r="D1071" s="50"/>
    </row>
    <row r="1072" spans="4:4" x14ac:dyDescent="0.25">
      <c r="D1072" s="50"/>
    </row>
    <row r="1073" spans="4:4" x14ac:dyDescent="0.25">
      <c r="D1073" s="50"/>
    </row>
    <row r="1074" spans="4:4" x14ac:dyDescent="0.25">
      <c r="D1074" s="50"/>
    </row>
    <row r="1075" spans="4:4" x14ac:dyDescent="0.25">
      <c r="D1075" s="50"/>
    </row>
    <row r="1076" spans="4:4" x14ac:dyDescent="0.25">
      <c r="D1076" s="50"/>
    </row>
    <row r="1077" spans="4:4" x14ac:dyDescent="0.25">
      <c r="D1077" s="50"/>
    </row>
    <row r="1078" spans="4:4" x14ac:dyDescent="0.25">
      <c r="D1078" s="50"/>
    </row>
    <row r="1079" spans="4:4" x14ac:dyDescent="0.25">
      <c r="D1079" s="50"/>
    </row>
    <row r="1080" spans="4:4" x14ac:dyDescent="0.25">
      <c r="D1080" s="50"/>
    </row>
  </sheetData>
  <sheetProtection algorithmName="SHA-512" hashValue="BVLaw+LE/Jl5+Pt8OmgfWweJSZkV2OhyLH+isEJ9OU5k26rWOV7+0b74qfsJE8I45sO9jnmPPOQxPsOZh7+OQg==" saltValue="BVvLx63hq9PQRqDI95DTUg==" spinCount="100000" sheet="1" objects="1" scenarios="1"/>
  <phoneticPr fontId="13" type="noConversion"/>
  <pageMargins left="1.1811023622047245" right="0.23622047244094491" top="0.78740157480314965" bottom="0.78740157480314965" header="0.31496062992125984" footer="0.31496062992125984"/>
  <pageSetup paperSize="9" orientation="portrait" r:id="rId1"/>
  <headerFooter>
    <oddHeader>&amp;C&amp;10&amp;EPROJEKTANTSKI POPIS S PREDIZMERAMI IN STROŠKOVNO OCENO
KOLESARSKE STEZE KROŽNO KRIŽIŠČE ŽALE</oddHeader>
    <oddFooter>&amp;R&amp;10Stran &amp;P/&amp;N</oddFooter>
  </headerFooter>
  <ignoredErrors>
    <ignoredError sqref="F122:F123 F186:F189 F85:F86 F112:F113 F43:F46 F191" unlockedFormula="1"/>
    <ignoredError sqref="F11" formula="1"/>
    <ignoredError sqref="A6:A191" twoDigitTextYear="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H32"/>
  <sheetViews>
    <sheetView showGridLines="0" view="pageLayout" zoomScaleNormal="100" workbookViewId="0">
      <selection activeCell="E12" sqref="E12"/>
    </sheetView>
  </sheetViews>
  <sheetFormatPr defaultRowHeight="18" x14ac:dyDescent="0.25"/>
  <cols>
    <col min="1" max="1" width="7.28515625" style="2" customWidth="1"/>
    <col min="2" max="7" width="9.140625" style="2"/>
    <col min="8" max="8" width="23.5703125" style="2" customWidth="1"/>
    <col min="9" max="16384" width="9.140625" style="2"/>
  </cols>
  <sheetData>
    <row r="1" spans="1:8" x14ac:dyDescent="0.25">
      <c r="A1" s="572" t="s">
        <v>474</v>
      </c>
      <c r="B1" s="572"/>
      <c r="C1" s="572"/>
      <c r="D1" s="572"/>
      <c r="E1" s="572"/>
      <c r="F1" s="572"/>
      <c r="G1" s="572"/>
      <c r="H1" s="572"/>
    </row>
    <row r="5" spans="1:8" ht="18" customHeight="1" x14ac:dyDescent="0.25">
      <c r="A5" s="573" t="s">
        <v>387</v>
      </c>
      <c r="B5" s="573"/>
      <c r="C5" s="573"/>
      <c r="D5" s="573"/>
      <c r="E5" s="573"/>
      <c r="F5" s="573"/>
      <c r="G5" s="573"/>
      <c r="H5" s="573"/>
    </row>
    <row r="6" spans="1:8" x14ac:dyDescent="0.25">
      <c r="A6" s="573"/>
      <c r="B6" s="573"/>
      <c r="C6" s="573"/>
      <c r="D6" s="573"/>
      <c r="E6" s="573"/>
      <c r="F6" s="573"/>
      <c r="G6" s="573"/>
      <c r="H6" s="573"/>
    </row>
    <row r="11" spans="1:8" x14ac:dyDescent="0.25">
      <c r="B11" s="89" t="s">
        <v>475</v>
      </c>
    </row>
    <row r="13" spans="1:8" x14ac:dyDescent="0.25">
      <c r="A13" s="90" t="s">
        <v>389</v>
      </c>
      <c r="B13" s="90" t="s">
        <v>7</v>
      </c>
      <c r="C13" s="91"/>
      <c r="D13" s="91"/>
      <c r="E13" s="91"/>
      <c r="F13" s="91"/>
      <c r="G13" s="91"/>
      <c r="H13" s="92">
        <f>'POPIS VOZ_POKOPALIŠKA'!F29</f>
        <v>0</v>
      </c>
    </row>
    <row r="14" spans="1:8" x14ac:dyDescent="0.25">
      <c r="A14" s="90" t="s">
        <v>390</v>
      </c>
      <c r="B14" s="90" t="s">
        <v>42</v>
      </c>
      <c r="C14" s="91"/>
      <c r="D14" s="91"/>
      <c r="E14" s="91"/>
      <c r="F14" s="91"/>
      <c r="G14" s="91"/>
      <c r="H14" s="92">
        <f>'POPIS VOZ_POKOPALIŠKA'!F48</f>
        <v>0</v>
      </c>
    </row>
    <row r="15" spans="1:8" x14ac:dyDescent="0.25">
      <c r="A15" s="90" t="s">
        <v>391</v>
      </c>
      <c r="B15" s="90" t="s">
        <v>67</v>
      </c>
      <c r="C15" s="91"/>
      <c r="D15" s="91"/>
      <c r="E15" s="91"/>
      <c r="F15" s="91"/>
      <c r="G15" s="91"/>
      <c r="H15" s="92">
        <f>'POPIS VOZ_POKOPALIŠKA'!F64</f>
        <v>0</v>
      </c>
    </row>
    <row r="16" spans="1:8" x14ac:dyDescent="0.25">
      <c r="A16" s="90" t="s">
        <v>392</v>
      </c>
      <c r="B16" s="90" t="s">
        <v>91</v>
      </c>
      <c r="C16" s="91"/>
      <c r="D16" s="91"/>
      <c r="E16" s="91"/>
      <c r="F16" s="91"/>
      <c r="G16" s="91"/>
      <c r="H16" s="92">
        <f>'POPIS VOZ_POKOPALIŠKA'!F71</f>
        <v>0</v>
      </c>
    </row>
    <row r="17" spans="1:8" x14ac:dyDescent="0.25">
      <c r="A17" s="94" t="s">
        <v>366</v>
      </c>
      <c r="B17" s="94" t="s">
        <v>118</v>
      </c>
      <c r="C17" s="93"/>
      <c r="D17" s="93"/>
      <c r="E17" s="93"/>
      <c r="F17" s="93"/>
      <c r="G17" s="93"/>
      <c r="H17" s="111">
        <f>'POPIS VOZ_POKOPALIŠKA'!F105</f>
        <v>0</v>
      </c>
    </row>
    <row r="18" spans="1:8" x14ac:dyDescent="0.25">
      <c r="A18" s="91"/>
      <c r="B18" s="91"/>
      <c r="C18" s="91"/>
      <c r="D18" s="91"/>
      <c r="E18" s="91"/>
      <c r="F18" s="91"/>
      <c r="G18" s="91"/>
      <c r="H18" s="91"/>
    </row>
    <row r="19" spans="1:8" x14ac:dyDescent="0.25">
      <c r="A19" s="93"/>
      <c r="B19" s="94" t="s">
        <v>393</v>
      </c>
      <c r="C19" s="93"/>
      <c r="D19" s="93"/>
      <c r="E19" s="93"/>
      <c r="F19" s="93"/>
      <c r="G19" s="93"/>
      <c r="H19" s="95">
        <f>SUM(H13:H18)</f>
        <v>0</v>
      </c>
    </row>
    <row r="20" spans="1:8" x14ac:dyDescent="0.25">
      <c r="A20" s="91"/>
      <c r="B20" s="91"/>
      <c r="C20" s="91"/>
      <c r="D20" s="91"/>
      <c r="E20" s="91"/>
      <c r="F20" s="91"/>
      <c r="G20" s="91"/>
      <c r="H20" s="96"/>
    </row>
    <row r="21" spans="1:8" x14ac:dyDescent="0.25">
      <c r="A21" s="93"/>
      <c r="B21" s="93" t="s">
        <v>394</v>
      </c>
      <c r="C21" s="93"/>
      <c r="D21" s="93"/>
      <c r="E21" s="93"/>
      <c r="F21" s="93"/>
      <c r="G21" s="93"/>
      <c r="H21" s="95">
        <f>H19*0.22</f>
        <v>0</v>
      </c>
    </row>
    <row r="22" spans="1:8" x14ac:dyDescent="0.25">
      <c r="A22" s="91"/>
      <c r="B22" s="91"/>
      <c r="C22" s="91"/>
      <c r="D22" s="91"/>
      <c r="E22" s="91"/>
      <c r="F22" s="91"/>
      <c r="G22" s="91"/>
      <c r="H22" s="96"/>
    </row>
    <row r="23" spans="1:8" ht="18.75" thickBot="1" x14ac:dyDescent="0.3">
      <c r="A23" s="97"/>
      <c r="B23" s="97" t="s">
        <v>395</v>
      </c>
      <c r="C23" s="97"/>
      <c r="D23" s="97"/>
      <c r="E23" s="97"/>
      <c r="F23" s="97"/>
      <c r="G23" s="97"/>
      <c r="H23" s="98">
        <f>H21+H19</f>
        <v>0</v>
      </c>
    </row>
    <row r="24" spans="1:8" ht="18.75" thickTop="1" x14ac:dyDescent="0.25"/>
    <row r="30" spans="1:8" x14ac:dyDescent="0.25">
      <c r="B30" s="91"/>
      <c r="C30" s="91"/>
      <c r="D30" s="91"/>
      <c r="E30" s="91"/>
      <c r="F30" s="91"/>
    </row>
    <row r="31" spans="1:8" x14ac:dyDescent="0.25">
      <c r="B31" s="91"/>
      <c r="C31" s="91"/>
      <c r="D31" s="91"/>
      <c r="E31" s="91"/>
      <c r="F31" s="91"/>
    </row>
    <row r="32" spans="1:8" x14ac:dyDescent="0.25">
      <c r="B32" s="91"/>
      <c r="C32" s="91"/>
      <c r="D32" s="91"/>
      <c r="E32" s="91"/>
      <c r="F32" s="91"/>
    </row>
  </sheetData>
  <sheetProtection algorithmName="SHA-512" hashValue="dXND1Kv4R3lzO1IbLAZDe1lJERh6z1FLgYECccOcYMax3893o4sxT8ewTTwmJhthC0knSK6jH4eFqE8tTVzSbg==" saltValue="Oz0H9tCvUDny5GpeE6T+Qw=="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F999"/>
  <sheetViews>
    <sheetView view="pageBreakPreview" zoomScale="115" zoomScaleNormal="145" zoomScaleSheetLayoutView="115" zoomScalePageLayoutView="130" workbookViewId="0">
      <selection activeCell="B9" sqref="B9"/>
    </sheetView>
  </sheetViews>
  <sheetFormatPr defaultRowHeight="18" x14ac:dyDescent="0.25"/>
  <cols>
    <col min="1" max="1" width="5.140625" style="2" customWidth="1"/>
    <col min="2" max="2" width="49.28515625" style="2" customWidth="1"/>
    <col min="3" max="3" width="4.85546875" style="2" customWidth="1"/>
    <col min="4" max="4" width="6.85546875" style="2" bestFit="1" customWidth="1"/>
    <col min="5" max="5" width="9.7109375" style="330" bestFit="1" customWidth="1"/>
    <col min="6" max="6" width="10.42578125" style="2" customWidth="1"/>
    <col min="7" max="16384" width="9.140625" style="2"/>
  </cols>
  <sheetData>
    <row r="1" spans="1:6" ht="14.1" customHeight="1" x14ac:dyDescent="0.25">
      <c r="A1" s="1" t="s">
        <v>0</v>
      </c>
      <c r="B1" s="1" t="s">
        <v>1</v>
      </c>
      <c r="C1" s="1" t="s">
        <v>2</v>
      </c>
      <c r="D1" s="1" t="s">
        <v>3</v>
      </c>
      <c r="E1" s="322" t="s">
        <v>4</v>
      </c>
      <c r="F1" s="1" t="s">
        <v>5</v>
      </c>
    </row>
    <row r="2" spans="1:6" ht="8.4499999999999993" customHeight="1" thickBot="1" x14ac:dyDescent="0.3">
      <c r="A2" s="3"/>
      <c r="B2" s="4"/>
      <c r="C2" s="3"/>
      <c r="D2" s="5"/>
      <c r="E2" s="323"/>
      <c r="F2" s="4"/>
    </row>
    <row r="3" spans="1:6" ht="17.100000000000001" customHeight="1" thickBot="1" x14ac:dyDescent="0.3">
      <c r="A3" s="6" t="s">
        <v>6</v>
      </c>
      <c r="B3" s="7" t="s">
        <v>7</v>
      </c>
      <c r="C3" s="8"/>
      <c r="D3" s="9"/>
      <c r="E3" s="102"/>
      <c r="F3" s="10"/>
    </row>
    <row r="4" spans="1:6" ht="8.4499999999999993" customHeight="1" x14ac:dyDescent="0.3">
      <c r="A4" s="11"/>
      <c r="B4" s="12"/>
      <c r="C4" s="11"/>
      <c r="D4" s="13"/>
      <c r="E4" s="103"/>
      <c r="F4" s="14"/>
    </row>
    <row r="5" spans="1:6" ht="14.1" customHeight="1" x14ac:dyDescent="0.25">
      <c r="A5" s="15" t="s">
        <v>8</v>
      </c>
      <c r="B5" s="16" t="s">
        <v>9</v>
      </c>
      <c r="C5" s="17"/>
      <c r="D5" s="18"/>
      <c r="E5" s="162"/>
      <c r="F5" s="19"/>
    </row>
    <row r="6" spans="1:6" ht="14.1" customHeight="1" x14ac:dyDescent="0.25">
      <c r="A6" s="20" t="s">
        <v>157</v>
      </c>
      <c r="B6" s="21" t="s">
        <v>10</v>
      </c>
      <c r="C6" s="22" t="s">
        <v>11</v>
      </c>
      <c r="D6" s="23">
        <v>0.23499999999999999</v>
      </c>
      <c r="E6" s="100"/>
      <c r="F6" s="24">
        <f>E6*D6</f>
        <v>0</v>
      </c>
    </row>
    <row r="7" spans="1:6" ht="25.5" x14ac:dyDescent="0.25">
      <c r="A7" s="20" t="s">
        <v>158</v>
      </c>
      <c r="B7" s="21" t="s">
        <v>12</v>
      </c>
      <c r="C7" s="22" t="s">
        <v>11</v>
      </c>
      <c r="D7" s="23">
        <v>0.23499999999999999</v>
      </c>
      <c r="E7" s="100"/>
      <c r="F7" s="24">
        <f>E7*D7</f>
        <v>0</v>
      </c>
    </row>
    <row r="8" spans="1:6" ht="14.1" customHeight="1" x14ac:dyDescent="0.25">
      <c r="A8" s="20" t="s">
        <v>159</v>
      </c>
      <c r="B8" s="21" t="s">
        <v>13</v>
      </c>
      <c r="C8" s="22" t="s">
        <v>14</v>
      </c>
      <c r="D8" s="23">
        <v>11</v>
      </c>
      <c r="E8" s="100"/>
      <c r="F8" s="24">
        <f>E8*D8</f>
        <v>0</v>
      </c>
    </row>
    <row r="9" spans="1:6" ht="25.5" x14ac:dyDescent="0.25">
      <c r="A9" s="20" t="s">
        <v>167</v>
      </c>
      <c r="B9" s="21" t="s">
        <v>15</v>
      </c>
      <c r="C9" s="22" t="s">
        <v>14</v>
      </c>
      <c r="D9" s="23">
        <v>95</v>
      </c>
      <c r="E9" s="100"/>
      <c r="F9" s="24">
        <f>E9*D9</f>
        <v>0</v>
      </c>
    </row>
    <row r="10" spans="1:6" ht="14.1" customHeight="1" x14ac:dyDescent="0.25">
      <c r="A10" s="15" t="s">
        <v>16</v>
      </c>
      <c r="B10" s="16" t="s">
        <v>17</v>
      </c>
      <c r="C10" s="17"/>
      <c r="D10" s="18"/>
      <c r="E10" s="162"/>
      <c r="F10" s="19"/>
    </row>
    <row r="11" spans="1:6" ht="38.25" x14ac:dyDescent="0.25">
      <c r="A11" s="25"/>
      <c r="B11" s="26" t="s">
        <v>18</v>
      </c>
      <c r="C11" s="27"/>
      <c r="D11" s="28"/>
      <c r="E11" s="99"/>
      <c r="F11" s="29"/>
    </row>
    <row r="12" spans="1:6" ht="14.1" customHeight="1" x14ac:dyDescent="0.25">
      <c r="A12" s="25" t="s">
        <v>144</v>
      </c>
      <c r="B12" s="30" t="s">
        <v>20</v>
      </c>
      <c r="C12" s="27"/>
      <c r="D12" s="28"/>
      <c r="E12" s="99"/>
      <c r="F12" s="29"/>
    </row>
    <row r="13" spans="1:6" ht="14.1" customHeight="1" x14ac:dyDescent="0.25">
      <c r="A13" s="20" t="s">
        <v>168</v>
      </c>
      <c r="B13" s="21" t="s">
        <v>21</v>
      </c>
      <c r="C13" s="22" t="s">
        <v>14</v>
      </c>
      <c r="D13" s="23">
        <v>2</v>
      </c>
      <c r="E13" s="100"/>
      <c r="F13" s="24">
        <f>E13*D13</f>
        <v>0</v>
      </c>
    </row>
    <row r="14" spans="1:6" ht="25.5" x14ac:dyDescent="0.25">
      <c r="A14" s="20" t="s">
        <v>169</v>
      </c>
      <c r="B14" s="21" t="s">
        <v>22</v>
      </c>
      <c r="C14" s="22" t="s">
        <v>14</v>
      </c>
      <c r="D14" s="23">
        <v>1</v>
      </c>
      <c r="E14" s="100"/>
      <c r="F14" s="24">
        <f>E14*D14</f>
        <v>0</v>
      </c>
    </row>
    <row r="15" spans="1:6" ht="14.1" customHeight="1" x14ac:dyDescent="0.25">
      <c r="A15" s="25" t="s">
        <v>23</v>
      </c>
      <c r="B15" s="30" t="s">
        <v>24</v>
      </c>
      <c r="C15" s="27"/>
      <c r="D15" s="28"/>
      <c r="E15" s="99"/>
      <c r="F15" s="29"/>
    </row>
    <row r="16" spans="1:6" ht="14.1" customHeight="1" x14ac:dyDescent="0.25">
      <c r="A16" s="20" t="s">
        <v>170</v>
      </c>
      <c r="B16" s="21" t="s">
        <v>26</v>
      </c>
      <c r="C16" s="22" t="s">
        <v>25</v>
      </c>
      <c r="D16" s="23">
        <v>650</v>
      </c>
      <c r="E16" s="100"/>
      <c r="F16" s="24">
        <f t="shared" ref="F16:F22" si="0">E16*D16</f>
        <v>0</v>
      </c>
    </row>
    <row r="17" spans="1:6" ht="14.1" customHeight="1" x14ac:dyDescent="0.25">
      <c r="A17" s="20" t="s">
        <v>171</v>
      </c>
      <c r="B17" s="21" t="s">
        <v>408</v>
      </c>
      <c r="C17" s="22" t="s">
        <v>25</v>
      </c>
      <c r="D17" s="23">
        <v>2510</v>
      </c>
      <c r="E17" s="100"/>
      <c r="F17" s="24">
        <f t="shared" si="0"/>
        <v>0</v>
      </c>
    </row>
    <row r="18" spans="1:6" ht="14.1" customHeight="1" x14ac:dyDescent="0.25">
      <c r="A18" s="20" t="s">
        <v>172</v>
      </c>
      <c r="B18" s="21" t="s">
        <v>324</v>
      </c>
      <c r="C18" s="22" t="s">
        <v>27</v>
      </c>
      <c r="D18" s="23">
        <v>159</v>
      </c>
      <c r="E18" s="100"/>
      <c r="F18" s="24">
        <f t="shared" si="0"/>
        <v>0</v>
      </c>
    </row>
    <row r="19" spans="1:6" ht="14.1" customHeight="1" x14ac:dyDescent="0.25">
      <c r="A19" s="20" t="s">
        <v>173</v>
      </c>
      <c r="B19" s="21" t="s">
        <v>28</v>
      </c>
      <c r="C19" s="22" t="s">
        <v>27</v>
      </c>
      <c r="D19" s="23">
        <v>120</v>
      </c>
      <c r="E19" s="100"/>
      <c r="F19" s="24">
        <f t="shared" si="0"/>
        <v>0</v>
      </c>
    </row>
    <row r="20" spans="1:6" ht="25.5" x14ac:dyDescent="0.25">
      <c r="A20" s="20" t="s">
        <v>174</v>
      </c>
      <c r="B20" s="21" t="s">
        <v>29</v>
      </c>
      <c r="C20" s="22" t="s">
        <v>27</v>
      </c>
      <c r="D20" s="23">
        <v>90</v>
      </c>
      <c r="E20" s="100"/>
      <c r="F20" s="24">
        <f t="shared" si="0"/>
        <v>0</v>
      </c>
    </row>
    <row r="21" spans="1:6" ht="25.5" x14ac:dyDescent="0.25">
      <c r="A21" s="20" t="s">
        <v>175</v>
      </c>
      <c r="B21" s="21" t="s">
        <v>30</v>
      </c>
      <c r="C21" s="22" t="s">
        <v>27</v>
      </c>
      <c r="D21" s="23">
        <v>240</v>
      </c>
      <c r="E21" s="100"/>
      <c r="F21" s="24">
        <f t="shared" si="0"/>
        <v>0</v>
      </c>
    </row>
    <row r="22" spans="1:6" ht="38.25" x14ac:dyDescent="0.25">
      <c r="A22" s="20" t="s">
        <v>176</v>
      </c>
      <c r="B22" s="21" t="s">
        <v>155</v>
      </c>
      <c r="C22" s="22" t="s">
        <v>25</v>
      </c>
      <c r="D22" s="23">
        <v>5</v>
      </c>
      <c r="E22" s="100"/>
      <c r="F22" s="24">
        <f t="shared" si="0"/>
        <v>0</v>
      </c>
    </row>
    <row r="23" spans="1:6" ht="14.1" customHeight="1" x14ac:dyDescent="0.25">
      <c r="A23" s="25" t="s">
        <v>33</v>
      </c>
      <c r="B23" s="30" t="s">
        <v>34</v>
      </c>
      <c r="C23" s="27"/>
      <c r="D23" s="28"/>
      <c r="E23" s="99"/>
      <c r="F23" s="29"/>
    </row>
    <row r="24" spans="1:6" ht="14.1" customHeight="1" x14ac:dyDescent="0.25">
      <c r="A24" s="20" t="s">
        <v>177</v>
      </c>
      <c r="B24" s="21" t="s">
        <v>35</v>
      </c>
      <c r="C24" s="22" t="s">
        <v>27</v>
      </c>
      <c r="D24" s="23">
        <v>35</v>
      </c>
      <c r="E24" s="100"/>
      <c r="F24" s="24">
        <f>E24*D24</f>
        <v>0</v>
      </c>
    </row>
    <row r="25" spans="1:6" ht="14.1" customHeight="1" x14ac:dyDescent="0.25">
      <c r="A25" s="20" t="s">
        <v>178</v>
      </c>
      <c r="B25" s="21" t="s">
        <v>145</v>
      </c>
      <c r="C25" s="22" t="s">
        <v>37</v>
      </c>
      <c r="D25" s="23">
        <v>8</v>
      </c>
      <c r="E25" s="100"/>
      <c r="F25" s="24">
        <f>E25*D25</f>
        <v>0</v>
      </c>
    </row>
    <row r="26" spans="1:6" ht="14.1" customHeight="1" x14ac:dyDescent="0.25">
      <c r="A26" s="20" t="s">
        <v>179</v>
      </c>
      <c r="B26" s="21" t="s">
        <v>38</v>
      </c>
      <c r="C26" s="22" t="s">
        <v>14</v>
      </c>
      <c r="D26" s="23">
        <v>1</v>
      </c>
      <c r="E26" s="100"/>
      <c r="F26" s="24">
        <f>E26*D26</f>
        <v>0</v>
      </c>
    </row>
    <row r="27" spans="1:6" ht="38.25" x14ac:dyDescent="0.25">
      <c r="A27" s="20" t="s">
        <v>180</v>
      </c>
      <c r="B27" s="21" t="s">
        <v>39</v>
      </c>
      <c r="C27" s="22" t="s">
        <v>14</v>
      </c>
      <c r="D27" s="23">
        <v>6</v>
      </c>
      <c r="E27" s="100"/>
      <c r="F27" s="24">
        <f>E27*D27</f>
        <v>0</v>
      </c>
    </row>
    <row r="28" spans="1:6" ht="8.4499999999999993" customHeight="1" thickBot="1" x14ac:dyDescent="0.3">
      <c r="A28" s="34"/>
      <c r="B28" s="34"/>
      <c r="C28" s="34"/>
      <c r="D28" s="35"/>
      <c r="E28" s="104"/>
      <c r="F28" s="34"/>
    </row>
    <row r="29" spans="1:6" ht="14.1" customHeight="1" thickTop="1" thickBot="1" x14ac:dyDescent="0.3">
      <c r="A29" s="36"/>
      <c r="B29" s="37" t="s">
        <v>40</v>
      </c>
      <c r="C29" s="36"/>
      <c r="D29" s="38"/>
      <c r="E29" s="326"/>
      <c r="F29" s="39">
        <f>SUM(F6:F28)</f>
        <v>0</v>
      </c>
    </row>
    <row r="30" spans="1:6" ht="14.1" customHeight="1" thickBot="1" x14ac:dyDescent="0.3">
      <c r="A30" s="6" t="s">
        <v>41</v>
      </c>
      <c r="B30" s="7" t="s">
        <v>42</v>
      </c>
      <c r="C30" s="8"/>
      <c r="D30" s="9"/>
      <c r="E30" s="102"/>
      <c r="F30" s="10"/>
    </row>
    <row r="31" spans="1:6" ht="8.4499999999999993" customHeight="1" x14ac:dyDescent="0.3">
      <c r="A31" s="11"/>
      <c r="B31" s="12"/>
      <c r="C31" s="11"/>
      <c r="D31" s="13"/>
      <c r="E31" s="103"/>
      <c r="F31" s="14"/>
    </row>
    <row r="32" spans="1:6" ht="14.1" customHeight="1" x14ac:dyDescent="0.25">
      <c r="A32" s="15" t="s">
        <v>43</v>
      </c>
      <c r="B32" s="16" t="s">
        <v>44</v>
      </c>
      <c r="C32" s="17"/>
      <c r="D32" s="18"/>
      <c r="E32" s="162"/>
      <c r="F32" s="19"/>
    </row>
    <row r="33" spans="1:6" ht="25.5" x14ac:dyDescent="0.25">
      <c r="A33" s="20" t="s">
        <v>160</v>
      </c>
      <c r="B33" s="21" t="s">
        <v>45</v>
      </c>
      <c r="C33" s="22" t="s">
        <v>32</v>
      </c>
      <c r="D33" s="23">
        <v>57</v>
      </c>
      <c r="E33" s="100"/>
      <c r="F33" s="24">
        <f>E33*D33</f>
        <v>0</v>
      </c>
    </row>
    <row r="34" spans="1:6" ht="25.5" x14ac:dyDescent="0.25">
      <c r="A34" s="20" t="s">
        <v>161</v>
      </c>
      <c r="B34" s="21" t="s">
        <v>46</v>
      </c>
      <c r="C34" s="22" t="s">
        <v>32</v>
      </c>
      <c r="D34" s="23">
        <v>2785</v>
      </c>
      <c r="E34" s="100"/>
      <c r="F34" s="24">
        <f>E34*D34</f>
        <v>0</v>
      </c>
    </row>
    <row r="35" spans="1:6" s="31" customFormat="1" ht="38.25" x14ac:dyDescent="0.25">
      <c r="A35" s="20" t="s">
        <v>182</v>
      </c>
      <c r="B35" s="21" t="s">
        <v>47</v>
      </c>
      <c r="C35" s="22" t="s">
        <v>32</v>
      </c>
      <c r="D35" s="23">
        <v>235</v>
      </c>
      <c r="E35" s="100"/>
      <c r="F35" s="24">
        <f>E35*D35</f>
        <v>0</v>
      </c>
    </row>
    <row r="36" spans="1:6" ht="14.1" customHeight="1" x14ac:dyDescent="0.25">
      <c r="A36" s="40" t="s">
        <v>48</v>
      </c>
      <c r="B36" s="16" t="s">
        <v>49</v>
      </c>
      <c r="C36" s="17"/>
      <c r="D36" s="18"/>
      <c r="E36" s="162"/>
      <c r="F36" s="19"/>
    </row>
    <row r="37" spans="1:6" ht="25.5" x14ac:dyDescent="0.25">
      <c r="A37" s="20" t="s">
        <v>162</v>
      </c>
      <c r="B37" s="21" t="s">
        <v>50</v>
      </c>
      <c r="C37" s="22" t="s">
        <v>25</v>
      </c>
      <c r="D37" s="23">
        <v>2945</v>
      </c>
      <c r="E37" s="100"/>
      <c r="F37" s="24">
        <f>E37*D37</f>
        <v>0</v>
      </c>
    </row>
    <row r="38" spans="1:6" ht="14.1" customHeight="1" x14ac:dyDescent="0.25">
      <c r="A38" s="15" t="s">
        <v>51</v>
      </c>
      <c r="B38" s="16" t="s">
        <v>52</v>
      </c>
      <c r="C38" s="17"/>
      <c r="D38" s="18"/>
      <c r="E38" s="162"/>
      <c r="F38" s="19"/>
    </row>
    <row r="39" spans="1:6" ht="76.5" x14ac:dyDescent="0.25">
      <c r="A39" s="20" t="s">
        <v>183</v>
      </c>
      <c r="B39" s="21" t="s">
        <v>146</v>
      </c>
      <c r="C39" s="22" t="s">
        <v>32</v>
      </c>
      <c r="D39" s="23">
        <v>1140</v>
      </c>
      <c r="E39" s="100"/>
      <c r="F39" s="24">
        <f>E39*D39</f>
        <v>0</v>
      </c>
    </row>
    <row r="40" spans="1:6" ht="25.5" x14ac:dyDescent="0.25">
      <c r="A40" s="20" t="s">
        <v>631</v>
      </c>
      <c r="B40" s="21" t="s">
        <v>630</v>
      </c>
      <c r="C40" s="22" t="s">
        <v>32</v>
      </c>
      <c r="D40" s="23">
        <v>150</v>
      </c>
      <c r="E40" s="100"/>
      <c r="F40" s="24">
        <f>E40*D40</f>
        <v>0</v>
      </c>
    </row>
    <row r="41" spans="1:6" ht="14.1" customHeight="1" x14ac:dyDescent="0.25">
      <c r="A41" s="15" t="s">
        <v>58</v>
      </c>
      <c r="B41" s="16" t="s">
        <v>59</v>
      </c>
      <c r="C41" s="17"/>
      <c r="D41" s="18"/>
      <c r="E41" s="162"/>
      <c r="F41" s="19"/>
    </row>
    <row r="42" spans="1:6" ht="25.5" x14ac:dyDescent="0.25">
      <c r="A42" s="20" t="s">
        <v>186</v>
      </c>
      <c r="B42" s="21" t="s">
        <v>60</v>
      </c>
      <c r="C42" s="22" t="s">
        <v>61</v>
      </c>
      <c r="D42" s="23">
        <v>102.6</v>
      </c>
      <c r="E42" s="100"/>
      <c r="F42" s="24">
        <f>E42*D42</f>
        <v>0</v>
      </c>
    </row>
    <row r="43" spans="1:6" ht="25.5" x14ac:dyDescent="0.25">
      <c r="A43" s="20" t="s">
        <v>187</v>
      </c>
      <c r="B43" s="21" t="s">
        <v>62</v>
      </c>
      <c r="C43" s="22" t="s">
        <v>61</v>
      </c>
      <c r="D43" s="23">
        <v>5166</v>
      </c>
      <c r="E43" s="100"/>
      <c r="F43" s="24">
        <f>E43*D43</f>
        <v>0</v>
      </c>
    </row>
    <row r="44" spans="1:6" s="31" customFormat="1" ht="25.5" x14ac:dyDescent="0.25">
      <c r="A44" s="20" t="s">
        <v>188</v>
      </c>
      <c r="B44" s="21" t="s">
        <v>63</v>
      </c>
      <c r="C44" s="22" t="s">
        <v>61</v>
      </c>
      <c r="D44" s="23">
        <v>65</v>
      </c>
      <c r="E44" s="100"/>
      <c r="F44" s="24">
        <f>E44*D44</f>
        <v>0</v>
      </c>
    </row>
    <row r="45" spans="1:6" ht="25.5" x14ac:dyDescent="0.25">
      <c r="A45" s="20" t="s">
        <v>189</v>
      </c>
      <c r="B45" s="21" t="s">
        <v>64</v>
      </c>
      <c r="C45" s="22" t="s">
        <v>61</v>
      </c>
      <c r="D45" s="23">
        <v>150</v>
      </c>
      <c r="E45" s="100"/>
      <c r="F45" s="24">
        <f>E45*D45</f>
        <v>0</v>
      </c>
    </row>
    <row r="46" spans="1:6" ht="14.1" customHeight="1" x14ac:dyDescent="0.25">
      <c r="A46" s="20" t="s">
        <v>190</v>
      </c>
      <c r="B46" s="21" t="s">
        <v>65</v>
      </c>
      <c r="C46" s="22" t="s">
        <v>61</v>
      </c>
      <c r="D46" s="23">
        <v>5483.6</v>
      </c>
      <c r="E46" s="100"/>
      <c r="F46" s="24">
        <f>E46*D46</f>
        <v>0</v>
      </c>
    </row>
    <row r="47" spans="1:6" ht="8.4499999999999993" customHeight="1" thickBot="1" x14ac:dyDescent="0.3">
      <c r="A47" s="34"/>
      <c r="B47" s="34"/>
      <c r="C47" s="34"/>
      <c r="D47" s="35"/>
      <c r="E47" s="104"/>
      <c r="F47" s="34"/>
    </row>
    <row r="48" spans="1:6" ht="14.1" customHeight="1" thickTop="1" thickBot="1" x14ac:dyDescent="0.3">
      <c r="A48" s="41"/>
      <c r="B48" s="42" t="s">
        <v>40</v>
      </c>
      <c r="C48" s="41"/>
      <c r="D48" s="43"/>
      <c r="E48" s="105"/>
      <c r="F48" s="44">
        <f>SUM(F33:F47)</f>
        <v>0</v>
      </c>
    </row>
    <row r="49" spans="1:6" ht="14.1" customHeight="1" thickBot="1" x14ac:dyDescent="0.3">
      <c r="A49" s="6" t="s">
        <v>66</v>
      </c>
      <c r="B49" s="7" t="s">
        <v>67</v>
      </c>
      <c r="C49" s="8"/>
      <c r="D49" s="9"/>
      <c r="E49" s="102"/>
      <c r="F49" s="10"/>
    </row>
    <row r="50" spans="1:6" ht="8.4499999999999993" customHeight="1" x14ac:dyDescent="0.3">
      <c r="A50" s="11"/>
      <c r="B50" s="12"/>
      <c r="C50" s="11"/>
      <c r="D50" s="13"/>
      <c r="E50" s="103"/>
      <c r="F50" s="14"/>
    </row>
    <row r="51" spans="1:6" ht="14.1" customHeight="1" x14ac:dyDescent="0.25">
      <c r="A51" s="15" t="s">
        <v>68</v>
      </c>
      <c r="B51" s="16" t="s">
        <v>69</v>
      </c>
      <c r="C51" s="17"/>
      <c r="D51" s="18"/>
      <c r="E51" s="162"/>
      <c r="F51" s="19"/>
    </row>
    <row r="52" spans="1:6" ht="14.1" customHeight="1" x14ac:dyDescent="0.25">
      <c r="A52" s="25" t="s">
        <v>70</v>
      </c>
      <c r="B52" s="30" t="s">
        <v>71</v>
      </c>
      <c r="C52" s="27"/>
      <c r="D52" s="28"/>
      <c r="E52" s="99"/>
      <c r="F52" s="29"/>
    </row>
    <row r="53" spans="1:6" ht="76.5" x14ac:dyDescent="0.25">
      <c r="A53" s="20" t="s">
        <v>163</v>
      </c>
      <c r="B53" s="21" t="s">
        <v>72</v>
      </c>
      <c r="C53" s="22" t="s">
        <v>32</v>
      </c>
      <c r="D53" s="23">
        <v>930</v>
      </c>
      <c r="E53" s="100"/>
      <c r="F53" s="24">
        <f>E53*D53</f>
        <v>0</v>
      </c>
    </row>
    <row r="54" spans="1:6" ht="14.1" customHeight="1" x14ac:dyDescent="0.25">
      <c r="A54" s="25" t="s">
        <v>73</v>
      </c>
      <c r="B54" s="30" t="s">
        <v>74</v>
      </c>
      <c r="C54" s="27"/>
      <c r="D54" s="28"/>
      <c r="E54" s="99"/>
      <c r="F54" s="29"/>
    </row>
    <row r="55" spans="1:6" ht="38.25" x14ac:dyDescent="0.25">
      <c r="A55" s="20" t="s">
        <v>191</v>
      </c>
      <c r="B55" s="21" t="s">
        <v>147</v>
      </c>
      <c r="C55" s="22" t="s">
        <v>25</v>
      </c>
      <c r="D55" s="23">
        <v>2715</v>
      </c>
      <c r="E55" s="100"/>
      <c r="F55" s="24">
        <f>E55*D55</f>
        <v>0</v>
      </c>
    </row>
    <row r="56" spans="1:6" ht="14.1" customHeight="1" x14ac:dyDescent="0.25">
      <c r="A56" s="25" t="s">
        <v>148</v>
      </c>
      <c r="B56" s="30" t="s">
        <v>149</v>
      </c>
      <c r="C56" s="27"/>
      <c r="D56" s="28"/>
      <c r="E56" s="99"/>
      <c r="F56" s="29"/>
    </row>
    <row r="57" spans="1:6" ht="38.25" x14ac:dyDescent="0.25">
      <c r="A57" s="20" t="s">
        <v>245</v>
      </c>
      <c r="B57" s="21" t="s">
        <v>150</v>
      </c>
      <c r="C57" s="22" t="s">
        <v>25</v>
      </c>
      <c r="D57" s="23">
        <v>2715</v>
      </c>
      <c r="E57" s="100"/>
      <c r="F57" s="24">
        <f>E57*D57</f>
        <v>0</v>
      </c>
    </row>
    <row r="58" spans="1:6" ht="14.1" customHeight="1" x14ac:dyDescent="0.25">
      <c r="A58" s="15" t="s">
        <v>75</v>
      </c>
      <c r="B58" s="16" t="s">
        <v>76</v>
      </c>
      <c r="C58" s="17"/>
      <c r="D58" s="18"/>
      <c r="E58" s="162"/>
      <c r="F58" s="19"/>
    </row>
    <row r="59" spans="1:6" ht="14.1" customHeight="1" x14ac:dyDescent="0.25">
      <c r="A59" s="25" t="s">
        <v>77</v>
      </c>
      <c r="B59" s="30" t="s">
        <v>151</v>
      </c>
      <c r="C59" s="27"/>
      <c r="D59" s="28"/>
      <c r="E59" s="99"/>
      <c r="F59" s="29"/>
    </row>
    <row r="60" spans="1:6" ht="25.5" x14ac:dyDescent="0.25">
      <c r="A60" s="20" t="s">
        <v>192</v>
      </c>
      <c r="B60" s="21" t="s">
        <v>685</v>
      </c>
      <c r="C60" s="22" t="s">
        <v>25</v>
      </c>
      <c r="D60" s="23">
        <v>2417</v>
      </c>
      <c r="E60" s="100"/>
      <c r="F60" s="24">
        <f>E60*D60</f>
        <v>0</v>
      </c>
    </row>
    <row r="61" spans="1:6" ht="14.1" customHeight="1" x14ac:dyDescent="0.25">
      <c r="A61" s="25" t="s">
        <v>409</v>
      </c>
      <c r="B61" s="30" t="s">
        <v>410</v>
      </c>
      <c r="C61" s="27"/>
      <c r="D61" s="28"/>
      <c r="E61" s="99"/>
      <c r="F61" s="29"/>
    </row>
    <row r="62" spans="1:6" ht="51" x14ac:dyDescent="0.25">
      <c r="A62" s="20" t="s">
        <v>411</v>
      </c>
      <c r="B62" s="21" t="s">
        <v>412</v>
      </c>
      <c r="C62" s="22" t="s">
        <v>25</v>
      </c>
      <c r="D62" s="23">
        <v>298</v>
      </c>
      <c r="E62" s="100"/>
      <c r="F62" s="24">
        <f>E62*D62</f>
        <v>0</v>
      </c>
    </row>
    <row r="63" spans="1:6" ht="8.4499999999999993" customHeight="1" thickBot="1" x14ac:dyDescent="0.3">
      <c r="A63" s="34"/>
      <c r="B63" s="34"/>
      <c r="C63" s="34"/>
      <c r="D63" s="35"/>
      <c r="E63" s="104"/>
      <c r="F63" s="34"/>
    </row>
    <row r="64" spans="1:6" ht="14.1" customHeight="1" thickTop="1" thickBot="1" x14ac:dyDescent="0.3">
      <c r="A64" s="41"/>
      <c r="B64" s="42" t="s">
        <v>40</v>
      </c>
      <c r="C64" s="41"/>
      <c r="D64" s="43"/>
      <c r="E64" s="105"/>
      <c r="F64" s="44">
        <f>SUM(F53:F63)</f>
        <v>0</v>
      </c>
    </row>
    <row r="65" spans="1:6" ht="14.1" customHeight="1" thickBot="1" x14ac:dyDescent="0.3">
      <c r="A65" s="6" t="s">
        <v>90</v>
      </c>
      <c r="B65" s="7" t="s">
        <v>91</v>
      </c>
      <c r="C65" s="8"/>
      <c r="D65" s="9"/>
      <c r="E65" s="102"/>
      <c r="F65" s="10"/>
    </row>
    <row r="66" spans="1:6" ht="8.4499999999999993" customHeight="1" x14ac:dyDescent="0.3">
      <c r="A66" s="45"/>
      <c r="B66" s="12"/>
      <c r="C66" s="11"/>
      <c r="D66" s="13"/>
      <c r="E66" s="103"/>
      <c r="F66" s="14"/>
    </row>
    <row r="67" spans="1:6" ht="14.1" customHeight="1" x14ac:dyDescent="0.25">
      <c r="A67" s="25" t="s">
        <v>92</v>
      </c>
      <c r="B67" s="30" t="s">
        <v>93</v>
      </c>
      <c r="C67" s="27"/>
      <c r="D67" s="28"/>
      <c r="E67" s="99"/>
      <c r="F67" s="29"/>
    </row>
    <row r="68" spans="1:6" ht="63.75" x14ac:dyDescent="0.25">
      <c r="A68" s="20" t="s">
        <v>165</v>
      </c>
      <c r="B68" s="21" t="s">
        <v>94</v>
      </c>
      <c r="C68" s="22" t="s">
        <v>37</v>
      </c>
      <c r="D68" s="23">
        <v>66.599999999999994</v>
      </c>
      <c r="E68" s="100"/>
      <c r="F68" s="24">
        <f t="shared" ref="F68:F69" si="1">E68*D68</f>
        <v>0</v>
      </c>
    </row>
    <row r="69" spans="1:6" ht="25.5" x14ac:dyDescent="0.25">
      <c r="A69" s="20" t="s">
        <v>201</v>
      </c>
      <c r="B69" s="21" t="s">
        <v>95</v>
      </c>
      <c r="C69" s="22" t="s">
        <v>27</v>
      </c>
      <c r="D69" s="23">
        <v>266.39999999999998</v>
      </c>
      <c r="E69" s="100"/>
      <c r="F69" s="24">
        <f t="shared" si="1"/>
        <v>0</v>
      </c>
    </row>
    <row r="70" spans="1:6" ht="8.4499999999999993" customHeight="1" thickBot="1" x14ac:dyDescent="0.3">
      <c r="A70" s="34"/>
      <c r="B70" s="34"/>
      <c r="C70" s="34"/>
      <c r="D70" s="35"/>
      <c r="E70" s="104"/>
      <c r="F70" s="34"/>
    </row>
    <row r="71" spans="1:6" ht="14.1" customHeight="1" thickTop="1" thickBot="1" x14ac:dyDescent="0.3">
      <c r="A71" s="41"/>
      <c r="B71" s="42" t="s">
        <v>40</v>
      </c>
      <c r="C71" s="41"/>
      <c r="D71" s="43"/>
      <c r="E71" s="105"/>
      <c r="F71" s="44">
        <f>SUM(F67:F70)</f>
        <v>0</v>
      </c>
    </row>
    <row r="72" spans="1:6" ht="14.1" customHeight="1" thickBot="1" x14ac:dyDescent="0.3">
      <c r="A72" s="6" t="s">
        <v>117</v>
      </c>
      <c r="B72" s="7" t="s">
        <v>118</v>
      </c>
      <c r="C72" s="8"/>
      <c r="D72" s="9"/>
      <c r="E72" s="102"/>
      <c r="F72" s="10"/>
    </row>
    <row r="73" spans="1:6" ht="8.4499999999999993" customHeight="1" x14ac:dyDescent="0.3">
      <c r="A73" s="11"/>
      <c r="B73" s="12"/>
      <c r="C73" s="11"/>
      <c r="D73" s="13"/>
      <c r="E73" s="103"/>
      <c r="F73" s="14"/>
    </row>
    <row r="74" spans="1:6" ht="14.1" customHeight="1" x14ac:dyDescent="0.25">
      <c r="A74" s="25" t="s">
        <v>119</v>
      </c>
      <c r="B74" s="30" t="s">
        <v>120</v>
      </c>
      <c r="C74" s="27"/>
      <c r="D74" s="28"/>
      <c r="E74" s="99"/>
      <c r="F74" s="29"/>
    </row>
    <row r="75" spans="1:6" s="31" customFormat="1" ht="25.5" x14ac:dyDescent="0.25">
      <c r="A75" s="20" t="s">
        <v>217</v>
      </c>
      <c r="B75" s="101" t="s">
        <v>659</v>
      </c>
      <c r="C75" s="22" t="s">
        <v>37</v>
      </c>
      <c r="D75" s="23">
        <v>64</v>
      </c>
      <c r="E75" s="100"/>
      <c r="F75" s="24">
        <f t="shared" ref="F75:F77" si="2">E75*D75</f>
        <v>0</v>
      </c>
    </row>
    <row r="76" spans="1:6" s="32" customFormat="1" ht="38.25" x14ac:dyDescent="0.25">
      <c r="A76" s="20" t="s">
        <v>218</v>
      </c>
      <c r="B76" s="21" t="s">
        <v>696</v>
      </c>
      <c r="C76" s="22" t="s">
        <v>14</v>
      </c>
      <c r="D76" s="23">
        <v>1</v>
      </c>
      <c r="E76" s="100"/>
      <c r="F76" s="24">
        <f t="shared" si="2"/>
        <v>0</v>
      </c>
    </row>
    <row r="77" spans="1:6" s="32" customFormat="1" ht="25.5" x14ac:dyDescent="0.25">
      <c r="A77" s="20" t="s">
        <v>219</v>
      </c>
      <c r="B77" s="21" t="s">
        <v>121</v>
      </c>
      <c r="C77" s="22" t="s">
        <v>14</v>
      </c>
      <c r="D77" s="23">
        <v>1</v>
      </c>
      <c r="E77" s="100"/>
      <c r="F77" s="24">
        <f t="shared" si="2"/>
        <v>0</v>
      </c>
    </row>
    <row r="78" spans="1:6" s="31" customFormat="1" ht="25.5" x14ac:dyDescent="0.25">
      <c r="A78" s="20" t="s">
        <v>220</v>
      </c>
      <c r="B78" s="101" t="s">
        <v>466</v>
      </c>
      <c r="C78" s="22" t="s">
        <v>14</v>
      </c>
      <c r="D78" s="23">
        <v>1</v>
      </c>
      <c r="E78" s="100"/>
      <c r="F78" s="24">
        <f t="shared" ref="F78" si="3">E78*D78</f>
        <v>0</v>
      </c>
    </row>
    <row r="79" spans="1:6" s="31" customFormat="1" ht="14.1" customHeight="1" x14ac:dyDescent="0.25">
      <c r="A79" s="25" t="s">
        <v>127</v>
      </c>
      <c r="B79" s="30" t="s">
        <v>128</v>
      </c>
      <c r="C79" s="27"/>
      <c r="D79" s="28"/>
      <c r="E79" s="99"/>
      <c r="F79" s="29"/>
    </row>
    <row r="80" spans="1:6" s="31" customFormat="1" ht="25.5" x14ac:dyDescent="0.25">
      <c r="A80" s="20" t="s">
        <v>225</v>
      </c>
      <c r="B80" s="33" t="s">
        <v>456</v>
      </c>
      <c r="C80" s="22" t="s">
        <v>27</v>
      </c>
      <c r="D80" s="23">
        <v>19.7</v>
      </c>
      <c r="E80" s="100"/>
      <c r="F80" s="24">
        <f t="shared" ref="F80" si="4">E80*D80</f>
        <v>0</v>
      </c>
    </row>
    <row r="81" spans="1:6" s="31" customFormat="1" ht="25.5" x14ac:dyDescent="0.25">
      <c r="A81" s="20" t="s">
        <v>226</v>
      </c>
      <c r="B81" s="33" t="s">
        <v>457</v>
      </c>
      <c r="C81" s="22" t="s">
        <v>27</v>
      </c>
      <c r="D81" s="23">
        <v>12.3</v>
      </c>
      <c r="E81" s="100"/>
      <c r="F81" s="24">
        <f t="shared" ref="F81:F82" si="5">E81*D81</f>
        <v>0</v>
      </c>
    </row>
    <row r="82" spans="1:6" s="31" customFormat="1" ht="25.5" x14ac:dyDescent="0.25">
      <c r="A82" s="20" t="s">
        <v>227</v>
      </c>
      <c r="B82" s="33" t="s">
        <v>458</v>
      </c>
      <c r="C82" s="22" t="s">
        <v>27</v>
      </c>
      <c r="D82" s="23">
        <v>33.200000000000003</v>
      </c>
      <c r="E82" s="100"/>
      <c r="F82" s="24">
        <f t="shared" si="5"/>
        <v>0</v>
      </c>
    </row>
    <row r="83" spans="1:6" s="31" customFormat="1" ht="25.5" x14ac:dyDescent="0.25">
      <c r="A83" s="20" t="s">
        <v>228</v>
      </c>
      <c r="B83" s="33" t="s">
        <v>459</v>
      </c>
      <c r="C83" s="22" t="s">
        <v>25</v>
      </c>
      <c r="D83" s="23">
        <v>1.5</v>
      </c>
      <c r="E83" s="100"/>
      <c r="F83" s="24">
        <f t="shared" ref="F83" si="6">E83*D83</f>
        <v>0</v>
      </c>
    </row>
    <row r="84" spans="1:6" s="31" customFormat="1" ht="25.5" x14ac:dyDescent="0.25">
      <c r="A84" s="20" t="s">
        <v>229</v>
      </c>
      <c r="B84" s="33" t="s">
        <v>460</v>
      </c>
      <c r="C84" s="22" t="s">
        <v>25</v>
      </c>
      <c r="D84" s="23">
        <v>4.4000000000000004</v>
      </c>
      <c r="E84" s="100"/>
      <c r="F84" s="24">
        <f t="shared" ref="F84" si="7">E84*D84</f>
        <v>0</v>
      </c>
    </row>
    <row r="85" spans="1:6" s="31" customFormat="1" ht="38.25" x14ac:dyDescent="0.25">
      <c r="A85" s="20" t="s">
        <v>230</v>
      </c>
      <c r="B85" s="33" t="s">
        <v>129</v>
      </c>
      <c r="C85" s="22" t="s">
        <v>27</v>
      </c>
      <c r="D85" s="23">
        <v>5</v>
      </c>
      <c r="E85" s="100"/>
      <c r="F85" s="24">
        <f t="shared" ref="F85" si="8">E85*D85</f>
        <v>0</v>
      </c>
    </row>
    <row r="86" spans="1:6" s="31" customFormat="1" ht="51" x14ac:dyDescent="0.25">
      <c r="A86" s="20" t="s">
        <v>231</v>
      </c>
      <c r="B86" s="33" t="s">
        <v>668</v>
      </c>
      <c r="C86" s="22" t="s">
        <v>27</v>
      </c>
      <c r="D86" s="23">
        <v>561</v>
      </c>
      <c r="E86" s="100"/>
      <c r="F86" s="24">
        <f t="shared" ref="F86:F100" si="9">E86*D86</f>
        <v>0</v>
      </c>
    </row>
    <row r="87" spans="1:6" s="31" customFormat="1" ht="51" x14ac:dyDescent="0.25">
      <c r="A87" s="20" t="s">
        <v>232</v>
      </c>
      <c r="B87" s="33" t="s">
        <v>693</v>
      </c>
      <c r="C87" s="22" t="s">
        <v>27</v>
      </c>
      <c r="D87" s="23">
        <v>33</v>
      </c>
      <c r="E87" s="100"/>
      <c r="F87" s="24">
        <f t="shared" ref="F87" si="10">E87*D87</f>
        <v>0</v>
      </c>
    </row>
    <row r="88" spans="1:6" s="31" customFormat="1" ht="38.25" x14ac:dyDescent="0.25">
      <c r="A88" s="20" t="s">
        <v>233</v>
      </c>
      <c r="B88" s="33" t="s">
        <v>130</v>
      </c>
      <c r="C88" s="22" t="s">
        <v>27</v>
      </c>
      <c r="D88" s="23">
        <v>39</v>
      </c>
      <c r="E88" s="100"/>
      <c r="F88" s="24">
        <f t="shared" si="9"/>
        <v>0</v>
      </c>
    </row>
    <row r="89" spans="1:6" s="31" customFormat="1" ht="38.25" x14ac:dyDescent="0.25">
      <c r="A89" s="20" t="s">
        <v>234</v>
      </c>
      <c r="B89" s="33" t="s">
        <v>433</v>
      </c>
      <c r="C89" s="22" t="s">
        <v>27</v>
      </c>
      <c r="D89" s="23">
        <v>121</v>
      </c>
      <c r="E89" s="100"/>
      <c r="F89" s="24">
        <f t="shared" ref="F89" si="11">E89*D89</f>
        <v>0</v>
      </c>
    </row>
    <row r="90" spans="1:6" s="31" customFormat="1" ht="51" x14ac:dyDescent="0.25">
      <c r="A90" s="20" t="s">
        <v>235</v>
      </c>
      <c r="B90" s="33" t="s">
        <v>430</v>
      </c>
      <c r="C90" s="22" t="s">
        <v>27</v>
      </c>
      <c r="D90" s="23">
        <v>4</v>
      </c>
      <c r="E90" s="100"/>
      <c r="F90" s="24">
        <f t="shared" ref="F90" si="12">E90*D90</f>
        <v>0</v>
      </c>
    </row>
    <row r="91" spans="1:6" s="31" customFormat="1" ht="38.25" x14ac:dyDescent="0.25">
      <c r="A91" s="20" t="s">
        <v>236</v>
      </c>
      <c r="B91" s="33" t="s">
        <v>131</v>
      </c>
      <c r="C91" s="22" t="s">
        <v>25</v>
      </c>
      <c r="D91" s="23">
        <v>1.5</v>
      </c>
      <c r="E91" s="100"/>
      <c r="F91" s="24">
        <f t="shared" ref="F91:F92" si="13">E91*D91</f>
        <v>0</v>
      </c>
    </row>
    <row r="92" spans="1:6" s="31" customFormat="1" ht="38.25" x14ac:dyDescent="0.25">
      <c r="A92" s="20" t="s">
        <v>237</v>
      </c>
      <c r="B92" s="33" t="s">
        <v>452</v>
      </c>
      <c r="C92" s="22" t="s">
        <v>25</v>
      </c>
      <c r="D92" s="23">
        <v>0.6</v>
      </c>
      <c r="E92" s="100"/>
      <c r="F92" s="24">
        <f t="shared" si="13"/>
        <v>0</v>
      </c>
    </row>
    <row r="93" spans="1:6" s="31" customFormat="1" ht="38.25" x14ac:dyDescent="0.25">
      <c r="A93" s="20" t="s">
        <v>437</v>
      </c>
      <c r="B93" s="33" t="s">
        <v>152</v>
      </c>
      <c r="C93" s="22" t="s">
        <v>25</v>
      </c>
      <c r="D93" s="23">
        <v>6</v>
      </c>
      <c r="E93" s="100"/>
      <c r="F93" s="24">
        <f t="shared" si="9"/>
        <v>0</v>
      </c>
    </row>
    <row r="94" spans="1:6" s="31" customFormat="1" ht="38.25" x14ac:dyDescent="0.25">
      <c r="A94" s="20" t="s">
        <v>438</v>
      </c>
      <c r="B94" s="33" t="s">
        <v>156</v>
      </c>
      <c r="C94" s="22" t="s">
        <v>25</v>
      </c>
      <c r="D94" s="23">
        <v>15.6</v>
      </c>
      <c r="E94" s="100"/>
      <c r="F94" s="24">
        <f t="shared" si="9"/>
        <v>0</v>
      </c>
    </row>
    <row r="95" spans="1:6" s="31" customFormat="1" ht="51" x14ac:dyDescent="0.25">
      <c r="A95" s="20" t="s">
        <v>439</v>
      </c>
      <c r="B95" s="33" t="s">
        <v>434</v>
      </c>
      <c r="C95" s="22" t="s">
        <v>25</v>
      </c>
      <c r="D95" s="23">
        <v>19.8</v>
      </c>
      <c r="E95" s="100"/>
      <c r="F95" s="24">
        <f t="shared" ref="F95" si="14">E95*D95</f>
        <v>0</v>
      </c>
    </row>
    <row r="96" spans="1:6" s="31" customFormat="1" ht="51" x14ac:dyDescent="0.25">
      <c r="A96" s="20" t="s">
        <v>453</v>
      </c>
      <c r="B96" s="33" t="s">
        <v>132</v>
      </c>
      <c r="C96" s="22" t="s">
        <v>25</v>
      </c>
      <c r="D96" s="23">
        <v>19.7</v>
      </c>
      <c r="E96" s="100"/>
      <c r="F96" s="24">
        <f t="shared" ref="F96" si="15">E96*D96</f>
        <v>0</v>
      </c>
    </row>
    <row r="97" spans="1:6" s="31" customFormat="1" ht="51" x14ac:dyDescent="0.25">
      <c r="A97" s="20" t="s">
        <v>454</v>
      </c>
      <c r="B97" s="21" t="s">
        <v>431</v>
      </c>
      <c r="C97" s="22" t="s">
        <v>25</v>
      </c>
      <c r="D97" s="23">
        <v>44</v>
      </c>
      <c r="E97" s="100"/>
      <c r="F97" s="24">
        <f t="shared" si="9"/>
        <v>0</v>
      </c>
    </row>
    <row r="98" spans="1:6" s="31" customFormat="1" ht="51" x14ac:dyDescent="0.25">
      <c r="A98" s="20" t="s">
        <v>455</v>
      </c>
      <c r="B98" s="21" t="s">
        <v>429</v>
      </c>
      <c r="C98" s="22" t="s">
        <v>37</v>
      </c>
      <c r="D98" s="23">
        <v>6</v>
      </c>
      <c r="E98" s="100"/>
      <c r="F98" s="24">
        <f t="shared" ref="F98" si="16">E98*D98</f>
        <v>0</v>
      </c>
    </row>
    <row r="99" spans="1:6" s="31" customFormat="1" ht="51" x14ac:dyDescent="0.25">
      <c r="A99" s="20" t="s">
        <v>461</v>
      </c>
      <c r="B99" s="21" t="s">
        <v>667</v>
      </c>
      <c r="C99" s="22" t="s">
        <v>27</v>
      </c>
      <c r="D99" s="23">
        <v>20</v>
      </c>
      <c r="E99" s="100"/>
      <c r="F99" s="24">
        <f t="shared" si="9"/>
        <v>0</v>
      </c>
    </row>
    <row r="100" spans="1:6" s="31" customFormat="1" ht="14.1" customHeight="1" x14ac:dyDescent="0.25">
      <c r="A100" s="20" t="s">
        <v>462</v>
      </c>
      <c r="B100" s="21" t="s">
        <v>153</v>
      </c>
      <c r="C100" s="22" t="s">
        <v>27</v>
      </c>
      <c r="D100" s="23">
        <v>276</v>
      </c>
      <c r="E100" s="100"/>
      <c r="F100" s="24">
        <f t="shared" si="9"/>
        <v>0</v>
      </c>
    </row>
    <row r="101" spans="1:6" s="31" customFormat="1" ht="14.1" customHeight="1" x14ac:dyDescent="0.25">
      <c r="A101" s="20" t="s">
        <v>463</v>
      </c>
      <c r="B101" s="21" t="s">
        <v>451</v>
      </c>
      <c r="C101" s="22" t="s">
        <v>27</v>
      </c>
      <c r="D101" s="23">
        <v>33</v>
      </c>
      <c r="E101" s="100"/>
      <c r="F101" s="24">
        <f t="shared" ref="F101:F102" si="17">E101*D101</f>
        <v>0</v>
      </c>
    </row>
    <row r="102" spans="1:6" s="31" customFormat="1" ht="14.1" customHeight="1" x14ac:dyDescent="0.25">
      <c r="A102" s="20" t="s">
        <v>464</v>
      </c>
      <c r="B102" s="21" t="s">
        <v>427</v>
      </c>
      <c r="C102" s="22" t="s">
        <v>27</v>
      </c>
      <c r="D102" s="23">
        <v>127</v>
      </c>
      <c r="E102" s="100"/>
      <c r="F102" s="24">
        <f t="shared" si="17"/>
        <v>0</v>
      </c>
    </row>
    <row r="103" spans="1:6" s="31" customFormat="1" ht="14.1" customHeight="1" x14ac:dyDescent="0.25">
      <c r="A103" s="20" t="s">
        <v>465</v>
      </c>
      <c r="B103" s="21" t="s">
        <v>428</v>
      </c>
      <c r="C103" s="22" t="s">
        <v>27</v>
      </c>
      <c r="D103" s="23">
        <v>50</v>
      </c>
      <c r="E103" s="100"/>
      <c r="F103" s="24">
        <f t="shared" ref="F103" si="18">E103*D103</f>
        <v>0</v>
      </c>
    </row>
    <row r="104" spans="1:6" ht="8.4499999999999993" customHeight="1" thickBot="1" x14ac:dyDescent="0.3">
      <c r="A104" s="34"/>
      <c r="B104" s="34"/>
      <c r="C104" s="34"/>
      <c r="D104" s="35"/>
      <c r="E104" s="104"/>
      <c r="F104" s="34"/>
    </row>
    <row r="105" spans="1:6" ht="14.1" customHeight="1" thickTop="1" x14ac:dyDescent="0.25">
      <c r="A105" s="41"/>
      <c r="B105" s="42" t="s">
        <v>40</v>
      </c>
      <c r="C105" s="41"/>
      <c r="D105" s="43"/>
      <c r="E105" s="105"/>
      <c r="F105" s="44">
        <f>SUM(F75:F104)</f>
        <v>0</v>
      </c>
    </row>
    <row r="106" spans="1:6" x14ac:dyDescent="0.25">
      <c r="A106" s="46"/>
      <c r="B106" s="47"/>
      <c r="C106" s="46"/>
      <c r="D106" s="48"/>
      <c r="E106" s="329"/>
      <c r="F106" s="49"/>
    </row>
    <row r="107" spans="1:6" x14ac:dyDescent="0.25">
      <c r="D107" s="50"/>
    </row>
    <row r="108" spans="1:6" x14ac:dyDescent="0.25">
      <c r="A108" s="51"/>
      <c r="B108" s="51"/>
      <c r="C108" s="51"/>
      <c r="D108" s="51"/>
      <c r="E108" s="331"/>
      <c r="F108" s="51"/>
    </row>
    <row r="109" spans="1:6" x14ac:dyDescent="0.25">
      <c r="A109" s="51"/>
      <c r="B109" s="51"/>
      <c r="C109" s="51"/>
      <c r="D109" s="51"/>
      <c r="E109" s="331"/>
      <c r="F109" s="51"/>
    </row>
    <row r="110" spans="1:6" x14ac:dyDescent="0.25">
      <c r="D110" s="50"/>
    </row>
    <row r="111" spans="1:6" x14ac:dyDescent="0.25">
      <c r="D111" s="50"/>
    </row>
    <row r="112" spans="1:6" x14ac:dyDescent="0.25">
      <c r="D112" s="50"/>
    </row>
    <row r="113" spans="4:4" x14ac:dyDescent="0.25">
      <c r="D113" s="50"/>
    </row>
    <row r="114" spans="4:4" x14ac:dyDescent="0.25">
      <c r="D114" s="50"/>
    </row>
    <row r="115" spans="4:4" x14ac:dyDescent="0.25">
      <c r="D115" s="50"/>
    </row>
    <row r="116" spans="4:4" x14ac:dyDescent="0.25">
      <c r="D116" s="50"/>
    </row>
    <row r="117" spans="4:4" x14ac:dyDescent="0.25">
      <c r="D117" s="50"/>
    </row>
    <row r="118" spans="4:4" x14ac:dyDescent="0.25">
      <c r="D118" s="50"/>
    </row>
    <row r="119" spans="4:4" x14ac:dyDescent="0.25">
      <c r="D119" s="50"/>
    </row>
    <row r="120" spans="4:4" x14ac:dyDescent="0.25">
      <c r="D120" s="50"/>
    </row>
    <row r="121" spans="4:4" x14ac:dyDescent="0.25">
      <c r="D121" s="50"/>
    </row>
    <row r="122" spans="4:4" x14ac:dyDescent="0.25">
      <c r="D122" s="50"/>
    </row>
    <row r="123" spans="4:4" x14ac:dyDescent="0.25">
      <c r="D123" s="50"/>
    </row>
    <row r="124" spans="4:4" x14ac:dyDescent="0.25">
      <c r="D124" s="50"/>
    </row>
    <row r="125" spans="4:4" x14ac:dyDescent="0.25">
      <c r="D125" s="50"/>
    </row>
    <row r="126" spans="4:4" x14ac:dyDescent="0.25">
      <c r="D126" s="50"/>
    </row>
    <row r="127" spans="4:4" x14ac:dyDescent="0.25">
      <c r="D127" s="50"/>
    </row>
    <row r="128" spans="4:4" x14ac:dyDescent="0.25">
      <c r="D128" s="50"/>
    </row>
    <row r="129" spans="4:4" x14ac:dyDescent="0.25">
      <c r="D129" s="50"/>
    </row>
    <row r="130" spans="4:4" x14ac:dyDescent="0.25">
      <c r="D130" s="50"/>
    </row>
    <row r="131" spans="4:4" x14ac:dyDescent="0.25">
      <c r="D131" s="50"/>
    </row>
    <row r="132" spans="4:4" x14ac:dyDescent="0.25">
      <c r="D132" s="50"/>
    </row>
    <row r="133" spans="4:4" x14ac:dyDescent="0.25">
      <c r="D133" s="50"/>
    </row>
    <row r="134" spans="4:4" x14ac:dyDescent="0.25">
      <c r="D134" s="50"/>
    </row>
    <row r="135" spans="4:4" x14ac:dyDescent="0.25">
      <c r="D135" s="50"/>
    </row>
    <row r="136" spans="4:4" x14ac:dyDescent="0.25">
      <c r="D136" s="50"/>
    </row>
    <row r="137" spans="4:4" x14ac:dyDescent="0.25">
      <c r="D137" s="50"/>
    </row>
    <row r="138" spans="4:4" x14ac:dyDescent="0.25">
      <c r="D138" s="50"/>
    </row>
    <row r="139" spans="4:4" x14ac:dyDescent="0.25">
      <c r="D139" s="50"/>
    </row>
    <row r="140" spans="4:4" x14ac:dyDescent="0.25">
      <c r="D140" s="50"/>
    </row>
    <row r="141" spans="4:4" x14ac:dyDescent="0.25">
      <c r="D141" s="50"/>
    </row>
    <row r="142" spans="4:4" x14ac:dyDescent="0.25">
      <c r="D142" s="50"/>
    </row>
    <row r="143" spans="4:4" x14ac:dyDescent="0.25">
      <c r="D143" s="50"/>
    </row>
    <row r="144" spans="4:4" x14ac:dyDescent="0.25">
      <c r="D144" s="50"/>
    </row>
    <row r="145" spans="4:4" x14ac:dyDescent="0.25">
      <c r="D145" s="50"/>
    </row>
    <row r="146" spans="4:4" x14ac:dyDescent="0.25">
      <c r="D146" s="50"/>
    </row>
    <row r="147" spans="4:4" x14ac:dyDescent="0.25">
      <c r="D147" s="50"/>
    </row>
    <row r="148" spans="4:4" x14ac:dyDescent="0.25">
      <c r="D148" s="50"/>
    </row>
    <row r="149" spans="4:4" x14ac:dyDescent="0.25">
      <c r="D149" s="50"/>
    </row>
    <row r="150" spans="4:4" x14ac:dyDescent="0.25">
      <c r="D150" s="50"/>
    </row>
    <row r="151" spans="4:4" x14ac:dyDescent="0.25">
      <c r="D151" s="50"/>
    </row>
    <row r="152" spans="4:4" x14ac:dyDescent="0.25">
      <c r="D152" s="50"/>
    </row>
    <row r="153" spans="4:4" x14ac:dyDescent="0.25">
      <c r="D153" s="50"/>
    </row>
    <row r="154" spans="4:4" x14ac:dyDescent="0.25">
      <c r="D154" s="50"/>
    </row>
    <row r="155" spans="4:4" x14ac:dyDescent="0.25">
      <c r="D155" s="50"/>
    </row>
    <row r="156" spans="4:4" x14ac:dyDescent="0.25">
      <c r="D156" s="50"/>
    </row>
    <row r="157" spans="4:4" x14ac:dyDescent="0.25">
      <c r="D157" s="50"/>
    </row>
    <row r="158" spans="4:4" x14ac:dyDescent="0.25">
      <c r="D158" s="50"/>
    </row>
    <row r="159" spans="4:4" x14ac:dyDescent="0.25">
      <c r="D159" s="50"/>
    </row>
    <row r="160" spans="4:4" x14ac:dyDescent="0.25">
      <c r="D160" s="50"/>
    </row>
    <row r="161" spans="4:4" x14ac:dyDescent="0.25">
      <c r="D161" s="50"/>
    </row>
    <row r="162" spans="4:4" x14ac:dyDescent="0.25">
      <c r="D162" s="50"/>
    </row>
    <row r="163" spans="4:4" x14ac:dyDescent="0.25">
      <c r="D163" s="50"/>
    </row>
    <row r="164" spans="4:4" x14ac:dyDescent="0.25">
      <c r="D164" s="50"/>
    </row>
    <row r="165" spans="4:4" x14ac:dyDescent="0.25">
      <c r="D165" s="50"/>
    </row>
    <row r="166" spans="4:4" x14ac:dyDescent="0.25">
      <c r="D166" s="50"/>
    </row>
    <row r="167" spans="4:4" x14ac:dyDescent="0.25">
      <c r="D167" s="50"/>
    </row>
    <row r="168" spans="4:4" x14ac:dyDescent="0.25">
      <c r="D168" s="50"/>
    </row>
    <row r="169" spans="4:4" x14ac:dyDescent="0.25">
      <c r="D169" s="50"/>
    </row>
    <row r="170" spans="4:4" x14ac:dyDescent="0.25">
      <c r="D170" s="50"/>
    </row>
    <row r="171" spans="4:4" x14ac:dyDescent="0.25">
      <c r="D171" s="50"/>
    </row>
    <row r="172" spans="4:4" x14ac:dyDescent="0.25">
      <c r="D172" s="50"/>
    </row>
    <row r="173" spans="4:4" x14ac:dyDescent="0.25">
      <c r="D173" s="50"/>
    </row>
    <row r="174" spans="4:4" x14ac:dyDescent="0.25">
      <c r="D174" s="50"/>
    </row>
    <row r="175" spans="4:4" x14ac:dyDescent="0.25">
      <c r="D175" s="50"/>
    </row>
    <row r="176" spans="4:4" x14ac:dyDescent="0.25">
      <c r="D176" s="50"/>
    </row>
    <row r="177" spans="4:4" x14ac:dyDescent="0.25">
      <c r="D177" s="50"/>
    </row>
    <row r="178" spans="4:4" x14ac:dyDescent="0.25">
      <c r="D178" s="50"/>
    </row>
    <row r="179" spans="4:4" x14ac:dyDescent="0.25">
      <c r="D179" s="50"/>
    </row>
    <row r="180" spans="4:4" x14ac:dyDescent="0.25">
      <c r="D180" s="50"/>
    </row>
    <row r="181" spans="4:4" x14ac:dyDescent="0.25">
      <c r="D181" s="50"/>
    </row>
    <row r="182" spans="4:4" x14ac:dyDescent="0.25">
      <c r="D182" s="50"/>
    </row>
    <row r="183" spans="4:4" x14ac:dyDescent="0.25">
      <c r="D183" s="50"/>
    </row>
    <row r="184" spans="4:4" x14ac:dyDescent="0.25">
      <c r="D184" s="50"/>
    </row>
    <row r="185" spans="4:4" x14ac:dyDescent="0.25">
      <c r="D185" s="50"/>
    </row>
    <row r="186" spans="4:4" x14ac:dyDescent="0.25">
      <c r="D186" s="50"/>
    </row>
    <row r="187" spans="4:4" x14ac:dyDescent="0.25">
      <c r="D187" s="50"/>
    </row>
    <row r="188" spans="4:4" x14ac:dyDescent="0.25">
      <c r="D188" s="50"/>
    </row>
    <row r="189" spans="4:4" x14ac:dyDescent="0.25">
      <c r="D189" s="50"/>
    </row>
    <row r="190" spans="4:4" x14ac:dyDescent="0.25">
      <c r="D190" s="50"/>
    </row>
    <row r="191" spans="4:4" x14ac:dyDescent="0.25">
      <c r="D191" s="50"/>
    </row>
    <row r="192" spans="4:4" x14ac:dyDescent="0.25">
      <c r="D192" s="50"/>
    </row>
    <row r="193" spans="4:4" x14ac:dyDescent="0.25">
      <c r="D193" s="50"/>
    </row>
    <row r="194" spans="4:4" x14ac:dyDescent="0.25">
      <c r="D194" s="50"/>
    </row>
    <row r="195" spans="4:4" x14ac:dyDescent="0.25">
      <c r="D195" s="50"/>
    </row>
    <row r="196" spans="4:4" x14ac:dyDescent="0.25">
      <c r="D196" s="50"/>
    </row>
    <row r="197" spans="4:4" x14ac:dyDescent="0.25">
      <c r="D197" s="50"/>
    </row>
    <row r="198" spans="4:4" x14ac:dyDescent="0.25">
      <c r="D198" s="50"/>
    </row>
    <row r="199" spans="4:4" x14ac:dyDescent="0.25">
      <c r="D199" s="50"/>
    </row>
    <row r="200" spans="4:4" x14ac:dyDescent="0.25">
      <c r="D200" s="50"/>
    </row>
    <row r="201" spans="4:4" x14ac:dyDescent="0.25">
      <c r="D201" s="50"/>
    </row>
    <row r="202" spans="4:4" x14ac:dyDescent="0.25">
      <c r="D202" s="50"/>
    </row>
    <row r="203" spans="4:4" x14ac:dyDescent="0.25">
      <c r="D203" s="50"/>
    </row>
    <row r="204" spans="4:4" x14ac:dyDescent="0.25">
      <c r="D204" s="50"/>
    </row>
    <row r="205" spans="4:4" x14ac:dyDescent="0.25">
      <c r="D205" s="50"/>
    </row>
    <row r="206" spans="4:4" x14ac:dyDescent="0.25">
      <c r="D206" s="50"/>
    </row>
    <row r="207" spans="4:4" x14ac:dyDescent="0.25">
      <c r="D207" s="50"/>
    </row>
    <row r="208" spans="4:4" x14ac:dyDescent="0.25">
      <c r="D208" s="50"/>
    </row>
    <row r="209" spans="4:4" x14ac:dyDescent="0.25">
      <c r="D209" s="50"/>
    </row>
    <row r="210" spans="4:4" x14ac:dyDescent="0.25">
      <c r="D210" s="50"/>
    </row>
    <row r="211" spans="4:4" x14ac:dyDescent="0.25">
      <c r="D211" s="50"/>
    </row>
    <row r="212" spans="4:4" x14ac:dyDescent="0.25">
      <c r="D212" s="50"/>
    </row>
    <row r="213" spans="4:4" x14ac:dyDescent="0.25">
      <c r="D213" s="50"/>
    </row>
    <row r="214" spans="4:4" x14ac:dyDescent="0.25">
      <c r="D214" s="50"/>
    </row>
    <row r="215" spans="4:4" x14ac:dyDescent="0.25">
      <c r="D215" s="50"/>
    </row>
    <row r="216" spans="4:4" x14ac:dyDescent="0.25">
      <c r="D216" s="50"/>
    </row>
    <row r="217" spans="4:4" x14ac:dyDescent="0.25">
      <c r="D217" s="50"/>
    </row>
    <row r="218" spans="4:4" x14ac:dyDescent="0.25">
      <c r="D218" s="50"/>
    </row>
    <row r="219" spans="4:4" x14ac:dyDescent="0.25">
      <c r="D219" s="50"/>
    </row>
    <row r="220" spans="4:4" x14ac:dyDescent="0.25">
      <c r="D220" s="50"/>
    </row>
    <row r="221" spans="4:4" x14ac:dyDescent="0.25">
      <c r="D221" s="50"/>
    </row>
    <row r="222" spans="4:4" x14ac:dyDescent="0.25">
      <c r="D222" s="50"/>
    </row>
    <row r="223" spans="4:4" x14ac:dyDescent="0.25">
      <c r="D223" s="50"/>
    </row>
    <row r="224" spans="4:4" x14ac:dyDescent="0.25">
      <c r="D224" s="50"/>
    </row>
    <row r="225" spans="4:4" x14ac:dyDescent="0.25">
      <c r="D225" s="50"/>
    </row>
    <row r="226" spans="4:4" x14ac:dyDescent="0.25">
      <c r="D226" s="50"/>
    </row>
    <row r="227" spans="4:4" x14ac:dyDescent="0.25">
      <c r="D227" s="50"/>
    </row>
    <row r="228" spans="4:4" x14ac:dyDescent="0.25">
      <c r="D228" s="50"/>
    </row>
    <row r="229" spans="4:4" x14ac:dyDescent="0.25">
      <c r="D229" s="50"/>
    </row>
    <row r="230" spans="4:4" x14ac:dyDescent="0.25">
      <c r="D230" s="50"/>
    </row>
    <row r="231" spans="4:4" x14ac:dyDescent="0.25">
      <c r="D231" s="50"/>
    </row>
    <row r="232" spans="4:4" x14ac:dyDescent="0.25">
      <c r="D232" s="50"/>
    </row>
    <row r="233" spans="4:4" x14ac:dyDescent="0.25">
      <c r="D233" s="50"/>
    </row>
    <row r="234" spans="4:4" x14ac:dyDescent="0.25">
      <c r="D234" s="50"/>
    </row>
    <row r="235" spans="4:4" x14ac:dyDescent="0.25">
      <c r="D235" s="50"/>
    </row>
    <row r="236" spans="4:4" x14ac:dyDescent="0.25">
      <c r="D236" s="50"/>
    </row>
    <row r="237" spans="4:4" x14ac:dyDescent="0.25">
      <c r="D237" s="50"/>
    </row>
    <row r="238" spans="4:4" x14ac:dyDescent="0.25">
      <c r="D238" s="50"/>
    </row>
    <row r="239" spans="4:4" x14ac:dyDescent="0.25">
      <c r="D239" s="50"/>
    </row>
    <row r="240" spans="4:4" x14ac:dyDescent="0.25">
      <c r="D240" s="50"/>
    </row>
    <row r="241" spans="4:4" x14ac:dyDescent="0.25">
      <c r="D241" s="50"/>
    </row>
    <row r="242" spans="4:4" x14ac:dyDescent="0.25">
      <c r="D242" s="50"/>
    </row>
    <row r="243" spans="4:4" x14ac:dyDescent="0.25">
      <c r="D243" s="50"/>
    </row>
    <row r="244" spans="4:4" x14ac:dyDescent="0.25">
      <c r="D244" s="50"/>
    </row>
    <row r="245" spans="4:4" x14ac:dyDescent="0.25">
      <c r="D245" s="50"/>
    </row>
    <row r="246" spans="4:4" x14ac:dyDescent="0.25">
      <c r="D246" s="50"/>
    </row>
    <row r="247" spans="4:4" x14ac:dyDescent="0.25">
      <c r="D247" s="50"/>
    </row>
    <row r="248" spans="4:4" x14ac:dyDescent="0.25">
      <c r="D248" s="50"/>
    </row>
    <row r="249" spans="4:4" x14ac:dyDescent="0.25">
      <c r="D249" s="50"/>
    </row>
    <row r="250" spans="4:4" x14ac:dyDescent="0.25">
      <c r="D250" s="50"/>
    </row>
    <row r="251" spans="4:4" x14ac:dyDescent="0.25">
      <c r="D251" s="50"/>
    </row>
    <row r="252" spans="4:4" x14ac:dyDescent="0.25">
      <c r="D252" s="50"/>
    </row>
    <row r="253" spans="4:4" x14ac:dyDescent="0.25">
      <c r="D253" s="50"/>
    </row>
    <row r="254" spans="4:4" x14ac:dyDescent="0.25">
      <c r="D254" s="50"/>
    </row>
    <row r="255" spans="4:4" x14ac:dyDescent="0.25">
      <c r="D255" s="50"/>
    </row>
    <row r="256" spans="4:4" x14ac:dyDescent="0.25">
      <c r="D256" s="50"/>
    </row>
    <row r="257" spans="4:4" x14ac:dyDescent="0.25">
      <c r="D257" s="50"/>
    </row>
    <row r="258" spans="4:4" x14ac:dyDescent="0.25">
      <c r="D258" s="50"/>
    </row>
    <row r="259" spans="4:4" x14ac:dyDescent="0.25">
      <c r="D259" s="50"/>
    </row>
    <row r="260" spans="4:4" x14ac:dyDescent="0.25">
      <c r="D260" s="50"/>
    </row>
    <row r="261" spans="4:4" x14ac:dyDescent="0.25">
      <c r="D261" s="50"/>
    </row>
    <row r="262" spans="4:4" x14ac:dyDescent="0.25">
      <c r="D262" s="50"/>
    </row>
    <row r="263" spans="4:4" x14ac:dyDescent="0.25">
      <c r="D263" s="50"/>
    </row>
    <row r="264" spans="4:4" x14ac:dyDescent="0.25">
      <c r="D264" s="50"/>
    </row>
    <row r="265" spans="4:4" x14ac:dyDescent="0.25">
      <c r="D265" s="50"/>
    </row>
    <row r="266" spans="4:4" x14ac:dyDescent="0.25">
      <c r="D266" s="50"/>
    </row>
    <row r="267" spans="4:4" x14ac:dyDescent="0.25">
      <c r="D267" s="50"/>
    </row>
    <row r="268" spans="4:4" x14ac:dyDescent="0.25">
      <c r="D268" s="50"/>
    </row>
    <row r="269" spans="4:4" x14ac:dyDescent="0.25">
      <c r="D269" s="50"/>
    </row>
    <row r="270" spans="4:4" x14ac:dyDescent="0.25">
      <c r="D270" s="50"/>
    </row>
    <row r="271" spans="4:4" x14ac:dyDescent="0.25">
      <c r="D271" s="50"/>
    </row>
    <row r="272" spans="4:4" x14ac:dyDescent="0.25">
      <c r="D272" s="50"/>
    </row>
    <row r="273" spans="4:4" x14ac:dyDescent="0.25">
      <c r="D273" s="50"/>
    </row>
    <row r="274" spans="4:4" x14ac:dyDescent="0.25">
      <c r="D274" s="50"/>
    </row>
    <row r="275" spans="4:4" x14ac:dyDescent="0.25">
      <c r="D275" s="50"/>
    </row>
    <row r="276" spans="4:4" x14ac:dyDescent="0.25">
      <c r="D276" s="50"/>
    </row>
    <row r="277" spans="4:4" x14ac:dyDescent="0.25">
      <c r="D277" s="50"/>
    </row>
    <row r="278" spans="4:4" x14ac:dyDescent="0.25">
      <c r="D278" s="50"/>
    </row>
    <row r="279" spans="4:4" x14ac:dyDescent="0.25">
      <c r="D279" s="50"/>
    </row>
    <row r="280" spans="4:4" x14ac:dyDescent="0.25">
      <c r="D280" s="50"/>
    </row>
    <row r="281" spans="4:4" x14ac:dyDescent="0.25">
      <c r="D281" s="50"/>
    </row>
    <row r="282" spans="4:4" x14ac:dyDescent="0.25">
      <c r="D282" s="50"/>
    </row>
    <row r="283" spans="4:4" x14ac:dyDescent="0.25">
      <c r="D283" s="50"/>
    </row>
    <row r="284" spans="4:4" x14ac:dyDescent="0.25">
      <c r="D284" s="50"/>
    </row>
    <row r="285" spans="4:4" x14ac:dyDescent="0.25">
      <c r="D285" s="50"/>
    </row>
    <row r="286" spans="4:4" x14ac:dyDescent="0.25">
      <c r="D286" s="50"/>
    </row>
    <row r="287" spans="4:4" x14ac:dyDescent="0.25">
      <c r="D287" s="50"/>
    </row>
    <row r="288" spans="4:4" x14ac:dyDescent="0.25">
      <c r="D288" s="50"/>
    </row>
    <row r="289" spans="4:4" x14ac:dyDescent="0.25">
      <c r="D289" s="50"/>
    </row>
    <row r="290" spans="4:4" x14ac:dyDescent="0.25">
      <c r="D290" s="50"/>
    </row>
    <row r="291" spans="4:4" x14ac:dyDescent="0.25">
      <c r="D291" s="50"/>
    </row>
    <row r="292" spans="4:4" x14ac:dyDescent="0.25">
      <c r="D292" s="50"/>
    </row>
    <row r="293" spans="4:4" x14ac:dyDescent="0.25">
      <c r="D293" s="50"/>
    </row>
    <row r="294" spans="4:4" x14ac:dyDescent="0.25">
      <c r="D294" s="50"/>
    </row>
    <row r="295" spans="4:4" x14ac:dyDescent="0.25">
      <c r="D295" s="50"/>
    </row>
    <row r="296" spans="4:4" x14ac:dyDescent="0.25">
      <c r="D296" s="50"/>
    </row>
    <row r="297" spans="4:4" x14ac:dyDescent="0.25">
      <c r="D297" s="50"/>
    </row>
    <row r="298" spans="4:4" x14ac:dyDescent="0.25">
      <c r="D298" s="50"/>
    </row>
    <row r="299" spans="4:4" x14ac:dyDescent="0.25">
      <c r="D299" s="50"/>
    </row>
    <row r="300" spans="4:4" x14ac:dyDescent="0.25">
      <c r="D300" s="50"/>
    </row>
    <row r="301" spans="4:4" x14ac:dyDescent="0.25">
      <c r="D301" s="50"/>
    </row>
    <row r="302" spans="4:4" x14ac:dyDescent="0.25">
      <c r="D302" s="50"/>
    </row>
    <row r="303" spans="4:4" x14ac:dyDescent="0.25">
      <c r="D303" s="50"/>
    </row>
    <row r="304" spans="4:4" x14ac:dyDescent="0.25">
      <c r="D304" s="50"/>
    </row>
    <row r="305" spans="4:4" x14ac:dyDescent="0.25">
      <c r="D305" s="50"/>
    </row>
    <row r="306" spans="4:4" x14ac:dyDescent="0.25">
      <c r="D306" s="50"/>
    </row>
    <row r="307" spans="4:4" x14ac:dyDescent="0.25">
      <c r="D307" s="50"/>
    </row>
    <row r="308" spans="4:4" x14ac:dyDescent="0.25">
      <c r="D308" s="50"/>
    </row>
    <row r="309" spans="4:4" x14ac:dyDescent="0.25">
      <c r="D309" s="50"/>
    </row>
    <row r="310" spans="4:4" x14ac:dyDescent="0.25">
      <c r="D310" s="50"/>
    </row>
    <row r="311" spans="4:4" x14ac:dyDescent="0.25">
      <c r="D311" s="50"/>
    </row>
    <row r="312" spans="4:4" x14ac:dyDescent="0.25">
      <c r="D312" s="50"/>
    </row>
    <row r="313" spans="4:4" x14ac:dyDescent="0.25">
      <c r="D313" s="50"/>
    </row>
    <row r="314" spans="4:4" x14ac:dyDescent="0.25">
      <c r="D314" s="50"/>
    </row>
    <row r="315" spans="4:4" x14ac:dyDescent="0.25">
      <c r="D315" s="50"/>
    </row>
    <row r="316" spans="4:4" x14ac:dyDescent="0.25">
      <c r="D316" s="50"/>
    </row>
    <row r="317" spans="4:4" x14ac:dyDescent="0.25">
      <c r="D317" s="50"/>
    </row>
    <row r="318" spans="4:4" x14ac:dyDescent="0.25">
      <c r="D318" s="50"/>
    </row>
    <row r="319" spans="4:4" x14ac:dyDescent="0.25">
      <c r="D319" s="50"/>
    </row>
    <row r="320" spans="4:4" x14ac:dyDescent="0.25">
      <c r="D320" s="50"/>
    </row>
    <row r="321" spans="4:4" x14ac:dyDescent="0.25">
      <c r="D321" s="50"/>
    </row>
    <row r="322" spans="4:4" x14ac:dyDescent="0.25">
      <c r="D322" s="50"/>
    </row>
    <row r="323" spans="4:4" x14ac:dyDescent="0.25">
      <c r="D323" s="50"/>
    </row>
    <row r="324" spans="4:4" x14ac:dyDescent="0.25">
      <c r="D324" s="50"/>
    </row>
    <row r="325" spans="4:4" x14ac:dyDescent="0.25">
      <c r="D325" s="50"/>
    </row>
    <row r="326" spans="4:4" x14ac:dyDescent="0.25">
      <c r="D326" s="50"/>
    </row>
    <row r="327" spans="4:4" x14ac:dyDescent="0.25">
      <c r="D327" s="50"/>
    </row>
    <row r="328" spans="4:4" x14ac:dyDescent="0.25">
      <c r="D328" s="50"/>
    </row>
    <row r="329" spans="4:4" x14ac:dyDescent="0.25">
      <c r="D329" s="50"/>
    </row>
    <row r="330" spans="4:4" x14ac:dyDescent="0.25">
      <c r="D330" s="50"/>
    </row>
    <row r="331" spans="4:4" x14ac:dyDescent="0.25">
      <c r="D331" s="50"/>
    </row>
    <row r="332" spans="4:4" x14ac:dyDescent="0.25">
      <c r="D332" s="50"/>
    </row>
    <row r="333" spans="4:4" x14ac:dyDescent="0.25">
      <c r="D333" s="50"/>
    </row>
    <row r="334" spans="4:4" x14ac:dyDescent="0.25">
      <c r="D334" s="50"/>
    </row>
    <row r="335" spans="4:4" x14ac:dyDescent="0.25">
      <c r="D335" s="50"/>
    </row>
    <row r="336" spans="4:4" x14ac:dyDescent="0.25">
      <c r="D336" s="50"/>
    </row>
    <row r="337" spans="4:4" x14ac:dyDescent="0.25">
      <c r="D337" s="50"/>
    </row>
    <row r="338" spans="4:4" x14ac:dyDescent="0.25">
      <c r="D338" s="50"/>
    </row>
    <row r="339" spans="4:4" x14ac:dyDescent="0.25">
      <c r="D339" s="50"/>
    </row>
    <row r="340" spans="4:4" x14ac:dyDescent="0.25">
      <c r="D340" s="50"/>
    </row>
    <row r="341" spans="4:4" x14ac:dyDescent="0.25">
      <c r="D341" s="50"/>
    </row>
    <row r="342" spans="4:4" x14ac:dyDescent="0.25">
      <c r="D342" s="50"/>
    </row>
    <row r="343" spans="4:4" x14ac:dyDescent="0.25">
      <c r="D343" s="50"/>
    </row>
    <row r="344" spans="4:4" x14ac:dyDescent="0.25">
      <c r="D344" s="50"/>
    </row>
    <row r="345" spans="4:4" x14ac:dyDescent="0.25">
      <c r="D345" s="50"/>
    </row>
    <row r="346" spans="4:4" x14ac:dyDescent="0.25">
      <c r="D346" s="50"/>
    </row>
    <row r="347" spans="4:4" x14ac:dyDescent="0.25">
      <c r="D347" s="50"/>
    </row>
    <row r="348" spans="4:4" x14ac:dyDescent="0.25">
      <c r="D348" s="50"/>
    </row>
    <row r="349" spans="4:4" x14ac:dyDescent="0.25">
      <c r="D349" s="50"/>
    </row>
    <row r="350" spans="4:4" x14ac:dyDescent="0.25">
      <c r="D350" s="50"/>
    </row>
    <row r="351" spans="4:4" x14ac:dyDescent="0.25">
      <c r="D351" s="50"/>
    </row>
    <row r="352" spans="4:4" x14ac:dyDescent="0.25">
      <c r="D352" s="50"/>
    </row>
    <row r="353" spans="4:4" x14ac:dyDescent="0.25">
      <c r="D353" s="50"/>
    </row>
    <row r="354" spans="4:4" x14ac:dyDescent="0.25">
      <c r="D354" s="50"/>
    </row>
    <row r="355" spans="4:4" x14ac:dyDescent="0.25">
      <c r="D355" s="50"/>
    </row>
    <row r="356" spans="4:4" x14ac:dyDescent="0.25">
      <c r="D356" s="50"/>
    </row>
    <row r="357" spans="4:4" x14ac:dyDescent="0.25">
      <c r="D357" s="50"/>
    </row>
    <row r="358" spans="4:4" x14ac:dyDescent="0.25">
      <c r="D358" s="50"/>
    </row>
    <row r="359" spans="4:4" x14ac:dyDescent="0.25">
      <c r="D359" s="50"/>
    </row>
    <row r="360" spans="4:4" x14ac:dyDescent="0.25">
      <c r="D360" s="50"/>
    </row>
    <row r="361" spans="4:4" x14ac:dyDescent="0.25">
      <c r="D361" s="50"/>
    </row>
    <row r="362" spans="4:4" x14ac:dyDescent="0.25">
      <c r="D362" s="50"/>
    </row>
    <row r="363" spans="4:4" x14ac:dyDescent="0.25">
      <c r="D363" s="50"/>
    </row>
    <row r="364" spans="4:4" x14ac:dyDescent="0.25">
      <c r="D364" s="50"/>
    </row>
    <row r="365" spans="4:4" x14ac:dyDescent="0.25">
      <c r="D365" s="50"/>
    </row>
    <row r="366" spans="4:4" x14ac:dyDescent="0.25">
      <c r="D366" s="50"/>
    </row>
    <row r="367" spans="4:4" x14ac:dyDescent="0.25">
      <c r="D367" s="50"/>
    </row>
    <row r="368" spans="4:4" x14ac:dyDescent="0.25">
      <c r="D368" s="50"/>
    </row>
    <row r="369" spans="4:4" x14ac:dyDescent="0.25">
      <c r="D369" s="50"/>
    </row>
    <row r="370" spans="4:4" x14ac:dyDescent="0.25">
      <c r="D370" s="50"/>
    </row>
    <row r="371" spans="4:4" x14ac:dyDescent="0.25">
      <c r="D371" s="50"/>
    </row>
    <row r="372" spans="4:4" x14ac:dyDescent="0.25">
      <c r="D372" s="50"/>
    </row>
    <row r="373" spans="4:4" x14ac:dyDescent="0.25">
      <c r="D373" s="50"/>
    </row>
    <row r="374" spans="4:4" x14ac:dyDescent="0.25">
      <c r="D374" s="50"/>
    </row>
    <row r="375" spans="4:4" x14ac:dyDescent="0.25">
      <c r="D375" s="50"/>
    </row>
    <row r="376" spans="4:4" x14ac:dyDescent="0.25">
      <c r="D376" s="50"/>
    </row>
    <row r="377" spans="4:4" x14ac:dyDescent="0.25">
      <c r="D377" s="50"/>
    </row>
    <row r="378" spans="4:4" x14ac:dyDescent="0.25">
      <c r="D378" s="50"/>
    </row>
    <row r="379" spans="4:4" x14ac:dyDescent="0.25">
      <c r="D379" s="50"/>
    </row>
    <row r="380" spans="4:4" x14ac:dyDescent="0.25">
      <c r="D380" s="50"/>
    </row>
    <row r="381" spans="4:4" x14ac:dyDescent="0.25">
      <c r="D381" s="50"/>
    </row>
    <row r="382" spans="4:4" x14ac:dyDescent="0.25">
      <c r="D382" s="50"/>
    </row>
    <row r="383" spans="4:4" x14ac:dyDescent="0.25">
      <c r="D383" s="50"/>
    </row>
    <row r="384" spans="4:4" x14ac:dyDescent="0.25">
      <c r="D384" s="50"/>
    </row>
    <row r="385" spans="4:4" x14ac:dyDescent="0.25">
      <c r="D385" s="50"/>
    </row>
    <row r="386" spans="4:4" x14ac:dyDescent="0.25">
      <c r="D386" s="50"/>
    </row>
    <row r="387" spans="4:4" x14ac:dyDescent="0.25">
      <c r="D387" s="50"/>
    </row>
    <row r="388" spans="4:4" x14ac:dyDescent="0.25">
      <c r="D388" s="50"/>
    </row>
    <row r="389" spans="4:4" x14ac:dyDescent="0.25">
      <c r="D389" s="50"/>
    </row>
    <row r="390" spans="4:4" x14ac:dyDescent="0.25">
      <c r="D390" s="50"/>
    </row>
    <row r="391" spans="4:4" x14ac:dyDescent="0.25">
      <c r="D391" s="50"/>
    </row>
    <row r="392" spans="4:4" x14ac:dyDescent="0.25">
      <c r="D392" s="50"/>
    </row>
    <row r="393" spans="4:4" x14ac:dyDescent="0.25">
      <c r="D393" s="50"/>
    </row>
    <row r="394" spans="4:4" x14ac:dyDescent="0.25">
      <c r="D394" s="50"/>
    </row>
    <row r="395" spans="4:4" x14ac:dyDescent="0.25">
      <c r="D395" s="50"/>
    </row>
    <row r="396" spans="4:4" x14ac:dyDescent="0.25">
      <c r="D396" s="50"/>
    </row>
    <row r="397" spans="4:4" x14ac:dyDescent="0.25">
      <c r="D397" s="50"/>
    </row>
    <row r="398" spans="4:4" x14ac:dyDescent="0.25">
      <c r="D398" s="50"/>
    </row>
    <row r="399" spans="4:4" x14ac:dyDescent="0.25">
      <c r="D399" s="50"/>
    </row>
    <row r="400" spans="4:4" x14ac:dyDescent="0.25">
      <c r="D400" s="50"/>
    </row>
    <row r="401" spans="4:4" x14ac:dyDescent="0.25">
      <c r="D401" s="50"/>
    </row>
    <row r="402" spans="4:4" x14ac:dyDescent="0.25">
      <c r="D402" s="50"/>
    </row>
    <row r="403" spans="4:4" x14ac:dyDescent="0.25">
      <c r="D403" s="50"/>
    </row>
    <row r="404" spans="4:4" x14ac:dyDescent="0.25">
      <c r="D404" s="50"/>
    </row>
    <row r="405" spans="4:4" x14ac:dyDescent="0.25">
      <c r="D405" s="50"/>
    </row>
    <row r="406" spans="4:4" x14ac:dyDescent="0.25">
      <c r="D406" s="50"/>
    </row>
    <row r="407" spans="4:4" x14ac:dyDescent="0.25">
      <c r="D407" s="50"/>
    </row>
    <row r="408" spans="4:4" x14ac:dyDescent="0.25">
      <c r="D408" s="50"/>
    </row>
    <row r="409" spans="4:4" x14ac:dyDescent="0.25">
      <c r="D409" s="50"/>
    </row>
    <row r="410" spans="4:4" x14ac:dyDescent="0.25">
      <c r="D410" s="50"/>
    </row>
    <row r="411" spans="4:4" x14ac:dyDescent="0.25">
      <c r="D411" s="50"/>
    </row>
    <row r="412" spans="4:4" x14ac:dyDescent="0.25">
      <c r="D412" s="50"/>
    </row>
    <row r="413" spans="4:4" x14ac:dyDescent="0.25">
      <c r="D413" s="50"/>
    </row>
    <row r="414" spans="4:4" x14ac:dyDescent="0.25">
      <c r="D414" s="50"/>
    </row>
    <row r="415" spans="4:4" x14ac:dyDescent="0.25">
      <c r="D415" s="50"/>
    </row>
    <row r="416" spans="4:4" x14ac:dyDescent="0.25">
      <c r="D416" s="50"/>
    </row>
    <row r="417" spans="4:4" x14ac:dyDescent="0.25">
      <c r="D417" s="50"/>
    </row>
    <row r="418" spans="4:4" x14ac:dyDescent="0.25">
      <c r="D418" s="50"/>
    </row>
    <row r="419" spans="4:4" x14ac:dyDescent="0.25">
      <c r="D419" s="50"/>
    </row>
    <row r="420" spans="4:4" x14ac:dyDescent="0.25">
      <c r="D420" s="50"/>
    </row>
    <row r="421" spans="4:4" x14ac:dyDescent="0.25">
      <c r="D421" s="50"/>
    </row>
    <row r="422" spans="4:4" x14ac:dyDescent="0.25">
      <c r="D422" s="50"/>
    </row>
    <row r="423" spans="4:4" x14ac:dyDescent="0.25">
      <c r="D423" s="50"/>
    </row>
    <row r="424" spans="4:4" x14ac:dyDescent="0.25">
      <c r="D424" s="50"/>
    </row>
    <row r="425" spans="4:4" x14ac:dyDescent="0.25">
      <c r="D425" s="50"/>
    </row>
    <row r="426" spans="4:4" x14ac:dyDescent="0.25">
      <c r="D426" s="50"/>
    </row>
    <row r="427" spans="4:4" x14ac:dyDescent="0.25">
      <c r="D427" s="50"/>
    </row>
    <row r="428" spans="4:4" x14ac:dyDescent="0.25">
      <c r="D428" s="50"/>
    </row>
    <row r="429" spans="4:4" x14ac:dyDescent="0.25">
      <c r="D429" s="50"/>
    </row>
    <row r="430" spans="4:4" x14ac:dyDescent="0.25">
      <c r="D430" s="50"/>
    </row>
    <row r="431" spans="4:4" x14ac:dyDescent="0.25">
      <c r="D431" s="50"/>
    </row>
    <row r="432" spans="4:4" x14ac:dyDescent="0.25">
      <c r="D432" s="50"/>
    </row>
    <row r="433" spans="4:4" x14ac:dyDescent="0.25">
      <c r="D433" s="50"/>
    </row>
    <row r="434" spans="4:4" x14ac:dyDescent="0.25">
      <c r="D434" s="50"/>
    </row>
    <row r="435" spans="4:4" x14ac:dyDescent="0.25">
      <c r="D435" s="50"/>
    </row>
    <row r="436" spans="4:4" x14ac:dyDescent="0.25">
      <c r="D436" s="50"/>
    </row>
    <row r="437" spans="4:4" x14ac:dyDescent="0.25">
      <c r="D437" s="50"/>
    </row>
    <row r="438" spans="4:4" x14ac:dyDescent="0.25">
      <c r="D438" s="50"/>
    </row>
    <row r="439" spans="4:4" x14ac:dyDescent="0.25">
      <c r="D439" s="50"/>
    </row>
    <row r="440" spans="4:4" x14ac:dyDescent="0.25">
      <c r="D440" s="50"/>
    </row>
    <row r="441" spans="4:4" x14ac:dyDescent="0.25">
      <c r="D441" s="50"/>
    </row>
    <row r="442" spans="4:4" x14ac:dyDescent="0.25">
      <c r="D442" s="50"/>
    </row>
    <row r="443" spans="4:4" x14ac:dyDescent="0.25">
      <c r="D443" s="50"/>
    </row>
    <row r="444" spans="4:4" x14ac:dyDescent="0.25">
      <c r="D444" s="50"/>
    </row>
    <row r="445" spans="4:4" x14ac:dyDescent="0.25">
      <c r="D445" s="50"/>
    </row>
    <row r="446" spans="4:4" x14ac:dyDescent="0.25">
      <c r="D446" s="50"/>
    </row>
    <row r="447" spans="4:4" x14ac:dyDescent="0.25">
      <c r="D447" s="50"/>
    </row>
    <row r="448" spans="4:4" x14ac:dyDescent="0.25">
      <c r="D448" s="50"/>
    </row>
    <row r="449" spans="4:4" x14ac:dyDescent="0.25">
      <c r="D449" s="50"/>
    </row>
    <row r="450" spans="4:4" x14ac:dyDescent="0.25">
      <c r="D450" s="50"/>
    </row>
    <row r="451" spans="4:4" x14ac:dyDescent="0.25">
      <c r="D451" s="50"/>
    </row>
    <row r="452" spans="4:4" x14ac:dyDescent="0.25">
      <c r="D452" s="50"/>
    </row>
    <row r="453" spans="4:4" x14ac:dyDescent="0.25">
      <c r="D453" s="50"/>
    </row>
    <row r="454" spans="4:4" x14ac:dyDescent="0.25">
      <c r="D454" s="50"/>
    </row>
    <row r="455" spans="4:4" x14ac:dyDescent="0.25">
      <c r="D455" s="50"/>
    </row>
    <row r="456" spans="4:4" x14ac:dyDescent="0.25">
      <c r="D456" s="50"/>
    </row>
    <row r="457" spans="4:4" x14ac:dyDescent="0.25">
      <c r="D457" s="50"/>
    </row>
    <row r="458" spans="4:4" x14ac:dyDescent="0.25">
      <c r="D458" s="50"/>
    </row>
    <row r="459" spans="4:4" x14ac:dyDescent="0.25">
      <c r="D459" s="50"/>
    </row>
    <row r="460" spans="4:4" x14ac:dyDescent="0.25">
      <c r="D460" s="50"/>
    </row>
    <row r="461" spans="4:4" x14ac:dyDescent="0.25">
      <c r="D461" s="50"/>
    </row>
    <row r="462" spans="4:4" x14ac:dyDescent="0.25">
      <c r="D462" s="50"/>
    </row>
    <row r="463" spans="4:4" x14ac:dyDescent="0.25">
      <c r="D463" s="50"/>
    </row>
    <row r="464" spans="4:4" x14ac:dyDescent="0.25">
      <c r="D464" s="50"/>
    </row>
    <row r="465" spans="4:4" x14ac:dyDescent="0.25">
      <c r="D465" s="50"/>
    </row>
    <row r="466" spans="4:4" x14ac:dyDescent="0.25">
      <c r="D466" s="50"/>
    </row>
    <row r="467" spans="4:4" x14ac:dyDescent="0.25">
      <c r="D467" s="50"/>
    </row>
    <row r="468" spans="4:4" x14ac:dyDescent="0.25">
      <c r="D468" s="50"/>
    </row>
    <row r="469" spans="4:4" x14ac:dyDescent="0.25">
      <c r="D469" s="50"/>
    </row>
    <row r="470" spans="4:4" x14ac:dyDescent="0.25">
      <c r="D470" s="50"/>
    </row>
    <row r="471" spans="4:4" x14ac:dyDescent="0.25">
      <c r="D471" s="50"/>
    </row>
    <row r="472" spans="4:4" x14ac:dyDescent="0.25">
      <c r="D472" s="50"/>
    </row>
    <row r="473" spans="4:4" x14ac:dyDescent="0.25">
      <c r="D473" s="50"/>
    </row>
    <row r="474" spans="4:4" x14ac:dyDescent="0.25">
      <c r="D474" s="50"/>
    </row>
    <row r="475" spans="4:4" x14ac:dyDescent="0.25">
      <c r="D475" s="50"/>
    </row>
    <row r="476" spans="4:4" x14ac:dyDescent="0.25">
      <c r="D476" s="50"/>
    </row>
    <row r="477" spans="4:4" x14ac:dyDescent="0.25">
      <c r="D477" s="50"/>
    </row>
    <row r="478" spans="4:4" x14ac:dyDescent="0.25">
      <c r="D478" s="50"/>
    </row>
    <row r="479" spans="4:4" x14ac:dyDescent="0.25">
      <c r="D479" s="50"/>
    </row>
    <row r="480" spans="4:4" x14ac:dyDescent="0.25">
      <c r="D480" s="50"/>
    </row>
    <row r="481" spans="4:4" x14ac:dyDescent="0.25">
      <c r="D481" s="50"/>
    </row>
    <row r="482" spans="4:4" x14ac:dyDescent="0.25">
      <c r="D482" s="50"/>
    </row>
    <row r="483" spans="4:4" x14ac:dyDescent="0.25">
      <c r="D483" s="50"/>
    </row>
    <row r="484" spans="4:4" x14ac:dyDescent="0.25">
      <c r="D484" s="50"/>
    </row>
    <row r="485" spans="4:4" x14ac:dyDescent="0.25">
      <c r="D485" s="50"/>
    </row>
    <row r="486" spans="4:4" x14ac:dyDescent="0.25">
      <c r="D486" s="50"/>
    </row>
    <row r="487" spans="4:4" x14ac:dyDescent="0.25">
      <c r="D487" s="50"/>
    </row>
    <row r="488" spans="4:4" x14ac:dyDescent="0.25">
      <c r="D488" s="50"/>
    </row>
    <row r="489" spans="4:4" x14ac:dyDescent="0.25">
      <c r="D489" s="50"/>
    </row>
    <row r="490" spans="4:4" x14ac:dyDescent="0.25">
      <c r="D490" s="50"/>
    </row>
    <row r="491" spans="4:4" x14ac:dyDescent="0.25">
      <c r="D491" s="50"/>
    </row>
    <row r="492" spans="4:4" x14ac:dyDescent="0.25">
      <c r="D492" s="50"/>
    </row>
    <row r="493" spans="4:4" x14ac:dyDescent="0.25">
      <c r="D493" s="50"/>
    </row>
    <row r="494" spans="4:4" x14ac:dyDescent="0.25">
      <c r="D494" s="50"/>
    </row>
    <row r="495" spans="4:4" x14ac:dyDescent="0.25">
      <c r="D495" s="50"/>
    </row>
    <row r="496" spans="4:4" x14ac:dyDescent="0.25">
      <c r="D496" s="50"/>
    </row>
    <row r="497" spans="4:4" x14ac:dyDescent="0.25">
      <c r="D497" s="50"/>
    </row>
    <row r="498" spans="4:4" x14ac:dyDescent="0.25">
      <c r="D498" s="50"/>
    </row>
    <row r="499" spans="4:4" x14ac:dyDescent="0.25">
      <c r="D499" s="50"/>
    </row>
    <row r="500" spans="4:4" x14ac:dyDescent="0.25">
      <c r="D500" s="50"/>
    </row>
    <row r="501" spans="4:4" x14ac:dyDescent="0.25">
      <c r="D501" s="50"/>
    </row>
    <row r="502" spans="4:4" x14ac:dyDescent="0.25">
      <c r="D502" s="50"/>
    </row>
    <row r="503" spans="4:4" x14ac:dyDescent="0.25">
      <c r="D503" s="50"/>
    </row>
    <row r="504" spans="4:4" x14ac:dyDescent="0.25">
      <c r="D504" s="50"/>
    </row>
    <row r="505" spans="4:4" x14ac:dyDescent="0.25">
      <c r="D505" s="50"/>
    </row>
    <row r="506" spans="4:4" x14ac:dyDescent="0.25">
      <c r="D506" s="50"/>
    </row>
    <row r="507" spans="4:4" x14ac:dyDescent="0.25">
      <c r="D507" s="50"/>
    </row>
    <row r="508" spans="4:4" x14ac:dyDescent="0.25">
      <c r="D508" s="50"/>
    </row>
    <row r="509" spans="4:4" x14ac:dyDescent="0.25">
      <c r="D509" s="50"/>
    </row>
    <row r="510" spans="4:4" x14ac:dyDescent="0.25">
      <c r="D510" s="50"/>
    </row>
    <row r="511" spans="4:4" x14ac:dyDescent="0.25">
      <c r="D511" s="50"/>
    </row>
    <row r="512" spans="4:4" x14ac:dyDescent="0.25">
      <c r="D512" s="50"/>
    </row>
    <row r="513" spans="4:4" x14ac:dyDescent="0.25">
      <c r="D513" s="50"/>
    </row>
    <row r="514" spans="4:4" x14ac:dyDescent="0.25">
      <c r="D514" s="50"/>
    </row>
    <row r="515" spans="4:4" x14ac:dyDescent="0.25">
      <c r="D515" s="50"/>
    </row>
    <row r="516" spans="4:4" x14ac:dyDescent="0.25">
      <c r="D516" s="50"/>
    </row>
    <row r="517" spans="4:4" x14ac:dyDescent="0.25">
      <c r="D517" s="50"/>
    </row>
    <row r="518" spans="4:4" x14ac:dyDescent="0.25">
      <c r="D518" s="50"/>
    </row>
    <row r="519" spans="4:4" x14ac:dyDescent="0.25">
      <c r="D519" s="50"/>
    </row>
    <row r="520" spans="4:4" x14ac:dyDescent="0.25">
      <c r="D520" s="50"/>
    </row>
    <row r="521" spans="4:4" x14ac:dyDescent="0.25">
      <c r="D521" s="50"/>
    </row>
    <row r="522" spans="4:4" x14ac:dyDescent="0.25">
      <c r="D522" s="50"/>
    </row>
    <row r="523" spans="4:4" x14ac:dyDescent="0.25">
      <c r="D523" s="50"/>
    </row>
    <row r="524" spans="4:4" x14ac:dyDescent="0.25">
      <c r="D524" s="50"/>
    </row>
    <row r="525" spans="4:4" x14ac:dyDescent="0.25">
      <c r="D525" s="50"/>
    </row>
    <row r="526" spans="4:4" x14ac:dyDescent="0.25">
      <c r="D526" s="50"/>
    </row>
    <row r="527" spans="4:4" x14ac:dyDescent="0.25">
      <c r="D527" s="50"/>
    </row>
    <row r="528" spans="4:4" x14ac:dyDescent="0.25">
      <c r="D528" s="50"/>
    </row>
    <row r="529" spans="4:4" x14ac:dyDescent="0.25">
      <c r="D529" s="50"/>
    </row>
    <row r="530" spans="4:4" x14ac:dyDescent="0.25">
      <c r="D530" s="50"/>
    </row>
    <row r="531" spans="4:4" x14ac:dyDescent="0.25">
      <c r="D531" s="50"/>
    </row>
    <row r="532" spans="4:4" x14ac:dyDescent="0.25">
      <c r="D532" s="50"/>
    </row>
    <row r="533" spans="4:4" x14ac:dyDescent="0.25">
      <c r="D533" s="50"/>
    </row>
    <row r="534" spans="4:4" x14ac:dyDescent="0.25">
      <c r="D534" s="50"/>
    </row>
    <row r="535" spans="4:4" x14ac:dyDescent="0.25">
      <c r="D535" s="50"/>
    </row>
    <row r="536" spans="4:4" x14ac:dyDescent="0.25">
      <c r="D536" s="50"/>
    </row>
    <row r="537" spans="4:4" x14ac:dyDescent="0.25">
      <c r="D537" s="50"/>
    </row>
    <row r="538" spans="4:4" x14ac:dyDescent="0.25">
      <c r="D538" s="50"/>
    </row>
    <row r="539" spans="4:4" x14ac:dyDescent="0.25">
      <c r="D539" s="50"/>
    </row>
    <row r="540" spans="4:4" x14ac:dyDescent="0.25">
      <c r="D540" s="50"/>
    </row>
    <row r="541" spans="4:4" x14ac:dyDescent="0.25">
      <c r="D541" s="50"/>
    </row>
    <row r="542" spans="4:4" x14ac:dyDescent="0.25">
      <c r="D542" s="50"/>
    </row>
    <row r="543" spans="4:4" x14ac:dyDescent="0.25">
      <c r="D543" s="50"/>
    </row>
    <row r="544" spans="4:4" x14ac:dyDescent="0.25">
      <c r="D544" s="50"/>
    </row>
    <row r="545" spans="4:4" x14ac:dyDescent="0.25">
      <c r="D545" s="50"/>
    </row>
    <row r="546" spans="4:4" x14ac:dyDescent="0.25">
      <c r="D546" s="50"/>
    </row>
    <row r="547" spans="4:4" x14ac:dyDescent="0.25">
      <c r="D547" s="50"/>
    </row>
    <row r="548" spans="4:4" x14ac:dyDescent="0.25">
      <c r="D548" s="50"/>
    </row>
    <row r="549" spans="4:4" x14ac:dyDescent="0.25">
      <c r="D549" s="50"/>
    </row>
    <row r="550" spans="4:4" x14ac:dyDescent="0.25">
      <c r="D550" s="50"/>
    </row>
    <row r="551" spans="4:4" x14ac:dyDescent="0.25">
      <c r="D551" s="50"/>
    </row>
    <row r="552" spans="4:4" x14ac:dyDescent="0.25">
      <c r="D552" s="50"/>
    </row>
    <row r="553" spans="4:4" x14ac:dyDescent="0.25">
      <c r="D553" s="50"/>
    </row>
    <row r="554" spans="4:4" x14ac:dyDescent="0.25">
      <c r="D554" s="50"/>
    </row>
    <row r="555" spans="4:4" x14ac:dyDescent="0.25">
      <c r="D555" s="50"/>
    </row>
    <row r="556" spans="4:4" x14ac:dyDescent="0.25">
      <c r="D556" s="50"/>
    </row>
    <row r="557" spans="4:4" x14ac:dyDescent="0.25">
      <c r="D557" s="50"/>
    </row>
    <row r="558" spans="4:4" x14ac:dyDescent="0.25">
      <c r="D558" s="50"/>
    </row>
    <row r="559" spans="4:4" x14ac:dyDescent="0.25">
      <c r="D559" s="50"/>
    </row>
    <row r="560" spans="4:4" x14ac:dyDescent="0.25">
      <c r="D560" s="50"/>
    </row>
    <row r="561" spans="4:4" x14ac:dyDescent="0.25">
      <c r="D561" s="50"/>
    </row>
    <row r="562" spans="4:4" x14ac:dyDescent="0.25">
      <c r="D562" s="50"/>
    </row>
    <row r="563" spans="4:4" x14ac:dyDescent="0.25">
      <c r="D563" s="50"/>
    </row>
    <row r="564" spans="4:4" x14ac:dyDescent="0.25">
      <c r="D564" s="50"/>
    </row>
    <row r="565" spans="4:4" x14ac:dyDescent="0.25">
      <c r="D565" s="50"/>
    </row>
    <row r="566" spans="4:4" x14ac:dyDescent="0.25">
      <c r="D566" s="50"/>
    </row>
    <row r="567" spans="4:4" x14ac:dyDescent="0.25">
      <c r="D567" s="50"/>
    </row>
    <row r="568" spans="4:4" x14ac:dyDescent="0.25">
      <c r="D568" s="50"/>
    </row>
    <row r="569" spans="4:4" x14ac:dyDescent="0.25">
      <c r="D569" s="50"/>
    </row>
    <row r="570" spans="4:4" x14ac:dyDescent="0.25">
      <c r="D570" s="50"/>
    </row>
    <row r="571" spans="4:4" x14ac:dyDescent="0.25">
      <c r="D571" s="50"/>
    </row>
    <row r="572" spans="4:4" x14ac:dyDescent="0.25">
      <c r="D572" s="50"/>
    </row>
    <row r="573" spans="4:4" x14ac:dyDescent="0.25">
      <c r="D573" s="50"/>
    </row>
    <row r="574" spans="4:4" x14ac:dyDescent="0.25">
      <c r="D574" s="50"/>
    </row>
    <row r="575" spans="4:4" x14ac:dyDescent="0.25">
      <c r="D575" s="50"/>
    </row>
    <row r="576" spans="4:4" x14ac:dyDescent="0.25">
      <c r="D576" s="50"/>
    </row>
    <row r="577" spans="4:4" x14ac:dyDescent="0.25">
      <c r="D577" s="50"/>
    </row>
    <row r="578" spans="4:4" x14ac:dyDescent="0.25">
      <c r="D578" s="50"/>
    </row>
    <row r="579" spans="4:4" x14ac:dyDescent="0.25">
      <c r="D579" s="50"/>
    </row>
    <row r="580" spans="4:4" x14ac:dyDescent="0.25">
      <c r="D580" s="50"/>
    </row>
    <row r="581" spans="4:4" x14ac:dyDescent="0.25">
      <c r="D581" s="50"/>
    </row>
    <row r="582" spans="4:4" x14ac:dyDescent="0.25">
      <c r="D582" s="50"/>
    </row>
    <row r="583" spans="4:4" x14ac:dyDescent="0.25">
      <c r="D583" s="50"/>
    </row>
    <row r="584" spans="4:4" x14ac:dyDescent="0.25">
      <c r="D584" s="50"/>
    </row>
    <row r="585" spans="4:4" x14ac:dyDescent="0.25">
      <c r="D585" s="50"/>
    </row>
    <row r="586" spans="4:4" x14ac:dyDescent="0.25">
      <c r="D586" s="50"/>
    </row>
    <row r="587" spans="4:4" x14ac:dyDescent="0.25">
      <c r="D587" s="50"/>
    </row>
    <row r="588" spans="4:4" x14ac:dyDescent="0.25">
      <c r="D588" s="50"/>
    </row>
    <row r="589" spans="4:4" x14ac:dyDescent="0.25">
      <c r="D589" s="50"/>
    </row>
    <row r="590" spans="4:4" x14ac:dyDescent="0.25">
      <c r="D590" s="50"/>
    </row>
    <row r="591" spans="4:4" x14ac:dyDescent="0.25">
      <c r="D591" s="50"/>
    </row>
    <row r="592" spans="4:4" x14ac:dyDescent="0.25">
      <c r="D592" s="50"/>
    </row>
    <row r="593" spans="4:4" x14ac:dyDescent="0.25">
      <c r="D593" s="50"/>
    </row>
    <row r="594" spans="4:4" x14ac:dyDescent="0.25">
      <c r="D594" s="50"/>
    </row>
    <row r="595" spans="4:4" x14ac:dyDescent="0.25">
      <c r="D595" s="50"/>
    </row>
    <row r="596" spans="4:4" x14ac:dyDescent="0.25">
      <c r="D596" s="50"/>
    </row>
    <row r="597" spans="4:4" x14ac:dyDescent="0.25">
      <c r="D597" s="50"/>
    </row>
    <row r="598" spans="4:4" x14ac:dyDescent="0.25">
      <c r="D598" s="50"/>
    </row>
    <row r="599" spans="4:4" x14ac:dyDescent="0.25">
      <c r="D599" s="50"/>
    </row>
    <row r="600" spans="4:4" x14ac:dyDescent="0.25">
      <c r="D600" s="50"/>
    </row>
    <row r="601" spans="4:4" x14ac:dyDescent="0.25">
      <c r="D601" s="50"/>
    </row>
    <row r="602" spans="4:4" x14ac:dyDescent="0.25">
      <c r="D602" s="50"/>
    </row>
    <row r="603" spans="4:4" x14ac:dyDescent="0.25">
      <c r="D603" s="50"/>
    </row>
    <row r="604" spans="4:4" x14ac:dyDescent="0.25">
      <c r="D604" s="50"/>
    </row>
    <row r="605" spans="4:4" x14ac:dyDescent="0.25">
      <c r="D605" s="50"/>
    </row>
    <row r="606" spans="4:4" x14ac:dyDescent="0.25">
      <c r="D606" s="50"/>
    </row>
    <row r="607" spans="4:4" x14ac:dyDescent="0.25">
      <c r="D607" s="50"/>
    </row>
    <row r="608" spans="4:4" x14ac:dyDescent="0.25">
      <c r="D608" s="50"/>
    </row>
    <row r="609" spans="4:4" x14ac:dyDescent="0.25">
      <c r="D609" s="50"/>
    </row>
    <row r="610" spans="4:4" x14ac:dyDescent="0.25">
      <c r="D610" s="50"/>
    </row>
    <row r="611" spans="4:4" x14ac:dyDescent="0.25">
      <c r="D611" s="50"/>
    </row>
    <row r="612" spans="4:4" x14ac:dyDescent="0.25">
      <c r="D612" s="50"/>
    </row>
    <row r="613" spans="4:4" x14ac:dyDescent="0.25">
      <c r="D613" s="50"/>
    </row>
    <row r="614" spans="4:4" x14ac:dyDescent="0.25">
      <c r="D614" s="50"/>
    </row>
    <row r="615" spans="4:4" x14ac:dyDescent="0.25">
      <c r="D615" s="50"/>
    </row>
    <row r="616" spans="4:4" x14ac:dyDescent="0.25">
      <c r="D616" s="50"/>
    </row>
    <row r="617" spans="4:4" x14ac:dyDescent="0.25">
      <c r="D617" s="50"/>
    </row>
    <row r="618" spans="4:4" x14ac:dyDescent="0.25">
      <c r="D618" s="50"/>
    </row>
    <row r="619" spans="4:4" x14ac:dyDescent="0.25">
      <c r="D619" s="50"/>
    </row>
    <row r="620" spans="4:4" x14ac:dyDescent="0.25">
      <c r="D620" s="50"/>
    </row>
    <row r="621" spans="4:4" x14ac:dyDescent="0.25">
      <c r="D621" s="50"/>
    </row>
    <row r="622" spans="4:4" x14ac:dyDescent="0.25">
      <c r="D622" s="50"/>
    </row>
    <row r="623" spans="4:4" x14ac:dyDescent="0.25">
      <c r="D623" s="50"/>
    </row>
    <row r="624" spans="4:4" x14ac:dyDescent="0.25">
      <c r="D624" s="50"/>
    </row>
    <row r="625" spans="4:4" x14ac:dyDescent="0.25">
      <c r="D625" s="50"/>
    </row>
    <row r="626" spans="4:4" x14ac:dyDescent="0.25">
      <c r="D626" s="50"/>
    </row>
    <row r="627" spans="4:4" x14ac:dyDescent="0.25">
      <c r="D627" s="50"/>
    </row>
    <row r="628" spans="4:4" x14ac:dyDescent="0.25">
      <c r="D628" s="50"/>
    </row>
    <row r="629" spans="4:4" x14ac:dyDescent="0.25">
      <c r="D629" s="50"/>
    </row>
    <row r="630" spans="4:4" x14ac:dyDescent="0.25">
      <c r="D630" s="50"/>
    </row>
    <row r="631" spans="4:4" x14ac:dyDescent="0.25">
      <c r="D631" s="50"/>
    </row>
    <row r="632" spans="4:4" x14ac:dyDescent="0.25">
      <c r="D632" s="50"/>
    </row>
    <row r="633" spans="4:4" x14ac:dyDescent="0.25">
      <c r="D633" s="50"/>
    </row>
    <row r="634" spans="4:4" x14ac:dyDescent="0.25">
      <c r="D634" s="50"/>
    </row>
    <row r="635" spans="4:4" x14ac:dyDescent="0.25">
      <c r="D635" s="50"/>
    </row>
    <row r="636" spans="4:4" x14ac:dyDescent="0.25">
      <c r="D636" s="50"/>
    </row>
    <row r="637" spans="4:4" x14ac:dyDescent="0.25">
      <c r="D637" s="50"/>
    </row>
    <row r="638" spans="4:4" x14ac:dyDescent="0.25">
      <c r="D638" s="50"/>
    </row>
    <row r="639" spans="4:4" x14ac:dyDescent="0.25">
      <c r="D639" s="50"/>
    </row>
    <row r="640" spans="4:4" x14ac:dyDescent="0.25">
      <c r="D640" s="50"/>
    </row>
    <row r="641" spans="4:4" x14ac:dyDescent="0.25">
      <c r="D641" s="50"/>
    </row>
    <row r="642" spans="4:4" x14ac:dyDescent="0.25">
      <c r="D642" s="50"/>
    </row>
    <row r="643" spans="4:4" x14ac:dyDescent="0.25">
      <c r="D643" s="50"/>
    </row>
    <row r="644" spans="4:4" x14ac:dyDescent="0.25">
      <c r="D644" s="50"/>
    </row>
    <row r="645" spans="4:4" x14ac:dyDescent="0.25">
      <c r="D645" s="50"/>
    </row>
    <row r="646" spans="4:4" x14ac:dyDescent="0.25">
      <c r="D646" s="50"/>
    </row>
    <row r="647" spans="4:4" x14ac:dyDescent="0.25">
      <c r="D647" s="50"/>
    </row>
    <row r="648" spans="4:4" x14ac:dyDescent="0.25">
      <c r="D648" s="50"/>
    </row>
    <row r="649" spans="4:4" x14ac:dyDescent="0.25">
      <c r="D649" s="50"/>
    </row>
    <row r="650" spans="4:4" x14ac:dyDescent="0.25">
      <c r="D650" s="50"/>
    </row>
    <row r="651" spans="4:4" x14ac:dyDescent="0.25">
      <c r="D651" s="50"/>
    </row>
    <row r="652" spans="4:4" x14ac:dyDescent="0.25">
      <c r="D652" s="50"/>
    </row>
    <row r="653" spans="4:4" x14ac:dyDescent="0.25">
      <c r="D653" s="50"/>
    </row>
    <row r="654" spans="4:4" x14ac:dyDescent="0.25">
      <c r="D654" s="50"/>
    </row>
    <row r="655" spans="4:4" x14ac:dyDescent="0.25">
      <c r="D655" s="50"/>
    </row>
    <row r="656" spans="4:4" x14ac:dyDescent="0.25">
      <c r="D656" s="50"/>
    </row>
    <row r="657" spans="4:4" x14ac:dyDescent="0.25">
      <c r="D657" s="50"/>
    </row>
    <row r="658" spans="4:4" x14ac:dyDescent="0.25">
      <c r="D658" s="50"/>
    </row>
    <row r="659" spans="4:4" x14ac:dyDescent="0.25">
      <c r="D659" s="50"/>
    </row>
    <row r="660" spans="4:4" x14ac:dyDescent="0.25">
      <c r="D660" s="50"/>
    </row>
    <row r="661" spans="4:4" x14ac:dyDescent="0.25">
      <c r="D661" s="50"/>
    </row>
    <row r="662" spans="4:4" x14ac:dyDescent="0.25">
      <c r="D662" s="50"/>
    </row>
    <row r="663" spans="4:4" x14ac:dyDescent="0.25">
      <c r="D663" s="50"/>
    </row>
    <row r="664" spans="4:4" x14ac:dyDescent="0.25">
      <c r="D664" s="50"/>
    </row>
    <row r="665" spans="4:4" x14ac:dyDescent="0.25">
      <c r="D665" s="50"/>
    </row>
    <row r="666" spans="4:4" x14ac:dyDescent="0.25">
      <c r="D666" s="50"/>
    </row>
    <row r="667" spans="4:4" x14ac:dyDescent="0.25">
      <c r="D667" s="50"/>
    </row>
    <row r="668" spans="4:4" x14ac:dyDescent="0.25">
      <c r="D668" s="50"/>
    </row>
    <row r="669" spans="4:4" x14ac:dyDescent="0.25">
      <c r="D669" s="50"/>
    </row>
    <row r="670" spans="4:4" x14ac:dyDescent="0.25">
      <c r="D670" s="50"/>
    </row>
    <row r="671" spans="4:4" x14ac:dyDescent="0.25">
      <c r="D671" s="50"/>
    </row>
    <row r="672" spans="4:4" x14ac:dyDescent="0.25">
      <c r="D672" s="50"/>
    </row>
    <row r="673" spans="4:4" x14ac:dyDescent="0.25">
      <c r="D673" s="50"/>
    </row>
    <row r="674" spans="4:4" x14ac:dyDescent="0.25">
      <c r="D674" s="50"/>
    </row>
    <row r="675" spans="4:4" x14ac:dyDescent="0.25">
      <c r="D675" s="50"/>
    </row>
    <row r="676" spans="4:4" x14ac:dyDescent="0.25">
      <c r="D676" s="50"/>
    </row>
    <row r="677" spans="4:4" x14ac:dyDescent="0.25">
      <c r="D677" s="50"/>
    </row>
    <row r="678" spans="4:4" x14ac:dyDescent="0.25">
      <c r="D678" s="50"/>
    </row>
    <row r="679" spans="4:4" x14ac:dyDescent="0.25">
      <c r="D679" s="50"/>
    </row>
    <row r="680" spans="4:4" x14ac:dyDescent="0.25">
      <c r="D680" s="50"/>
    </row>
    <row r="681" spans="4:4" x14ac:dyDescent="0.25">
      <c r="D681" s="50"/>
    </row>
    <row r="682" spans="4:4" x14ac:dyDescent="0.25">
      <c r="D682" s="50"/>
    </row>
    <row r="683" spans="4:4" x14ac:dyDescent="0.25">
      <c r="D683" s="50"/>
    </row>
    <row r="684" spans="4:4" x14ac:dyDescent="0.25">
      <c r="D684" s="50"/>
    </row>
    <row r="685" spans="4:4" x14ac:dyDescent="0.25">
      <c r="D685" s="50"/>
    </row>
    <row r="686" spans="4:4" x14ac:dyDescent="0.25">
      <c r="D686" s="50"/>
    </row>
    <row r="687" spans="4:4" x14ac:dyDescent="0.25">
      <c r="D687" s="50"/>
    </row>
    <row r="688" spans="4:4" x14ac:dyDescent="0.25">
      <c r="D688" s="50"/>
    </row>
    <row r="689" spans="4:4" x14ac:dyDescent="0.25">
      <c r="D689" s="50"/>
    </row>
    <row r="690" spans="4:4" x14ac:dyDescent="0.25">
      <c r="D690" s="50"/>
    </row>
    <row r="691" spans="4:4" x14ac:dyDescent="0.25">
      <c r="D691" s="50"/>
    </row>
    <row r="692" spans="4:4" x14ac:dyDescent="0.25">
      <c r="D692" s="50"/>
    </row>
    <row r="693" spans="4:4" x14ac:dyDescent="0.25">
      <c r="D693" s="50"/>
    </row>
    <row r="694" spans="4:4" x14ac:dyDescent="0.25">
      <c r="D694" s="50"/>
    </row>
    <row r="695" spans="4:4" x14ac:dyDescent="0.25">
      <c r="D695" s="50"/>
    </row>
    <row r="696" spans="4:4" x14ac:dyDescent="0.25">
      <c r="D696" s="50"/>
    </row>
    <row r="697" spans="4:4" x14ac:dyDescent="0.25">
      <c r="D697" s="50"/>
    </row>
    <row r="698" spans="4:4" x14ac:dyDescent="0.25">
      <c r="D698" s="50"/>
    </row>
    <row r="699" spans="4:4" x14ac:dyDescent="0.25">
      <c r="D699" s="50"/>
    </row>
    <row r="700" spans="4:4" x14ac:dyDescent="0.25">
      <c r="D700" s="50"/>
    </row>
    <row r="701" spans="4:4" x14ac:dyDescent="0.25">
      <c r="D701" s="50"/>
    </row>
    <row r="702" spans="4:4" x14ac:dyDescent="0.25">
      <c r="D702" s="50"/>
    </row>
    <row r="703" spans="4:4" x14ac:dyDescent="0.25">
      <c r="D703" s="50"/>
    </row>
    <row r="704" spans="4:4" x14ac:dyDescent="0.25">
      <c r="D704" s="50"/>
    </row>
    <row r="705" spans="4:4" x14ac:dyDescent="0.25">
      <c r="D705" s="50"/>
    </row>
    <row r="706" spans="4:4" x14ac:dyDescent="0.25">
      <c r="D706" s="50"/>
    </row>
    <row r="707" spans="4:4" x14ac:dyDescent="0.25">
      <c r="D707" s="50"/>
    </row>
    <row r="708" spans="4:4" x14ac:dyDescent="0.25">
      <c r="D708" s="50"/>
    </row>
    <row r="709" spans="4:4" x14ac:dyDescent="0.25">
      <c r="D709" s="50"/>
    </row>
    <row r="710" spans="4:4" x14ac:dyDescent="0.25">
      <c r="D710" s="50"/>
    </row>
    <row r="711" spans="4:4" x14ac:dyDescent="0.25">
      <c r="D711" s="50"/>
    </row>
    <row r="712" spans="4:4" x14ac:dyDescent="0.25">
      <c r="D712" s="50"/>
    </row>
    <row r="713" spans="4:4" x14ac:dyDescent="0.25">
      <c r="D713" s="50"/>
    </row>
    <row r="714" spans="4:4" x14ac:dyDescent="0.25">
      <c r="D714" s="50"/>
    </row>
    <row r="715" spans="4:4" x14ac:dyDescent="0.25">
      <c r="D715" s="50"/>
    </row>
    <row r="716" spans="4:4" x14ac:dyDescent="0.25">
      <c r="D716" s="50"/>
    </row>
    <row r="717" spans="4:4" x14ac:dyDescent="0.25">
      <c r="D717" s="50"/>
    </row>
    <row r="718" spans="4:4" x14ac:dyDescent="0.25">
      <c r="D718" s="50"/>
    </row>
    <row r="719" spans="4:4" x14ac:dyDescent="0.25">
      <c r="D719" s="50"/>
    </row>
    <row r="720" spans="4:4" x14ac:dyDescent="0.25">
      <c r="D720" s="50"/>
    </row>
    <row r="721" spans="4:4" x14ac:dyDescent="0.25">
      <c r="D721" s="50"/>
    </row>
    <row r="722" spans="4:4" x14ac:dyDescent="0.25">
      <c r="D722" s="50"/>
    </row>
    <row r="723" spans="4:4" x14ac:dyDescent="0.25">
      <c r="D723" s="50"/>
    </row>
    <row r="724" spans="4:4" x14ac:dyDescent="0.25">
      <c r="D724" s="50"/>
    </row>
    <row r="725" spans="4:4" x14ac:dyDescent="0.25">
      <c r="D725" s="50"/>
    </row>
    <row r="726" spans="4:4" x14ac:dyDescent="0.25">
      <c r="D726" s="50"/>
    </row>
    <row r="727" spans="4:4" x14ac:dyDescent="0.25">
      <c r="D727" s="50"/>
    </row>
    <row r="728" spans="4:4" x14ac:dyDescent="0.25">
      <c r="D728" s="50"/>
    </row>
    <row r="729" spans="4:4" x14ac:dyDescent="0.25">
      <c r="D729" s="50"/>
    </row>
    <row r="730" spans="4:4" x14ac:dyDescent="0.25">
      <c r="D730" s="50"/>
    </row>
    <row r="731" spans="4:4" x14ac:dyDescent="0.25">
      <c r="D731" s="50"/>
    </row>
    <row r="732" spans="4:4" x14ac:dyDescent="0.25">
      <c r="D732" s="50"/>
    </row>
    <row r="733" spans="4:4" x14ac:dyDescent="0.25">
      <c r="D733" s="50"/>
    </row>
    <row r="734" spans="4:4" x14ac:dyDescent="0.25">
      <c r="D734" s="50"/>
    </row>
    <row r="735" spans="4:4" x14ac:dyDescent="0.25">
      <c r="D735" s="50"/>
    </row>
    <row r="736" spans="4:4" x14ac:dyDescent="0.25">
      <c r="D736" s="50"/>
    </row>
    <row r="737" spans="4:4" x14ac:dyDescent="0.25">
      <c r="D737" s="50"/>
    </row>
    <row r="738" spans="4:4" x14ac:dyDescent="0.25">
      <c r="D738" s="50"/>
    </row>
    <row r="739" spans="4:4" x14ac:dyDescent="0.25">
      <c r="D739" s="50"/>
    </row>
    <row r="740" spans="4:4" x14ac:dyDescent="0.25">
      <c r="D740" s="50"/>
    </row>
    <row r="741" spans="4:4" x14ac:dyDescent="0.25">
      <c r="D741" s="50"/>
    </row>
    <row r="742" spans="4:4" x14ac:dyDescent="0.25">
      <c r="D742" s="50"/>
    </row>
    <row r="743" spans="4:4" x14ac:dyDescent="0.25">
      <c r="D743" s="50"/>
    </row>
    <row r="744" spans="4:4" x14ac:dyDescent="0.25">
      <c r="D744" s="50"/>
    </row>
    <row r="745" spans="4:4" x14ac:dyDescent="0.25">
      <c r="D745" s="50"/>
    </row>
    <row r="746" spans="4:4" x14ac:dyDescent="0.25">
      <c r="D746" s="50"/>
    </row>
    <row r="747" spans="4:4" x14ac:dyDescent="0.25">
      <c r="D747" s="50"/>
    </row>
    <row r="748" spans="4:4" x14ac:dyDescent="0.25">
      <c r="D748" s="50"/>
    </row>
    <row r="749" spans="4:4" x14ac:dyDescent="0.25">
      <c r="D749" s="50"/>
    </row>
    <row r="750" spans="4:4" x14ac:dyDescent="0.25">
      <c r="D750" s="50"/>
    </row>
    <row r="751" spans="4:4" x14ac:dyDescent="0.25">
      <c r="D751" s="50"/>
    </row>
    <row r="752" spans="4:4" x14ac:dyDescent="0.25">
      <c r="D752" s="50"/>
    </row>
    <row r="753" spans="4:4" x14ac:dyDescent="0.25">
      <c r="D753" s="50"/>
    </row>
    <row r="754" spans="4:4" x14ac:dyDescent="0.25">
      <c r="D754" s="50"/>
    </row>
    <row r="755" spans="4:4" x14ac:dyDescent="0.25">
      <c r="D755" s="50"/>
    </row>
    <row r="756" spans="4:4" x14ac:dyDescent="0.25">
      <c r="D756" s="50"/>
    </row>
    <row r="757" spans="4:4" x14ac:dyDescent="0.25">
      <c r="D757" s="50"/>
    </row>
    <row r="758" spans="4:4" x14ac:dyDescent="0.25">
      <c r="D758" s="50"/>
    </row>
    <row r="759" spans="4:4" x14ac:dyDescent="0.25">
      <c r="D759" s="50"/>
    </row>
    <row r="760" spans="4:4" x14ac:dyDescent="0.25">
      <c r="D760" s="50"/>
    </row>
    <row r="761" spans="4:4" x14ac:dyDescent="0.25">
      <c r="D761" s="50"/>
    </row>
    <row r="762" spans="4:4" x14ac:dyDescent="0.25">
      <c r="D762" s="50"/>
    </row>
    <row r="763" spans="4:4" x14ac:dyDescent="0.25">
      <c r="D763" s="50"/>
    </row>
    <row r="764" spans="4:4" x14ac:dyDescent="0.25">
      <c r="D764" s="50"/>
    </row>
    <row r="765" spans="4:4" x14ac:dyDescent="0.25">
      <c r="D765" s="50"/>
    </row>
    <row r="766" spans="4:4" x14ac:dyDescent="0.25">
      <c r="D766" s="50"/>
    </row>
    <row r="767" spans="4:4" x14ac:dyDescent="0.25">
      <c r="D767" s="50"/>
    </row>
    <row r="768" spans="4:4" x14ac:dyDescent="0.25">
      <c r="D768" s="50"/>
    </row>
    <row r="769" spans="4:4" x14ac:dyDescent="0.25">
      <c r="D769" s="50"/>
    </row>
    <row r="770" spans="4:4" x14ac:dyDescent="0.25">
      <c r="D770" s="50"/>
    </row>
    <row r="771" spans="4:4" x14ac:dyDescent="0.25">
      <c r="D771" s="50"/>
    </row>
    <row r="772" spans="4:4" x14ac:dyDescent="0.25">
      <c r="D772" s="50"/>
    </row>
    <row r="773" spans="4:4" x14ac:dyDescent="0.25">
      <c r="D773" s="50"/>
    </row>
    <row r="774" spans="4:4" x14ac:dyDescent="0.25">
      <c r="D774" s="50"/>
    </row>
    <row r="775" spans="4:4" x14ac:dyDescent="0.25">
      <c r="D775" s="50"/>
    </row>
    <row r="776" spans="4:4" x14ac:dyDescent="0.25">
      <c r="D776" s="50"/>
    </row>
    <row r="777" spans="4:4" x14ac:dyDescent="0.25">
      <c r="D777" s="50"/>
    </row>
    <row r="778" spans="4:4" x14ac:dyDescent="0.25">
      <c r="D778" s="50"/>
    </row>
    <row r="779" spans="4:4" x14ac:dyDescent="0.25">
      <c r="D779" s="50"/>
    </row>
    <row r="780" spans="4:4" x14ac:dyDescent="0.25">
      <c r="D780" s="50"/>
    </row>
    <row r="781" spans="4:4" x14ac:dyDescent="0.25">
      <c r="D781" s="50"/>
    </row>
    <row r="782" spans="4:4" x14ac:dyDescent="0.25">
      <c r="D782" s="50"/>
    </row>
    <row r="783" spans="4:4" x14ac:dyDescent="0.25">
      <c r="D783" s="50"/>
    </row>
    <row r="784" spans="4:4" x14ac:dyDescent="0.25">
      <c r="D784" s="50"/>
    </row>
    <row r="785" spans="4:4" x14ac:dyDescent="0.25">
      <c r="D785" s="50"/>
    </row>
    <row r="786" spans="4:4" x14ac:dyDescent="0.25">
      <c r="D786" s="50"/>
    </row>
    <row r="787" spans="4:4" x14ac:dyDescent="0.25">
      <c r="D787" s="50"/>
    </row>
    <row r="788" spans="4:4" x14ac:dyDescent="0.25">
      <c r="D788" s="50"/>
    </row>
    <row r="789" spans="4:4" x14ac:dyDescent="0.25">
      <c r="D789" s="50"/>
    </row>
    <row r="790" spans="4:4" x14ac:dyDescent="0.25">
      <c r="D790" s="50"/>
    </row>
    <row r="791" spans="4:4" x14ac:dyDescent="0.25">
      <c r="D791" s="50"/>
    </row>
    <row r="792" spans="4:4" x14ac:dyDescent="0.25">
      <c r="D792" s="50"/>
    </row>
    <row r="793" spans="4:4" x14ac:dyDescent="0.25">
      <c r="D793" s="50"/>
    </row>
    <row r="794" spans="4:4" x14ac:dyDescent="0.25">
      <c r="D794" s="50"/>
    </row>
    <row r="795" spans="4:4" x14ac:dyDescent="0.25">
      <c r="D795" s="50"/>
    </row>
    <row r="796" spans="4:4" x14ac:dyDescent="0.25">
      <c r="D796" s="50"/>
    </row>
    <row r="797" spans="4:4" x14ac:dyDescent="0.25">
      <c r="D797" s="50"/>
    </row>
    <row r="798" spans="4:4" x14ac:dyDescent="0.25">
      <c r="D798" s="50"/>
    </row>
    <row r="799" spans="4:4" x14ac:dyDescent="0.25">
      <c r="D799" s="50"/>
    </row>
    <row r="800" spans="4:4" x14ac:dyDescent="0.25">
      <c r="D800" s="50"/>
    </row>
    <row r="801" spans="4:4" x14ac:dyDescent="0.25">
      <c r="D801" s="50"/>
    </row>
    <row r="802" spans="4:4" x14ac:dyDescent="0.25">
      <c r="D802" s="50"/>
    </row>
    <row r="803" spans="4:4" x14ac:dyDescent="0.25">
      <c r="D803" s="50"/>
    </row>
    <row r="804" spans="4:4" x14ac:dyDescent="0.25">
      <c r="D804" s="50"/>
    </row>
    <row r="805" spans="4:4" x14ac:dyDescent="0.25">
      <c r="D805" s="50"/>
    </row>
    <row r="806" spans="4:4" x14ac:dyDescent="0.25">
      <c r="D806" s="50"/>
    </row>
    <row r="807" spans="4:4" x14ac:dyDescent="0.25">
      <c r="D807" s="50"/>
    </row>
    <row r="808" spans="4:4" x14ac:dyDescent="0.25">
      <c r="D808" s="50"/>
    </row>
    <row r="809" spans="4:4" x14ac:dyDescent="0.25">
      <c r="D809" s="50"/>
    </row>
    <row r="810" spans="4:4" x14ac:dyDescent="0.25">
      <c r="D810" s="50"/>
    </row>
    <row r="811" spans="4:4" x14ac:dyDescent="0.25">
      <c r="D811" s="50"/>
    </row>
    <row r="812" spans="4:4" x14ac:dyDescent="0.25">
      <c r="D812" s="50"/>
    </row>
    <row r="813" spans="4:4" x14ac:dyDescent="0.25">
      <c r="D813" s="50"/>
    </row>
    <row r="814" spans="4:4" x14ac:dyDescent="0.25">
      <c r="D814" s="50"/>
    </row>
    <row r="815" spans="4:4" x14ac:dyDescent="0.25">
      <c r="D815" s="50"/>
    </row>
    <row r="816" spans="4:4" x14ac:dyDescent="0.25">
      <c r="D816" s="50"/>
    </row>
    <row r="817" spans="4:4" x14ac:dyDescent="0.25">
      <c r="D817" s="50"/>
    </row>
    <row r="818" spans="4:4" x14ac:dyDescent="0.25">
      <c r="D818" s="50"/>
    </row>
    <row r="819" spans="4:4" x14ac:dyDescent="0.25">
      <c r="D819" s="50"/>
    </row>
    <row r="820" spans="4:4" x14ac:dyDescent="0.25">
      <c r="D820" s="50"/>
    </row>
    <row r="821" spans="4:4" x14ac:dyDescent="0.25">
      <c r="D821" s="50"/>
    </row>
    <row r="822" spans="4:4" x14ac:dyDescent="0.25">
      <c r="D822" s="50"/>
    </row>
    <row r="823" spans="4:4" x14ac:dyDescent="0.25">
      <c r="D823" s="50"/>
    </row>
    <row r="824" spans="4:4" x14ac:dyDescent="0.25">
      <c r="D824" s="50"/>
    </row>
    <row r="825" spans="4:4" x14ac:dyDescent="0.25">
      <c r="D825" s="50"/>
    </row>
    <row r="826" spans="4:4" x14ac:dyDescent="0.25">
      <c r="D826" s="50"/>
    </row>
    <row r="827" spans="4:4" x14ac:dyDescent="0.25">
      <c r="D827" s="50"/>
    </row>
    <row r="828" spans="4:4" x14ac:dyDescent="0.25">
      <c r="D828" s="50"/>
    </row>
    <row r="829" spans="4:4" x14ac:dyDescent="0.25">
      <c r="D829" s="50"/>
    </row>
    <row r="830" spans="4:4" x14ac:dyDescent="0.25">
      <c r="D830" s="50"/>
    </row>
    <row r="831" spans="4:4" x14ac:dyDescent="0.25">
      <c r="D831" s="50"/>
    </row>
    <row r="832" spans="4:4" x14ac:dyDescent="0.25">
      <c r="D832" s="50"/>
    </row>
    <row r="833" spans="4:4" x14ac:dyDescent="0.25">
      <c r="D833" s="50"/>
    </row>
    <row r="834" spans="4:4" x14ac:dyDescent="0.25">
      <c r="D834" s="50"/>
    </row>
    <row r="835" spans="4:4" x14ac:dyDescent="0.25">
      <c r="D835" s="50"/>
    </row>
    <row r="836" spans="4:4" x14ac:dyDescent="0.25">
      <c r="D836" s="50"/>
    </row>
    <row r="837" spans="4:4" x14ac:dyDescent="0.25">
      <c r="D837" s="50"/>
    </row>
    <row r="838" spans="4:4" x14ac:dyDescent="0.25">
      <c r="D838" s="50"/>
    </row>
    <row r="839" spans="4:4" x14ac:dyDescent="0.25">
      <c r="D839" s="50"/>
    </row>
    <row r="840" spans="4:4" x14ac:dyDescent="0.25">
      <c r="D840" s="50"/>
    </row>
    <row r="841" spans="4:4" x14ac:dyDescent="0.25">
      <c r="D841" s="50"/>
    </row>
    <row r="842" spans="4:4" x14ac:dyDescent="0.25">
      <c r="D842" s="50"/>
    </row>
    <row r="843" spans="4:4" x14ac:dyDescent="0.25">
      <c r="D843" s="50"/>
    </row>
    <row r="844" spans="4:4" x14ac:dyDescent="0.25">
      <c r="D844" s="50"/>
    </row>
    <row r="845" spans="4:4" x14ac:dyDescent="0.25">
      <c r="D845" s="50"/>
    </row>
    <row r="846" spans="4:4" x14ac:dyDescent="0.25">
      <c r="D846" s="50"/>
    </row>
    <row r="847" spans="4:4" x14ac:dyDescent="0.25">
      <c r="D847" s="50"/>
    </row>
    <row r="848" spans="4:4" x14ac:dyDescent="0.25">
      <c r="D848" s="50"/>
    </row>
    <row r="849" spans="4:4" x14ac:dyDescent="0.25">
      <c r="D849" s="50"/>
    </row>
    <row r="850" spans="4:4" x14ac:dyDescent="0.25">
      <c r="D850" s="50"/>
    </row>
    <row r="851" spans="4:4" x14ac:dyDescent="0.25">
      <c r="D851" s="50"/>
    </row>
    <row r="852" spans="4:4" x14ac:dyDescent="0.25">
      <c r="D852" s="50"/>
    </row>
    <row r="853" spans="4:4" x14ac:dyDescent="0.25">
      <c r="D853" s="50"/>
    </row>
    <row r="854" spans="4:4" x14ac:dyDescent="0.25">
      <c r="D854" s="50"/>
    </row>
    <row r="855" spans="4:4" x14ac:dyDescent="0.25">
      <c r="D855" s="50"/>
    </row>
    <row r="856" spans="4:4" x14ac:dyDescent="0.25">
      <c r="D856" s="50"/>
    </row>
    <row r="857" spans="4:4" x14ac:dyDescent="0.25">
      <c r="D857" s="50"/>
    </row>
    <row r="858" spans="4:4" x14ac:dyDescent="0.25">
      <c r="D858" s="50"/>
    </row>
    <row r="859" spans="4:4" x14ac:dyDescent="0.25">
      <c r="D859" s="50"/>
    </row>
    <row r="860" spans="4:4" x14ac:dyDescent="0.25">
      <c r="D860" s="50"/>
    </row>
    <row r="861" spans="4:4" x14ac:dyDescent="0.25">
      <c r="D861" s="50"/>
    </row>
    <row r="862" spans="4:4" x14ac:dyDescent="0.25">
      <c r="D862" s="50"/>
    </row>
    <row r="863" spans="4:4" x14ac:dyDescent="0.25">
      <c r="D863" s="50"/>
    </row>
    <row r="864" spans="4:4" x14ac:dyDescent="0.25">
      <c r="D864" s="50"/>
    </row>
    <row r="865" spans="4:4" x14ac:dyDescent="0.25">
      <c r="D865" s="50"/>
    </row>
    <row r="866" spans="4:4" x14ac:dyDescent="0.25">
      <c r="D866" s="50"/>
    </row>
    <row r="867" spans="4:4" x14ac:dyDescent="0.25">
      <c r="D867" s="50"/>
    </row>
    <row r="868" spans="4:4" x14ac:dyDescent="0.25">
      <c r="D868" s="50"/>
    </row>
    <row r="869" spans="4:4" x14ac:dyDescent="0.25">
      <c r="D869" s="50"/>
    </row>
    <row r="870" spans="4:4" x14ac:dyDescent="0.25">
      <c r="D870" s="50"/>
    </row>
    <row r="871" spans="4:4" x14ac:dyDescent="0.25">
      <c r="D871" s="50"/>
    </row>
    <row r="872" spans="4:4" x14ac:dyDescent="0.25">
      <c r="D872" s="50"/>
    </row>
    <row r="873" spans="4:4" x14ac:dyDescent="0.25">
      <c r="D873" s="50"/>
    </row>
    <row r="874" spans="4:4" x14ac:dyDescent="0.25">
      <c r="D874" s="50"/>
    </row>
    <row r="875" spans="4:4" x14ac:dyDescent="0.25">
      <c r="D875" s="50"/>
    </row>
    <row r="876" spans="4:4" x14ac:dyDescent="0.25">
      <c r="D876" s="50"/>
    </row>
    <row r="877" spans="4:4" x14ac:dyDescent="0.25">
      <c r="D877" s="50"/>
    </row>
    <row r="878" spans="4:4" x14ac:dyDescent="0.25">
      <c r="D878" s="50"/>
    </row>
    <row r="879" spans="4:4" x14ac:dyDescent="0.25">
      <c r="D879" s="50"/>
    </row>
    <row r="880" spans="4:4" x14ac:dyDescent="0.25">
      <c r="D880" s="50"/>
    </row>
    <row r="881" spans="4:4" x14ac:dyDescent="0.25">
      <c r="D881" s="50"/>
    </row>
    <row r="882" spans="4:4" x14ac:dyDescent="0.25">
      <c r="D882" s="50"/>
    </row>
    <row r="883" spans="4:4" x14ac:dyDescent="0.25">
      <c r="D883" s="50"/>
    </row>
    <row r="884" spans="4:4" x14ac:dyDescent="0.25">
      <c r="D884" s="50"/>
    </row>
    <row r="885" spans="4:4" x14ac:dyDescent="0.25">
      <c r="D885" s="50"/>
    </row>
    <row r="886" spans="4:4" x14ac:dyDescent="0.25">
      <c r="D886" s="50"/>
    </row>
    <row r="887" spans="4:4" x14ac:dyDescent="0.25">
      <c r="D887" s="50"/>
    </row>
    <row r="888" spans="4:4" x14ac:dyDescent="0.25">
      <c r="D888" s="50"/>
    </row>
    <row r="889" spans="4:4" x14ac:dyDescent="0.25">
      <c r="D889" s="50"/>
    </row>
    <row r="890" spans="4:4" x14ac:dyDescent="0.25">
      <c r="D890" s="50"/>
    </row>
    <row r="891" spans="4:4" x14ac:dyDescent="0.25">
      <c r="D891" s="50"/>
    </row>
    <row r="892" spans="4:4" x14ac:dyDescent="0.25">
      <c r="D892" s="50"/>
    </row>
    <row r="893" spans="4:4" x14ac:dyDescent="0.25">
      <c r="D893" s="50"/>
    </row>
    <row r="894" spans="4:4" x14ac:dyDescent="0.25">
      <c r="D894" s="50"/>
    </row>
    <row r="895" spans="4:4" x14ac:dyDescent="0.25">
      <c r="D895" s="50"/>
    </row>
    <row r="896" spans="4:4" x14ac:dyDescent="0.25">
      <c r="D896" s="50"/>
    </row>
    <row r="897" spans="4:4" x14ac:dyDescent="0.25">
      <c r="D897" s="50"/>
    </row>
    <row r="898" spans="4:4" x14ac:dyDescent="0.25">
      <c r="D898" s="50"/>
    </row>
    <row r="899" spans="4:4" x14ac:dyDescent="0.25">
      <c r="D899" s="50"/>
    </row>
    <row r="900" spans="4:4" x14ac:dyDescent="0.25">
      <c r="D900" s="50"/>
    </row>
    <row r="901" spans="4:4" x14ac:dyDescent="0.25">
      <c r="D901" s="50"/>
    </row>
    <row r="902" spans="4:4" x14ac:dyDescent="0.25">
      <c r="D902" s="50"/>
    </row>
    <row r="903" spans="4:4" x14ac:dyDescent="0.25">
      <c r="D903" s="50"/>
    </row>
    <row r="904" spans="4:4" x14ac:dyDescent="0.25">
      <c r="D904" s="50"/>
    </row>
    <row r="905" spans="4:4" x14ac:dyDescent="0.25">
      <c r="D905" s="50"/>
    </row>
    <row r="906" spans="4:4" x14ac:dyDescent="0.25">
      <c r="D906" s="50"/>
    </row>
    <row r="907" spans="4:4" x14ac:dyDescent="0.25">
      <c r="D907" s="50"/>
    </row>
    <row r="908" spans="4:4" x14ac:dyDescent="0.25">
      <c r="D908" s="50"/>
    </row>
    <row r="909" spans="4:4" x14ac:dyDescent="0.25">
      <c r="D909" s="50"/>
    </row>
    <row r="910" spans="4:4" x14ac:dyDescent="0.25">
      <c r="D910" s="50"/>
    </row>
    <row r="911" spans="4:4" x14ac:dyDescent="0.25">
      <c r="D911" s="50"/>
    </row>
    <row r="912" spans="4:4" x14ac:dyDescent="0.25">
      <c r="D912" s="50"/>
    </row>
    <row r="913" spans="4:4" x14ac:dyDescent="0.25">
      <c r="D913" s="50"/>
    </row>
    <row r="914" spans="4:4" x14ac:dyDescent="0.25">
      <c r="D914" s="50"/>
    </row>
    <row r="915" spans="4:4" x14ac:dyDescent="0.25">
      <c r="D915" s="50"/>
    </row>
    <row r="916" spans="4:4" x14ac:dyDescent="0.25">
      <c r="D916" s="50"/>
    </row>
    <row r="917" spans="4:4" x14ac:dyDescent="0.25">
      <c r="D917" s="50"/>
    </row>
    <row r="918" spans="4:4" x14ac:dyDescent="0.25">
      <c r="D918" s="50"/>
    </row>
    <row r="919" spans="4:4" x14ac:dyDescent="0.25">
      <c r="D919" s="50"/>
    </row>
    <row r="920" spans="4:4" x14ac:dyDescent="0.25">
      <c r="D920" s="50"/>
    </row>
    <row r="921" spans="4:4" x14ac:dyDescent="0.25">
      <c r="D921" s="50"/>
    </row>
    <row r="922" spans="4:4" x14ac:dyDescent="0.25">
      <c r="D922" s="50"/>
    </row>
    <row r="923" spans="4:4" x14ac:dyDescent="0.25">
      <c r="D923" s="50"/>
    </row>
    <row r="924" spans="4:4" x14ac:dyDescent="0.25">
      <c r="D924" s="50"/>
    </row>
    <row r="925" spans="4:4" x14ac:dyDescent="0.25">
      <c r="D925" s="50"/>
    </row>
    <row r="926" spans="4:4" x14ac:dyDescent="0.25">
      <c r="D926" s="50"/>
    </row>
    <row r="927" spans="4:4" x14ac:dyDescent="0.25">
      <c r="D927" s="50"/>
    </row>
    <row r="928" spans="4:4" x14ac:dyDescent="0.25">
      <c r="D928" s="50"/>
    </row>
    <row r="929" spans="4:4" x14ac:dyDescent="0.25">
      <c r="D929" s="50"/>
    </row>
    <row r="930" spans="4:4" x14ac:dyDescent="0.25">
      <c r="D930" s="50"/>
    </row>
    <row r="931" spans="4:4" x14ac:dyDescent="0.25">
      <c r="D931" s="50"/>
    </row>
    <row r="932" spans="4:4" x14ac:dyDescent="0.25">
      <c r="D932" s="50"/>
    </row>
    <row r="933" spans="4:4" x14ac:dyDescent="0.25">
      <c r="D933" s="50"/>
    </row>
    <row r="934" spans="4:4" x14ac:dyDescent="0.25">
      <c r="D934" s="50"/>
    </row>
    <row r="935" spans="4:4" x14ac:dyDescent="0.25">
      <c r="D935" s="50"/>
    </row>
    <row r="936" spans="4:4" x14ac:dyDescent="0.25">
      <c r="D936" s="50"/>
    </row>
    <row r="937" spans="4:4" x14ac:dyDescent="0.25">
      <c r="D937" s="50"/>
    </row>
    <row r="938" spans="4:4" x14ac:dyDescent="0.25">
      <c r="D938" s="50"/>
    </row>
    <row r="939" spans="4:4" x14ac:dyDescent="0.25">
      <c r="D939" s="50"/>
    </row>
    <row r="940" spans="4:4" x14ac:dyDescent="0.25">
      <c r="D940" s="50"/>
    </row>
    <row r="941" spans="4:4" x14ac:dyDescent="0.25">
      <c r="D941" s="50"/>
    </row>
    <row r="942" spans="4:4" x14ac:dyDescent="0.25">
      <c r="D942" s="50"/>
    </row>
    <row r="943" spans="4:4" x14ac:dyDescent="0.25">
      <c r="D943" s="50"/>
    </row>
    <row r="944" spans="4:4" x14ac:dyDescent="0.25">
      <c r="D944" s="50"/>
    </row>
    <row r="945" spans="4:4" x14ac:dyDescent="0.25">
      <c r="D945" s="50"/>
    </row>
    <row r="946" spans="4:4" x14ac:dyDescent="0.25">
      <c r="D946" s="50"/>
    </row>
    <row r="947" spans="4:4" x14ac:dyDescent="0.25">
      <c r="D947" s="50"/>
    </row>
    <row r="948" spans="4:4" x14ac:dyDescent="0.25">
      <c r="D948" s="50"/>
    </row>
    <row r="949" spans="4:4" x14ac:dyDescent="0.25">
      <c r="D949" s="50"/>
    </row>
    <row r="950" spans="4:4" x14ac:dyDescent="0.25">
      <c r="D950" s="50"/>
    </row>
    <row r="951" spans="4:4" x14ac:dyDescent="0.25">
      <c r="D951" s="50"/>
    </row>
    <row r="952" spans="4:4" x14ac:dyDescent="0.25">
      <c r="D952" s="50"/>
    </row>
    <row r="953" spans="4:4" x14ac:dyDescent="0.25">
      <c r="D953" s="50"/>
    </row>
    <row r="954" spans="4:4" x14ac:dyDescent="0.25">
      <c r="D954" s="50"/>
    </row>
    <row r="955" spans="4:4" x14ac:dyDescent="0.25">
      <c r="D955" s="50"/>
    </row>
    <row r="956" spans="4:4" x14ac:dyDescent="0.25">
      <c r="D956" s="50"/>
    </row>
    <row r="957" spans="4:4" x14ac:dyDescent="0.25">
      <c r="D957" s="50"/>
    </row>
    <row r="958" spans="4:4" x14ac:dyDescent="0.25">
      <c r="D958" s="50"/>
    </row>
    <row r="959" spans="4:4" x14ac:dyDescent="0.25">
      <c r="D959" s="50"/>
    </row>
    <row r="960" spans="4:4" x14ac:dyDescent="0.25">
      <c r="D960" s="50"/>
    </row>
    <row r="961" spans="4:4" x14ac:dyDescent="0.25">
      <c r="D961" s="50"/>
    </row>
    <row r="962" spans="4:4" x14ac:dyDescent="0.25">
      <c r="D962" s="50"/>
    </row>
    <row r="963" spans="4:4" x14ac:dyDescent="0.25">
      <c r="D963" s="50"/>
    </row>
    <row r="964" spans="4:4" x14ac:dyDescent="0.25">
      <c r="D964" s="50"/>
    </row>
    <row r="965" spans="4:4" x14ac:dyDescent="0.25">
      <c r="D965" s="50"/>
    </row>
    <row r="966" spans="4:4" x14ac:dyDescent="0.25">
      <c r="D966" s="50"/>
    </row>
    <row r="967" spans="4:4" x14ac:dyDescent="0.25">
      <c r="D967" s="50"/>
    </row>
    <row r="968" spans="4:4" x14ac:dyDescent="0.25">
      <c r="D968" s="50"/>
    </row>
    <row r="969" spans="4:4" x14ac:dyDescent="0.25">
      <c r="D969" s="50"/>
    </row>
    <row r="970" spans="4:4" x14ac:dyDescent="0.25">
      <c r="D970" s="50"/>
    </row>
    <row r="971" spans="4:4" x14ac:dyDescent="0.25">
      <c r="D971" s="50"/>
    </row>
    <row r="972" spans="4:4" x14ac:dyDescent="0.25">
      <c r="D972" s="50"/>
    </row>
    <row r="973" spans="4:4" x14ac:dyDescent="0.25">
      <c r="D973" s="50"/>
    </row>
    <row r="974" spans="4:4" x14ac:dyDescent="0.25">
      <c r="D974" s="50"/>
    </row>
    <row r="975" spans="4:4" x14ac:dyDescent="0.25">
      <c r="D975" s="50"/>
    </row>
    <row r="976" spans="4:4" x14ac:dyDescent="0.25">
      <c r="D976" s="50"/>
    </row>
    <row r="977" spans="4:4" x14ac:dyDescent="0.25">
      <c r="D977" s="50"/>
    </row>
    <row r="978" spans="4:4" x14ac:dyDescent="0.25">
      <c r="D978" s="50"/>
    </row>
    <row r="979" spans="4:4" x14ac:dyDescent="0.25">
      <c r="D979" s="50"/>
    </row>
    <row r="980" spans="4:4" x14ac:dyDescent="0.25">
      <c r="D980" s="50"/>
    </row>
    <row r="981" spans="4:4" x14ac:dyDescent="0.25">
      <c r="D981" s="50"/>
    </row>
    <row r="982" spans="4:4" x14ac:dyDescent="0.25">
      <c r="D982" s="50"/>
    </row>
    <row r="983" spans="4:4" x14ac:dyDescent="0.25">
      <c r="D983" s="50"/>
    </row>
    <row r="984" spans="4:4" x14ac:dyDescent="0.25">
      <c r="D984" s="50"/>
    </row>
    <row r="985" spans="4:4" x14ac:dyDescent="0.25">
      <c r="D985" s="50"/>
    </row>
    <row r="986" spans="4:4" x14ac:dyDescent="0.25">
      <c r="D986" s="50"/>
    </row>
    <row r="987" spans="4:4" x14ac:dyDescent="0.25">
      <c r="D987" s="50"/>
    </row>
    <row r="988" spans="4:4" x14ac:dyDescent="0.25">
      <c r="D988" s="50"/>
    </row>
    <row r="989" spans="4:4" x14ac:dyDescent="0.25">
      <c r="D989" s="50"/>
    </row>
    <row r="990" spans="4:4" x14ac:dyDescent="0.25">
      <c r="D990" s="50"/>
    </row>
    <row r="991" spans="4:4" x14ac:dyDescent="0.25">
      <c r="D991" s="50"/>
    </row>
    <row r="992" spans="4:4" x14ac:dyDescent="0.25">
      <c r="D992" s="50"/>
    </row>
    <row r="993" spans="4:4" x14ac:dyDescent="0.25">
      <c r="D993" s="50"/>
    </row>
    <row r="994" spans="4:4" x14ac:dyDescent="0.25">
      <c r="D994" s="50"/>
    </row>
    <row r="995" spans="4:4" x14ac:dyDescent="0.25">
      <c r="D995" s="50"/>
    </row>
    <row r="996" spans="4:4" x14ac:dyDescent="0.25">
      <c r="D996" s="50"/>
    </row>
    <row r="997" spans="4:4" x14ac:dyDescent="0.25">
      <c r="D997" s="50"/>
    </row>
    <row r="998" spans="4:4" x14ac:dyDescent="0.25">
      <c r="D998" s="50"/>
    </row>
    <row r="999" spans="4:4" x14ac:dyDescent="0.25">
      <c r="D999" s="50"/>
    </row>
  </sheetData>
  <sheetProtection algorithmName="SHA-512" hashValue="88c7yvLZNOy+ScfJBCjOdT5BoZozpsOfZprHG+Y9QG8c9ta8y7N+5XNMpfKNnwrZbXFAso/XQg8ZlgYNFoRbRg==" saltValue="XBZt7vDFXg6vo+d3mhkXqw==" spinCount="100000" sheet="1" objects="1" scenarios="1"/>
  <phoneticPr fontId="13" type="noConversion"/>
  <pageMargins left="1.1811023622047245" right="0.23622047244094491" top="0.78740157480314965" bottom="0.78740157480314965" header="0.31496062992125984" footer="0.31496062992125984"/>
  <pageSetup paperSize="9" orientation="portrait" r:id="rId1"/>
  <headerFooter>
    <oddHeader>&amp;C&amp;10&amp;EPROJEKTANTSKI POPIS S PREDIZMERAMI IN STROŠKOVNO OCENO
VOZIŠČE POKOPALIŠKA</oddHeader>
    <oddFooter>&amp;R&amp;10Stran &amp;P/&amp;N</oddFooter>
  </headerFooter>
  <ignoredErrors>
    <ignoredError sqref="F62" unlockedFormula="1"/>
    <ignoredError sqref="A6:A104" twoDigitTextYear="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H34"/>
  <sheetViews>
    <sheetView showGridLines="0" view="pageLayout" zoomScaleNormal="100" workbookViewId="0">
      <selection activeCell="H17" sqref="H17"/>
    </sheetView>
  </sheetViews>
  <sheetFormatPr defaultRowHeight="18" x14ac:dyDescent="0.25"/>
  <cols>
    <col min="1" max="1" width="7.28515625" style="2" customWidth="1"/>
    <col min="2" max="7" width="9.140625" style="2"/>
    <col min="8" max="8" width="23.5703125" style="2" customWidth="1"/>
    <col min="9" max="16384" width="9.140625" style="2"/>
  </cols>
  <sheetData>
    <row r="1" spans="1:8" x14ac:dyDescent="0.25">
      <c r="A1" s="572" t="s">
        <v>474</v>
      </c>
      <c r="B1" s="572"/>
      <c r="C1" s="572"/>
      <c r="D1" s="572"/>
      <c r="E1" s="572"/>
      <c r="F1" s="572"/>
      <c r="G1" s="572"/>
      <c r="H1" s="572"/>
    </row>
    <row r="5" spans="1:8" ht="18" customHeight="1" x14ac:dyDescent="0.25">
      <c r="A5" s="573" t="s">
        <v>387</v>
      </c>
      <c r="B5" s="573"/>
      <c r="C5" s="573"/>
      <c r="D5" s="573"/>
      <c r="E5" s="573"/>
      <c r="F5" s="573"/>
      <c r="G5" s="573"/>
      <c r="H5" s="573"/>
    </row>
    <row r="6" spans="1:8" x14ac:dyDescent="0.25">
      <c r="A6" s="573"/>
      <c r="B6" s="573"/>
      <c r="C6" s="573"/>
      <c r="D6" s="573"/>
      <c r="E6" s="573"/>
      <c r="F6" s="573"/>
      <c r="G6" s="573"/>
      <c r="H6" s="573"/>
    </row>
    <row r="11" spans="1:8" x14ac:dyDescent="0.25">
      <c r="B11" s="89" t="s">
        <v>476</v>
      </c>
    </row>
    <row r="13" spans="1:8" x14ac:dyDescent="0.25">
      <c r="A13" s="90" t="s">
        <v>389</v>
      </c>
      <c r="B13" s="90" t="s">
        <v>7</v>
      </c>
      <c r="C13" s="91"/>
      <c r="D13" s="91"/>
      <c r="E13" s="91"/>
      <c r="F13" s="91"/>
      <c r="G13" s="91"/>
      <c r="H13" s="92">
        <f>'POPIS KOLO_POKOPALIŠKA'!F33</f>
        <v>0</v>
      </c>
    </row>
    <row r="14" spans="1:8" x14ac:dyDescent="0.25">
      <c r="A14" s="90" t="s">
        <v>390</v>
      </c>
      <c r="B14" s="90" t="s">
        <v>42</v>
      </c>
      <c r="C14" s="91"/>
      <c r="D14" s="91"/>
      <c r="E14" s="91"/>
      <c r="F14" s="91"/>
      <c r="G14" s="91"/>
      <c r="H14" s="92">
        <f>'POPIS KOLO_POKOPALIŠKA'!F55</f>
        <v>0</v>
      </c>
    </row>
    <row r="15" spans="1:8" x14ac:dyDescent="0.25">
      <c r="A15" s="90" t="s">
        <v>391</v>
      </c>
      <c r="B15" s="90" t="s">
        <v>67</v>
      </c>
      <c r="C15" s="91"/>
      <c r="D15" s="91"/>
      <c r="E15" s="91"/>
      <c r="F15" s="91"/>
      <c r="G15" s="91"/>
      <c r="H15" s="92">
        <f>'POPIS KOLO_POKOPALIŠKA'!F79</f>
        <v>0</v>
      </c>
    </row>
    <row r="16" spans="1:8" x14ac:dyDescent="0.25">
      <c r="A16" s="90" t="s">
        <v>392</v>
      </c>
      <c r="B16" s="90" t="s">
        <v>91</v>
      </c>
      <c r="C16" s="91"/>
      <c r="D16" s="91"/>
      <c r="E16" s="91"/>
      <c r="F16" s="91"/>
      <c r="G16" s="91"/>
      <c r="H16" s="92">
        <f>'POPIS KOLO_POKOPALIŠKA'!F92</f>
        <v>0</v>
      </c>
    </row>
    <row r="17" spans="1:8" x14ac:dyDescent="0.25">
      <c r="A17" s="90" t="s">
        <v>362</v>
      </c>
      <c r="B17" s="90" t="s">
        <v>103</v>
      </c>
      <c r="C17" s="91"/>
      <c r="D17" s="91"/>
      <c r="E17" s="91"/>
      <c r="F17" s="91"/>
      <c r="G17" s="91"/>
      <c r="H17" s="92">
        <f>'POPIS KOLO_POKOPALIŠKA'!F106</f>
        <v>0</v>
      </c>
    </row>
    <row r="18" spans="1:8" x14ac:dyDescent="0.25">
      <c r="A18" s="90" t="s">
        <v>366</v>
      </c>
      <c r="B18" s="90" t="s">
        <v>118</v>
      </c>
      <c r="C18" s="91"/>
      <c r="D18" s="91"/>
      <c r="E18" s="91"/>
      <c r="F18" s="91"/>
      <c r="G18" s="91"/>
      <c r="H18" s="92">
        <f>'POPIS KOLO_POKOPALIŠKA'!F121</f>
        <v>0</v>
      </c>
    </row>
    <row r="19" spans="1:8" x14ac:dyDescent="0.25">
      <c r="A19" s="94" t="s">
        <v>473</v>
      </c>
      <c r="B19" s="94" t="s">
        <v>143</v>
      </c>
      <c r="C19" s="93"/>
      <c r="D19" s="93"/>
      <c r="E19" s="93"/>
      <c r="F19" s="93"/>
      <c r="G19" s="93"/>
      <c r="H19" s="111">
        <f>'POPIS KOLO_POKOPALIŠKA'!F128</f>
        <v>0</v>
      </c>
    </row>
    <row r="20" spans="1:8" x14ac:dyDescent="0.25">
      <c r="A20" s="91"/>
      <c r="B20" s="91"/>
      <c r="C20" s="91"/>
      <c r="D20" s="91"/>
      <c r="E20" s="91"/>
      <c r="F20" s="91"/>
      <c r="G20" s="91"/>
      <c r="H20" s="91"/>
    </row>
    <row r="21" spans="1:8" x14ac:dyDescent="0.25">
      <c r="A21" s="93"/>
      <c r="B21" s="94" t="s">
        <v>393</v>
      </c>
      <c r="C21" s="93"/>
      <c r="D21" s="93"/>
      <c r="E21" s="93"/>
      <c r="F21" s="93"/>
      <c r="G21" s="93"/>
      <c r="H21" s="95">
        <f>SUM(H13:H20)</f>
        <v>0</v>
      </c>
    </row>
    <row r="22" spans="1:8" x14ac:dyDescent="0.25">
      <c r="A22" s="91"/>
      <c r="B22" s="91"/>
      <c r="C22" s="91"/>
      <c r="D22" s="91"/>
      <c r="E22" s="91"/>
      <c r="F22" s="91"/>
      <c r="G22" s="91"/>
      <c r="H22" s="96"/>
    </row>
    <row r="23" spans="1:8" x14ac:dyDescent="0.25">
      <c r="A23" s="93"/>
      <c r="B23" s="93" t="s">
        <v>394</v>
      </c>
      <c r="C23" s="93"/>
      <c r="D23" s="93"/>
      <c r="E23" s="93"/>
      <c r="F23" s="93"/>
      <c r="G23" s="93"/>
      <c r="H23" s="95">
        <f>H21*0.22</f>
        <v>0</v>
      </c>
    </row>
    <row r="24" spans="1:8" x14ac:dyDescent="0.25">
      <c r="A24" s="91"/>
      <c r="B24" s="91"/>
      <c r="C24" s="91"/>
      <c r="D24" s="91"/>
      <c r="E24" s="91"/>
      <c r="F24" s="91"/>
      <c r="G24" s="91"/>
      <c r="H24" s="96"/>
    </row>
    <row r="25" spans="1:8" ht="18.75" thickBot="1" x14ac:dyDescent="0.3">
      <c r="A25" s="97"/>
      <c r="B25" s="97" t="s">
        <v>395</v>
      </c>
      <c r="C25" s="97"/>
      <c r="D25" s="97"/>
      <c r="E25" s="97"/>
      <c r="F25" s="97"/>
      <c r="G25" s="97"/>
      <c r="H25" s="98">
        <f>H23+H21</f>
        <v>0</v>
      </c>
    </row>
    <row r="26" spans="1:8" ht="18.75" thickTop="1" x14ac:dyDescent="0.25"/>
    <row r="32" spans="1:8" x14ac:dyDescent="0.25">
      <c r="B32" s="91"/>
      <c r="C32" s="91"/>
      <c r="D32" s="91"/>
      <c r="E32" s="91"/>
      <c r="F32" s="91"/>
    </row>
    <row r="33" spans="2:6" x14ac:dyDescent="0.25">
      <c r="B33" s="91"/>
      <c r="C33" s="91"/>
      <c r="D33" s="91"/>
      <c r="E33" s="91"/>
      <c r="F33" s="91"/>
    </row>
    <row r="34" spans="2:6" x14ac:dyDescent="0.25">
      <c r="B34" s="91"/>
      <c r="C34" s="91"/>
      <c r="D34" s="91"/>
      <c r="E34" s="91"/>
      <c r="F34" s="91"/>
    </row>
  </sheetData>
  <sheetProtection algorithmName="SHA-512" hashValue="YOVytkeTJOL+LL4IZ9R4+80iEtdoPJHa6R75mAbrtmw1e3FwScmz/WuT1atZsozl3WZ+jI/SDiKJp1J1dEaW3Q==" saltValue="2/UvfP73qXmAHLBImnIT3g==" spinCount="100000" sheet="1" objects="1" scenarios="1"/>
  <mergeCells count="2">
    <mergeCell ref="A1:H1"/>
    <mergeCell ref="A5:H6"/>
  </mergeCells>
  <pageMargins left="1.1811023622047245" right="0.19685039370078741" top="0.78740157480314965" bottom="0.78740157480314965"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11</vt:i4>
      </vt:variant>
    </vt:vector>
  </HeadingPairs>
  <TitlesOfParts>
    <vt:vector size="33" baseType="lpstr">
      <vt:lpstr>NAVODILA</vt:lpstr>
      <vt:lpstr>REKAP CELOTA</vt:lpstr>
      <vt:lpstr>REKAP VOZ_RONDO</vt:lpstr>
      <vt:lpstr>POPIS VOZ_RONDO</vt:lpstr>
      <vt:lpstr>REKAP KOLO_RONDO</vt:lpstr>
      <vt:lpstr>POPIS KOLO_RONDO</vt:lpstr>
      <vt:lpstr>REKAP VOZ_POKOPALIŠKA</vt:lpstr>
      <vt:lpstr>POPIS VOZ_POKOPALIŠKA</vt:lpstr>
      <vt:lpstr>REKAP KOLO_POKOPALIŠKA</vt:lpstr>
      <vt:lpstr>POPIS KOLO_POKOPALIŠKA</vt:lpstr>
      <vt:lpstr>REKAP VOZ_FLAJŠMANOVA</vt:lpstr>
      <vt:lpstr>POPIS VOZ_FLAJŠMANOVA</vt:lpstr>
      <vt:lpstr>REKAP KOLO_FLAJŠMANOVA</vt:lpstr>
      <vt:lpstr>POPIS KOLO_FLAJŠMANOVA</vt:lpstr>
      <vt:lpstr>REKAP M1</vt:lpstr>
      <vt:lpstr>M1</vt:lpstr>
      <vt:lpstr>REKAP M2</vt:lpstr>
      <vt:lpstr>M2</vt:lpstr>
      <vt:lpstr>KA</vt:lpstr>
      <vt:lpstr>CR</vt:lpstr>
      <vt:lpstr>REKAP VOZ_ZVEZNA</vt:lpstr>
      <vt:lpstr>POPIS ZVEZNA</vt:lpstr>
      <vt:lpstr>CR!Print_Area</vt:lpstr>
      <vt:lpstr>KA!Print_Area</vt:lpstr>
      <vt:lpstr>KA!Print_Area_0_0</vt:lpstr>
      <vt:lpstr>CR!Print_Titles</vt:lpstr>
      <vt:lpstr>'POPIS KOLO_FLAJŠMANOVA'!Print_Titles</vt:lpstr>
      <vt:lpstr>'POPIS KOLO_POKOPALIŠKA'!Print_Titles</vt:lpstr>
      <vt:lpstr>'POPIS KOLO_RONDO'!Print_Titles</vt:lpstr>
      <vt:lpstr>'POPIS VOZ_FLAJŠMANOVA'!Print_Titles</vt:lpstr>
      <vt:lpstr>'POPIS VOZ_POKOPALIŠKA'!Print_Titles</vt:lpstr>
      <vt:lpstr>'POPIS VOZ_RONDO'!Print_Titles</vt:lpstr>
      <vt:lpstr>'POPIS ZVEZNA'!Print_Titles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GP</dc:creator>
  <cp:lastModifiedBy>Bostjan Racic</cp:lastModifiedBy>
  <dcterms:created xsi:type="dcterms:W3CDTF">2015-06-05T18:17:20Z</dcterms:created>
  <dcterms:modified xsi:type="dcterms:W3CDTF">2025-03-06T08:05:38Z</dcterms:modified>
</cp:coreProperties>
</file>