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90" windowHeight="4635"/>
  </bookViews>
  <sheets>
    <sheet name="končna oblika" sheetId="5" r:id="rId1"/>
  </sheets>
  <calcPr calcId="145621"/>
</workbook>
</file>

<file path=xl/calcChain.xml><?xml version="1.0" encoding="utf-8"?>
<calcChain xmlns="http://schemas.openxmlformats.org/spreadsheetml/2006/main">
  <c r="E11" i="5" l="1"/>
  <c r="H11" i="5" s="1"/>
  <c r="H22" i="5" s="1"/>
  <c r="I22" i="5"/>
  <c r="I9" i="5"/>
  <c r="I10" i="5"/>
  <c r="I11" i="5"/>
  <c r="I12" i="5"/>
  <c r="I13" i="5"/>
  <c r="I14" i="5"/>
  <c r="I15" i="5"/>
  <c r="I16" i="5"/>
  <c r="I17" i="5"/>
  <c r="I18" i="5"/>
  <c r="I19" i="5"/>
  <c r="I20" i="5"/>
  <c r="I21" i="5"/>
  <c r="I8" i="5"/>
  <c r="H9" i="5"/>
  <c r="H10" i="5"/>
  <c r="H12" i="5"/>
  <c r="H13" i="5"/>
  <c r="H14" i="5"/>
  <c r="H15" i="5"/>
  <c r="H16" i="5"/>
  <c r="H17" i="5"/>
  <c r="H18" i="5"/>
  <c r="H19" i="5"/>
  <c r="H20" i="5"/>
  <c r="H21" i="5"/>
  <c r="H8" i="5"/>
  <c r="E21" i="5"/>
  <c r="E20" i="5"/>
  <c r="E19" i="5"/>
  <c r="E18" i="5"/>
  <c r="E17" i="5"/>
  <c r="E16" i="5"/>
  <c r="E15" i="5"/>
  <c r="E14" i="5"/>
  <c r="E13" i="5"/>
  <c r="E12" i="5"/>
  <c r="E10" i="5"/>
  <c r="E9" i="5"/>
  <c r="E8" i="5"/>
</calcChain>
</file>

<file path=xl/sharedStrings.xml><?xml version="1.0" encoding="utf-8"?>
<sst xmlns="http://schemas.openxmlformats.org/spreadsheetml/2006/main" count="71" uniqueCount="60">
  <si>
    <t>OPIS</t>
  </si>
  <si>
    <t>ENOTA MERA</t>
  </si>
  <si>
    <t>CENA BREZ DDV ZA KOS</t>
  </si>
  <si>
    <t>KOS</t>
  </si>
  <si>
    <t>Operacijske maske z gumico</t>
  </si>
  <si>
    <t>Sredstvo tekočina  za kirurško in higiensko dezinfekcijo rok. Z 2-Propanolom, benzalkonijevim kloridom in undecilinsko kislino. PH 5.5. Dodatek premaščevalcev. 1000 ml euro plastenka.</t>
  </si>
  <si>
    <t>1 l</t>
  </si>
  <si>
    <t>Sredstvo tekočina  za kirurško in higiensko dezinfekcijo rok. Z 2-Propanolom, benzalkonijevim kloridom in undecilinsko kislino. PH 5.5. Dodatek premaščevalcev. 500 ml euro plastenka.</t>
  </si>
  <si>
    <t>500 ml</t>
  </si>
  <si>
    <t>Sredstvo tekočina za kirurško in higiensko dezinfekcijo rok. Z 2-Propanolom, benzalkonijevim kloridom in undecilinsko kislino. PH 5.5. Dodatek premaščevalcev. 100 ml žepna embalaža.</t>
  </si>
  <si>
    <t>100 ml</t>
  </si>
  <si>
    <t>PVC predpasnik za enkratno uporabo</t>
  </si>
  <si>
    <t>350 ml.</t>
  </si>
  <si>
    <t>TEHNIČNI PODATKI</t>
  </si>
  <si>
    <t>Maska za 1x uporabo, 3-slojna, ne vsebuje lateksa, gumica</t>
  </si>
  <si>
    <t>Zaščitni plašč za 1x uporabo, nesterilen,  rokavi z elastično manšeto, različnih velikosti (S,M,L,XL)</t>
  </si>
  <si>
    <t>Pripravljena raztopina z vrednostjo pH 5,5 za higiensko in kirurško razkuževanje rok s širokim spektrom delovanja, vključno z večkratno odpornimi bakterijami. Sredstvu so dodane optimalno izbrane sestavine, ki tudi ob pogosti uporabi kožo ščitijo in ji dajo prijeten občutek. Učinkovine: 100g sredstva vsebuje: 70g 2-propanol in 0,15g benzalkonijev klorid. Dokazana učinkovitost po EN1500, EN 12791, EN 14348. Plastenka 1000ml.</t>
  </si>
  <si>
    <t>Pripravljena raztopina z vrednostjo pH 5,5 za higiensko in kirurško razkuževanje rok s širokim spektrom delovanja, vključno z večkratno odpornimi bakterijami. Sredstvu so dodane optimalno izbrane sestavine, ki tudi ob pogosti uporabi kožo ščitijo in ji dajo prijeten občutek. Učinkovine: 100g sredstva vsebuje: 70g 2-propanol in 0,15g benzalkonijev klorid. Dokazana učinkovitost po EN1500, EN 12791, EN 14348. Plastenka 500ml.</t>
  </si>
  <si>
    <t>Pripravljena raztopina z vrednostjo pH 5,5 za higiensko in kirurško razkuževanje rok s širokim spektrom delovanja, vključno z večkratno odpornimi bakterijami. Sredstvu so dodane optimalno izbrane sestavine, ki tudi ob pogosti uporabi kožo ščitijo in ji dajo prijeten občutek. Učinkovine: 100g sredstva vsebuje: 70g 2-propanol in 0,15g benzalkonijev klorid. Dokazana učinkovitost po EN1500, EN 12791, EN 14348. Žepna plastenka 100ml.</t>
  </si>
  <si>
    <t>1. Registrirane kot medicinski pripomoček razreda I v skladu z Direktivo o medisinskih pripomočkih MDD 93/42EEC EN 455-1,2,3,4. AQL 1.5                            2. Rokavice morajo biti registrirane  tudi kot zaščitna varovalna oprema v skladu z direktivo o PPE 89/686/EEC, Kat.III, EN 374 1,2,3                               3. Material rokavic  mora biti zelo elastičen nitril.                                  4. Debelina materiala: Enojna debelina sredinec: 0,15 mm, dlan: 0,12mm, zapestje: 0,09 mm.                   5. Rokavice morajo imeti hrapave  konice prstov.                                   6. Omogočati morajo dober otip in oprijem v suhem in mokrem okolju.                                                            7. Dobra prilagodljivost roki. Oblikovanje kot obojeročne.                                                                      8. Dolžina rokavic mora biti min 240 mm.                                         9. Rokavice morajo biti nepropustne za viruse skladno z ASTM F1671    .                                           10. Embalaža mora omogočiti izvlečenje posamezne rokavice.                                                                        11. Rokavica ne sme biti zlepljena. Biti mora homogene izdelave.                                                     12. Navlečenje rokavic mora biti hitro in enostavno. Notranja stran mora omogočati gladko oblačenje.  13. Na ovojnini osnovnega pakiranja rokavic mora biti razvidna belikost, LOT, CE oznaka in EN455 ter kataloška številka.                                                        14. Vse velikosti: xs,s,m,l,xl                                            15. Pakiranje od 100-200</t>
  </si>
  <si>
    <t xml:space="preserve">Zaščitni (plastični) pralni predpasnik 80 cm </t>
  </si>
  <si>
    <t>DOZA IN Robčki alkoholni za razkuževanje in čiščenje med. pri., predmetov, površin na osnovi alkohola. Ima širok spekter delovanja na: bakterije,Tbc, glive in viruse (HBV, HIV). Velikost robčka cca. 13x19 cm, teža: 23g/m2. Pakiranja: doza 125 robčkov.</t>
  </si>
  <si>
    <t>REFIL- POLNJENJE :Robčki alkoholni za razkuževanje in čiščenje med. pri., predmetov, površin na osnovi alkohola. Ima širok spekter delovanja na: bakterije,Tbc, glive in viruse (HBV, HIV). Velikost robčka cca. 13x19 cm, teža: 23g/m2. Pakiranja: refil 125 robčkov.</t>
  </si>
  <si>
    <t xml:space="preserve">Pripravljena neobarvana alkoholna raztopina za razkuževanje kože, s širokim spektrom delovanja na: bakterije (vključno z večkratno odpornimi bakterijami), Tbc, glive in viruse (Rota-, Herpes-, HBV, HIV). Raztopina mora imeti remanentno delovanje. Namenjena je razkuževanju kože pred izvedbo pedikure. Učinkovine:  70g 2-propanol, 0,50g klorheksidin glukonat, 0,45g vodikov peroksid. Dokazana učinkovitost po EN1500, EN 12791, EN 13727, EN 13624. Embalaža:  plastenka 350ml z razpršilko. </t>
  </si>
  <si>
    <t>Plastične prevleke za čevlje (nedrseče)</t>
  </si>
  <si>
    <t>PVC predpasnik za enkratno uporabo v velikosti  800x1250 mm. Možno odstopanje +/- 5%</t>
  </si>
  <si>
    <t>Rokavice za enkratno uporabo, iz nitrila. Lateks free in puder free, nepropustnost za viruse</t>
  </si>
  <si>
    <t xml:space="preserve">Rokavice za enkratno uporabo, iz nitrila. Lateks free in puder free, nepropustnost za viruse  za delavke, ki so občutljive in alergične </t>
  </si>
  <si>
    <t>ZAP. ŠT.</t>
  </si>
  <si>
    <r>
      <t xml:space="preserve">1. Registrirane kot medicinski pripomoček razreda I v skladu z Direktivo o medisinskih pripomočkih MDD 93/42EEC EN 455-1,2,3,4. AQL 1.5                           2. Rokavice morajo biti registrirane  tudi kot zaščitna varovalna oprema v skladu z direktivo o PPE 89/686/EEC, Kat.III, EN 374 1,2,3, Imajo certifikat kompatibilnosti s hrano.                                                 3. Material rokavic  mora biti zelo elastičen nitril.                                  4. Debelina materiala: Enojna debelina sredinec: 0,9+-0,02 mm, dlan: 0,07 +-2 mm, zapestje: min. 0,05mm; dolžina 240 mm (odstopanje + 0,02mm).                   5. Rokavice morajo imeti hrapave  konice prstov.                                   6. Omogočati morajo dober otip in oprijem v suhem in mokrem okolju.                                                           7. Dobra prilagodljivost roki. Oblikovanje kot obojeročne.                                                                     8. Dolžina rokavic mora biti min 240 mm.                                         9. Rokavice morajo biti nepropustne za viruse skladno z ASTM F1671    .                                          10. Embalaža mora omogočiti izvlečenje posamezne rokavice.                                                                        11. Rokavica ne sme biti zlepljena. Biti mora homogene izdelave.                                                         12. Navlečenje rokavic mora biti hitro in enostavno. Notranja stran mora omogočati gladko oblačenje.  13. Na ovojnini osnovnega pakiranja rokavic mora biti razvidna belikost, LOT, CE oznaka in EN455 ter kataloška številka.                                                         14. Vse velikosti: </t>
    </r>
    <r>
      <rPr>
        <sz val="12"/>
        <rFont val="Arial"/>
        <family val="2"/>
        <charset val="238"/>
      </rPr>
      <t xml:space="preserve">xs,s,m,l,xl                                 </t>
    </r>
    <r>
      <rPr>
        <sz val="10"/>
        <rFont val="Arial"/>
        <family val="2"/>
        <charset val="238"/>
      </rPr>
      <t>15.Pakiranje 100-200 kom</t>
    </r>
  </si>
  <si>
    <t>Material: PVC, bombaž, pranje 40 stOPINJ</t>
  </si>
  <si>
    <t>Zaščitni plašč za enkratno uporabo-nesterilen</t>
  </si>
  <si>
    <t>prevleke za čevlje za enkratno uporabo, nedrseče oz. obdelava na podplatnem delu</t>
  </si>
  <si>
    <t>Zaščitna krema za roke 100 ml</t>
  </si>
  <si>
    <t>Krema za roke, katera ščiti, negujese vpije, ni mastna in obnavlja kožo. Dermatološko testirana. Brez parabenov, mineralnih olj, in barvil kot npr. Amai ali enakovredna</t>
  </si>
  <si>
    <t>Doza in robčki alkoholni za razkuževanje in čiščenje med. pri., predmetov, površin</t>
  </si>
  <si>
    <t>DOZA+ POLNJENJE (125 robčkov)</t>
  </si>
  <si>
    <t>/</t>
  </si>
  <si>
    <t>OKVIRNA  KOLIČINA</t>
  </si>
  <si>
    <t>CENA Z DDV ZA KOS</t>
  </si>
  <si>
    <t>8=5*6</t>
  </si>
  <si>
    <t>9=5*7</t>
  </si>
  <si>
    <t>POLNJENJE (125 robčkov)</t>
  </si>
  <si>
    <t>SKUPAJ VREDNOST ZA OCENJENO KOLIČINO BREZ DDV</t>
  </si>
  <si>
    <t>SKUPAJ VREDNOST ZA OCENJENO KOLIČINO Z DDV</t>
  </si>
  <si>
    <t>Zaščitna sredstva za Zavod za oskrbo na domu Ljubljana</t>
  </si>
  <si>
    <t xml:space="preserve">Ponudnik: </t>
  </si>
  <si>
    <t>SKUPAJ ZA 42 MESECEV</t>
  </si>
  <si>
    <t>NAVODILO ZA IZPOLNJEVANJE</t>
  </si>
  <si>
    <t>Ponudnik izpolni polja v stolpcih 6 in 7. Ceno poda na največ štiri decimalna mesta natančno. Cena mora vsebovati vse stroške in biti podana na zahtevano enoto mere.</t>
  </si>
  <si>
    <t xml:space="preserve">Skupno vrednost 8. in 9. stolpca ponudnik vpiše v ponudben obrazec ponudbe. </t>
  </si>
  <si>
    <t>Ponudnik vpiše svoj naziv in naslov.</t>
  </si>
  <si>
    <t>Ponujeno blago mora ustrezati vsem zahtevam iz opisa in tehničnim zahtevam ter drugim zahtevam iz razpisne dokumentacije.</t>
  </si>
  <si>
    <t>Vrednosti v 8. in 9. stolpcu se izračuna sama, po formuli.</t>
  </si>
  <si>
    <t>Ponudnik izpolnjen predračunski obrazec natisne in podpisanega in žigosanega vloži v ponudbo za ponudbeni obrazec.</t>
  </si>
  <si>
    <t>Datum:</t>
  </si>
  <si>
    <t xml:space="preserve">Žig: </t>
  </si>
  <si>
    <t>Podpis:</t>
  </si>
  <si>
    <t>Razkužilo Spitaderm in enakovredno-razpršilo</t>
  </si>
  <si>
    <t xml:space="preserve">REFIL- POLNJENJE: Robčki alkoholni za razkuževanje in čiščenje med. pri., predmetov, površin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</si>
</sst>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charset val="238"/>
      <scheme val="minor"/>
    </font>
    <font>
      <sz val="10"/>
      <color theme="1"/>
      <name val="Arial"/>
      <family val="2"/>
      <charset val="238"/>
    </font>
    <font>
      <b/>
      <sz val="10"/>
      <color theme="1"/>
      <name val="Arial"/>
      <family val="2"/>
      <charset val="238"/>
    </font>
    <font>
      <sz val="10"/>
      <color theme="1"/>
      <name val="Symbol"/>
      <family val="1"/>
      <charset val="2"/>
    </font>
    <font>
      <sz val="11"/>
      <color rgb="FF006100"/>
      <name val="Calibri"/>
      <family val="2"/>
      <charset val="238"/>
      <scheme val="minor"/>
    </font>
    <font>
      <sz val="11"/>
      <color rgb="FFFF0000"/>
      <name val="Calibri"/>
      <family val="2"/>
      <charset val="238"/>
      <scheme val="minor"/>
    </font>
    <font>
      <sz val="10"/>
      <color rgb="FF000000"/>
      <name val="Arial"/>
      <family val="2"/>
      <charset val="238"/>
    </font>
    <font>
      <sz val="10"/>
      <name val="Arial"/>
      <family val="2"/>
      <charset val="238"/>
    </font>
    <font>
      <sz val="12"/>
      <name val="Arial"/>
      <family val="2"/>
      <charset val="238"/>
    </font>
    <font>
      <b/>
      <sz val="8"/>
      <name val="Arial"/>
      <family val="2"/>
      <charset val="238"/>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0"/>
      <color rgb="FFFF000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4" fillId="3" borderId="0" applyNumberFormat="0" applyBorder="0" applyAlignment="0" applyProtection="0"/>
  </cellStyleXfs>
  <cellXfs count="34">
    <xf numFmtId="0" fontId="0" fillId="0" borderId="0" xfId="0"/>
    <xf numFmtId="0" fontId="3" fillId="0" borderId="0" xfId="0" applyFont="1" applyAlignment="1">
      <alignment horizontal="justify"/>
    </xf>
    <xf numFmtId="0" fontId="0" fillId="0" borderId="0" xfId="0" applyAlignment="1"/>
    <xf numFmtId="0" fontId="0" fillId="0" borderId="0" xfId="0" applyAlignment="1">
      <alignment wrapText="1"/>
    </xf>
    <xf numFmtId="164" fontId="0" fillId="0" borderId="0" xfId="0" applyNumberFormat="1" applyAlignment="1">
      <alignment wrapText="1"/>
    </xf>
    <xf numFmtId="0" fontId="6" fillId="0" borderId="1" xfId="0" applyFont="1" applyFill="1" applyBorder="1" applyAlignment="1">
      <alignment vertical="center" wrapText="1"/>
    </xf>
    <xf numFmtId="164" fontId="5" fillId="0" borderId="0" xfId="0" applyNumberFormat="1" applyFont="1" applyFill="1" applyAlignment="1">
      <alignment wrapText="1"/>
    </xf>
    <xf numFmtId="0" fontId="7" fillId="0" borderId="1" xfId="1" applyFont="1" applyFill="1" applyBorder="1" applyAlignment="1">
      <alignment horizontal="left" vertical="top" wrapText="1"/>
    </xf>
    <xf numFmtId="0" fontId="0" fillId="0" borderId="1" xfId="0" applyBorder="1" applyAlignment="1"/>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164" fontId="1" fillId="0" borderId="1" xfId="0" applyNumberFormat="1" applyFont="1" applyBorder="1" applyAlignment="1">
      <alignment horizontal="center" vertical="top" wrapText="1"/>
    </xf>
    <xf numFmtId="0" fontId="0" fillId="0" borderId="1" xfId="0" applyFill="1" applyBorder="1" applyAlignment="1"/>
    <xf numFmtId="0" fontId="1" fillId="0" borderId="1" xfId="0" applyFont="1" applyFill="1" applyBorder="1" applyAlignment="1">
      <alignment horizontal="left" vertical="top" wrapText="1"/>
    </xf>
    <xf numFmtId="0" fontId="2" fillId="0" borderId="1" xfId="0" applyFont="1" applyBorder="1" applyAlignment="1">
      <alignment horizontal="center" vertical="top" wrapText="1"/>
    </xf>
    <xf numFmtId="0" fontId="0" fillId="0" borderId="1" xfId="0" applyBorder="1" applyAlignment="1">
      <alignment horizontal="center" wrapText="1"/>
    </xf>
    <xf numFmtId="0" fontId="1" fillId="0" borderId="1" xfId="0" quotePrefix="1" applyFont="1" applyBorder="1" applyAlignment="1">
      <alignment horizontal="center" vertical="top" wrapText="1"/>
    </xf>
    <xf numFmtId="4" fontId="1" fillId="0" borderId="1" xfId="0" applyNumberFormat="1" applyFont="1" applyBorder="1" applyAlignment="1">
      <alignment horizontal="center" vertical="center" wrapText="1"/>
    </xf>
    <xf numFmtId="4" fontId="0" fillId="0" borderId="1" xfId="0" applyNumberFormat="1" applyBorder="1" applyAlignment="1">
      <alignment horizontal="center" vertical="center" wrapText="1"/>
    </xf>
    <xf numFmtId="4" fontId="2" fillId="0" borderId="1" xfId="0" applyNumberFormat="1" applyFont="1" applyFill="1" applyBorder="1" applyAlignment="1">
      <alignment horizontal="center" vertical="top"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4" borderId="1" xfId="0" applyNumberFormat="1" applyFont="1" applyFill="1" applyBorder="1" applyAlignment="1">
      <alignment horizontal="center" vertical="center" wrapText="1"/>
    </xf>
    <xf numFmtId="0" fontId="10" fillId="0" borderId="0" xfId="0" applyFont="1" applyAlignment="1"/>
    <xf numFmtId="0" fontId="10" fillId="0" borderId="0" xfId="0" applyFont="1" applyAlignment="1">
      <alignment wrapText="1"/>
    </xf>
    <xf numFmtId="0" fontId="11" fillId="0" borderId="0" xfId="0" applyFont="1" applyAlignment="1"/>
    <xf numFmtId="0" fontId="11" fillId="0" borderId="0" xfId="0" applyFont="1" applyAlignment="1">
      <alignment wrapText="1"/>
    </xf>
    <xf numFmtId="0" fontId="12" fillId="0" borderId="0" xfId="0" applyFont="1" applyAlignment="1">
      <alignment wrapText="1"/>
    </xf>
    <xf numFmtId="164" fontId="12" fillId="0" borderId="0" xfId="0" applyNumberFormat="1" applyFont="1" applyAlignment="1">
      <alignment wrapText="1"/>
    </xf>
    <xf numFmtId="0" fontId="0" fillId="0" borderId="0" xfId="0" applyFill="1" applyBorder="1" applyAlignment="1"/>
    <xf numFmtId="0" fontId="13" fillId="0" borderId="0" xfId="0" applyFont="1" applyFill="1" applyBorder="1" applyAlignment="1">
      <alignment horizontal="left" vertical="top" wrapText="1"/>
    </xf>
    <xf numFmtId="164" fontId="10" fillId="0" borderId="0" xfId="0" applyNumberFormat="1" applyFont="1" applyAlignment="1">
      <alignment wrapText="1"/>
    </xf>
    <xf numFmtId="4" fontId="9" fillId="2" borderId="2" xfId="0" applyNumberFormat="1" applyFont="1" applyFill="1" applyBorder="1" applyAlignment="1">
      <alignment horizontal="center" vertical="top" wrapText="1"/>
    </xf>
    <xf numFmtId="4" fontId="9" fillId="2" borderId="3" xfId="0" applyNumberFormat="1" applyFont="1" applyFill="1" applyBorder="1" applyAlignment="1">
      <alignment horizontal="center" vertical="top" wrapText="1"/>
    </xf>
  </cellXfs>
  <cellStyles count="2">
    <cellStyle name="Dobro" xfId="1" builtinId="26"/>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abSelected="1" topLeftCell="A37" zoomScaleNormal="100" zoomScaleSheetLayoutView="120" workbookViewId="0">
      <selection activeCell="I22" sqref="I22"/>
    </sheetView>
  </sheetViews>
  <sheetFormatPr defaultColWidth="9.140625" defaultRowHeight="15" x14ac:dyDescent="0.25"/>
  <cols>
    <col min="1" max="1" width="5.7109375" style="2" customWidth="1"/>
    <col min="2" max="2" width="24.5703125" style="2" customWidth="1"/>
    <col min="3" max="3" width="43.140625" style="3" customWidth="1"/>
    <col min="4" max="4" width="9.140625" style="3"/>
    <col min="5" max="5" width="10" style="3" customWidth="1"/>
    <col min="6" max="8" width="12.140625" style="4" customWidth="1"/>
    <col min="9" max="9" width="12.28515625" style="3" customWidth="1"/>
    <col min="10" max="16384" width="9.140625" style="2"/>
  </cols>
  <sheetData>
    <row r="1" spans="1:9" ht="18.75" x14ac:dyDescent="0.3">
      <c r="A1" s="25" t="s">
        <v>45</v>
      </c>
      <c r="B1" s="25"/>
      <c r="C1" s="26"/>
      <c r="D1" s="27"/>
      <c r="E1" s="27"/>
      <c r="F1" s="28"/>
      <c r="G1" s="28"/>
      <c r="H1" s="28"/>
      <c r="I1" s="27"/>
    </row>
    <row r="2" spans="1:9" x14ac:dyDescent="0.25">
      <c r="A2" s="23"/>
      <c r="B2" s="23"/>
      <c r="C2" s="24"/>
    </row>
    <row r="3" spans="1:9" x14ac:dyDescent="0.25">
      <c r="A3" s="23" t="s">
        <v>46</v>
      </c>
      <c r="B3" s="23"/>
      <c r="C3" s="24"/>
    </row>
    <row r="5" spans="1:9" ht="45" customHeight="1" x14ac:dyDescent="0.25">
      <c r="A5" s="32" t="s">
        <v>28</v>
      </c>
      <c r="B5" s="32" t="s">
        <v>0</v>
      </c>
      <c r="C5" s="32" t="s">
        <v>13</v>
      </c>
      <c r="D5" s="32" t="s">
        <v>1</v>
      </c>
      <c r="E5" s="32" t="s">
        <v>38</v>
      </c>
      <c r="F5" s="32" t="s">
        <v>2</v>
      </c>
      <c r="G5" s="32" t="s">
        <v>39</v>
      </c>
      <c r="H5" s="32" t="s">
        <v>43</v>
      </c>
      <c r="I5" s="32" t="s">
        <v>44</v>
      </c>
    </row>
    <row r="6" spans="1:9" ht="10.5" customHeight="1" x14ac:dyDescent="0.25">
      <c r="A6" s="33"/>
      <c r="B6" s="33"/>
      <c r="C6" s="33"/>
      <c r="D6" s="33"/>
      <c r="E6" s="33"/>
      <c r="F6" s="33"/>
      <c r="G6" s="33"/>
      <c r="H6" s="33"/>
      <c r="I6" s="33"/>
    </row>
    <row r="7" spans="1:9" x14ac:dyDescent="0.25">
      <c r="A7" s="8">
        <v>1</v>
      </c>
      <c r="B7" s="9">
        <v>2</v>
      </c>
      <c r="C7" s="9">
        <v>3</v>
      </c>
      <c r="D7" s="9">
        <v>4</v>
      </c>
      <c r="E7" s="9">
        <v>5</v>
      </c>
      <c r="F7" s="9">
        <v>6</v>
      </c>
      <c r="G7" s="9">
        <v>7</v>
      </c>
      <c r="H7" s="9" t="s">
        <v>40</v>
      </c>
      <c r="I7" s="15" t="s">
        <v>41</v>
      </c>
    </row>
    <row r="8" spans="1:9" ht="386.25" customHeight="1" x14ac:dyDescent="0.25">
      <c r="A8" s="8">
        <v>1</v>
      </c>
      <c r="B8" s="10" t="s">
        <v>26</v>
      </c>
      <c r="C8" s="7" t="s">
        <v>29</v>
      </c>
      <c r="D8" s="20" t="s">
        <v>3</v>
      </c>
      <c r="E8" s="21">
        <f>495000*42/12</f>
        <v>1732500</v>
      </c>
      <c r="F8" s="11"/>
      <c r="G8" s="11"/>
      <c r="H8" s="17">
        <f>E8*F8</f>
        <v>0</v>
      </c>
      <c r="I8" s="18">
        <f>E8*G8</f>
        <v>0</v>
      </c>
    </row>
    <row r="9" spans="1:9" ht="358.5" customHeight="1" x14ac:dyDescent="0.25">
      <c r="A9" s="8">
        <v>2</v>
      </c>
      <c r="B9" s="10" t="s">
        <v>27</v>
      </c>
      <c r="C9" s="7" t="s">
        <v>19</v>
      </c>
      <c r="D9" s="20" t="s">
        <v>3</v>
      </c>
      <c r="E9" s="21">
        <f>20000*42/12</f>
        <v>70000</v>
      </c>
      <c r="F9" s="11"/>
      <c r="G9" s="11"/>
      <c r="H9" s="17">
        <f t="shared" ref="H9:H21" si="0">E9*F9</f>
        <v>0</v>
      </c>
      <c r="I9" s="18">
        <f t="shared" ref="I9:I21" si="1">E9*G9</f>
        <v>0</v>
      </c>
    </row>
    <row r="10" spans="1:9" ht="25.5" x14ac:dyDescent="0.25">
      <c r="A10" s="12">
        <v>3</v>
      </c>
      <c r="B10" s="10" t="s">
        <v>20</v>
      </c>
      <c r="C10" s="10" t="s">
        <v>30</v>
      </c>
      <c r="D10" s="20" t="s">
        <v>3</v>
      </c>
      <c r="E10" s="20">
        <f>330*42/12</f>
        <v>1155</v>
      </c>
      <c r="F10" s="11"/>
      <c r="G10" s="11"/>
      <c r="H10" s="17">
        <f t="shared" si="0"/>
        <v>0</v>
      </c>
      <c r="I10" s="18">
        <f t="shared" si="1"/>
        <v>0</v>
      </c>
    </row>
    <row r="11" spans="1:9" ht="25.5" x14ac:dyDescent="0.25">
      <c r="A11" s="12">
        <v>4</v>
      </c>
      <c r="B11" s="10" t="s">
        <v>4</v>
      </c>
      <c r="C11" s="10" t="s">
        <v>14</v>
      </c>
      <c r="D11" s="20" t="s">
        <v>3</v>
      </c>
      <c r="E11" s="22">
        <f>11000*42/12</f>
        <v>38500</v>
      </c>
      <c r="F11" s="11"/>
      <c r="G11" s="11"/>
      <c r="H11" s="17">
        <f t="shared" si="0"/>
        <v>0</v>
      </c>
      <c r="I11" s="18">
        <f t="shared" si="1"/>
        <v>0</v>
      </c>
    </row>
    <row r="12" spans="1:9" ht="25.5" x14ac:dyDescent="0.25">
      <c r="A12" s="12">
        <v>5</v>
      </c>
      <c r="B12" s="10" t="s">
        <v>31</v>
      </c>
      <c r="C12" s="10" t="s">
        <v>15</v>
      </c>
      <c r="D12" s="20" t="s">
        <v>3</v>
      </c>
      <c r="E12" s="20">
        <f>500*42/12</f>
        <v>1750</v>
      </c>
      <c r="F12" s="11"/>
      <c r="G12" s="11"/>
      <c r="H12" s="17">
        <f t="shared" si="0"/>
        <v>0</v>
      </c>
      <c r="I12" s="18">
        <f t="shared" si="1"/>
        <v>0</v>
      </c>
    </row>
    <row r="13" spans="1:9" ht="25.5" x14ac:dyDescent="0.25">
      <c r="A13" s="12">
        <v>6</v>
      </c>
      <c r="B13" s="10" t="s">
        <v>24</v>
      </c>
      <c r="C13" s="13" t="s">
        <v>32</v>
      </c>
      <c r="D13" s="20" t="s">
        <v>3</v>
      </c>
      <c r="E13" s="21">
        <f>38000*42/12</f>
        <v>133000</v>
      </c>
      <c r="F13" s="11"/>
      <c r="G13" s="11"/>
      <c r="H13" s="17">
        <f t="shared" si="0"/>
        <v>0</v>
      </c>
      <c r="I13" s="18">
        <f t="shared" si="1"/>
        <v>0</v>
      </c>
    </row>
    <row r="14" spans="1:9" ht="51" x14ac:dyDescent="0.25">
      <c r="A14" s="12">
        <v>7</v>
      </c>
      <c r="B14" s="10" t="s">
        <v>33</v>
      </c>
      <c r="C14" s="10" t="s">
        <v>34</v>
      </c>
      <c r="D14" s="20" t="s">
        <v>3</v>
      </c>
      <c r="E14" s="21">
        <f>500*42/12</f>
        <v>1750</v>
      </c>
      <c r="F14" s="11"/>
      <c r="G14" s="11"/>
      <c r="H14" s="17">
        <f t="shared" si="0"/>
        <v>0</v>
      </c>
      <c r="I14" s="18">
        <f t="shared" si="1"/>
        <v>0</v>
      </c>
    </row>
    <row r="15" spans="1:9" ht="127.5" x14ac:dyDescent="0.25">
      <c r="A15" s="12">
        <v>8</v>
      </c>
      <c r="B15" s="10" t="s">
        <v>5</v>
      </c>
      <c r="C15" s="5" t="s">
        <v>16</v>
      </c>
      <c r="D15" s="20" t="s">
        <v>6</v>
      </c>
      <c r="E15" s="21">
        <f>200*42/12</f>
        <v>700</v>
      </c>
      <c r="F15" s="11"/>
      <c r="G15" s="11"/>
      <c r="H15" s="17">
        <f t="shared" si="0"/>
        <v>0</v>
      </c>
      <c r="I15" s="18">
        <f t="shared" si="1"/>
        <v>0</v>
      </c>
    </row>
    <row r="16" spans="1:9" ht="120" customHeight="1" x14ac:dyDescent="0.25">
      <c r="A16" s="12">
        <v>9</v>
      </c>
      <c r="B16" s="10" t="s">
        <v>7</v>
      </c>
      <c r="C16" s="5" t="s">
        <v>17</v>
      </c>
      <c r="D16" s="20" t="s">
        <v>8</v>
      </c>
      <c r="E16" s="21">
        <f>430*42/12</f>
        <v>1505</v>
      </c>
      <c r="F16" s="11"/>
      <c r="G16" s="11"/>
      <c r="H16" s="17">
        <f t="shared" si="0"/>
        <v>0</v>
      </c>
      <c r="I16" s="18">
        <f t="shared" si="1"/>
        <v>0</v>
      </c>
    </row>
    <row r="17" spans="1:9" ht="117.75" customHeight="1" x14ac:dyDescent="0.25">
      <c r="A17" s="12">
        <v>10</v>
      </c>
      <c r="B17" s="10" t="s">
        <v>9</v>
      </c>
      <c r="C17" s="5" t="s">
        <v>18</v>
      </c>
      <c r="D17" s="20" t="s">
        <v>10</v>
      </c>
      <c r="E17" s="21">
        <f>220*42/12</f>
        <v>770</v>
      </c>
      <c r="F17" s="11"/>
      <c r="G17" s="11"/>
      <c r="H17" s="17">
        <f t="shared" si="0"/>
        <v>0</v>
      </c>
      <c r="I17" s="18">
        <f t="shared" si="1"/>
        <v>0</v>
      </c>
    </row>
    <row r="18" spans="1:9" ht="25.5" x14ac:dyDescent="0.25">
      <c r="A18" s="12">
        <v>11</v>
      </c>
      <c r="B18" s="10" t="s">
        <v>11</v>
      </c>
      <c r="C18" s="10" t="s">
        <v>25</v>
      </c>
      <c r="D18" s="20" t="s">
        <v>3</v>
      </c>
      <c r="E18" s="21">
        <f>2000*42/12</f>
        <v>7000</v>
      </c>
      <c r="F18" s="11"/>
      <c r="G18" s="11"/>
      <c r="H18" s="17">
        <f t="shared" si="0"/>
        <v>0</v>
      </c>
      <c r="I18" s="18">
        <f t="shared" si="1"/>
        <v>0</v>
      </c>
    </row>
    <row r="19" spans="1:9" ht="76.5" x14ac:dyDescent="0.25">
      <c r="A19" s="12">
        <v>12</v>
      </c>
      <c r="B19" s="10" t="s">
        <v>35</v>
      </c>
      <c r="C19" s="5" t="s">
        <v>21</v>
      </c>
      <c r="D19" s="20" t="s">
        <v>36</v>
      </c>
      <c r="E19" s="21">
        <f>130*42/12</f>
        <v>455</v>
      </c>
      <c r="F19" s="11"/>
      <c r="G19" s="11"/>
      <c r="H19" s="17">
        <f t="shared" si="0"/>
        <v>0</v>
      </c>
      <c r="I19" s="18">
        <f t="shared" si="1"/>
        <v>0</v>
      </c>
    </row>
    <row r="20" spans="1:9" ht="76.5" x14ac:dyDescent="0.25">
      <c r="A20" s="12">
        <v>13</v>
      </c>
      <c r="B20" s="10" t="s">
        <v>59</v>
      </c>
      <c r="C20" s="5" t="s">
        <v>22</v>
      </c>
      <c r="D20" s="20" t="s">
        <v>42</v>
      </c>
      <c r="E20" s="21">
        <f>230*42/12</f>
        <v>805</v>
      </c>
      <c r="F20" s="11"/>
      <c r="G20" s="11"/>
      <c r="H20" s="17">
        <f t="shared" si="0"/>
        <v>0</v>
      </c>
      <c r="I20" s="18">
        <f t="shared" si="1"/>
        <v>0</v>
      </c>
    </row>
    <row r="21" spans="1:9" ht="140.25" x14ac:dyDescent="0.25">
      <c r="A21" s="12">
        <v>14</v>
      </c>
      <c r="B21" s="10" t="s">
        <v>58</v>
      </c>
      <c r="C21" s="5" t="s">
        <v>23</v>
      </c>
      <c r="D21" s="20" t="s">
        <v>12</v>
      </c>
      <c r="E21" s="21">
        <f>50*42/12</f>
        <v>175</v>
      </c>
      <c r="F21" s="11"/>
      <c r="G21" s="11"/>
      <c r="H21" s="17">
        <f t="shared" si="0"/>
        <v>0</v>
      </c>
      <c r="I21" s="18">
        <f t="shared" si="1"/>
        <v>0</v>
      </c>
    </row>
    <row r="22" spans="1:9" x14ac:dyDescent="0.25">
      <c r="A22" s="8"/>
      <c r="B22" s="14" t="s">
        <v>47</v>
      </c>
      <c r="C22" s="16" t="s">
        <v>37</v>
      </c>
      <c r="D22" s="16" t="s">
        <v>37</v>
      </c>
      <c r="E22" s="16" t="s">
        <v>37</v>
      </c>
      <c r="F22" s="16" t="s">
        <v>37</v>
      </c>
      <c r="G22" s="16" t="s">
        <v>37</v>
      </c>
      <c r="H22" s="19">
        <f>SUM(H8:H21)</f>
        <v>0</v>
      </c>
      <c r="I22" s="19">
        <f>SUM(I8:I21)</f>
        <v>0</v>
      </c>
    </row>
    <row r="23" spans="1:9" x14ac:dyDescent="0.25">
      <c r="B23" s="1"/>
      <c r="H23" s="6"/>
    </row>
    <row r="24" spans="1:9" x14ac:dyDescent="0.25">
      <c r="A24" s="23" t="s">
        <v>48</v>
      </c>
      <c r="B24" s="30"/>
    </row>
    <row r="25" spans="1:9" x14ac:dyDescent="0.25">
      <c r="A25" s="2" t="s">
        <v>51</v>
      </c>
    </row>
    <row r="26" spans="1:9" x14ac:dyDescent="0.25">
      <c r="A26" s="2" t="s">
        <v>49</v>
      </c>
    </row>
    <row r="27" spans="1:9" x14ac:dyDescent="0.25">
      <c r="A27" s="29" t="s">
        <v>52</v>
      </c>
    </row>
    <row r="28" spans="1:9" x14ac:dyDescent="0.25">
      <c r="A28" s="29" t="s">
        <v>53</v>
      </c>
    </row>
    <row r="29" spans="1:9" x14ac:dyDescent="0.25">
      <c r="A29" s="29" t="s">
        <v>50</v>
      </c>
    </row>
    <row r="30" spans="1:9" x14ac:dyDescent="0.25">
      <c r="A30" s="29" t="s">
        <v>54</v>
      </c>
    </row>
    <row r="32" spans="1:9" x14ac:dyDescent="0.25">
      <c r="A32" s="23" t="s">
        <v>55</v>
      </c>
      <c r="B32" s="23"/>
      <c r="C32" s="24" t="s">
        <v>56</v>
      </c>
      <c r="D32" s="24"/>
      <c r="E32" s="24" t="s">
        <v>57</v>
      </c>
      <c r="F32" s="31"/>
    </row>
  </sheetData>
  <mergeCells count="9">
    <mergeCell ref="I5:I6"/>
    <mergeCell ref="E5:E6"/>
    <mergeCell ref="G5:G6"/>
    <mergeCell ref="A5:A6"/>
    <mergeCell ref="B5:B6"/>
    <mergeCell ref="C5:C6"/>
    <mergeCell ref="D5:D6"/>
    <mergeCell ref="F5:F6"/>
    <mergeCell ref="H5:H6"/>
  </mergeCells>
  <printOptions horizontalCentered="1"/>
  <pageMargins left="0.70866141732283472" right="0.70866141732283472" top="0.74803149606299213" bottom="0.74803149606299213" header="0.31496062992125984" footer="0.31496062992125984"/>
  <pageSetup paperSize="8" fitToHeight="0" orientation="landscape" horizontalDpi="4294967294" verticalDpi="4294967294" r:id="rId1"/>
  <headerFooter>
    <oddHeader xml:space="preserve">&amp;CSEZNAM ARTIKLOV                                                                                                                                                                   
 LETNA  OCENJENA VREDNOST </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končna oblika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 Gantar</dc:creator>
  <cp:lastModifiedBy>Meta Bizjak</cp:lastModifiedBy>
  <cp:lastPrinted>2017-07-24T08:14:27Z</cp:lastPrinted>
  <dcterms:created xsi:type="dcterms:W3CDTF">2015-03-24T09:45:03Z</dcterms:created>
  <dcterms:modified xsi:type="dcterms:W3CDTF">2017-07-27T11:54:44Z</dcterms:modified>
</cp:coreProperties>
</file>