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RHOVC\_PLIN_ENERGETIKA_LJUBLJANA\Leto 2019\PZI\Jurčkova cesta_JAVNI PLINOVOD\"/>
    </mc:Choice>
  </mc:AlternateContent>
  <bookViews>
    <workbookView xWindow="-15" yWindow="-15" windowWidth="14400" windowHeight="14805" tabRatio="956"/>
  </bookViews>
  <sheets>
    <sheet name="Rekapitulacija_SD" sheetId="45" r:id="rId1"/>
    <sheet name="N-30477_SD" sheetId="26" r:id="rId2"/>
  </sheets>
  <definedNames>
    <definedName name="investicija" localSheetId="0">Rekapitulacija_SD!#REF!</definedName>
    <definedName name="investicija">#REF!</definedName>
    <definedName name="_xlnm.Print_Area" localSheetId="0">Rekapitulacija_SD!$A$1:$G$16</definedName>
    <definedName name="_xlnm.Print_Titles" localSheetId="1">'N-30477_SD'!$5:$5</definedName>
  </definedNames>
  <calcPr calcId="162913"/>
</workbook>
</file>

<file path=xl/calcChain.xml><?xml version="1.0" encoding="utf-8"?>
<calcChain xmlns="http://schemas.openxmlformats.org/spreadsheetml/2006/main">
  <c r="F42" i="26" l="1"/>
  <c r="F25" i="26"/>
  <c r="F20" i="26" l="1"/>
  <c r="A8" i="26"/>
  <c r="F10" i="26"/>
  <c r="F15" i="26"/>
  <c r="F30" i="26"/>
  <c r="F35" i="26"/>
  <c r="F36" i="26"/>
  <c r="F41" i="26"/>
  <c r="F54" i="26"/>
  <c r="F59" i="26"/>
  <c r="F64" i="26"/>
  <c r="F69" i="26"/>
  <c r="F74" i="26"/>
  <c r="F79" i="26"/>
  <c r="F92" i="26"/>
  <c r="F98" i="26"/>
  <c r="F103" i="26"/>
  <c r="F108" i="26"/>
  <c r="F118" i="26" l="1"/>
  <c r="F113" i="26"/>
  <c r="F123" i="26"/>
  <c r="F133" i="26"/>
  <c r="F135" i="26" l="1"/>
  <c r="G14" i="45" s="1"/>
  <c r="G15" i="45" l="1"/>
  <c r="G7" i="45" s="1"/>
  <c r="G6" i="45" s="1"/>
  <c r="A13" i="26"/>
  <c r="A18" i="26" s="1"/>
  <c r="A23" i="26" l="1"/>
  <c r="A28" i="26" s="1"/>
  <c r="A33" i="26" l="1"/>
  <c r="A39" i="26" l="1"/>
  <c r="A52" i="26" l="1"/>
  <c r="A57" i="26" s="1"/>
  <c r="A62" i="26" s="1"/>
  <c r="A67" i="26" l="1"/>
  <c r="A72" i="26"/>
  <c r="A77" i="26" l="1"/>
  <c r="A90" i="26" s="1"/>
  <c r="A95" i="26" s="1"/>
  <c r="A101" i="26" s="1"/>
  <c r="A106" i="26" s="1"/>
  <c r="A111" i="26" s="1"/>
  <c r="A116" i="26" s="1"/>
  <c r="A121" i="26" s="1"/>
  <c r="A131" i="26" s="1"/>
</calcChain>
</file>

<file path=xl/sharedStrings.xml><?xml version="1.0" encoding="utf-8"?>
<sst xmlns="http://schemas.openxmlformats.org/spreadsheetml/2006/main" count="115" uniqueCount="92">
  <si>
    <t>Z. ŠT.</t>
  </si>
  <si>
    <t>kos</t>
  </si>
  <si>
    <t>SKUPAJ</t>
  </si>
  <si>
    <t xml:space="preserve">R E K A P I T U L A C I J A </t>
  </si>
  <si>
    <t>material plinovoda</t>
  </si>
  <si>
    <t>dimenzija
plinovoda</t>
  </si>
  <si>
    <t>investicija</t>
  </si>
  <si>
    <t>( m )</t>
  </si>
  <si>
    <t xml:space="preserve">POPIS MATERIALA IN DEL S PREDRAČUNOM </t>
  </si>
  <si>
    <t>KOLIČINA</t>
  </si>
  <si>
    <t>ENOTA</t>
  </si>
  <si>
    <t>Nepredvidena dela odobrena s strani nadzora in obračunana po analizi cen v skladu s kalkulativnimi elementi.</t>
  </si>
  <si>
    <t xml:space="preserve">
OPIS POSTAVKE
</t>
  </si>
  <si>
    <t>STROJNA DELA</t>
  </si>
  <si>
    <t>Litoželezna zaščitna cestna kapa, material SL 18, z napisom plin na pokrovu, zaščitena z bitumnom.</t>
  </si>
  <si>
    <t>Zaščitna cev iz PE</t>
  </si>
  <si>
    <t>Tesnilna gumijasta manšeta</t>
  </si>
  <si>
    <t>Gumijasta manšeta za zaprtje odprtine med plinovodno cevjo in zaščitno cevjo, vključno s pritrdilnim materialom.</t>
  </si>
  <si>
    <t>Litoželezna obojka</t>
  </si>
  <si>
    <t>Pozicijska tablica-armatura</t>
  </si>
  <si>
    <t>Tlačni preizkusi</t>
  </si>
  <si>
    <t>Spuščanje plina</t>
  </si>
  <si>
    <t>Spuščanje plina v plinovod, ki ga opravi distributer plina.</t>
  </si>
  <si>
    <t>Prekinitev dobave plina</t>
  </si>
  <si>
    <t>Prekinitev dobave plina, ki ga opravi distributer plina.</t>
  </si>
  <si>
    <t>Prevezava plinovoda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</si>
  <si>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</si>
  <si>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</si>
  <si>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</si>
  <si>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</si>
  <si>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</si>
  <si>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t>št.</t>
  </si>
  <si>
    <t xml:space="preserve"> PE100</t>
  </si>
  <si>
    <t>Krogelna pipa iz materiala PE100 - podzemna vgradnja</t>
  </si>
  <si>
    <t>Krogelna pipa iz materiala PE100, tlačne stopnje PN 4, za zemeljski plin, s teleskopsko vgradbilno garnituro z evro nastavkom.</t>
  </si>
  <si>
    <t>Obojka iz materiala PE100</t>
  </si>
  <si>
    <t>Cevna kapa iz materiala PE100</t>
  </si>
  <si>
    <t>Cevna kapa iz materiala PE100.</t>
  </si>
  <si>
    <t>Cev iz materiala PE100- SDR 17</t>
  </si>
  <si>
    <t>PE110x6,6</t>
  </si>
  <si>
    <t>PE110</t>
  </si>
  <si>
    <t>PE160</t>
  </si>
  <si>
    <t>Reducirni T-kos iz materiala PE100</t>
  </si>
  <si>
    <t>Reducirni odcepni T-kos iz materiala PE100.</t>
  </si>
  <si>
    <t>PE160/63</t>
  </si>
  <si>
    <t>PEsifon - kondenčna cev iz materiala PE100</t>
  </si>
  <si>
    <t>PEvohalna cev iz trdega PE</t>
  </si>
  <si>
    <t xml:space="preserve">PVC distančni obroč </t>
  </si>
  <si>
    <t>PVC distančni obroč sestavljen iz PVC členov med zaščitno in plinovodno cevjo.</t>
  </si>
  <si>
    <t>Obojka iz PE100 z vgrajeno elektro-uporovno žico, skupaj z varjenjem.</t>
  </si>
  <si>
    <t>Cestna kapa</t>
  </si>
  <si>
    <t>Cev iz materiala PE100, po SIST EN 12007-2, SDR 17 skupaj z dodatkom za razrez.</t>
  </si>
  <si>
    <t xml:space="preserve">PE225/110 </t>
  </si>
  <si>
    <t>Cev iz materiala PE100, po SIST EN 12007-2, skupaj z dodatkom za razrez.</t>
  </si>
  <si>
    <t>Pozicijska tablica po DIN 4065 za oznako armatur plinovoda, skupaj s pritrdilnim materialom in izmero.</t>
  </si>
  <si>
    <t>Tlačni preizkusi plinovoda, izvedeni po navodilih iz projekta, skupaj z izdelavo zapisnikov o preizkusih.</t>
  </si>
  <si>
    <t>Prevezava novoprojektiranega plinovoda na obstoječe plinovodno omrežje, ki ga opravi distributer plina. (Obračun po dejanskih stroških distributerja!)</t>
  </si>
  <si>
    <t>Nepredvidena dela:</t>
  </si>
  <si>
    <t>Sedlo z obojko iz materiala PE100</t>
  </si>
  <si>
    <t xml:space="preserve">PE110/63 </t>
  </si>
  <si>
    <t>Elektrovarilno sedlo z obojko iz materiala PE100 z vgrajeno elektro-uporovno žico, skupaj z varjenjem.</t>
  </si>
  <si>
    <t>Dvodelna litoželezna obojka z notranjo oblogo iz gume, skupaj z vijačnim materialom.</t>
  </si>
  <si>
    <t xml:space="preserve">DN190 </t>
  </si>
  <si>
    <t xml:space="preserve">PE110 </t>
  </si>
  <si>
    <t xml:space="preserve">PE225 </t>
  </si>
  <si>
    <t>OZN.</t>
  </si>
  <si>
    <t>I</t>
  </si>
  <si>
    <t>II</t>
  </si>
  <si>
    <t>dolžina
plinovoda</t>
  </si>
  <si>
    <t>šifra plinovoda, ulica</t>
  </si>
  <si>
    <t>vrednost
( EUR )</t>
  </si>
  <si>
    <t>Objekt:</t>
  </si>
  <si>
    <t>PEsifon - kondenčna cev, izdelana iz materiala PE100 dimenzije PE63, dveh kolen dimenzije PE63, reducirnega kosa PE63/32, prehodnega kosa PE32/DN25, z jekleno krogelno pipo DN25 tlačne stopnje PN 4, z navojnima priključkoma in zaprto z navojnim čepom, skupaj s PVC cevjo, mivko potrebno za zapolnitev PVC cevi, dolžine cca 1,5m, ki se prilagodi na mestu vgradnje, ter varilnim, tesnilnim in vijačnim materialom (izdelan po priloženi skici)</t>
  </si>
  <si>
    <t>Vohalna cev izdelana iz trdega PE(dimenzije PE32) in navojnega prehodnega kosa DN25 (ustreza GF koda 724 920 258) z elektrovarilno obojko PE32, zaprto z navojnim čepom, skupaj s PVC cevjo, mivko potrebno za zapolnitev PVC cevi,dolžine cca 1,5m, ki se prilagodi na mestu vgradnje ter varilnim, tesnilnim in vijačnim materialom (izdelan po priloženi skici).</t>
  </si>
  <si>
    <t>KOMUNALNO OPREMLJANJE STAVBNIH ZEMLJIŠČ -
OBMOČJE UREJANJE RN-339 JURČKOVA</t>
  </si>
  <si>
    <t xml:space="preserve">SKUPAJ </t>
  </si>
  <si>
    <t>GLAVNI PLINOVODI</t>
  </si>
  <si>
    <t>N-30477, Jurčkova cesta</t>
  </si>
  <si>
    <t>PE 110x6.6</t>
  </si>
  <si>
    <t xml:space="preserve">S K U P A J : </t>
  </si>
  <si>
    <t>PLINOVOD N-30477, PE 110x6.6</t>
  </si>
  <si>
    <t>JURČKOVA CESTA</t>
  </si>
  <si>
    <r>
      <t>Lok iz materiala PE100-45</t>
    </r>
    <r>
      <rPr>
        <b/>
        <vertAlign val="superscript"/>
        <sz val="10"/>
        <rFont val="Arial"/>
        <family val="2"/>
        <charset val="238"/>
      </rPr>
      <t>0</t>
    </r>
  </si>
  <si>
    <r>
      <t>Lok iz materiala PE100, 45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</si>
  <si>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r>
      <t>Lok iz materiala PE100-90</t>
    </r>
    <r>
      <rPr>
        <b/>
        <vertAlign val="superscript"/>
        <sz val="10"/>
        <rFont val="Arial"/>
        <family val="2"/>
        <charset val="238"/>
      </rPr>
      <t>0</t>
    </r>
  </si>
  <si>
    <r>
      <t>Lok iz materiala PE100, 90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</si>
  <si>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t>PE 110 / PE 63</t>
  </si>
  <si>
    <t>PE 110/ PE 63</t>
  </si>
  <si>
    <t>2.2 STROJNA DELA</t>
  </si>
  <si>
    <t>2.2.1</t>
  </si>
  <si>
    <t>2.0</t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</si>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</sst>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SIT&quot;_-;\-* #,##0.00\ &quot;SIT&quot;_-;_-* &quot;-&quot;??\ &quot;SIT&quot;_-;_-@_-"/>
    <numFmt numFmtId="165" formatCode=";;;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 CE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b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Protection="1"/>
    <xf numFmtId="4" fontId="4" fillId="0" borderId="4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4" fontId="4" fillId="0" borderId="0" xfId="0" applyNumberFormat="1" applyFont="1" applyAlignment="1" applyProtection="1">
      <alignment horizontal="centerContinuous"/>
    </xf>
    <xf numFmtId="0" fontId="3" fillId="0" borderId="0" xfId="0" applyFont="1" applyProtection="1"/>
    <xf numFmtId="0" fontId="4" fillId="3" borderId="5" xfId="14" applyFont="1" applyFill="1" applyBorder="1" applyAlignment="1" applyProtection="1">
      <alignment horizontal="center" vertical="center"/>
    </xf>
    <xf numFmtId="0" fontId="4" fillId="0" borderId="5" xfId="14" applyFont="1" applyBorder="1" applyAlignment="1" applyProtection="1">
      <alignment horizontal="center" vertical="center"/>
    </xf>
    <xf numFmtId="4" fontId="4" fillId="0" borderId="0" xfId="3" applyNumberFormat="1" applyFont="1" applyFill="1" applyBorder="1" applyAlignment="1" applyProtection="1">
      <alignment horizontal="right"/>
    </xf>
    <xf numFmtId="0" fontId="4" fillId="0" borderId="10" xfId="14" applyFont="1" applyBorder="1" applyAlignment="1" applyProtection="1">
      <alignment horizontal="center" vertical="center"/>
    </xf>
    <xf numFmtId="0" fontId="4" fillId="0" borderId="10" xfId="14" applyFont="1" applyBorder="1" applyAlignment="1" applyProtection="1">
      <alignment vertical="center" wrapText="1"/>
    </xf>
    <xf numFmtId="0" fontId="3" fillId="0" borderId="10" xfId="14" applyFont="1" applyBorder="1" applyAlignment="1" applyProtection="1">
      <alignment vertical="center" wrapText="1"/>
    </xf>
    <xf numFmtId="4" fontId="4" fillId="0" borderId="10" xfId="14" applyNumberFormat="1" applyFont="1" applyBorder="1" applyAlignment="1" applyProtection="1">
      <alignment horizontal="right" vertical="center"/>
    </xf>
    <xf numFmtId="0" fontId="4" fillId="0" borderId="11" xfId="0" applyFont="1" applyFill="1" applyBorder="1" applyAlignment="1" applyProtection="1"/>
    <xf numFmtId="0" fontId="3" fillId="0" borderId="5" xfId="0" applyFont="1" applyFill="1" applyBorder="1" applyAlignment="1" applyProtection="1">
      <alignment horizontal="center" vertical="center"/>
    </xf>
    <xf numFmtId="4" fontId="3" fillId="0" borderId="12" xfId="0" applyNumberFormat="1" applyFont="1" applyBorder="1" applyAlignment="1" applyProtection="1">
      <alignment horizontal="right"/>
      <protection locked="0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vertical="top"/>
    </xf>
    <xf numFmtId="4" fontId="3" fillId="0" borderId="0" xfId="0" applyNumberFormat="1" applyFont="1" applyProtection="1"/>
    <xf numFmtId="0" fontId="4" fillId="0" borderId="0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3" fillId="0" borderId="0" xfId="0" applyFont="1" applyFill="1" applyAlignment="1" applyProtection="1">
      <alignment vertical="center" wrapText="1"/>
    </xf>
    <xf numFmtId="0" fontId="4" fillId="0" borderId="2" xfId="0" applyFont="1" applyBorder="1" applyAlignment="1" applyProtection="1">
      <alignment vertical="top"/>
    </xf>
    <xf numFmtId="0" fontId="3" fillId="0" borderId="2" xfId="0" applyFont="1" applyBorder="1" applyAlignment="1" applyProtection="1"/>
    <xf numFmtId="4" fontId="4" fillId="0" borderId="2" xfId="0" applyNumberFormat="1" applyFont="1" applyBorder="1" applyAlignment="1" applyProtection="1">
      <alignment horizontal="right"/>
    </xf>
    <xf numFmtId="4" fontId="4" fillId="0" borderId="2" xfId="0" applyNumberFormat="1" applyFont="1" applyBorder="1" applyAlignment="1" applyProtection="1"/>
    <xf numFmtId="0" fontId="4" fillId="0" borderId="0" xfId="0" applyFont="1" applyFill="1" applyBorder="1" applyProtection="1"/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9" fillId="0" borderId="0" xfId="0" applyFont="1" applyFill="1" applyAlignment="1" applyProtection="1">
      <alignment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3" borderId="5" xfId="14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5" fillId="0" borderId="16" xfId="0" applyFont="1" applyBorder="1" applyAlignment="1" applyProtection="1">
      <alignment vertical="top"/>
    </xf>
    <xf numFmtId="0" fontId="5" fillId="0" borderId="16" xfId="0" applyFont="1" applyBorder="1" applyProtection="1"/>
    <xf numFmtId="4" fontId="5" fillId="0" borderId="16" xfId="0" applyNumberFormat="1" applyFont="1" applyBorder="1" applyAlignment="1" applyProtection="1">
      <alignment horizontal="center"/>
    </xf>
    <xf numFmtId="0" fontId="3" fillId="0" borderId="0" xfId="2" applyFont="1" applyBorder="1" applyAlignment="1" applyProtection="1">
      <alignment vertical="top" wrapText="1"/>
    </xf>
    <xf numFmtId="0" fontId="3" fillId="0" borderId="0" xfId="0" applyFont="1" applyBorder="1" applyAlignment="1" applyProtection="1"/>
    <xf numFmtId="4" fontId="3" fillId="0" borderId="0" xfId="0" applyNumberFormat="1" applyFont="1" applyBorder="1" applyAlignment="1" applyProtection="1"/>
    <xf numFmtId="0" fontId="8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horizontal="justify"/>
    </xf>
    <xf numFmtId="0" fontId="8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justify"/>
    </xf>
    <xf numFmtId="4" fontId="3" fillId="0" borderId="1" xfId="0" applyNumberFormat="1" applyFont="1" applyBorder="1" applyAlignment="1" applyProtection="1">
      <alignment horizontal="right"/>
      <protection locked="0"/>
    </xf>
    <xf numFmtId="0" fontId="3" fillId="0" borderId="16" xfId="0" applyFont="1" applyBorder="1" applyAlignment="1" applyProtection="1">
      <alignment vertical="top"/>
    </xf>
    <xf numFmtId="0" fontId="3" fillId="0" borderId="16" xfId="0" applyFont="1" applyBorder="1" applyAlignment="1" applyProtection="1"/>
    <xf numFmtId="4" fontId="3" fillId="0" borderId="16" xfId="0" applyNumberFormat="1" applyFont="1" applyBorder="1" applyAlignment="1" applyProtection="1"/>
    <xf numFmtId="0" fontId="8" fillId="0" borderId="16" xfId="0" applyFont="1" applyBorder="1" applyAlignment="1" applyProtection="1">
      <alignment vertical="top"/>
    </xf>
    <xf numFmtId="0" fontId="3" fillId="0" borderId="16" xfId="0" applyFont="1" applyBorder="1" applyAlignment="1" applyProtection="1">
      <alignment horizontal="justify"/>
    </xf>
    <xf numFmtId="4" fontId="3" fillId="0" borderId="16" xfId="0" applyNumberFormat="1" applyFont="1" applyBorder="1" applyAlignment="1" applyProtection="1">
      <alignment horizontal="right"/>
    </xf>
    <xf numFmtId="0" fontId="3" fillId="0" borderId="0" xfId="0" applyFont="1" applyFill="1" applyBorder="1" applyAlignment="1" applyProtection="1"/>
    <xf numFmtId="4" fontId="3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vertical="top" wrapText="1"/>
    </xf>
    <xf numFmtId="0" fontId="3" fillId="0" borderId="1" xfId="0" applyFont="1" applyBorder="1" applyAlignment="1" applyProtection="1"/>
    <xf numFmtId="4" fontId="3" fillId="0" borderId="0" xfId="0" applyNumberFormat="1" applyFont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0" fontId="3" fillId="0" borderId="0" xfId="1" applyFont="1" applyBorder="1" applyAlignment="1" applyProtection="1"/>
    <xf numFmtId="0" fontId="3" fillId="0" borderId="0" xfId="0" applyFont="1" applyFill="1" applyBorder="1" applyAlignment="1" applyProtection="1">
      <alignment vertical="top" wrapText="1"/>
    </xf>
    <xf numFmtId="0" fontId="8" fillId="0" borderId="0" xfId="0" applyFont="1" applyFill="1" applyBorder="1" applyAlignment="1" applyProtection="1">
      <alignment vertical="top"/>
    </xf>
    <xf numFmtId="0" fontId="8" fillId="0" borderId="1" xfId="0" applyFont="1" applyFill="1" applyBorder="1" applyAlignment="1" applyProtection="1">
      <alignment vertical="top"/>
    </xf>
    <xf numFmtId="0" fontId="3" fillId="0" borderId="1" xfId="0" applyFont="1" applyFill="1" applyBorder="1" applyAlignment="1" applyProtection="1"/>
    <xf numFmtId="0" fontId="3" fillId="0" borderId="16" xfId="1" applyFont="1" applyBorder="1" applyAlignment="1" applyProtection="1"/>
    <xf numFmtId="4" fontId="3" fillId="0" borderId="0" xfId="1" applyNumberFormat="1" applyFont="1" applyBorder="1" applyAlignment="1" applyProtection="1"/>
    <xf numFmtId="0" fontId="3" fillId="0" borderId="1" xfId="1" applyFont="1" applyBorder="1" applyAlignment="1" applyProtection="1"/>
    <xf numFmtId="0" fontId="3" fillId="0" borderId="0" xfId="1" applyFont="1" applyBorder="1" applyAlignment="1" applyProtection="1">
      <alignment vertical="top"/>
    </xf>
    <xf numFmtId="0" fontId="3" fillId="0" borderId="1" xfId="1" applyFont="1" applyBorder="1" applyAlignment="1" applyProtection="1">
      <alignment vertical="top"/>
    </xf>
    <xf numFmtId="0" fontId="3" fillId="0" borderId="16" xfId="1" applyFont="1" applyBorder="1" applyAlignment="1" applyProtection="1">
      <alignment vertical="top"/>
    </xf>
    <xf numFmtId="4" fontId="3" fillId="0" borderId="16" xfId="0" applyNumberFormat="1" applyFont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top"/>
    </xf>
    <xf numFmtId="0" fontId="3" fillId="0" borderId="1" xfId="0" applyFont="1" applyFill="1" applyBorder="1" applyAlignment="1" applyProtection="1">
      <alignment vertical="top"/>
    </xf>
    <xf numFmtId="0" fontId="3" fillId="0" borderId="16" xfId="1" applyFont="1" applyFill="1" applyBorder="1" applyAlignment="1" applyProtection="1">
      <alignment vertical="top"/>
    </xf>
    <xf numFmtId="0" fontId="3" fillId="0" borderId="16" xfId="1" applyFont="1" applyFill="1" applyBorder="1" applyAlignment="1" applyProtection="1"/>
    <xf numFmtId="4" fontId="3" fillId="0" borderId="16" xfId="0" applyNumberFormat="1" applyFont="1" applyFill="1" applyBorder="1" applyAlignment="1" applyProtection="1">
      <alignment horizontal="right"/>
    </xf>
    <xf numFmtId="0" fontId="4" fillId="0" borderId="0" xfId="1" applyFont="1" applyBorder="1" applyAlignment="1" applyProtection="1">
      <alignment vertical="top"/>
    </xf>
    <xf numFmtId="4" fontId="3" fillId="0" borderId="1" xfId="0" applyNumberFormat="1" applyFont="1" applyBorder="1" applyAlignment="1" applyProtection="1"/>
    <xf numFmtId="9" fontId="3" fillId="0" borderId="0" xfId="0" applyNumberFormat="1" applyFont="1" applyBorder="1" applyProtection="1"/>
    <xf numFmtId="9" fontId="3" fillId="0" borderId="1" xfId="0" applyNumberFormat="1" applyFont="1" applyBorder="1" applyProtection="1"/>
    <xf numFmtId="0" fontId="3" fillId="0" borderId="0" xfId="0" applyFont="1" applyBorder="1" applyAlignment="1" applyProtection="1">
      <alignment horizontal="left" vertical="top" wrapText="1"/>
    </xf>
    <xf numFmtId="165" fontId="3" fillId="0" borderId="16" xfId="0" applyNumberFormat="1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" fontId="3" fillId="0" borderId="0" xfId="0" applyNumberFormat="1" applyFont="1" applyFill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top"/>
    </xf>
    <xf numFmtId="0" fontId="4" fillId="0" borderId="16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0" xfId="1" applyNumberFormat="1" applyFont="1" applyBorder="1" applyAlignment="1" applyProtection="1">
      <alignment horizontal="right"/>
    </xf>
    <xf numFmtId="4" fontId="3" fillId="0" borderId="16" xfId="1" applyNumberFormat="1" applyFont="1" applyBorder="1" applyAlignment="1" applyProtection="1">
      <alignment horizontal="right"/>
    </xf>
    <xf numFmtId="4" fontId="3" fillId="0" borderId="1" xfId="1" applyNumberFormat="1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/>
    </xf>
    <xf numFmtId="0" fontId="4" fillId="0" borderId="1" xfId="0" applyFont="1" applyFill="1" applyBorder="1" applyAlignment="1" applyProtection="1">
      <alignment horizontal="center" vertical="top"/>
    </xf>
    <xf numFmtId="0" fontId="4" fillId="0" borderId="16" xfId="0" applyFont="1" applyFill="1" applyBorder="1" applyAlignment="1" applyProtection="1">
      <alignment horizontal="center" vertical="top"/>
    </xf>
    <xf numFmtId="4" fontId="3" fillId="0" borderId="16" xfId="1" applyNumberFormat="1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49" fontId="4" fillId="0" borderId="17" xfId="0" applyNumberFormat="1" applyFont="1" applyBorder="1" applyAlignment="1" applyProtection="1">
      <alignment horizontal="center" vertical="center" textRotation="90"/>
    </xf>
    <xf numFmtId="4" fontId="3" fillId="0" borderId="5" xfId="3" applyNumberFormat="1" applyFont="1" applyFill="1" applyBorder="1" applyAlignment="1" applyProtection="1">
      <alignment horizontal="center" vertical="center"/>
    </xf>
    <xf numFmtId="4" fontId="4" fillId="0" borderId="5" xfId="3" applyNumberFormat="1" applyFont="1" applyFill="1" applyBorder="1" applyAlignment="1" applyProtection="1">
      <alignment horizontal="center"/>
    </xf>
    <xf numFmtId="4" fontId="4" fillId="0" borderId="5" xfId="14" applyNumberFormat="1" applyFont="1" applyFill="1" applyBorder="1" applyAlignment="1" applyProtection="1">
      <alignment horizontal="center" vertical="center"/>
    </xf>
    <xf numFmtId="4" fontId="4" fillId="0" borderId="5" xfId="14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5" fillId="0" borderId="16" xfId="0" applyFont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2" fontId="3" fillId="0" borderId="0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0" fontId="3" fillId="0" borderId="16" xfId="1" applyFont="1" applyFill="1" applyBorder="1" applyAlignment="1" applyProtection="1">
      <alignment horizontal="center"/>
    </xf>
    <xf numFmtId="0" fontId="3" fillId="0" borderId="0" xfId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4" fontId="3" fillId="0" borderId="0" xfId="0" applyNumberFormat="1" applyFont="1" applyBorder="1" applyAlignment="1" applyProtection="1">
      <alignment horizontal="right"/>
      <protection locked="0"/>
    </xf>
    <xf numFmtId="0" fontId="4" fillId="0" borderId="5" xfId="0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4" fillId="3" borderId="5" xfId="14" applyFont="1" applyFill="1" applyBorder="1" applyAlignment="1" applyProtection="1">
      <alignment horizontal="center" vertical="center" wrapText="1"/>
    </xf>
    <xf numFmtId="0" fontId="4" fillId="0" borderId="5" xfId="14" applyFont="1" applyBorder="1" applyAlignment="1" applyProtection="1">
      <alignment vertical="center" wrapText="1"/>
    </xf>
    <xf numFmtId="0" fontId="3" fillId="0" borderId="5" xfId="14" applyFont="1" applyBorder="1" applyAlignment="1" applyProtection="1">
      <alignment vertical="center" wrapText="1"/>
    </xf>
    <xf numFmtId="0" fontId="3" fillId="0" borderId="5" xfId="14" applyFont="1" applyBorder="1" applyAlignment="1" applyProtection="1">
      <alignment vertical="center"/>
    </xf>
    <xf numFmtId="0" fontId="4" fillId="0" borderId="5" xfId="14" applyFont="1" applyBorder="1" applyAlignment="1" applyProtection="1">
      <alignment horizontal="left" vertical="center" wrapText="1"/>
    </xf>
    <xf numFmtId="0" fontId="4" fillId="2" borderId="6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</cellXfs>
  <cellStyles count="16">
    <cellStyle name="Navadno" xfId="0" builtinId="0"/>
    <cellStyle name="Navadno 15" xfId="4"/>
    <cellStyle name="Navadno 16" xfId="5"/>
    <cellStyle name="Navadno 2 50" xfId="6"/>
    <cellStyle name="Navadno 49" xfId="7"/>
    <cellStyle name="Navadno 50" xfId="8"/>
    <cellStyle name="Navadno 51" xfId="12"/>
    <cellStyle name="Navadno 52" xfId="10"/>
    <cellStyle name="Navadno 53" xfId="11"/>
    <cellStyle name="Navadno 54" xfId="9"/>
    <cellStyle name="Navadno_POPIS DEL ZA GRADBENA DELA ILOVICA1" xfId="14"/>
    <cellStyle name="Normal_N36023 (2)" xfId="1"/>
    <cellStyle name="Normal_PL_SD" xfId="2"/>
    <cellStyle name="Pojasnjevalno besedilo 2" xfId="13"/>
    <cellStyle name="Valuta" xfId="3" builtinId="4"/>
    <cellStyle name="Valuta 2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zoomScaleNormal="100" zoomScaleSheetLayoutView="100" workbookViewId="0">
      <selection activeCell="E20" sqref="E20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2" style="1" customWidth="1"/>
    <col min="4" max="4" width="10" style="1" customWidth="1"/>
    <col min="5" max="5" width="12.140625" style="1" customWidth="1"/>
    <col min="6" max="6" width="10" style="1" bestFit="1" customWidth="1"/>
    <col min="7" max="7" width="16.42578125" style="20" bestFit="1" customWidth="1"/>
    <col min="8" max="16384" width="8.85546875" style="1"/>
  </cols>
  <sheetData>
    <row r="1" spans="1:7" ht="27" customHeight="1" x14ac:dyDescent="0.2">
      <c r="A1" s="34" t="s">
        <v>3</v>
      </c>
      <c r="B1" s="34"/>
      <c r="C1" s="34"/>
      <c r="D1" s="34"/>
      <c r="E1" s="34"/>
      <c r="F1" s="34"/>
      <c r="G1" s="34"/>
    </row>
    <row r="2" spans="1:7" ht="15" customHeight="1" x14ac:dyDescent="0.2">
      <c r="A2" s="129" t="s">
        <v>71</v>
      </c>
      <c r="B2" s="129"/>
      <c r="C2" s="129"/>
      <c r="D2" s="129"/>
      <c r="E2" s="129"/>
      <c r="F2" s="129"/>
      <c r="G2" s="129"/>
    </row>
    <row r="3" spans="1:7" ht="15" customHeight="1" x14ac:dyDescent="0.2">
      <c r="A3" s="130" t="s">
        <v>74</v>
      </c>
      <c r="B3" s="129"/>
      <c r="C3" s="129"/>
      <c r="D3" s="129"/>
      <c r="E3" s="129"/>
      <c r="F3" s="129"/>
      <c r="G3" s="129"/>
    </row>
    <row r="4" spans="1:7" ht="15" customHeight="1" x14ac:dyDescent="0.2">
      <c r="A4" s="129"/>
      <c r="B4" s="129"/>
      <c r="C4" s="129"/>
      <c r="D4" s="129"/>
      <c r="E4" s="129"/>
      <c r="F4" s="129"/>
      <c r="G4" s="129"/>
    </row>
    <row r="5" spans="1:7" ht="25.5" x14ac:dyDescent="0.2">
      <c r="A5" s="7" t="s">
        <v>65</v>
      </c>
      <c r="B5" s="133" t="s">
        <v>13</v>
      </c>
      <c r="C5" s="133"/>
      <c r="D5" s="133"/>
      <c r="E5" s="133"/>
      <c r="F5" s="133"/>
      <c r="G5" s="36" t="s">
        <v>70</v>
      </c>
    </row>
    <row r="6" spans="1:7" x14ac:dyDescent="0.2">
      <c r="A6" s="8" t="s">
        <v>66</v>
      </c>
      <c r="B6" s="134" t="s">
        <v>75</v>
      </c>
      <c r="C6" s="135"/>
      <c r="D6" s="135"/>
      <c r="E6" s="135"/>
      <c r="F6" s="136"/>
      <c r="G6" s="111">
        <f>+G7</f>
        <v>0</v>
      </c>
    </row>
    <row r="7" spans="1:7" x14ac:dyDescent="0.2">
      <c r="A7" s="8" t="s">
        <v>67</v>
      </c>
      <c r="B7" s="137" t="s">
        <v>76</v>
      </c>
      <c r="C7" s="137"/>
      <c r="D7" s="137"/>
      <c r="E7" s="137"/>
      <c r="F7" s="137"/>
      <c r="G7" s="112">
        <f>G15</f>
        <v>0</v>
      </c>
    </row>
    <row r="8" spans="1:7" ht="13.5" thickBot="1" x14ac:dyDescent="0.25">
      <c r="A8" s="10"/>
      <c r="B8" s="11"/>
      <c r="C8" s="12"/>
      <c r="D8" s="12"/>
      <c r="E8" s="12"/>
      <c r="F8" s="12"/>
      <c r="G8" s="13"/>
    </row>
    <row r="9" spans="1:7" x14ac:dyDescent="0.2">
      <c r="A9" s="14"/>
      <c r="B9" s="14"/>
      <c r="C9" s="14"/>
      <c r="D9" s="14"/>
      <c r="E9" s="14"/>
      <c r="F9" s="14"/>
      <c r="G9" s="14"/>
    </row>
    <row r="10" spans="1:7" ht="15.75" x14ac:dyDescent="0.25">
      <c r="A10" s="33" t="s">
        <v>88</v>
      </c>
      <c r="B10" s="31"/>
      <c r="C10" s="30"/>
      <c r="D10" s="30"/>
      <c r="E10" s="31"/>
      <c r="F10" s="31"/>
      <c r="G10" s="32"/>
    </row>
    <row r="11" spans="1:7" x14ac:dyDescent="0.2">
      <c r="A11" s="138" t="s">
        <v>76</v>
      </c>
      <c r="B11" s="139"/>
      <c r="C11" s="139"/>
      <c r="D11" s="139"/>
      <c r="E11" s="139"/>
      <c r="F11" s="139"/>
      <c r="G11" s="140"/>
    </row>
    <row r="12" spans="1:7" ht="25.5" x14ac:dyDescent="0.2">
      <c r="A12" s="141" t="s">
        <v>31</v>
      </c>
      <c r="B12" s="143" t="s">
        <v>69</v>
      </c>
      <c r="C12" s="144"/>
      <c r="D12" s="141" t="s">
        <v>4</v>
      </c>
      <c r="E12" s="141" t="s">
        <v>5</v>
      </c>
      <c r="F12" s="35" t="s">
        <v>68</v>
      </c>
      <c r="G12" s="35" t="s">
        <v>6</v>
      </c>
    </row>
    <row r="13" spans="1:7" x14ac:dyDescent="0.2">
      <c r="A13" s="142"/>
      <c r="B13" s="145"/>
      <c r="C13" s="146"/>
      <c r="D13" s="142"/>
      <c r="E13" s="142"/>
      <c r="F13" s="2" t="s">
        <v>7</v>
      </c>
      <c r="G13" s="2" t="s">
        <v>29</v>
      </c>
    </row>
    <row r="14" spans="1:7" x14ac:dyDescent="0.2">
      <c r="A14" s="3" t="s">
        <v>89</v>
      </c>
      <c r="B14" s="131" t="s">
        <v>77</v>
      </c>
      <c r="C14" s="132"/>
      <c r="D14" s="15" t="s">
        <v>32</v>
      </c>
      <c r="E14" s="15" t="s">
        <v>78</v>
      </c>
      <c r="F14" s="15">
        <v>148</v>
      </c>
      <c r="G14" s="109">
        <f>+'N-30477_SD'!F135</f>
        <v>0</v>
      </c>
    </row>
    <row r="15" spans="1:7" x14ac:dyDescent="0.2">
      <c r="A15" s="128" t="s">
        <v>79</v>
      </c>
      <c r="B15" s="128"/>
      <c r="C15" s="128"/>
      <c r="D15" s="128"/>
      <c r="E15" s="128"/>
      <c r="F15" s="128"/>
      <c r="G15" s="110">
        <f>SUM(G14:G14)</f>
        <v>0</v>
      </c>
    </row>
    <row r="16" spans="1:7" x14ac:dyDescent="0.2">
      <c r="A16" s="19"/>
      <c r="B16" s="19"/>
      <c r="C16" s="19"/>
      <c r="D16" s="19"/>
      <c r="E16" s="19"/>
      <c r="F16" s="19"/>
      <c r="G16" s="9"/>
    </row>
  </sheetData>
  <mergeCells count="12">
    <mergeCell ref="A15:F15"/>
    <mergeCell ref="A2:G2"/>
    <mergeCell ref="A3:G4"/>
    <mergeCell ref="B14:C14"/>
    <mergeCell ref="B5:F5"/>
    <mergeCell ref="B6:F6"/>
    <mergeCell ref="B7:F7"/>
    <mergeCell ref="A11:G11"/>
    <mergeCell ref="A12:A13"/>
    <mergeCell ref="B12:C13"/>
    <mergeCell ref="D12:D13"/>
    <mergeCell ref="E12:E13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načrta: N-30477/42205</oddHeader>
    <oddFooter>&amp;C&amp;"Arial,Navadno"&amp;P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zoomScaleNormal="100" zoomScaleSheetLayoutView="100" workbookViewId="0">
      <selection activeCell="I26" sqref="I26"/>
    </sheetView>
  </sheetViews>
  <sheetFormatPr defaultColWidth="9.140625" defaultRowHeight="12.75" x14ac:dyDescent="0.2"/>
  <cols>
    <col min="1" max="1" width="5.7109375" style="38" customWidth="1"/>
    <col min="2" max="2" width="50.7109375" style="21" customWidth="1"/>
    <col min="3" max="3" width="7.7109375" style="124" customWidth="1"/>
    <col min="4" max="4" width="4.7109375" style="6" customWidth="1"/>
    <col min="5" max="5" width="11.7109375" style="22" customWidth="1"/>
    <col min="6" max="6" width="12.7109375" style="22" customWidth="1"/>
    <col min="7" max="16384" width="9.140625" style="6"/>
  </cols>
  <sheetData>
    <row r="1" spans="1:6" x14ac:dyDescent="0.2">
      <c r="A1" s="17" t="s">
        <v>90</v>
      </c>
      <c r="B1" s="4" t="s">
        <v>8</v>
      </c>
      <c r="C1" s="113"/>
      <c r="D1" s="18"/>
      <c r="E1" s="5"/>
      <c r="F1" s="5"/>
    </row>
    <row r="2" spans="1:6" x14ac:dyDescent="0.2">
      <c r="A2" s="17" t="s">
        <v>91</v>
      </c>
      <c r="B2" s="4" t="s">
        <v>13</v>
      </c>
      <c r="C2" s="113"/>
      <c r="D2" s="18"/>
      <c r="E2" s="5"/>
      <c r="F2" s="5"/>
    </row>
    <row r="3" spans="1:6" x14ac:dyDescent="0.2">
      <c r="A3" s="17" t="s">
        <v>89</v>
      </c>
      <c r="B3" s="4" t="s">
        <v>80</v>
      </c>
      <c r="C3" s="113"/>
      <c r="D3" s="18"/>
      <c r="E3" s="5"/>
      <c r="F3" s="5"/>
    </row>
    <row r="4" spans="1:6" x14ac:dyDescent="0.2">
      <c r="A4" s="37"/>
      <c r="B4" s="4" t="s">
        <v>81</v>
      </c>
      <c r="C4" s="113"/>
      <c r="D4" s="18"/>
      <c r="E4" s="5"/>
      <c r="F4" s="5"/>
    </row>
    <row r="5" spans="1:6" s="21" customFormat="1" ht="76.5" x14ac:dyDescent="0.2">
      <c r="A5" s="108" t="s">
        <v>0</v>
      </c>
      <c r="B5" s="105" t="s">
        <v>12</v>
      </c>
      <c r="C5" s="106" t="s">
        <v>9</v>
      </c>
      <c r="D5" s="106" t="s">
        <v>10</v>
      </c>
      <c r="E5" s="107" t="s">
        <v>27</v>
      </c>
      <c r="F5" s="107" t="s">
        <v>28</v>
      </c>
    </row>
    <row r="6" spans="1:6" ht="15.75" x14ac:dyDescent="0.25">
      <c r="A6" s="88">
        <v>1</v>
      </c>
      <c r="B6" s="40"/>
      <c r="C6" s="114"/>
      <c r="D6" s="41"/>
      <c r="E6" s="42"/>
      <c r="F6" s="42"/>
    </row>
    <row r="7" spans="1:6" x14ac:dyDescent="0.2">
      <c r="A7" s="92"/>
      <c r="B7" s="51"/>
      <c r="C7" s="115"/>
      <c r="D7" s="52"/>
      <c r="E7" s="53"/>
      <c r="F7" s="53"/>
    </row>
    <row r="8" spans="1:6" x14ac:dyDescent="0.2">
      <c r="A8" s="89">
        <f>COUNT($A$7:A7)+1</f>
        <v>1</v>
      </c>
      <c r="B8" s="23" t="s">
        <v>38</v>
      </c>
      <c r="C8" s="116"/>
      <c r="D8" s="44"/>
      <c r="E8" s="45"/>
      <c r="F8" s="45"/>
    </row>
    <row r="9" spans="1:6" ht="25.5" x14ac:dyDescent="0.2">
      <c r="A9" s="89"/>
      <c r="B9" s="43" t="s">
        <v>51</v>
      </c>
      <c r="C9" s="116"/>
      <c r="D9" s="44"/>
      <c r="E9" s="45"/>
      <c r="F9" s="45"/>
    </row>
    <row r="10" spans="1:6" ht="14.25" x14ac:dyDescent="0.2">
      <c r="A10" s="89"/>
      <c r="B10" s="46" t="s">
        <v>39</v>
      </c>
      <c r="C10" s="116">
        <v>148</v>
      </c>
      <c r="D10" s="47" t="s">
        <v>26</v>
      </c>
      <c r="E10" s="16"/>
      <c r="F10" s="61">
        <f>C10*E10</f>
        <v>0</v>
      </c>
    </row>
    <row r="11" spans="1:6" x14ac:dyDescent="0.2">
      <c r="A11" s="91"/>
      <c r="B11" s="48"/>
      <c r="C11" s="117"/>
      <c r="D11" s="49"/>
      <c r="E11" s="50"/>
      <c r="F11" s="62"/>
    </row>
    <row r="12" spans="1:6" x14ac:dyDescent="0.2">
      <c r="A12" s="92"/>
      <c r="B12" s="54"/>
      <c r="C12" s="115"/>
      <c r="D12" s="55"/>
      <c r="E12" s="56"/>
      <c r="F12" s="56"/>
    </row>
    <row r="13" spans="1:6" ht="14.25" x14ac:dyDescent="0.2">
      <c r="A13" s="93">
        <f>COUNT($A$7:A12)+1</f>
        <v>2</v>
      </c>
      <c r="B13" s="23" t="s">
        <v>82</v>
      </c>
      <c r="C13" s="116"/>
      <c r="D13" s="44"/>
      <c r="E13" s="45"/>
      <c r="F13" s="45"/>
    </row>
    <row r="14" spans="1:6" ht="14.25" x14ac:dyDescent="0.2">
      <c r="A14" s="89"/>
      <c r="B14" s="59" t="s">
        <v>83</v>
      </c>
      <c r="C14" s="116"/>
      <c r="D14" s="44"/>
      <c r="E14" s="45"/>
      <c r="F14" s="45"/>
    </row>
    <row r="15" spans="1:6" x14ac:dyDescent="0.2">
      <c r="A15" s="89"/>
      <c r="B15" s="46" t="s">
        <v>40</v>
      </c>
      <c r="C15" s="116">
        <v>6</v>
      </c>
      <c r="D15" s="44" t="s">
        <v>1</v>
      </c>
      <c r="E15" s="16"/>
      <c r="F15" s="61">
        <f t="shared" ref="F15" si="0">C15*E15</f>
        <v>0</v>
      </c>
    </row>
    <row r="16" spans="1:6" x14ac:dyDescent="0.2">
      <c r="A16" s="91"/>
      <c r="B16" s="48"/>
      <c r="C16" s="117"/>
      <c r="D16" s="60"/>
      <c r="E16" s="50"/>
      <c r="F16" s="62"/>
    </row>
    <row r="17" spans="1:6" x14ac:dyDescent="0.2">
      <c r="A17" s="92"/>
      <c r="B17" s="51"/>
      <c r="C17" s="115"/>
      <c r="D17" s="52"/>
      <c r="E17" s="53"/>
      <c r="F17" s="53"/>
    </row>
    <row r="18" spans="1:6" ht="14.25" x14ac:dyDescent="0.2">
      <c r="A18" s="93">
        <f>COUNT($A$7:A17)+1</f>
        <v>3</v>
      </c>
      <c r="B18" s="23" t="s">
        <v>84</v>
      </c>
      <c r="C18" s="116"/>
      <c r="D18" s="44"/>
      <c r="E18" s="45"/>
      <c r="F18" s="45"/>
    </row>
    <row r="19" spans="1:6" ht="14.25" x14ac:dyDescent="0.2">
      <c r="A19" s="89"/>
      <c r="B19" s="59" t="s">
        <v>85</v>
      </c>
      <c r="C19" s="116"/>
      <c r="D19" s="44"/>
      <c r="E19" s="45"/>
      <c r="F19" s="45"/>
    </row>
    <row r="20" spans="1:6" x14ac:dyDescent="0.2">
      <c r="A20" s="89"/>
      <c r="B20" s="46" t="s">
        <v>40</v>
      </c>
      <c r="C20" s="116">
        <v>4</v>
      </c>
      <c r="D20" s="44" t="s">
        <v>1</v>
      </c>
      <c r="E20" s="16"/>
      <c r="F20" s="61">
        <f t="shared" ref="F20" si="1">C20*E20</f>
        <v>0</v>
      </c>
    </row>
    <row r="21" spans="1:6" x14ac:dyDescent="0.2">
      <c r="A21" s="91"/>
      <c r="B21" s="48"/>
      <c r="C21" s="117"/>
      <c r="D21" s="60"/>
      <c r="E21" s="50"/>
      <c r="F21" s="62"/>
    </row>
    <row r="22" spans="1:6" x14ac:dyDescent="0.2">
      <c r="A22" s="92"/>
      <c r="B22" s="51"/>
      <c r="C22" s="115"/>
      <c r="D22" s="52"/>
      <c r="E22" s="53"/>
      <c r="F22" s="53"/>
    </row>
    <row r="23" spans="1:6" x14ac:dyDescent="0.2">
      <c r="A23" s="93">
        <f>COUNT($A$7:A22)+1</f>
        <v>4</v>
      </c>
      <c r="B23" s="23" t="s">
        <v>42</v>
      </c>
      <c r="C23" s="116"/>
      <c r="D23" s="44"/>
      <c r="E23" s="45"/>
      <c r="F23" s="45"/>
    </row>
    <row r="24" spans="1:6" x14ac:dyDescent="0.2">
      <c r="A24" s="89"/>
      <c r="B24" s="59" t="s">
        <v>43</v>
      </c>
      <c r="C24" s="116"/>
      <c r="D24" s="44"/>
      <c r="E24" s="45"/>
      <c r="F24" s="45"/>
    </row>
    <row r="25" spans="1:6" x14ac:dyDescent="0.2">
      <c r="A25" s="89"/>
      <c r="B25" s="46" t="s">
        <v>52</v>
      </c>
      <c r="C25" s="116">
        <v>1</v>
      </c>
      <c r="D25" s="44" t="s">
        <v>1</v>
      </c>
      <c r="E25" s="16"/>
      <c r="F25" s="61">
        <f t="shared" ref="F25" si="2">C25*E25</f>
        <v>0</v>
      </c>
    </row>
    <row r="26" spans="1:6" x14ac:dyDescent="0.2">
      <c r="A26" s="89"/>
      <c r="B26" s="46"/>
      <c r="C26" s="116"/>
      <c r="D26" s="44"/>
      <c r="E26" s="61"/>
      <c r="F26" s="61"/>
    </row>
    <row r="27" spans="1:6" x14ac:dyDescent="0.2">
      <c r="A27" s="92"/>
      <c r="B27" s="51"/>
      <c r="C27" s="115"/>
      <c r="D27" s="52"/>
      <c r="E27" s="53"/>
      <c r="F27" s="53"/>
    </row>
    <row r="28" spans="1:6" x14ac:dyDescent="0.2">
      <c r="A28" s="93">
        <f>COUNT($A$7:A26)+1</f>
        <v>5</v>
      </c>
      <c r="B28" s="23" t="s">
        <v>36</v>
      </c>
      <c r="C28" s="116"/>
      <c r="D28" s="44"/>
      <c r="E28" s="45"/>
      <c r="F28" s="45"/>
    </row>
    <row r="29" spans="1:6" x14ac:dyDescent="0.2">
      <c r="A29" s="89"/>
      <c r="B29" s="59" t="s">
        <v>37</v>
      </c>
      <c r="C29" s="116"/>
      <c r="D29" s="44"/>
      <c r="E29" s="45"/>
      <c r="F29" s="45"/>
    </row>
    <row r="30" spans="1:6" x14ac:dyDescent="0.2">
      <c r="A30" s="89"/>
      <c r="B30" s="46" t="s">
        <v>63</v>
      </c>
      <c r="C30" s="116">
        <v>1</v>
      </c>
      <c r="D30" s="44" t="s">
        <v>1</v>
      </c>
      <c r="E30" s="16"/>
      <c r="F30" s="61">
        <f>C30*E30</f>
        <v>0</v>
      </c>
    </row>
    <row r="31" spans="1:6" x14ac:dyDescent="0.2">
      <c r="A31" s="91"/>
      <c r="B31" s="48"/>
      <c r="C31" s="117"/>
      <c r="D31" s="60"/>
      <c r="E31" s="50"/>
      <c r="F31" s="62"/>
    </row>
    <row r="32" spans="1:6" x14ac:dyDescent="0.2">
      <c r="A32" s="92"/>
      <c r="B32" s="51"/>
      <c r="C32" s="115"/>
      <c r="D32" s="52"/>
      <c r="E32" s="53"/>
      <c r="F32" s="53"/>
    </row>
    <row r="33" spans="1:6" x14ac:dyDescent="0.2">
      <c r="A33" s="93">
        <f>COUNT($A$7:A32)+1</f>
        <v>6</v>
      </c>
      <c r="B33" s="23" t="s">
        <v>35</v>
      </c>
      <c r="C33" s="116"/>
      <c r="D33" s="44"/>
      <c r="E33" s="45"/>
      <c r="F33" s="45"/>
    </row>
    <row r="34" spans="1:6" ht="28.5" customHeight="1" x14ac:dyDescent="0.2">
      <c r="A34" s="89"/>
      <c r="B34" s="59" t="s">
        <v>49</v>
      </c>
      <c r="C34" s="116"/>
      <c r="D34" s="44"/>
      <c r="E34" s="45"/>
      <c r="F34" s="45"/>
    </row>
    <row r="35" spans="1:6" x14ac:dyDescent="0.2">
      <c r="A35" s="89"/>
      <c r="B35" s="46" t="s">
        <v>63</v>
      </c>
      <c r="C35" s="116">
        <v>38</v>
      </c>
      <c r="D35" s="44" t="s">
        <v>1</v>
      </c>
      <c r="E35" s="16"/>
      <c r="F35" s="61">
        <f t="shared" ref="F35:F36" si="3">C35*E35</f>
        <v>0</v>
      </c>
    </row>
    <row r="36" spans="1:6" x14ac:dyDescent="0.2">
      <c r="A36" s="89"/>
      <c r="B36" s="46" t="s">
        <v>64</v>
      </c>
      <c r="C36" s="116">
        <v>2</v>
      </c>
      <c r="D36" s="44" t="s">
        <v>1</v>
      </c>
      <c r="E36" s="16"/>
      <c r="F36" s="61">
        <f t="shared" si="3"/>
        <v>0</v>
      </c>
    </row>
    <row r="37" spans="1:6" x14ac:dyDescent="0.2">
      <c r="A37" s="91"/>
      <c r="B37" s="48"/>
      <c r="C37" s="117"/>
      <c r="D37" s="60"/>
      <c r="E37" s="50"/>
      <c r="F37" s="62"/>
    </row>
    <row r="38" spans="1:6" x14ac:dyDescent="0.2">
      <c r="A38" s="92"/>
      <c r="B38" s="51"/>
      <c r="C38" s="115"/>
      <c r="D38" s="52"/>
      <c r="E38" s="56"/>
      <c r="F38" s="53"/>
    </row>
    <row r="39" spans="1:6" x14ac:dyDescent="0.2">
      <c r="A39" s="93">
        <f>COUNT($A$7:A38)+1</f>
        <v>7</v>
      </c>
      <c r="B39" s="23" t="s">
        <v>58</v>
      </c>
      <c r="C39" s="116"/>
      <c r="D39" s="44"/>
      <c r="E39" s="61"/>
      <c r="F39" s="45"/>
    </row>
    <row r="40" spans="1:6" ht="25.5" x14ac:dyDescent="0.2">
      <c r="A40" s="89"/>
      <c r="B40" s="59" t="s">
        <v>60</v>
      </c>
      <c r="C40" s="116"/>
      <c r="D40" s="44"/>
      <c r="E40" s="45"/>
      <c r="F40" s="45"/>
    </row>
    <row r="41" spans="1:6" x14ac:dyDescent="0.2">
      <c r="A41" s="89"/>
      <c r="B41" s="46" t="s">
        <v>59</v>
      </c>
      <c r="C41" s="116">
        <v>2</v>
      </c>
      <c r="D41" s="44" t="s">
        <v>1</v>
      </c>
      <c r="E41" s="16"/>
      <c r="F41" s="61">
        <f t="shared" ref="F41:F42" si="4">C41*E41</f>
        <v>0</v>
      </c>
    </row>
    <row r="42" spans="1:6" x14ac:dyDescent="0.2">
      <c r="A42" s="89"/>
      <c r="B42" s="46" t="s">
        <v>44</v>
      </c>
      <c r="C42" s="116">
        <v>1</v>
      </c>
      <c r="D42" s="44" t="s">
        <v>1</v>
      </c>
      <c r="E42" s="16"/>
      <c r="F42" s="61">
        <f t="shared" si="4"/>
        <v>0</v>
      </c>
    </row>
    <row r="43" spans="1:6" x14ac:dyDescent="0.2">
      <c r="A43" s="91"/>
      <c r="B43" s="48"/>
      <c r="C43" s="117"/>
      <c r="D43" s="60"/>
      <c r="E43" s="62"/>
      <c r="F43" s="62"/>
    </row>
    <row r="44" spans="1:6" x14ac:dyDescent="0.2">
      <c r="A44" s="89"/>
      <c r="B44" s="46"/>
      <c r="C44" s="116"/>
      <c r="D44" s="44"/>
      <c r="E44" s="61"/>
      <c r="F44" s="61"/>
    </row>
    <row r="45" spans="1:6" x14ac:dyDescent="0.2">
      <c r="A45" s="89"/>
      <c r="B45" s="46"/>
      <c r="C45" s="116"/>
      <c r="D45" s="44"/>
      <c r="E45" s="61"/>
      <c r="F45" s="61"/>
    </row>
    <row r="46" spans="1:6" x14ac:dyDescent="0.2">
      <c r="A46" s="89"/>
      <c r="B46" s="46"/>
      <c r="C46" s="116"/>
      <c r="D46" s="44"/>
      <c r="E46" s="61"/>
      <c r="F46" s="61"/>
    </row>
    <row r="47" spans="1:6" x14ac:dyDescent="0.2">
      <c r="A47" s="89"/>
      <c r="B47" s="46"/>
      <c r="C47" s="116"/>
      <c r="D47" s="44"/>
      <c r="E47" s="61"/>
      <c r="F47" s="61"/>
    </row>
    <row r="48" spans="1:6" x14ac:dyDescent="0.2">
      <c r="A48" s="89"/>
      <c r="B48" s="46"/>
      <c r="C48" s="116"/>
      <c r="D48" s="44"/>
      <c r="E48" s="61"/>
      <c r="F48" s="61"/>
    </row>
    <row r="49" spans="1:6" x14ac:dyDescent="0.2">
      <c r="A49" s="89"/>
      <c r="B49" s="46"/>
      <c r="C49" s="116"/>
      <c r="D49" s="44"/>
      <c r="E49" s="61"/>
      <c r="F49" s="61"/>
    </row>
    <row r="50" spans="1:6" x14ac:dyDescent="0.2">
      <c r="A50" s="89"/>
      <c r="B50" s="46"/>
      <c r="C50" s="116"/>
      <c r="D50" s="44"/>
      <c r="E50" s="61"/>
      <c r="F50" s="61"/>
    </row>
    <row r="51" spans="1:6" x14ac:dyDescent="0.2">
      <c r="A51" s="92"/>
      <c r="B51" s="54"/>
      <c r="C51" s="115"/>
      <c r="D51" s="52"/>
      <c r="E51" s="56"/>
      <c r="F51" s="56"/>
    </row>
    <row r="52" spans="1:6" x14ac:dyDescent="0.2">
      <c r="A52" s="93">
        <f>COUNT($A$7:A51)+1</f>
        <v>8</v>
      </c>
      <c r="B52" s="23" t="s">
        <v>33</v>
      </c>
      <c r="C52" s="116"/>
      <c r="D52" s="44"/>
      <c r="E52" s="45"/>
      <c r="F52" s="45"/>
    </row>
    <row r="53" spans="1:6" ht="38.25" x14ac:dyDescent="0.2">
      <c r="A53" s="89"/>
      <c r="B53" s="59" t="s">
        <v>34</v>
      </c>
      <c r="C53" s="116"/>
      <c r="D53" s="44"/>
      <c r="E53" s="45"/>
      <c r="F53" s="45"/>
    </row>
    <row r="54" spans="1:6" x14ac:dyDescent="0.2">
      <c r="A54" s="89"/>
      <c r="B54" s="46" t="s">
        <v>40</v>
      </c>
      <c r="C54" s="116">
        <v>1</v>
      </c>
      <c r="D54" s="44" t="s">
        <v>1</v>
      </c>
      <c r="E54" s="16"/>
      <c r="F54" s="61">
        <f>C54*E54</f>
        <v>0</v>
      </c>
    </row>
    <row r="55" spans="1:6" x14ac:dyDescent="0.2">
      <c r="A55" s="91"/>
      <c r="B55" s="48"/>
      <c r="C55" s="117"/>
      <c r="D55" s="60"/>
      <c r="E55" s="50"/>
      <c r="F55" s="62"/>
    </row>
    <row r="56" spans="1:6" x14ac:dyDescent="0.2">
      <c r="A56" s="92"/>
      <c r="B56" s="54"/>
      <c r="C56" s="115"/>
      <c r="D56" s="52"/>
      <c r="E56" s="56"/>
      <c r="F56" s="56"/>
    </row>
    <row r="57" spans="1:6" x14ac:dyDescent="0.2">
      <c r="A57" s="93">
        <f>COUNT($A$7:A56)+1</f>
        <v>9</v>
      </c>
      <c r="B57" s="23" t="s">
        <v>50</v>
      </c>
      <c r="C57" s="116"/>
      <c r="D57" s="44"/>
      <c r="E57" s="45"/>
      <c r="F57" s="45"/>
    </row>
    <row r="58" spans="1:6" ht="25.5" x14ac:dyDescent="0.2">
      <c r="A58" s="89"/>
      <c r="B58" s="59" t="s">
        <v>14</v>
      </c>
      <c r="C58" s="116"/>
      <c r="D58" s="44"/>
      <c r="E58" s="45"/>
      <c r="F58" s="45"/>
    </row>
    <row r="59" spans="1:6" x14ac:dyDescent="0.2">
      <c r="A59" s="89"/>
      <c r="B59" s="63" t="s">
        <v>62</v>
      </c>
      <c r="C59" s="116">
        <v>4</v>
      </c>
      <c r="D59" s="44" t="s">
        <v>1</v>
      </c>
      <c r="E59" s="16"/>
      <c r="F59" s="61">
        <f>C59*E59</f>
        <v>0</v>
      </c>
    </row>
    <row r="60" spans="1:6" x14ac:dyDescent="0.2">
      <c r="A60" s="91"/>
      <c r="B60" s="64"/>
      <c r="C60" s="117"/>
      <c r="D60" s="60"/>
      <c r="E60" s="50"/>
      <c r="F60" s="62"/>
    </row>
    <row r="61" spans="1:6" x14ac:dyDescent="0.2">
      <c r="A61" s="92"/>
      <c r="B61" s="51"/>
      <c r="C61" s="115"/>
      <c r="D61" s="52"/>
      <c r="E61" s="53"/>
      <c r="F61" s="53"/>
    </row>
    <row r="62" spans="1:6" x14ac:dyDescent="0.2">
      <c r="A62" s="93">
        <f>COUNT($A$7:A59)+1</f>
        <v>10</v>
      </c>
      <c r="B62" s="23" t="s">
        <v>45</v>
      </c>
      <c r="C62" s="116"/>
      <c r="D62" s="44"/>
      <c r="E62" s="45"/>
      <c r="F62" s="45"/>
    </row>
    <row r="63" spans="1:6" ht="102" x14ac:dyDescent="0.2">
      <c r="A63" s="89"/>
      <c r="B63" s="59" t="s">
        <v>72</v>
      </c>
      <c r="C63" s="116"/>
      <c r="D63" s="44"/>
      <c r="E63" s="45"/>
      <c r="F63" s="45"/>
    </row>
    <row r="64" spans="1:6" x14ac:dyDescent="0.2">
      <c r="A64" s="89"/>
      <c r="B64" s="63"/>
      <c r="C64" s="116">
        <v>1</v>
      </c>
      <c r="D64" s="44" t="s">
        <v>1</v>
      </c>
      <c r="E64" s="16"/>
      <c r="F64" s="61">
        <f>C64*E64</f>
        <v>0</v>
      </c>
    </row>
    <row r="65" spans="1:10" x14ac:dyDescent="0.2">
      <c r="A65" s="91"/>
      <c r="B65" s="64"/>
      <c r="C65" s="117"/>
      <c r="D65" s="60"/>
      <c r="E65" s="50"/>
      <c r="F65" s="62"/>
    </row>
    <row r="66" spans="1:10" x14ac:dyDescent="0.2">
      <c r="A66" s="92"/>
      <c r="B66" s="51"/>
      <c r="C66" s="115"/>
      <c r="D66" s="52"/>
      <c r="E66" s="56"/>
      <c r="F66" s="56"/>
    </row>
    <row r="67" spans="1:10" x14ac:dyDescent="0.2">
      <c r="A67" s="93">
        <f>COUNT($A$7:A65)+1</f>
        <v>11</v>
      </c>
      <c r="B67" s="23" t="s">
        <v>15</v>
      </c>
      <c r="C67" s="116"/>
      <c r="D67" s="65"/>
      <c r="E67" s="61"/>
      <c r="F67" s="95"/>
    </row>
    <row r="68" spans="1:10" ht="25.5" x14ac:dyDescent="0.2">
      <c r="A68" s="89"/>
      <c r="B68" s="43" t="s">
        <v>53</v>
      </c>
      <c r="C68" s="116"/>
      <c r="D68" s="44"/>
      <c r="E68" s="45"/>
      <c r="F68" s="45"/>
    </row>
    <row r="69" spans="1:10" ht="14.25" x14ac:dyDescent="0.2">
      <c r="A69" s="89"/>
      <c r="B69" s="46" t="s">
        <v>41</v>
      </c>
      <c r="C69" s="116">
        <v>6</v>
      </c>
      <c r="D69" s="47" t="s">
        <v>26</v>
      </c>
      <c r="E69" s="16"/>
      <c r="F69" s="61">
        <f>C69*E69</f>
        <v>0</v>
      </c>
    </row>
    <row r="70" spans="1:10" x14ac:dyDescent="0.2">
      <c r="A70" s="91"/>
      <c r="B70" s="48"/>
      <c r="C70" s="117"/>
      <c r="D70" s="49"/>
      <c r="E70" s="50"/>
      <c r="F70" s="62"/>
    </row>
    <row r="71" spans="1:10" x14ac:dyDescent="0.2">
      <c r="A71" s="92"/>
      <c r="B71" s="54"/>
      <c r="C71" s="115"/>
      <c r="D71" s="52"/>
      <c r="E71" s="56"/>
      <c r="F71" s="56"/>
    </row>
    <row r="72" spans="1:10" x14ac:dyDescent="0.2">
      <c r="A72" s="93">
        <f>COUNT($A$7:A65)+1</f>
        <v>11</v>
      </c>
      <c r="B72" s="23" t="s">
        <v>47</v>
      </c>
      <c r="C72" s="116"/>
      <c r="D72" s="44"/>
      <c r="E72" s="61"/>
      <c r="F72" s="61"/>
      <c r="J72" s="24"/>
    </row>
    <row r="73" spans="1:10" ht="29.25" customHeight="1" x14ac:dyDescent="0.2">
      <c r="A73" s="89"/>
      <c r="B73" s="126" t="s">
        <v>48</v>
      </c>
      <c r="C73" s="116"/>
      <c r="D73" s="57"/>
      <c r="E73" s="58"/>
      <c r="F73" s="58"/>
      <c r="J73" s="25"/>
    </row>
    <row r="74" spans="1:10" x14ac:dyDescent="0.2">
      <c r="A74" s="89"/>
      <c r="B74" s="67" t="s">
        <v>87</v>
      </c>
      <c r="C74" s="116">
        <v>7</v>
      </c>
      <c r="D74" s="57" t="s">
        <v>1</v>
      </c>
      <c r="E74" s="16"/>
      <c r="F74" s="90">
        <f>C74*E74</f>
        <v>0</v>
      </c>
    </row>
    <row r="75" spans="1:10" x14ac:dyDescent="0.2">
      <c r="A75" s="91"/>
      <c r="B75" s="68"/>
      <c r="C75" s="117"/>
      <c r="D75" s="69"/>
      <c r="E75" s="50"/>
      <c r="F75" s="94"/>
    </row>
    <row r="76" spans="1:10" x14ac:dyDescent="0.2">
      <c r="A76" s="92"/>
      <c r="B76" s="54"/>
      <c r="C76" s="115"/>
      <c r="D76" s="70"/>
      <c r="E76" s="56"/>
      <c r="F76" s="96"/>
    </row>
    <row r="77" spans="1:10" x14ac:dyDescent="0.2">
      <c r="A77" s="93">
        <f>COUNT($A$7:A76)+1</f>
        <v>13</v>
      </c>
      <c r="B77" s="23" t="s">
        <v>16</v>
      </c>
      <c r="C77" s="116"/>
      <c r="D77" s="65"/>
      <c r="E77" s="61"/>
      <c r="F77" s="95"/>
    </row>
    <row r="78" spans="1:10" ht="32.25" customHeight="1" x14ac:dyDescent="0.2">
      <c r="A78" s="89"/>
      <c r="B78" s="125" t="s">
        <v>17</v>
      </c>
      <c r="C78" s="116"/>
      <c r="D78" s="44"/>
      <c r="E78" s="45"/>
      <c r="F78" s="45"/>
    </row>
    <row r="79" spans="1:10" x14ac:dyDescent="0.2">
      <c r="A79" s="89"/>
      <c r="B79" s="67" t="s">
        <v>86</v>
      </c>
      <c r="C79" s="116">
        <v>2</v>
      </c>
      <c r="D79" s="44" t="s">
        <v>1</v>
      </c>
      <c r="E79" s="16"/>
      <c r="F79" s="61">
        <f>C79*E79</f>
        <v>0</v>
      </c>
    </row>
    <row r="80" spans="1:10" x14ac:dyDescent="0.2">
      <c r="A80" s="91"/>
      <c r="B80" s="68"/>
      <c r="C80" s="117"/>
      <c r="D80" s="60"/>
      <c r="E80" s="50"/>
      <c r="F80" s="62"/>
    </row>
    <row r="81" spans="1:6" x14ac:dyDescent="0.2">
      <c r="A81" s="89"/>
      <c r="B81" s="67"/>
      <c r="C81" s="116"/>
      <c r="D81" s="44"/>
      <c r="E81" s="127"/>
      <c r="F81" s="61"/>
    </row>
    <row r="82" spans="1:6" x14ac:dyDescent="0.2">
      <c r="A82" s="89"/>
      <c r="B82" s="67"/>
      <c r="C82" s="116"/>
      <c r="D82" s="44"/>
      <c r="E82" s="127"/>
      <c r="F82" s="61"/>
    </row>
    <row r="83" spans="1:6" x14ac:dyDescent="0.2">
      <c r="A83" s="89"/>
      <c r="B83" s="67"/>
      <c r="C83" s="116"/>
      <c r="D83" s="44"/>
      <c r="E83" s="127"/>
      <c r="F83" s="61"/>
    </row>
    <row r="84" spans="1:6" x14ac:dyDescent="0.2">
      <c r="A84" s="89"/>
      <c r="B84" s="67"/>
      <c r="C84" s="116"/>
      <c r="D84" s="44"/>
      <c r="E84" s="127"/>
      <c r="F84" s="61"/>
    </row>
    <row r="85" spans="1:6" x14ac:dyDescent="0.2">
      <c r="A85" s="89"/>
      <c r="B85" s="67"/>
      <c r="C85" s="116"/>
      <c r="D85" s="44"/>
      <c r="E85" s="127"/>
      <c r="F85" s="61"/>
    </row>
    <row r="86" spans="1:6" x14ac:dyDescent="0.2">
      <c r="A86" s="89"/>
      <c r="B86" s="67"/>
      <c r="C86" s="116"/>
      <c r="D86" s="44"/>
      <c r="E86" s="127"/>
      <c r="F86" s="61"/>
    </row>
    <row r="87" spans="1:6" x14ac:dyDescent="0.2">
      <c r="A87" s="89"/>
      <c r="B87" s="67"/>
      <c r="C87" s="116"/>
      <c r="D87" s="44"/>
      <c r="E87" s="127"/>
      <c r="F87" s="61"/>
    </row>
    <row r="88" spans="1:6" x14ac:dyDescent="0.2">
      <c r="A88" s="89"/>
      <c r="B88" s="67"/>
      <c r="C88" s="116"/>
      <c r="D88" s="44"/>
      <c r="E88" s="127"/>
      <c r="F88" s="61"/>
    </row>
    <row r="89" spans="1:6" x14ac:dyDescent="0.2">
      <c r="A89" s="92"/>
      <c r="B89" s="54"/>
      <c r="C89" s="115"/>
      <c r="D89" s="52"/>
      <c r="E89" s="56"/>
      <c r="F89" s="56"/>
    </row>
    <row r="90" spans="1:6" x14ac:dyDescent="0.2">
      <c r="A90" s="93">
        <f>COUNT($A$7:A89)+1</f>
        <v>14</v>
      </c>
      <c r="B90" s="23" t="s">
        <v>46</v>
      </c>
      <c r="C90" s="116"/>
      <c r="D90" s="44"/>
      <c r="E90" s="61"/>
      <c r="F90" s="61"/>
    </row>
    <row r="91" spans="1:6" ht="89.25" x14ac:dyDescent="0.2">
      <c r="A91" s="89"/>
      <c r="B91" s="59" t="s">
        <v>73</v>
      </c>
      <c r="C91" s="116"/>
      <c r="D91" s="65"/>
      <c r="E91" s="71"/>
      <c r="F91" s="71"/>
    </row>
    <row r="92" spans="1:6" x14ac:dyDescent="0.2">
      <c r="A92" s="89"/>
      <c r="B92" s="73"/>
      <c r="C92" s="116">
        <v>1</v>
      </c>
      <c r="D92" s="65" t="s">
        <v>1</v>
      </c>
      <c r="E92" s="16"/>
      <c r="F92" s="95">
        <f>C92*E92</f>
        <v>0</v>
      </c>
    </row>
    <row r="93" spans="1:6" x14ac:dyDescent="0.2">
      <c r="A93" s="91"/>
      <c r="B93" s="74"/>
      <c r="C93" s="117"/>
      <c r="D93" s="72"/>
      <c r="E93" s="50"/>
      <c r="F93" s="97"/>
    </row>
    <row r="94" spans="1:6" x14ac:dyDescent="0.2">
      <c r="A94" s="92"/>
      <c r="B94" s="75"/>
      <c r="C94" s="115"/>
      <c r="D94" s="70"/>
      <c r="E94" s="76"/>
      <c r="F94" s="96"/>
    </row>
    <row r="95" spans="1:6" s="1" customFormat="1" x14ac:dyDescent="0.2">
      <c r="A95" s="98">
        <f>COUNT($A$7:A92)+1</f>
        <v>15</v>
      </c>
      <c r="B95" s="77" t="s">
        <v>18</v>
      </c>
      <c r="C95" s="116"/>
      <c r="D95" s="57"/>
      <c r="E95" s="58"/>
      <c r="F95" s="58"/>
    </row>
    <row r="96" spans="1:6" s="1" customFormat="1" ht="25.5" x14ac:dyDescent="0.2">
      <c r="A96" s="99"/>
      <c r="B96" s="66" t="s">
        <v>61</v>
      </c>
      <c r="C96" s="116"/>
      <c r="D96" s="57"/>
      <c r="E96" s="58"/>
      <c r="F96" s="58"/>
    </row>
    <row r="97" spans="1:6" s="1" customFormat="1" x14ac:dyDescent="0.2">
      <c r="A97" s="99"/>
      <c r="B97" s="66"/>
      <c r="C97" s="116"/>
      <c r="D97" s="57"/>
      <c r="E97" s="58"/>
      <c r="F97" s="58"/>
    </row>
    <row r="98" spans="1:6" s="1" customFormat="1" x14ac:dyDescent="0.2">
      <c r="A98" s="99"/>
      <c r="B98" s="78"/>
      <c r="C98" s="116"/>
      <c r="D98" s="57" t="s">
        <v>1</v>
      </c>
      <c r="E98" s="16"/>
      <c r="F98" s="90">
        <f>C98*E98</f>
        <v>0</v>
      </c>
    </row>
    <row r="99" spans="1:6" s="1" customFormat="1" x14ac:dyDescent="0.2">
      <c r="A99" s="100"/>
      <c r="B99" s="79"/>
      <c r="C99" s="117"/>
      <c r="D99" s="69"/>
      <c r="E99" s="50"/>
      <c r="F99" s="94"/>
    </row>
    <row r="100" spans="1:6" s="1" customFormat="1" x14ac:dyDescent="0.2">
      <c r="A100" s="101"/>
      <c r="B100" s="80"/>
      <c r="C100" s="118"/>
      <c r="D100" s="81"/>
      <c r="E100" s="82"/>
      <c r="F100" s="102"/>
    </row>
    <row r="101" spans="1:6" x14ac:dyDescent="0.2">
      <c r="A101" s="93">
        <f>COUNT($A$7:A100)+1</f>
        <v>16</v>
      </c>
      <c r="B101" s="83" t="s">
        <v>19</v>
      </c>
      <c r="C101" s="119"/>
      <c r="D101" s="65"/>
      <c r="E101" s="61"/>
      <c r="F101" s="95"/>
    </row>
    <row r="102" spans="1:6" ht="25.5" x14ac:dyDescent="0.2">
      <c r="A102" s="89"/>
      <c r="B102" s="59" t="s">
        <v>54</v>
      </c>
      <c r="C102" s="120"/>
      <c r="D102" s="44"/>
      <c r="E102" s="45"/>
      <c r="F102" s="61"/>
    </row>
    <row r="103" spans="1:6" x14ac:dyDescent="0.2">
      <c r="A103" s="89"/>
      <c r="B103" s="63"/>
      <c r="C103" s="120">
        <v>4</v>
      </c>
      <c r="D103" s="44" t="s">
        <v>1</v>
      </c>
      <c r="E103" s="16"/>
      <c r="F103" s="61">
        <f>C103*E103</f>
        <v>0</v>
      </c>
    </row>
    <row r="104" spans="1:6" x14ac:dyDescent="0.2">
      <c r="A104" s="91"/>
      <c r="B104" s="64"/>
      <c r="C104" s="121"/>
      <c r="D104" s="60"/>
      <c r="E104" s="50"/>
      <c r="F104" s="62"/>
    </row>
    <row r="105" spans="1:6" x14ac:dyDescent="0.2">
      <c r="A105" s="92"/>
      <c r="B105" s="51"/>
      <c r="C105" s="122"/>
      <c r="D105" s="52"/>
      <c r="E105" s="76"/>
      <c r="F105" s="56"/>
    </row>
    <row r="106" spans="1:6" x14ac:dyDescent="0.2">
      <c r="A106" s="93">
        <f>COUNT($A$7:A103)+1</f>
        <v>17</v>
      </c>
      <c r="B106" s="23" t="s">
        <v>20</v>
      </c>
      <c r="C106" s="120"/>
      <c r="D106" s="44"/>
      <c r="E106" s="45"/>
      <c r="F106" s="61"/>
    </row>
    <row r="107" spans="1:6" ht="25.5" x14ac:dyDescent="0.2">
      <c r="A107" s="89"/>
      <c r="B107" s="59" t="s">
        <v>55</v>
      </c>
      <c r="C107" s="120"/>
      <c r="D107" s="44"/>
      <c r="E107" s="45"/>
      <c r="F107" s="61"/>
    </row>
    <row r="108" spans="1:6" ht="14.25" x14ac:dyDescent="0.2">
      <c r="A108" s="89"/>
      <c r="B108" s="63"/>
      <c r="C108" s="120">
        <v>148</v>
      </c>
      <c r="D108" s="47" t="s">
        <v>26</v>
      </c>
      <c r="E108" s="16"/>
      <c r="F108" s="61">
        <f>C108*E108</f>
        <v>0</v>
      </c>
    </row>
    <row r="109" spans="1:6" x14ac:dyDescent="0.2">
      <c r="A109" s="91"/>
      <c r="B109" s="64"/>
      <c r="C109" s="121"/>
      <c r="D109" s="60"/>
      <c r="E109" s="84"/>
      <c r="F109" s="62"/>
    </row>
    <row r="110" spans="1:6" x14ac:dyDescent="0.2">
      <c r="A110" s="92"/>
      <c r="B110" s="51"/>
      <c r="C110" s="122"/>
      <c r="D110" s="52"/>
      <c r="E110" s="53"/>
      <c r="F110" s="56"/>
    </row>
    <row r="111" spans="1:6" x14ac:dyDescent="0.2">
      <c r="A111" s="93">
        <f>COUNT($A$7:A109)+1</f>
        <v>18</v>
      </c>
      <c r="B111" s="23" t="s">
        <v>21</v>
      </c>
      <c r="C111" s="120"/>
      <c r="D111" s="44"/>
      <c r="E111" s="45"/>
      <c r="F111" s="61"/>
    </row>
    <row r="112" spans="1:6" x14ac:dyDescent="0.2">
      <c r="A112" s="89"/>
      <c r="B112" s="59" t="s">
        <v>22</v>
      </c>
      <c r="C112" s="120"/>
      <c r="D112" s="44"/>
      <c r="E112" s="45"/>
      <c r="F112" s="61"/>
    </row>
    <row r="113" spans="1:6" x14ac:dyDescent="0.2">
      <c r="A113" s="89"/>
      <c r="B113" s="63"/>
      <c r="C113" s="120"/>
      <c r="D113" s="85">
        <v>0.02</v>
      </c>
      <c r="E113" s="45"/>
      <c r="F113" s="61">
        <f>D113*(SUM(F7:F108))</f>
        <v>0</v>
      </c>
    </row>
    <row r="114" spans="1:6" x14ac:dyDescent="0.2">
      <c r="A114" s="91"/>
      <c r="B114" s="64"/>
      <c r="C114" s="121"/>
      <c r="D114" s="86"/>
      <c r="E114" s="84"/>
      <c r="F114" s="62"/>
    </row>
    <row r="115" spans="1:6" x14ac:dyDescent="0.2">
      <c r="A115" s="92"/>
      <c r="B115" s="51"/>
      <c r="C115" s="122"/>
      <c r="D115" s="52"/>
      <c r="E115" s="53"/>
      <c r="F115" s="56"/>
    </row>
    <row r="116" spans="1:6" x14ac:dyDescent="0.2">
      <c r="A116" s="93">
        <f>COUNT($A$7:A115)+1</f>
        <v>19</v>
      </c>
      <c r="B116" s="23" t="s">
        <v>23</v>
      </c>
      <c r="C116" s="120"/>
      <c r="D116" s="44"/>
      <c r="E116" s="45"/>
      <c r="F116" s="61"/>
    </row>
    <row r="117" spans="1:6" x14ac:dyDescent="0.2">
      <c r="A117" s="89"/>
      <c r="B117" s="59" t="s">
        <v>24</v>
      </c>
      <c r="C117" s="120"/>
      <c r="D117" s="44"/>
      <c r="E117" s="45"/>
      <c r="F117" s="45"/>
    </row>
    <row r="118" spans="1:6" x14ac:dyDescent="0.2">
      <c r="A118" s="89"/>
      <c r="B118" s="63"/>
      <c r="C118" s="120"/>
      <c r="D118" s="85">
        <v>0.02</v>
      </c>
      <c r="E118" s="61"/>
      <c r="F118" s="61">
        <f>D118*(SUM(F7:F108))</f>
        <v>0</v>
      </c>
    </row>
    <row r="119" spans="1:6" x14ac:dyDescent="0.2">
      <c r="A119" s="91"/>
      <c r="B119" s="64"/>
      <c r="C119" s="121"/>
      <c r="D119" s="60"/>
      <c r="E119" s="84"/>
      <c r="F119" s="62"/>
    </row>
    <row r="120" spans="1:6" x14ac:dyDescent="0.2">
      <c r="A120" s="92"/>
      <c r="B120" s="51"/>
      <c r="C120" s="122"/>
      <c r="D120" s="52"/>
      <c r="E120" s="53"/>
      <c r="F120" s="56"/>
    </row>
    <row r="121" spans="1:6" x14ac:dyDescent="0.2">
      <c r="A121" s="93">
        <f>COUNT($A$7:A119)+1</f>
        <v>20</v>
      </c>
      <c r="B121" s="23" t="s">
        <v>25</v>
      </c>
      <c r="C121" s="120"/>
      <c r="D121" s="44"/>
      <c r="E121" s="45"/>
      <c r="F121" s="61"/>
    </row>
    <row r="122" spans="1:6" ht="38.25" x14ac:dyDescent="0.2">
      <c r="A122" s="89"/>
      <c r="B122" s="59" t="s">
        <v>56</v>
      </c>
      <c r="C122" s="120"/>
      <c r="D122" s="44"/>
      <c r="E122" s="45"/>
      <c r="F122" s="45"/>
    </row>
    <row r="123" spans="1:6" x14ac:dyDescent="0.2">
      <c r="A123" s="89"/>
      <c r="B123" s="63"/>
      <c r="C123" s="120"/>
      <c r="D123" s="85">
        <v>0.02</v>
      </c>
      <c r="E123" s="61"/>
      <c r="F123" s="61">
        <f>D123*(SUM(F7:F108))</f>
        <v>0</v>
      </c>
    </row>
    <row r="124" spans="1:6" x14ac:dyDescent="0.2">
      <c r="A124" s="91"/>
      <c r="B124" s="64"/>
      <c r="C124" s="121"/>
      <c r="D124" s="60"/>
      <c r="E124" s="62"/>
      <c r="F124" s="62"/>
    </row>
    <row r="125" spans="1:6" x14ac:dyDescent="0.2">
      <c r="A125" s="89"/>
      <c r="B125" s="63"/>
      <c r="C125" s="120"/>
      <c r="D125" s="44"/>
      <c r="E125" s="61"/>
      <c r="F125" s="61"/>
    </row>
    <row r="126" spans="1:6" x14ac:dyDescent="0.2">
      <c r="A126" s="89"/>
      <c r="B126" s="63"/>
      <c r="C126" s="120"/>
      <c r="D126" s="44"/>
      <c r="E126" s="61"/>
      <c r="F126" s="61"/>
    </row>
    <row r="127" spans="1:6" x14ac:dyDescent="0.2">
      <c r="A127" s="89"/>
      <c r="B127" s="63"/>
      <c r="C127" s="120"/>
      <c r="D127" s="44"/>
      <c r="E127" s="61"/>
      <c r="F127" s="61"/>
    </row>
    <row r="128" spans="1:6" x14ac:dyDescent="0.2">
      <c r="A128" s="89"/>
      <c r="B128" s="63"/>
      <c r="C128" s="120"/>
      <c r="D128" s="44"/>
      <c r="E128" s="61"/>
      <c r="F128" s="61"/>
    </row>
    <row r="129" spans="1:6" x14ac:dyDescent="0.2">
      <c r="A129" s="89"/>
      <c r="B129" s="63"/>
      <c r="C129" s="120"/>
      <c r="D129" s="44"/>
      <c r="E129" s="61"/>
      <c r="F129" s="61"/>
    </row>
    <row r="130" spans="1:6" x14ac:dyDescent="0.2">
      <c r="A130" s="92"/>
      <c r="B130" s="51"/>
      <c r="C130" s="122"/>
      <c r="D130" s="52"/>
      <c r="E130" s="56"/>
      <c r="F130" s="56"/>
    </row>
    <row r="131" spans="1:6" x14ac:dyDescent="0.2">
      <c r="A131" s="93">
        <f>COUNT($A$7:A124)+1</f>
        <v>21</v>
      </c>
      <c r="B131" s="23" t="s">
        <v>57</v>
      </c>
      <c r="C131" s="120"/>
      <c r="D131" s="44"/>
      <c r="E131" s="61"/>
      <c r="F131" s="61"/>
    </row>
    <row r="132" spans="1:6" ht="38.25" x14ac:dyDescent="0.2">
      <c r="A132" s="89"/>
      <c r="B132" s="87" t="s">
        <v>11</v>
      </c>
      <c r="C132" s="120"/>
      <c r="D132" s="44"/>
      <c r="E132" s="45"/>
      <c r="F132" s="61"/>
    </row>
    <row r="133" spans="1:6" x14ac:dyDescent="0.2">
      <c r="A133" s="103"/>
      <c r="B133" s="63"/>
      <c r="C133" s="120"/>
      <c r="D133" s="85">
        <v>0.1</v>
      </c>
      <c r="E133" s="45"/>
      <c r="F133" s="61">
        <f>D133*(SUM(F7:F108))</f>
        <v>0</v>
      </c>
    </row>
    <row r="134" spans="1:6" x14ac:dyDescent="0.2">
      <c r="A134" s="104"/>
      <c r="B134" s="64"/>
      <c r="C134" s="121"/>
      <c r="D134" s="60"/>
      <c r="E134" s="62"/>
      <c r="F134" s="62"/>
    </row>
    <row r="135" spans="1:6" x14ac:dyDescent="0.2">
      <c r="A135" s="39"/>
      <c r="B135" s="26" t="s">
        <v>2</v>
      </c>
      <c r="C135" s="123"/>
      <c r="D135" s="27"/>
      <c r="E135" s="28" t="s">
        <v>30</v>
      </c>
      <c r="F135" s="29">
        <f>SUM(F7:F134)</f>
        <v>0</v>
      </c>
    </row>
  </sheetData>
  <phoneticPr fontId="7" type="noConversion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načrta: N-30477/42205</oddHeader>
    <oddFooter>&amp;C&amp;"Arial,Navadno"&amp;P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Rekapitulacija_SD</vt:lpstr>
      <vt:lpstr>N-30477_SD</vt:lpstr>
      <vt:lpstr>Rekapitulacija_SD!Področje_tiskanja</vt:lpstr>
      <vt:lpstr>'N-30477_SD'!Tiskanje_naslovov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test</dc:creator>
  <dc:description>izdelan: 31/08-2005</dc:description>
  <cp:lastModifiedBy>test</cp:lastModifiedBy>
  <cp:lastPrinted>2019-10-24T13:03:55Z</cp:lastPrinted>
  <dcterms:created xsi:type="dcterms:W3CDTF">1999-05-03T05:58:28Z</dcterms:created>
  <dcterms:modified xsi:type="dcterms:W3CDTF">2020-05-14T05:58:56Z</dcterms:modified>
</cp:coreProperties>
</file>