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codeName="ThisWorkbook" defaultThemeVersion="124226"/>
  <mc:AlternateContent xmlns:mc="http://schemas.openxmlformats.org/markup-compatibility/2006">
    <mc:Choice Requires="x15">
      <x15ac:absPath xmlns:x15ac="http://schemas.microsoft.com/office/spreadsheetml/2010/11/ac" url="Y:\PROJEKTI_19\1795_Jurckova\PZI-dodatek\"/>
    </mc:Choice>
  </mc:AlternateContent>
  <xr:revisionPtr revIDLastSave="0" documentId="13_ncr:1_{4D13C296-60EB-40CA-9485-DCAC981C08EA}" xr6:coauthVersionLast="45" xr6:coauthVersionMax="45" xr10:uidLastSave="{00000000-0000-0000-0000-000000000000}"/>
  <bookViews>
    <workbookView xWindow="28680" yWindow="-120" windowWidth="29040" windowHeight="15840" tabRatio="770" xr2:uid="{00000000-000D-0000-FFFF-FFFF00000000}"/>
  </bookViews>
  <sheets>
    <sheet name="Rekapitulacija" sheetId="6" r:id="rId1"/>
    <sheet name="A-Jurčkova-podaljšanje" sheetId="56" r:id="rId2"/>
  </sheets>
  <definedNames>
    <definedName name="_Hlk9417092" localSheetId="0">Rekapitulacija!$C$40</definedName>
    <definedName name="_xlnm.Print_Area" localSheetId="1">'A-Jurčkova-podaljšanje'!$B$1:$G$81</definedName>
    <definedName name="_xlnm.Print_Area" localSheetId="0">Rekapitulacija!$A$1:$D$61</definedName>
    <definedName name="_xlnm.Print_Titles" localSheetId="1">'A-Jurčkova-podaljšanje'!$13:$13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9" i="56" l="1"/>
  <c r="E59" i="56"/>
  <c r="E58" i="56"/>
  <c r="E46" i="56"/>
  <c r="E45" i="56"/>
  <c r="E44" i="56"/>
  <c r="E43" i="56"/>
  <c r="E42" i="56"/>
  <c r="E28" i="56"/>
  <c r="G78" i="56" l="1"/>
  <c r="G74" i="56"/>
  <c r="E72" i="56"/>
  <c r="G72" i="56" s="1"/>
  <c r="G71" i="56"/>
  <c r="G70" i="56"/>
  <c r="G68" i="56"/>
  <c r="G64" i="56"/>
  <c r="G59" i="56"/>
  <c r="G58" i="56"/>
  <c r="G56" i="56"/>
  <c r="E48" i="56"/>
  <c r="G46" i="56"/>
  <c r="G45" i="56"/>
  <c r="G44" i="56"/>
  <c r="G43" i="56"/>
  <c r="G42" i="56"/>
  <c r="G40" i="56"/>
  <c r="G39" i="56"/>
  <c r="G37" i="56"/>
  <c r="G32" i="56"/>
  <c r="E30" i="56"/>
  <c r="G30" i="56" s="1"/>
  <c r="G28" i="56"/>
  <c r="G23" i="56"/>
  <c r="G22" i="56"/>
  <c r="G21" i="56"/>
  <c r="E18" i="56"/>
  <c r="G18" i="56" s="1"/>
  <c r="G17" i="56"/>
  <c r="G16" i="56"/>
  <c r="G48" i="56" l="1"/>
  <c r="E47" i="56"/>
  <c r="G47" i="56" s="1"/>
  <c r="E50" i="56"/>
  <c r="G50" i="56" s="1"/>
  <c r="G33" i="56"/>
  <c r="G34" i="56" s="1"/>
  <c r="G5" i="56" s="1"/>
  <c r="G80" i="56"/>
  <c r="G81" i="56" s="1"/>
  <c r="G9" i="56" s="1"/>
  <c r="G38" i="56"/>
  <c r="G51" i="56"/>
  <c r="G60" i="56"/>
  <c r="G61" i="56" s="1"/>
  <c r="G7" i="56" s="1"/>
  <c r="G75" i="56"/>
  <c r="G76" i="56" s="1"/>
  <c r="E19" i="56"/>
  <c r="G19" i="56" s="1"/>
  <c r="G8" i="56" l="1"/>
  <c r="G52" i="56"/>
  <c r="G53" i="56" s="1"/>
  <c r="G6" i="56" s="1"/>
  <c r="G24" i="56"/>
  <c r="G25" i="56" s="1"/>
  <c r="G4" i="56" s="1"/>
  <c r="G10" i="56" l="1"/>
  <c r="I10" i="56" l="1"/>
  <c r="D51" i="6"/>
  <c r="D55" i="6" l="1"/>
  <c r="D67" i="6" s="1"/>
  <c r="D57" i="6" l="1"/>
  <c r="D60" i="6" s="1"/>
</calcChain>
</file>

<file path=xl/sharedStrings.xml><?xml version="1.0" encoding="utf-8"?>
<sst xmlns="http://schemas.openxmlformats.org/spreadsheetml/2006/main" count="210" uniqueCount="160">
  <si>
    <t>SKUPAJ</t>
  </si>
  <si>
    <t>m1</t>
  </si>
  <si>
    <t>kom</t>
  </si>
  <si>
    <t>m2</t>
  </si>
  <si>
    <t>m3</t>
  </si>
  <si>
    <t>SKUPNA REKAPITULACIJA</t>
  </si>
  <si>
    <t>PRIPRAVLJALNA DELA</t>
  </si>
  <si>
    <t>Skupaj pripravljalna dela</t>
  </si>
  <si>
    <t>ZEMELJSKA DELA</t>
  </si>
  <si>
    <t>GRADBENA DELA</t>
  </si>
  <si>
    <t>KANALIZACIJSKA DELA</t>
  </si>
  <si>
    <t>ur</t>
  </si>
  <si>
    <t>1.0</t>
  </si>
  <si>
    <t>3.0</t>
  </si>
  <si>
    <t>Šifra</t>
  </si>
  <si>
    <t>Opis postavke</t>
  </si>
  <si>
    <t>Enota</t>
  </si>
  <si>
    <t>Količina</t>
  </si>
  <si>
    <t>1.1</t>
  </si>
  <si>
    <t>kos</t>
  </si>
  <si>
    <t>A.</t>
  </si>
  <si>
    <t>Ostala dodatna in nepredvidena dela. Obračun po dejanskih stroških porabe časa in materiala po vpisu v gradbeni dnevnik. Ocena stroškov 10 % od vrednosti del.</t>
  </si>
  <si>
    <t>IZKOPI</t>
  </si>
  <si>
    <t>PREDDELA</t>
  </si>
  <si>
    <t>4.0</t>
  </si>
  <si>
    <t>4.1</t>
  </si>
  <si>
    <t>Skupna dolžina kanalizacije za kom. odpadno vodo:</t>
  </si>
  <si>
    <t>Davek na dodano vrednost  (22%)</t>
  </si>
  <si>
    <t>kg</t>
  </si>
  <si>
    <t>Investicija (brez DDV) na m1:</t>
  </si>
  <si>
    <t>4.2</t>
  </si>
  <si>
    <t>POPIS DEL S PREDIZMERAMI</t>
  </si>
  <si>
    <t>KOMUNALNO OPREMLJANJE STAVBNIH ZEMLJIŠČ - OBMOČJE UREJANJA RN-339 JURČKOVA</t>
  </si>
  <si>
    <t>Naziv gradnje:</t>
  </si>
  <si>
    <t>JAVNA KANALIZACIJA ZA ODVOD KOMUNALNE ODPADNE VODE S ČRPALIŠČEM</t>
  </si>
  <si>
    <t>Naziv  načrta:</t>
  </si>
  <si>
    <t>Investitor:</t>
  </si>
  <si>
    <t>Mestna občina Ljubljana, Mestni trg 1, 1000 Ljubljana</t>
  </si>
  <si>
    <t>Št. načrta:</t>
  </si>
  <si>
    <t>Datum:</t>
  </si>
  <si>
    <t>2 – Načrt s področja gradbeništva</t>
  </si>
  <si>
    <t>Preddela in gradbiščna dokumentacija</t>
  </si>
  <si>
    <t>0.</t>
  </si>
  <si>
    <t>Ponudbena cena</t>
  </si>
  <si>
    <t>Znesek</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</si>
  <si>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</si>
  <si>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</si>
  <si>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Določanje in označevanje mej parcel po katerih poteka kanalizacijski vod. Obračun po m1 predvidene kanalizacije (brez upoševanja odcepov za hišne priključke).</t>
  </si>
  <si>
    <t>ZAKOLIČBA</t>
  </si>
  <si>
    <t>1.3</t>
  </si>
  <si>
    <t>1301</t>
  </si>
  <si>
    <t>1302</t>
  </si>
  <si>
    <t>NADZOR</t>
  </si>
  <si>
    <t>Izvedba projektantskega nadzora, obračun na podlagi potrditve nadzornega organa</t>
  </si>
  <si>
    <t>1401</t>
  </si>
  <si>
    <t>Nadzor pristojnih služb ostalih komunalnih vodov na območju, obračun na podlagi potrditve nadzornga organa.</t>
  </si>
  <si>
    <t>Izvedba geomehanskega nadzora, prevzem gradbene jame in temeljnih tal, obračun na podlagi potrditve nadzornga organa</t>
  </si>
  <si>
    <t>DRUGI POSEGI NA TERENU</t>
  </si>
  <si>
    <t>3.1</t>
  </si>
  <si>
    <t>Odriv humusa debeline 20cm minimalno 5m od roba gradbene jame, oziroma odvoz na začasno deponijo izvajalca za kasnejšo uporabo</t>
  </si>
  <si>
    <t xml:space="preserve">3101 </t>
  </si>
  <si>
    <t>3.2</t>
  </si>
  <si>
    <t>ZASADITVE</t>
  </si>
  <si>
    <t>Navoz plodne zemlje v debelini 15 cm, ročno razgrinjanje, grobo in fino planiranje, dognojevanje, nabava in setev travne mešanice (cca. 25-50 g travne mešanice na m²), zagrabljanje, uvaljanje in čiščenje po končanih delih (material z začasne deponije, odriv).</t>
  </si>
  <si>
    <t>3201</t>
  </si>
  <si>
    <t>3301</t>
  </si>
  <si>
    <t>3.3</t>
  </si>
  <si>
    <t>DRUGE UREDITVE</t>
  </si>
  <si>
    <t>Skupaj drugi posegi na terenu</t>
  </si>
  <si>
    <t>4101</t>
  </si>
  <si>
    <t>Zavarovanje gradbene jame z razpiranjem z  jeklenimi opaži -sistem z vodili (kot npr. SBH, KRINGS ali podobno). Globina jarka do 4,0m.  Vključno z vsemi pomožnimi materiali,  deli in transporti.</t>
  </si>
  <si>
    <t>4106</t>
  </si>
  <si>
    <t>Ureditev črpalnih jaškov in črpanje talne vode iz gradbene jame pri izvedbi del.</t>
  </si>
  <si>
    <t>ZASIPI</t>
  </si>
  <si>
    <t>Izravnalno nasutje: Nabava, dobava in vgradnja kamnolomske jalovine v dnu gradbene jame, v debelini 10-35cm.</t>
  </si>
  <si>
    <t>Ročno planiranje dna jarka s točnostjo +/- 3 cm po projektiranem padcu.</t>
  </si>
  <si>
    <t xml:space="preserve">4202 </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</si>
  <si>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</si>
  <si>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 xml:space="preserve">4203 </t>
  </si>
  <si>
    <t>4204</t>
  </si>
  <si>
    <t>4205</t>
  </si>
  <si>
    <t>Nabava, dobava in vgraditev geotekstila za ločilno plast in ovijanje obsipa cevi, natezna trdnost 14 do 16 kN/m2, gostote minimalno 300 g/m2. V ceni so zajeti preklopi in ves potreben pritrdilni material.</t>
  </si>
  <si>
    <t>4207</t>
  </si>
  <si>
    <t>4201</t>
  </si>
  <si>
    <t>Dobava in vgraditev peščenega materiala granulacije 8 do 16 mm s komprimacijo, v coni cevovoda v debelini 30 cm nad temenom, s komprimacijo v plasteh po 20 cm, zbitost 95% po proctorju, vključno z nabavo in transportom materiala.</t>
  </si>
  <si>
    <t>Skupaj zemeljska dela</t>
  </si>
  <si>
    <t>5.0</t>
  </si>
  <si>
    <t>5.1</t>
  </si>
  <si>
    <t>RUŠITVENA IN PRIPRAVLJALNA DELA</t>
  </si>
  <si>
    <t>Nabava, dobava in zabijanje lesenih pilotov fi 25 cm, h= 6,0 m, e=1,0 m, vključno z rezanjem glav pilotov na projektirano višino. V lesen pilot se zabijeta jeklena trna 2x fi 16 mm, l=0,70 m, ki se ju naveže na armaturo AB plošče. Potrebo po izvedbi lesenih pilotov potrdi geotehnični nadzor glede na ugotovljeno kvaliteto temeljnih tal.</t>
  </si>
  <si>
    <t>5.3</t>
  </si>
  <si>
    <t>GRADBENO - OBRTNIŠKA DELA</t>
  </si>
  <si>
    <t>5301</t>
  </si>
  <si>
    <t xml:space="preserve">5302 </t>
  </si>
  <si>
    <t>Nabava, dobava in vgradnja cementnega betona C25/30 in izdelava AB plošče v debelini 25cm in širini 60cm.</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</si>
  <si>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t>
  </si>
  <si>
    <t>Skupaj gradbena dela</t>
  </si>
  <si>
    <t>6.0</t>
  </si>
  <si>
    <t>6.1</t>
  </si>
  <si>
    <t>CEVI</t>
  </si>
  <si>
    <t>6101</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</si>
  <si>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</si>
  <si>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6.2</t>
  </si>
  <si>
    <t>JAŠKI</t>
  </si>
  <si>
    <t>6.3</t>
  </si>
  <si>
    <t>ODCEPI ZA HIŠNE PRIKLJUČKE</t>
  </si>
  <si>
    <t>6301</t>
  </si>
  <si>
    <t>Čiščenje kanala pred izvedbo preizkusa tesnosti.</t>
  </si>
  <si>
    <t>6401</t>
  </si>
  <si>
    <t>6.4</t>
  </si>
  <si>
    <t>PREGLED</t>
  </si>
  <si>
    <t>Preizkus tesnosti kanala po standardu SIST EN 1610  - gravitacijski kanal. Vključno z vsemi dodatnimi in zaščitnimi deli.</t>
  </si>
  <si>
    <t>6402</t>
  </si>
  <si>
    <t>Pregled in snemanje s TV kamero vseh gravitacijskih kanalizacijskih cevi,  jaškov in vseh cevnih odsekov. Snemanje kanala po standardu SIST EN 13508-2:2003 in skladno z nemškimi smernicami ATV-M 143-2.</t>
  </si>
  <si>
    <t>6405</t>
  </si>
  <si>
    <t>6.5</t>
  </si>
  <si>
    <t>KRIŽANJA</t>
  </si>
  <si>
    <t>Izvedba križanja z obstoječim podzemnim elektroenergetskim vodom v skladu z navodili upravljavca komunalnega voda</t>
  </si>
  <si>
    <t>6504</t>
  </si>
  <si>
    <t>Skupaj kanalizacijska dela</t>
  </si>
  <si>
    <t>7.0</t>
  </si>
  <si>
    <t>NAVEZAVE NA HIŠNE PRIKLJUČKE</t>
  </si>
  <si>
    <t>7001</t>
  </si>
  <si>
    <t>Izdelava odcepa hišnega priključnega kanala na javnem kanalu GRP DN 250, s prefabriciranim sedlastim nastavkom  DN 250/160-45° in lokom PVC DN 160-45°, polno obbetonirano z betonom C16/20, po detajlu</t>
  </si>
  <si>
    <t>7002</t>
  </si>
  <si>
    <t>Skupaj navezava na hišne priključke</t>
  </si>
  <si>
    <t>1102</t>
  </si>
  <si>
    <t>1103</t>
  </si>
  <si>
    <t>1104</t>
  </si>
  <si>
    <t>SKUPAJ  (vključno z DDV) :</t>
  </si>
  <si>
    <t>1101</t>
  </si>
  <si>
    <t>1303</t>
  </si>
  <si>
    <t>4.3</t>
  </si>
  <si>
    <t>Vertikalni strojni izkop gradbene jame globine 0-4m, v terenu III. kat. z nakladanjem na kamion.</t>
  </si>
  <si>
    <t>Ročni izkop jarka globine 0 - 2 m, z nakladanjem na kamion.</t>
  </si>
  <si>
    <t>4301</t>
  </si>
  <si>
    <t>TRANSPORTI, DEPONIJA</t>
  </si>
  <si>
    <t>Odvoz odkopanega materiala s kamionom na trajno gradbeno deponijo, vključno s stroški deponije.</t>
  </si>
  <si>
    <t>4302</t>
  </si>
  <si>
    <t>Zasip jarka z dovozom novega gramoznega zasipnega materiala  različnih frakcij z utrjevanjem v slojih po 30 cm do 95 % trdnosti po standardnem Proctorjevem postopku; vključno z nabavo in dobavo zasipnega materiala.</t>
  </si>
  <si>
    <t>5101</t>
  </si>
  <si>
    <t>3401</t>
  </si>
  <si>
    <t>4401</t>
  </si>
  <si>
    <t>5401</t>
  </si>
  <si>
    <t>6601</t>
  </si>
  <si>
    <t>7005</t>
  </si>
  <si>
    <t>4104</t>
  </si>
  <si>
    <t>4105</t>
  </si>
  <si>
    <t>4206</t>
  </si>
  <si>
    <t>Določanje in označevanje obstoječih podzemnih naprav, ki se križajo ali potekajo vzporedno s predvideno infrastrukturo,  z vidnimi znaki na terenu, s pisanjem zapisnika o primopredaji, eventuelne skice. Obračun po m1 predvidene kanalizacije.</t>
  </si>
  <si>
    <t>Zasipavanje jarka z izkopanim materialom, s komprimiranjem v slojih po 30 cm, do 95 % zgoščenosti po standardnem Proctorjevem postopku, vključno z dovozom z začasne deponije.</t>
  </si>
  <si>
    <t>Odvoz odkopanega materiala s kamionom na začasno gradbeno deponijo.</t>
  </si>
  <si>
    <t>Dobava revizijskih jaškov iz armiranega poliestra  po SIST EN 14 364: 2013, komplet z izdelano muldo. Komplet z razbremenilno ploščo za pokrov, AB vencem in LŽ pokrovom fi 600 mm, EN 124-1:2015 nosilnost vsaj C400 kN. Premer jaška 1000mm za priključno cev DN200 mm do globine jaška 2,5m. V ceni je vključena tudi izdelava AB temeljne plošče jaška debeline 20cm, iz betona C25/30 in nabavo, dobavo in vgradnjo lesenega pilota fi 20cm, dolžine 6m pod jaškom. Postavitev jaška za parcelno mejo s pokrovom nosilnosti 400 kN - povozne površine.</t>
  </si>
  <si>
    <t>Kanalizacija - odsek Jurčkova cesta</t>
  </si>
  <si>
    <t>PODALJŠANJE KANALA K3 OD JAŠKA RJ8 DO JAŠKA RJ9</t>
  </si>
  <si>
    <t>1795-1-K/19</t>
  </si>
  <si>
    <t>Nabava, dobava in izdelava peščenih poti iz nevezane nosilne plasti enakomerno zrnatega drobljenca 0/32 v debelini 20 cm z nabavo materiala, planiranjem in utrjevanjem do potrebne zbitosti.</t>
  </si>
  <si>
    <t>Izdelava navezave na hišne priključke z uporabo PVC cevi DN 200 SN8, po standardu EN1401-1.  Vključno z izkopom in varovanjem gradbene jame, nakladanjem in odvozom na stalno deponijo, skupaj s stroški deponije. Vključno s planiranjem in utrjevanjem dna jarka, nabavo, dobavo in vgradnjo betona za izdelavo armirane betonske posteljice in obbetoniranjem cevi ter zasipom do kote terena (po detajlu). Nabava, dobava in vgradnja lesenih pilotov fi 20cm pod betonsko posteljico na medsebojni razdalji 1,5m. Nabava, dobava in vgradnja novega zasipnega materiala. Vključno s črpanjem vode iz gradbene jame. Vključno z nabavo in položitvijo PVC cevi od navezave na odcep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Vgradnja po detajlu.</t>
  </si>
  <si>
    <t>Opomba: Jaška RJ8 in RJ9 sta že upoštevana v popisu del osnovnega projekta kanalizacije.</t>
  </si>
  <si>
    <t>Upoštevano v osnovnem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</si>
</sst>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S_I_T_-;\-* #,##0.00\ _S_I_T_-;_-* &quot;-&quot;??\ _S_I_T_-;_-@_-"/>
    <numFmt numFmtId="165" formatCode="#,##0.00\ &quot;SIT&quot;"/>
    <numFmt numFmtId="166" formatCode="#,##0.00\ &quot;€&quot;"/>
    <numFmt numFmtId="167" formatCode="#,##0.00\ &quot;m&quot;"/>
  </numFmts>
  <fonts count="28"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u/>
      <sz val="10"/>
      <name val="Arial"/>
      <family val="2"/>
      <charset val="238"/>
    </font>
    <font>
      <sz val="10"/>
      <name val="Times New Roman CE"/>
      <charset val="238"/>
    </font>
    <font>
      <sz val="10"/>
      <color rgb="FFFFFF00"/>
      <name val="Times New Roman CE"/>
      <family val="1"/>
      <charset val="238"/>
    </font>
    <font>
      <sz val="10"/>
      <name val="Arial CE"/>
      <charset val="238"/>
    </font>
    <font>
      <sz val="11"/>
      <name val="Calibri"/>
      <family val="2"/>
      <charset val="238"/>
    </font>
  </fonts>
  <fills count="3">
    <fill>
      <patternFill patternType="none"/>
    </fill>
    <fill>
      <patternFill patternType="gray125"/>
    </fill>
    <fill>
      <patternFill patternType="solid">
        <fgColor theme="6" tint="0.79998168889431442"/>
        <bgColor indexed="64"/>
      </patternFill>
    </fill>
  </fills>
  <borders count="6">
    <border>
      <left/>
      <right/>
      <top/>
      <bottom/>
      <diagonal/>
    </border>
    <border>
      <left/>
      <right/>
      <top/>
      <bottom style="thin">
        <color indexed="64"/>
      </bottom>
      <diagonal/>
    </border>
    <border>
      <left/>
      <right/>
      <top/>
      <bottom style="double">
        <color indexed="64"/>
      </bottom>
      <diagonal/>
    </border>
    <border>
      <left/>
      <right/>
      <top/>
      <bottom style="dotted">
        <color indexed="23"/>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7">
    <xf numFmtId="0" fontId="0" fillId="0" borderId="0"/>
    <xf numFmtId="164" fontId="2" fillId="0" borderId="0" applyFont="0" applyFill="0" applyBorder="0" applyAlignment="0" applyProtection="0"/>
    <xf numFmtId="0" fontId="6" fillId="0" borderId="0"/>
    <xf numFmtId="0" fontId="5" fillId="0" borderId="0"/>
    <xf numFmtId="0" fontId="24" fillId="0" borderId="0"/>
    <xf numFmtId="0" fontId="1" fillId="0" borderId="0"/>
    <xf numFmtId="0" fontId="26" fillId="0" borderId="0"/>
  </cellStyleXfs>
  <cellXfs count="161">
    <xf numFmtId="0" fontId="0" fillId="0" borderId="0" xfId="0"/>
    <xf numFmtId="0" fontId="3" fillId="0" borderId="0" xfId="0" applyFont="1"/>
    <xf numFmtId="0" fontId="3" fillId="0" borderId="0" xfId="0" applyFont="1" applyBorder="1"/>
    <xf numFmtId="0" fontId="3" fillId="0" borderId="0" xfId="3" applyFont="1"/>
    <xf numFmtId="4" fontId="3" fillId="0" borderId="0" xfId="2" applyNumberFormat="1" applyFont="1" applyAlignment="1" applyProtection="1">
      <alignment vertical="top"/>
    </xf>
    <xf numFmtId="0" fontId="3" fillId="0" borderId="0" xfId="2" applyFont="1" applyProtection="1">
      <protection locked="0"/>
    </xf>
    <xf numFmtId="4" fontId="4" fillId="0" borderId="0" xfId="2" applyNumberFormat="1" applyFont="1" applyAlignment="1" applyProtection="1">
      <alignment horizontal="center" vertical="top"/>
    </xf>
    <xf numFmtId="0" fontId="4" fillId="0" borderId="0" xfId="0" applyFont="1"/>
    <xf numFmtId="4" fontId="4" fillId="0" borderId="0" xfId="2" applyNumberFormat="1" applyFont="1" applyAlignment="1" applyProtection="1">
      <alignment horizontal="left" vertical="top"/>
    </xf>
    <xf numFmtId="4" fontId="3" fillId="0" borderId="0" xfId="2" applyNumberFormat="1" applyFont="1" applyAlignment="1" applyProtection="1"/>
    <xf numFmtId="3" fontId="10"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xf>
    <xf numFmtId="0" fontId="9" fillId="0" borderId="0" xfId="0" applyNumberFormat="1" applyFont="1" applyFill="1" applyBorder="1" applyAlignment="1" applyProtection="1">
      <alignment horizontal="left" vertical="top" wrapText="1"/>
      <protection locked="0"/>
    </xf>
    <xf numFmtId="3" fontId="11" fillId="0" borderId="0" xfId="0" applyNumberFormat="1" applyFont="1" applyFill="1" applyBorder="1" applyAlignment="1">
      <alignment horizontal="right" vertical="top"/>
    </xf>
    <xf numFmtId="49" fontId="3" fillId="0" borderId="0" xfId="0" applyNumberFormat="1" applyFont="1" applyFill="1" applyBorder="1" applyAlignment="1">
      <alignment horizontal="justify" vertical="top"/>
    </xf>
    <xf numFmtId="0" fontId="4" fillId="0" borderId="0" xfId="0" applyNumberFormat="1" applyFont="1" applyFill="1" applyBorder="1" applyAlignment="1">
      <alignment horizontal="justify" vertical="top"/>
    </xf>
    <xf numFmtId="0" fontId="3" fillId="0" borderId="0" xfId="0" applyNumberFormat="1" applyFont="1" applyFill="1" applyBorder="1" applyAlignment="1">
      <alignment horizontal="justify"/>
    </xf>
    <xf numFmtId="0" fontId="3" fillId="0" borderId="0" xfId="0" applyNumberFormat="1" applyFont="1" applyFill="1" applyBorder="1" applyAlignment="1">
      <alignment horizontal="justify" vertical="top"/>
    </xf>
    <xf numFmtId="49" fontId="9" fillId="0" borderId="0" xfId="0" applyNumberFormat="1" applyFont="1" applyBorder="1" applyAlignment="1">
      <alignment horizontal="left" vertical="top" wrapText="1"/>
    </xf>
    <xf numFmtId="0" fontId="9" fillId="0" borderId="0" xfId="0" applyFont="1" applyBorder="1" applyAlignment="1"/>
    <xf numFmtId="0" fontId="9" fillId="0" borderId="0" xfId="0" applyNumberFormat="1" applyFont="1" applyBorder="1" applyAlignment="1">
      <alignment horizontal="left" vertical="top" wrapText="1"/>
    </xf>
    <xf numFmtId="0" fontId="12" fillId="0" borderId="0" xfId="0" applyNumberFormat="1" applyFont="1" applyFill="1" applyBorder="1" applyAlignment="1">
      <alignment horizontal="justify" vertical="top"/>
    </xf>
    <xf numFmtId="3" fontId="13" fillId="0" borderId="0" xfId="0" applyNumberFormat="1" applyFont="1" applyFill="1" applyBorder="1" applyAlignment="1">
      <alignment horizontal="right" vertical="top"/>
    </xf>
    <xf numFmtId="49" fontId="7"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8" fillId="0" borderId="0" xfId="0" applyNumberFormat="1" applyFont="1" applyFill="1" applyBorder="1" applyAlignment="1">
      <alignment horizontal="justify"/>
    </xf>
    <xf numFmtId="0" fontId="8" fillId="0" borderId="0" xfId="0" applyNumberFormat="1" applyFont="1" applyFill="1" applyBorder="1" applyAlignment="1">
      <alignment horizontal="justify" vertical="top"/>
    </xf>
    <xf numFmtId="0" fontId="12" fillId="0" borderId="0" xfId="0" applyNumberFormat="1" applyFont="1" applyFill="1" applyBorder="1" applyAlignment="1">
      <alignment horizontal="justify"/>
    </xf>
    <xf numFmtId="1" fontId="11" fillId="0" borderId="0" xfId="0" applyNumberFormat="1" applyFont="1" applyFill="1" applyBorder="1" applyAlignment="1">
      <alignment horizontal="right" vertical="top"/>
    </xf>
    <xf numFmtId="0" fontId="9" fillId="0" borderId="0" xfId="0" applyFont="1" applyBorder="1"/>
    <xf numFmtId="1" fontId="10" fillId="0" borderId="0" xfId="0" applyNumberFormat="1" applyFont="1" applyFill="1" applyBorder="1" applyAlignment="1">
      <alignment horizontal="right" vertical="top"/>
    </xf>
    <xf numFmtId="0" fontId="9" fillId="0" borderId="0" xfId="0" applyFont="1" applyBorder="1" applyAlignment="1">
      <alignment vertical="top"/>
    </xf>
    <xf numFmtId="49" fontId="12" fillId="0" borderId="0" xfId="0" applyNumberFormat="1" applyFont="1" applyFill="1" applyBorder="1" applyAlignment="1">
      <alignment horizontal="justify" vertical="top"/>
    </xf>
    <xf numFmtId="4" fontId="3" fillId="0" borderId="0" xfId="2" applyNumberFormat="1" applyFont="1" applyProtection="1">
      <protection locked="0"/>
    </xf>
    <xf numFmtId="4" fontId="14" fillId="0" borderId="0" xfId="2" applyNumberFormat="1" applyFont="1" applyAlignment="1" applyProtection="1">
      <alignment horizontal="center" vertical="top"/>
    </xf>
    <xf numFmtId="0" fontId="15" fillId="0" borderId="0" xfId="0" applyFont="1"/>
    <xf numFmtId="4" fontId="14" fillId="0" borderId="0" xfId="2" applyNumberFormat="1" applyFont="1" applyAlignment="1" applyProtection="1">
      <alignment horizontal="left" vertical="top" wrapText="1"/>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5" fontId="16" fillId="0" borderId="0" xfId="2" applyNumberFormat="1" applyFont="1" applyBorder="1" applyAlignment="1" applyProtection="1"/>
    <xf numFmtId="0" fontId="16" fillId="0" borderId="0" xfId="0" applyFont="1"/>
    <xf numFmtId="4" fontId="16" fillId="0" borderId="1" xfId="2" applyNumberFormat="1" applyFont="1" applyBorder="1" applyAlignment="1" applyProtection="1">
      <alignment horizontal="left"/>
    </xf>
    <xf numFmtId="4" fontId="16" fillId="0" borderId="0" xfId="2" applyNumberFormat="1" applyFont="1" applyBorder="1" applyAlignment="1" applyProtection="1">
      <alignment horizontal="left"/>
    </xf>
    <xf numFmtId="4" fontId="16" fillId="0" borderId="2" xfId="2" applyNumberFormat="1" applyFont="1" applyBorder="1" applyAlignment="1" applyProtection="1">
      <alignment vertical="top"/>
    </xf>
    <xf numFmtId="4" fontId="16" fillId="0" borderId="2"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0" fontId="16" fillId="0" borderId="0" xfId="0" applyFont="1" applyFill="1" applyAlignment="1">
      <alignment horizontal="center"/>
    </xf>
    <xf numFmtId="0" fontId="16" fillId="0" borderId="0" xfId="0" applyFont="1" applyFill="1"/>
    <xf numFmtId="4" fontId="16" fillId="0" borderId="0" xfId="0" applyNumberFormat="1" applyFont="1" applyFill="1"/>
    <xf numFmtId="4" fontId="16" fillId="0" borderId="0" xfId="0" applyNumberFormat="1" applyFont="1" applyFill="1" applyAlignment="1">
      <alignment horizontal="center"/>
    </xf>
    <xf numFmtId="4" fontId="16" fillId="0" borderId="0" xfId="0" applyNumberFormat="1" applyFont="1"/>
    <xf numFmtId="0" fontId="16" fillId="0" borderId="0" xfId="0" applyFont="1" applyAlignment="1">
      <alignment horizontal="center"/>
    </xf>
    <xf numFmtId="0" fontId="16" fillId="0" borderId="0" xfId="0" applyFont="1" applyBorder="1"/>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Fill="1" applyAlignment="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0" fontId="16" fillId="0" borderId="0" xfId="0" applyFont="1" applyAlignment="1">
      <alignment horizontal="right"/>
    </xf>
    <xf numFmtId="166" fontId="16" fillId="0" borderId="3" xfId="2" applyNumberFormat="1" applyFont="1" applyBorder="1" applyAlignment="1" applyProtection="1"/>
    <xf numFmtId="49" fontId="16" fillId="0" borderId="0" xfId="0" applyNumberFormat="1" applyFont="1" applyFill="1" applyAlignment="1">
      <alignment horizontal="center" vertical="top"/>
    </xf>
    <xf numFmtId="4" fontId="18" fillId="0" borderId="0" xfId="0" applyNumberFormat="1" applyFont="1" applyFill="1" applyAlignment="1" applyProtection="1">
      <alignment horizontal="right"/>
    </xf>
    <xf numFmtId="0" fontId="16" fillId="0" borderId="0" xfId="0" applyFont="1" applyBorder="1" applyAlignment="1">
      <alignment horizontal="right"/>
    </xf>
    <xf numFmtId="2" fontId="16" fillId="0" borderId="0" xfId="0" applyNumberFormat="1" applyFont="1" applyFill="1" applyAlignment="1">
      <alignment horizontal="right"/>
    </xf>
    <xf numFmtId="0" fontId="16" fillId="0" borderId="0" xfId="0" applyFont="1" applyBorder="1" applyAlignment="1">
      <alignment horizontal="center"/>
    </xf>
    <xf numFmtId="49" fontId="18" fillId="0" borderId="4" xfId="0" applyNumberFormat="1" applyFont="1" applyFill="1" applyBorder="1" applyAlignment="1">
      <alignment horizontal="center" vertical="top"/>
    </xf>
    <xf numFmtId="0" fontId="18" fillId="0" borderId="4" xfId="0" applyFont="1" applyFill="1" applyBorder="1" applyAlignment="1">
      <alignment horizontal="center"/>
    </xf>
    <xf numFmtId="4" fontId="16" fillId="0" borderId="0" xfId="0" applyNumberFormat="1" applyFont="1" applyFill="1" applyProtection="1">
      <protection locked="0"/>
    </xf>
    <xf numFmtId="0" fontId="16" fillId="0" borderId="0" xfId="0" applyFont="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NumberFormat="1" applyFont="1" applyAlignment="1" applyProtection="1">
      <alignment horizontal="left" vertical="top"/>
    </xf>
    <xf numFmtId="166" fontId="16" fillId="0" borderId="0" xfId="2" applyNumberFormat="1" applyFont="1" applyBorder="1" applyAlignment="1" applyProtection="1"/>
    <xf numFmtId="4" fontId="18" fillId="0" borderId="0" xfId="1" applyNumberFormat="1" applyFont="1" applyAlignment="1" applyProtection="1">
      <alignment horizontal="left" vertical="top"/>
      <protection locked="0"/>
    </xf>
    <xf numFmtId="0" fontId="0" fillId="0" borderId="0" xfId="0" applyAlignment="1">
      <alignment vertical="top" wrapText="1"/>
    </xf>
    <xf numFmtId="49" fontId="16" fillId="0" borderId="0" xfId="0" applyNumberFormat="1" applyFont="1" applyAlignment="1">
      <alignment horizontal="center" vertical="top"/>
    </xf>
    <xf numFmtId="49" fontId="16" fillId="0" borderId="0" xfId="0" applyNumberFormat="1" applyFont="1" applyFill="1" applyAlignment="1" applyProtection="1">
      <alignment horizontal="center" vertical="top"/>
    </xf>
    <xf numFmtId="49" fontId="16" fillId="0" borderId="0" xfId="0" applyNumberFormat="1" applyFont="1" applyBorder="1" applyAlignment="1">
      <alignment horizontal="center" vertical="top"/>
    </xf>
    <xf numFmtId="0" fontId="18" fillId="0" borderId="0" xfId="0" applyFont="1" applyAlignment="1">
      <alignment horizontal="center" vertical="top"/>
    </xf>
    <xf numFmtId="3" fontId="21" fillId="0" borderId="0" xfId="0" applyNumberFormat="1" applyFont="1" applyFill="1" applyBorder="1" applyAlignment="1">
      <alignment horizontal="left" vertical="top"/>
    </xf>
    <xf numFmtId="167" fontId="19" fillId="0" borderId="0" xfId="0" applyNumberFormat="1" applyFont="1" applyFill="1" applyBorder="1" applyAlignment="1">
      <alignment horizontal="justify" vertical="top"/>
    </xf>
    <xf numFmtId="0" fontId="16" fillId="2" borderId="0" xfId="0" applyFont="1" applyFill="1"/>
    <xf numFmtId="0" fontId="25" fillId="0" borderId="0" xfId="2" applyFont="1" applyProtection="1">
      <protection locked="0"/>
    </xf>
    <xf numFmtId="166" fontId="19" fillId="0" borderId="0" xfId="0" applyNumberFormat="1" applyFont="1" applyFill="1" applyBorder="1" applyAlignment="1" applyProtection="1">
      <alignment horizontal="left" vertical="top" wrapText="1"/>
      <protection locked="0"/>
    </xf>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0" fontId="16" fillId="0" borderId="0" xfId="0" applyFont="1" applyAlignment="1">
      <alignment vertical="top" wrapText="1"/>
    </xf>
    <xf numFmtId="14" fontId="16" fillId="0" borderId="0" xfId="0" applyNumberFormat="1" applyFont="1" applyAlignment="1">
      <alignment horizontal="left"/>
    </xf>
    <xf numFmtId="0" fontId="27" fillId="0" borderId="0" xfId="0" applyFont="1" applyAlignment="1">
      <alignment horizontal="justify" vertical="top"/>
    </xf>
    <xf numFmtId="165" fontId="16" fillId="0" borderId="1" xfId="2" applyNumberFormat="1" applyFont="1" applyBorder="1" applyAlignment="1" applyProtection="1"/>
    <xf numFmtId="49" fontId="16" fillId="0" borderId="4" xfId="0" applyNumberFormat="1" applyFont="1" applyFill="1" applyBorder="1" applyAlignment="1">
      <alignment horizontal="center" vertical="top"/>
    </xf>
    <xf numFmtId="0" fontId="16" fillId="0" borderId="4" xfId="0" applyFont="1" applyBorder="1"/>
    <xf numFmtId="0" fontId="16" fillId="0" borderId="4" xfId="0" applyFont="1" applyFill="1" applyBorder="1" applyAlignment="1">
      <alignment horizontal="center"/>
    </xf>
    <xf numFmtId="0" fontId="16" fillId="0" borderId="4" xfId="0" applyFont="1" applyFill="1" applyBorder="1" applyAlignment="1">
      <alignment horizontal="right"/>
    </xf>
    <xf numFmtId="166" fontId="16" fillId="0" borderId="4" xfId="0" applyNumberFormat="1" applyFont="1" applyBorder="1"/>
    <xf numFmtId="49" fontId="16" fillId="0" borderId="4" xfId="0" applyNumberFormat="1" applyFont="1" applyBorder="1" applyAlignment="1">
      <alignment horizontal="center" vertical="top"/>
    </xf>
    <xf numFmtId="4" fontId="18" fillId="0" borderId="4" xfId="0" applyNumberFormat="1" applyFont="1" applyFill="1" applyBorder="1" applyAlignment="1" applyProtection="1">
      <alignment horizontal="right"/>
    </xf>
    <xf numFmtId="4" fontId="18" fillId="0" borderId="4" xfId="0" applyNumberFormat="1" applyFont="1" applyFill="1" applyBorder="1" applyAlignment="1" applyProtection="1">
      <alignment vertical="center"/>
    </xf>
    <xf numFmtId="0" fontId="18" fillId="0" borderId="4" xfId="0" applyFont="1" applyBorder="1"/>
    <xf numFmtId="166" fontId="18" fillId="0" borderId="4" xfId="0" applyNumberFormat="1" applyFont="1" applyBorder="1"/>
    <xf numFmtId="0" fontId="16" fillId="0" borderId="4" xfId="0" applyFont="1" applyFill="1" applyBorder="1" applyAlignment="1">
      <alignment horizontal="center" vertical="top"/>
    </xf>
    <xf numFmtId="0" fontId="16" fillId="0" borderId="4" xfId="0" applyFont="1" applyFill="1" applyBorder="1" applyAlignment="1">
      <alignment horizontal="center" vertical="top" wrapText="1"/>
    </xf>
    <xf numFmtId="49" fontId="16" fillId="0" borderId="5" xfId="0" applyNumberFormat="1" applyFont="1" applyFill="1" applyBorder="1" applyAlignment="1">
      <alignment horizontal="center" vertical="top"/>
    </xf>
    <xf numFmtId="166" fontId="18" fillId="0" borderId="3" xfId="2" applyNumberFormat="1" applyFont="1" applyBorder="1" applyAlignment="1" applyProtection="1"/>
    <xf numFmtId="0" fontId="16" fillId="0" borderId="4" xfId="0" applyFont="1" applyFill="1" applyBorder="1" applyAlignment="1">
      <alignment horizontal="left" vertical="top" wrapText="1"/>
    </xf>
    <xf numFmtId="4" fontId="16" fillId="0" borderId="4" xfId="0" applyNumberFormat="1" applyFont="1" applyFill="1" applyBorder="1" applyAlignment="1">
      <alignment horizontal="right"/>
    </xf>
    <xf numFmtId="4" fontId="16" fillId="0" borderId="4" xfId="0" applyNumberFormat="1" applyFont="1" applyFill="1" applyBorder="1" applyProtection="1">
      <protection locked="0"/>
    </xf>
    <xf numFmtId="4" fontId="16" fillId="0" borderId="4" xfId="0" applyNumberFormat="1" applyFont="1" applyFill="1" applyBorder="1"/>
    <xf numFmtId="4" fontId="18" fillId="0" borderId="4" xfId="0" applyNumberFormat="1" applyFont="1" applyFill="1" applyBorder="1"/>
    <xf numFmtId="0" fontId="18" fillId="0" borderId="4" xfId="0" applyFont="1" applyFill="1" applyBorder="1"/>
    <xf numFmtId="0" fontId="16" fillId="0" borderId="4" xfId="0" applyFont="1" applyFill="1" applyBorder="1"/>
    <xf numFmtId="4" fontId="16" fillId="0" borderId="4" xfId="0" applyNumberFormat="1" applyFont="1" applyFill="1" applyBorder="1" applyAlignment="1" applyProtection="1">
      <alignment horizontal="left" wrapText="1"/>
    </xf>
    <xf numFmtId="4" fontId="16" fillId="0" borderId="4" xfId="0" applyNumberFormat="1" applyFont="1" applyFill="1" applyBorder="1" applyAlignment="1">
      <alignment horizontal="center"/>
    </xf>
    <xf numFmtId="4" fontId="16" fillId="0" borderId="4" xfId="0" applyNumberFormat="1" applyFont="1" applyFill="1" applyBorder="1" applyAlignment="1" applyProtection="1">
      <alignment vertical="top" wrapText="1"/>
    </xf>
    <xf numFmtId="4" fontId="16" fillId="0" borderId="4" xfId="0" applyNumberFormat="1" applyFont="1" applyFill="1" applyBorder="1" applyAlignment="1" applyProtection="1">
      <alignment horizontal="center"/>
    </xf>
    <xf numFmtId="0" fontId="16" fillId="0" borderId="4" xfId="0" applyFont="1" applyFill="1" applyBorder="1" applyAlignment="1">
      <alignment vertical="top" wrapText="1"/>
    </xf>
    <xf numFmtId="49" fontId="16" fillId="0" borderId="4" xfId="0" applyNumberFormat="1" applyFont="1" applyFill="1" applyBorder="1" applyAlignment="1" applyProtection="1">
      <alignment horizontal="center" vertical="top"/>
    </xf>
    <xf numFmtId="4" fontId="16" fillId="0" borderId="4" xfId="4" applyNumberFormat="1" applyFont="1" applyFill="1" applyBorder="1" applyAlignment="1" applyProtection="1">
      <alignment vertical="top" wrapText="1"/>
    </xf>
    <xf numFmtId="4" fontId="16" fillId="0" borderId="4" xfId="4" applyNumberFormat="1" applyFont="1" applyFill="1" applyBorder="1" applyAlignment="1" applyProtection="1">
      <alignment horizontal="center"/>
    </xf>
    <xf numFmtId="4" fontId="16" fillId="0" borderId="4" xfId="4" applyNumberFormat="1" applyFont="1" applyFill="1" applyBorder="1" applyAlignment="1" applyProtection="1">
      <alignment horizontal="right"/>
    </xf>
    <xf numFmtId="4" fontId="16" fillId="0" borderId="4" xfId="0" applyNumberFormat="1" applyFont="1" applyFill="1" applyBorder="1" applyAlignment="1" applyProtection="1">
      <protection locked="0"/>
    </xf>
    <xf numFmtId="4" fontId="16" fillId="0" borderId="4" xfId="0" applyNumberFormat="1" applyFont="1" applyFill="1" applyBorder="1" applyAlignment="1" applyProtection="1"/>
    <xf numFmtId="4" fontId="16" fillId="0" borderId="0" xfId="2" applyNumberFormat="1" applyFont="1" applyAlignment="1" applyProtection="1"/>
    <xf numFmtId="4" fontId="16" fillId="0" borderId="0" xfId="2" applyNumberFormat="1" applyFont="1" applyAlignment="1" applyProtection="1">
      <alignment horizontal="center"/>
    </xf>
    <xf numFmtId="4" fontId="18" fillId="0" borderId="0" xfId="2" applyNumberFormat="1" applyFont="1" applyAlignment="1" applyProtection="1"/>
    <xf numFmtId="0" fontId="3"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49" fontId="18" fillId="0" borderId="0" xfId="0" applyNumberFormat="1" applyFont="1" applyAlignment="1"/>
    <xf numFmtId="4" fontId="18" fillId="0" borderId="0" xfId="1" applyNumberFormat="1" applyFont="1" applyAlignment="1" applyProtection="1">
      <alignment horizontal="left"/>
      <protection locked="0"/>
    </xf>
    <xf numFmtId="4" fontId="16" fillId="0" borderId="0" xfId="1" applyNumberFormat="1" applyFont="1" applyAlignment="1" applyProtection="1">
      <alignment horizontal="left"/>
      <protection locked="0"/>
    </xf>
    <xf numFmtId="3" fontId="21" fillId="0" borderId="0" xfId="0" applyNumberFormat="1" applyFont="1" applyFill="1" applyBorder="1" applyAlignment="1">
      <alignment horizontal="right"/>
    </xf>
    <xf numFmtId="4" fontId="16" fillId="0" borderId="1" xfId="2" applyNumberFormat="1" applyFont="1" applyBorder="1" applyAlignment="1" applyProtection="1"/>
    <xf numFmtId="4" fontId="18" fillId="0" borderId="0" xfId="1" applyNumberFormat="1" applyFont="1" applyAlignment="1" applyProtection="1">
      <alignment horizontal="left"/>
    </xf>
    <xf numFmtId="4" fontId="23" fillId="0" borderId="0" xfId="2" applyNumberFormat="1" applyFont="1" applyAlignment="1" applyProtection="1">
      <alignment vertical="top"/>
    </xf>
    <xf numFmtId="4" fontId="23" fillId="0" borderId="0" xfId="2" applyNumberFormat="1" applyFont="1" applyAlignment="1" applyProtection="1"/>
    <xf numFmtId="4" fontId="17" fillId="0" borderId="0" xfId="2" applyNumberFormat="1" applyFont="1" applyAlignment="1" applyProtection="1">
      <alignment horizontal="center" vertical="top"/>
    </xf>
    <xf numFmtId="0" fontId="14" fillId="0" borderId="0" xfId="0" applyFont="1" applyAlignment="1">
      <alignment horizontal="left" wrapText="1"/>
    </xf>
  </cellXfs>
  <cellStyles count="7">
    <cellStyle name="Navadno" xfId="0" builtinId="0"/>
    <cellStyle name="Navadno 2" xfId="6" xr:uid="{0EBAA4D1-13FA-4E35-9CB9-016BDE9C865C}"/>
    <cellStyle name="Navadno_JN 31 grad-2000 disketa" xfId="2" xr:uid="{00000000-0005-0000-0000-000002000000}"/>
    <cellStyle name="Navadno_JN 74grad vodovod" xfId="3" xr:uid="{00000000-0005-0000-0000-000003000000}"/>
    <cellStyle name="Normal 2" xfId="5" xr:uid="{03E0D66A-FA7D-4433-B663-71EE5A390E53}"/>
    <cellStyle name="Normal_kanal S1" xfId="4" xr:uid="{00000000-0005-0000-0000-000004000000}"/>
    <cellStyle name="Vejica" xfId="1" builtinId="3"/>
  </cellStyles>
  <dxfs count="1">
    <dxf>
      <font>
        <condense val="0"/>
        <extend val="0"/>
        <color rgb="FF9C0006"/>
      </font>
      <fill>
        <patternFill>
          <bgColor rgb="FFFFC7CE"/>
        </patternFill>
      </fill>
    </dxf>
  </dxfs>
  <tableStyles count="0" defaultTableStyle="TableStyleMedium9" defaultPivotStyle="PivotStyleLight16"/>
  <colors>
    <mruColors>
      <color rgb="FFFFFFCC"/>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31"/>
  <sheetViews>
    <sheetView tabSelected="1" view="pageBreakPreview" topLeftCell="A7" zoomScaleSheetLayoutView="100" workbookViewId="0">
      <selection activeCell="L65" sqref="L65"/>
    </sheetView>
  </sheetViews>
  <sheetFormatPr defaultRowHeight="13.5" customHeight="1" x14ac:dyDescent="0.2"/>
  <cols>
    <col min="1" max="1" width="9.6640625" style="10" customWidth="1"/>
    <col min="2" max="2" width="7.1640625" style="11" customWidth="1"/>
    <col min="3" max="3" width="61.5" style="12" customWidth="1"/>
    <col min="4" max="4" width="21.1640625" style="12" customWidth="1"/>
    <col min="5" max="6" width="9.33203125" style="13"/>
    <col min="7" max="16384" width="9.33203125" style="12"/>
  </cols>
  <sheetData>
    <row r="1" spans="1:4" s="3" customFormat="1" ht="13.5" customHeight="1" x14ac:dyDescent="0.2">
      <c r="A1" s="39"/>
      <c r="B1" s="39"/>
      <c r="C1" s="40"/>
      <c r="D1" s="40"/>
    </row>
    <row r="2" spans="1:4" s="3" customFormat="1" ht="13.5" customHeight="1" x14ac:dyDescent="0.2">
      <c r="A2" s="39"/>
      <c r="B2" s="39"/>
      <c r="C2" s="40"/>
      <c r="D2" s="40"/>
    </row>
    <row r="3" spans="1:4" s="3" customFormat="1" ht="13.5" customHeight="1" x14ac:dyDescent="0.2">
      <c r="A3" s="39"/>
      <c r="B3" s="39"/>
      <c r="C3" s="40"/>
      <c r="D3" s="40"/>
    </row>
    <row r="4" spans="1:4" s="3" customFormat="1" ht="13.5" customHeight="1" x14ac:dyDescent="0.2">
      <c r="A4" s="39"/>
      <c r="B4" s="39"/>
      <c r="C4" s="40"/>
      <c r="D4" s="40"/>
    </row>
    <row r="5" spans="1:4" s="3" customFormat="1" ht="19.899999999999999" customHeight="1" x14ac:dyDescent="0.2">
      <c r="A5" s="39"/>
      <c r="B5" s="108"/>
      <c r="D5" s="108"/>
    </row>
    <row r="6" spans="1:4" s="3" customFormat="1" ht="13.5" customHeight="1" x14ac:dyDescent="0.2">
      <c r="D6" s="40"/>
    </row>
    <row r="7" spans="1:4" s="3" customFormat="1" ht="13.5" customHeight="1" x14ac:dyDescent="0.2">
      <c r="A7" s="39"/>
      <c r="B7" s="39"/>
      <c r="C7" s="40"/>
      <c r="D7" s="40"/>
    </row>
    <row r="8" spans="1:4" s="3" customFormat="1" ht="13.5" customHeight="1" x14ac:dyDescent="0.2">
      <c r="D8" s="40"/>
    </row>
    <row r="9" spans="1:4" s="3" customFormat="1" ht="13.5" customHeight="1" x14ac:dyDescent="0.2">
      <c r="D9" s="40"/>
    </row>
    <row r="10" spans="1:4" s="3" customFormat="1" ht="13.5" customHeight="1" x14ac:dyDescent="0.2">
      <c r="D10" s="40"/>
    </row>
    <row r="11" spans="1:4" s="5" customFormat="1" ht="12.75" x14ac:dyDescent="0.2">
      <c r="D11" s="44"/>
    </row>
    <row r="12" spans="1:4" s="5" customFormat="1" ht="13.5" customHeight="1" x14ac:dyDescent="0.2">
      <c r="D12" s="44"/>
    </row>
    <row r="13" spans="1:4" s="5" customFormat="1" ht="12.75" x14ac:dyDescent="0.2">
      <c r="D13" s="44"/>
    </row>
    <row r="14" spans="1:4" s="5" customFormat="1" ht="13.5" customHeight="1" x14ac:dyDescent="0.2">
      <c r="D14" s="44"/>
    </row>
    <row r="15" spans="1:4" s="5" customFormat="1" ht="13.5" customHeight="1" x14ac:dyDescent="0.25">
      <c r="C15" s="106" t="s">
        <v>31</v>
      </c>
      <c r="D15" s="44"/>
    </row>
    <row r="16" spans="1:4" s="5" customFormat="1" ht="13.5" customHeight="1" x14ac:dyDescent="0.2">
      <c r="A16" s="41"/>
      <c r="B16" s="42"/>
      <c r="C16" s="91"/>
      <c r="D16" s="47"/>
    </row>
    <row r="17" spans="1:10" s="5" customFormat="1" ht="13.5" customHeight="1" x14ac:dyDescent="0.2">
      <c r="D17" s="46"/>
    </row>
    <row r="18" spans="1:10" s="5" customFormat="1" ht="13.5" customHeight="1" x14ac:dyDescent="0.2">
      <c r="D18" s="47"/>
    </row>
    <row r="19" spans="1:10" s="5" customFormat="1" ht="13.5" customHeight="1" x14ac:dyDescent="0.2">
      <c r="A19" s="48"/>
      <c r="B19" s="48"/>
      <c r="D19" s="44"/>
    </row>
    <row r="20" spans="1:10" s="5" customFormat="1" ht="13.5" customHeight="1" x14ac:dyDescent="0.2">
      <c r="A20" s="48"/>
      <c r="B20" s="48"/>
      <c r="D20" s="44"/>
    </row>
    <row r="21" spans="1:10" s="5" customFormat="1" ht="13.5" customHeight="1" x14ac:dyDescent="0.2">
      <c r="A21" s="48"/>
      <c r="B21" s="48"/>
      <c r="C21" s="48"/>
      <c r="D21" s="44"/>
    </row>
    <row r="22" spans="1:10" s="5" customFormat="1" ht="13.5" customHeight="1" x14ac:dyDescent="0.2">
      <c r="A22" s="41"/>
      <c r="B22" s="42"/>
      <c r="C22" s="48"/>
      <c r="D22" s="44"/>
    </row>
    <row r="23" spans="1:10" s="5" customFormat="1" ht="13.5" customHeight="1" x14ac:dyDescent="0.2">
      <c r="A23" s="41"/>
      <c r="B23" s="42"/>
      <c r="C23" s="92"/>
      <c r="D23" s="44"/>
    </row>
    <row r="24" spans="1:10" s="5" customFormat="1" ht="13.5" customHeight="1" x14ac:dyDescent="0.2">
      <c r="D24" s="51"/>
      <c r="E24"/>
      <c r="F24"/>
      <c r="G24"/>
      <c r="H24"/>
      <c r="I24"/>
      <c r="J24"/>
    </row>
    <row r="25" spans="1:10" s="5" customFormat="1" ht="13.5" customHeight="1" x14ac:dyDescent="0.2">
      <c r="D25" s="51"/>
      <c r="E25"/>
      <c r="F25"/>
      <c r="G25"/>
      <c r="H25"/>
      <c r="I25"/>
    </row>
    <row r="26" spans="1:10" s="5" customFormat="1" ht="13.5" customHeight="1" x14ac:dyDescent="0.2">
      <c r="D26" s="51"/>
      <c r="E26"/>
      <c r="F26"/>
      <c r="G26"/>
      <c r="H26"/>
      <c r="I26"/>
    </row>
    <row r="27" spans="1:10" s="5" customFormat="1" ht="13.5" customHeight="1" x14ac:dyDescent="0.2">
      <c r="D27" s="43"/>
    </row>
    <row r="28" spans="1:10" s="5" customFormat="1" ht="13.5" customHeight="1" x14ac:dyDescent="0.2">
      <c r="D28" s="43"/>
    </row>
    <row r="29" spans="1:10" s="5" customFormat="1" ht="13.5" customHeight="1" x14ac:dyDescent="0.2">
      <c r="D29" s="43"/>
    </row>
    <row r="30" spans="1:10" s="5" customFormat="1" ht="13.5" customHeight="1" x14ac:dyDescent="0.2">
      <c r="D30" s="43"/>
    </row>
    <row r="31" spans="1:10" s="5" customFormat="1" ht="13.5" customHeight="1" x14ac:dyDescent="0.2">
      <c r="D31" s="43"/>
    </row>
    <row r="32" spans="1:10" s="5" customFormat="1" ht="13.5" customHeight="1" x14ac:dyDescent="0.2">
      <c r="D32" s="46"/>
    </row>
    <row r="33" spans="1:4" s="5" customFormat="1" ht="13.5" customHeight="1" x14ac:dyDescent="0.2">
      <c r="D33" s="43"/>
    </row>
    <row r="34" spans="1:4" s="5" customFormat="1" ht="13.5" customHeight="1" x14ac:dyDescent="0.2">
      <c r="A34" s="41" t="s">
        <v>36</v>
      </c>
      <c r="B34" s="42"/>
      <c r="C34" s="51" t="s">
        <v>37</v>
      </c>
      <c r="D34" s="43"/>
    </row>
    <row r="35" spans="1:4" s="5" customFormat="1" ht="13.5" customHeight="1" x14ac:dyDescent="0.2">
      <c r="A35" s="41"/>
      <c r="B35" s="42"/>
      <c r="C35" s="51"/>
      <c r="D35" s="43"/>
    </row>
    <row r="36" spans="1:4" s="5" customFormat="1" ht="39.75" customHeight="1" x14ac:dyDescent="0.2">
      <c r="A36" s="41" t="s">
        <v>33</v>
      </c>
      <c r="B36" s="46"/>
      <c r="C36" s="107" t="s">
        <v>32</v>
      </c>
      <c r="D36" s="43"/>
    </row>
    <row r="37" spans="1:4" s="5" customFormat="1" ht="32.25" customHeight="1" x14ac:dyDescent="0.2">
      <c r="A37" s="45"/>
      <c r="B37" s="42"/>
      <c r="C37" s="157" t="s">
        <v>154</v>
      </c>
      <c r="D37" s="43"/>
    </row>
    <row r="38" spans="1:4" s="5" customFormat="1" ht="13.5" customHeight="1" x14ac:dyDescent="0.2">
      <c r="A38" s="41"/>
      <c r="B38"/>
      <c r="C38" s="111" t="s">
        <v>40</v>
      </c>
      <c r="D38" s="43"/>
    </row>
    <row r="39" spans="1:4" s="5" customFormat="1" ht="13.5" customHeight="1" x14ac:dyDescent="0.2">
      <c r="A39" s="48"/>
      <c r="B39" s="49"/>
      <c r="C39" s="90"/>
      <c r="D39" s="43"/>
    </row>
    <row r="40" spans="1:4" s="5" customFormat="1" ht="13.5" customHeight="1" x14ac:dyDescent="0.2">
      <c r="A40" s="41" t="s">
        <v>35</v>
      </c>
      <c r="B40" s="48"/>
      <c r="C40" s="109" t="s">
        <v>34</v>
      </c>
      <c r="D40" s="43"/>
    </row>
    <row r="41" spans="1:4" s="5" customFormat="1" ht="13.5" customHeight="1" x14ac:dyDescent="0.2">
      <c r="A41" s="41"/>
      <c r="B41" s="42"/>
      <c r="C41" s="93"/>
      <c r="D41" s="46"/>
    </row>
    <row r="42" spans="1:4" s="3" customFormat="1" ht="13.5" customHeight="1" x14ac:dyDescent="0.2">
      <c r="A42" s="41" t="s">
        <v>38</v>
      </c>
      <c r="B42" s="42"/>
      <c r="C42" s="51" t="s">
        <v>155</v>
      </c>
      <c r="D42" s="40"/>
    </row>
    <row r="43" spans="1:4" s="3" customFormat="1" ht="13.5" customHeight="1" x14ac:dyDescent="0.2">
      <c r="A43" s="41"/>
      <c r="B43" s="42"/>
      <c r="C43" s="43"/>
      <c r="D43" s="40"/>
    </row>
    <row r="44" spans="1:4" s="5" customFormat="1" ht="13.5" customHeight="1" x14ac:dyDescent="0.2">
      <c r="A44" s="51" t="s">
        <v>39</v>
      </c>
      <c r="B44" s="48"/>
      <c r="C44" s="110">
        <v>44020</v>
      </c>
      <c r="D44" s="43"/>
    </row>
    <row r="45" spans="1:4" s="5" customFormat="1" ht="41.25" customHeight="1" x14ac:dyDescent="0.2">
      <c r="A45" s="159" t="s">
        <v>5</v>
      </c>
      <c r="B45" s="159"/>
      <c r="C45" s="159"/>
      <c r="D45" s="159"/>
    </row>
    <row r="46" spans="1:4" s="5" customFormat="1" ht="13.5" customHeight="1" x14ac:dyDescent="0.2">
      <c r="A46" s="44"/>
      <c r="B46" s="158" t="s">
        <v>154</v>
      </c>
      <c r="C46" s="145"/>
      <c r="D46" s="44"/>
    </row>
    <row r="47" spans="1:4" s="5" customFormat="1" ht="13.5" customHeight="1" x14ac:dyDescent="0.2">
      <c r="A47" s="146"/>
      <c r="B47" s="147"/>
      <c r="C47" s="148"/>
      <c r="D47" s="44"/>
    </row>
    <row r="48" spans="1:4" s="5" customFormat="1" ht="13.5" customHeight="1" x14ac:dyDescent="0.2">
      <c r="A48" s="146"/>
      <c r="B48" s="149" t="s">
        <v>42</v>
      </c>
      <c r="C48" s="150" t="s">
        <v>41</v>
      </c>
      <c r="D48" s="80">
        <v>0</v>
      </c>
    </row>
    <row r="49" spans="1:10" s="5" customFormat="1" ht="13.5" customHeight="1" x14ac:dyDescent="0.2">
      <c r="A49" s="146"/>
      <c r="B49" s="149"/>
      <c r="C49" s="153" t="s">
        <v>159</v>
      </c>
      <c r="D49" s="44"/>
    </row>
    <row r="50" spans="1:10" s="5" customFormat="1" ht="13.5" customHeight="1" x14ac:dyDescent="0.2">
      <c r="A50" s="146"/>
      <c r="B50" s="149"/>
      <c r="C50" s="153"/>
      <c r="D50" s="44"/>
    </row>
    <row r="51" spans="1:10" s="5" customFormat="1" ht="13.5" customHeight="1" x14ac:dyDescent="0.2">
      <c r="A51" s="146"/>
      <c r="B51" s="151" t="s">
        <v>20</v>
      </c>
      <c r="C51" s="152" t="s">
        <v>153</v>
      </c>
      <c r="D51" s="80">
        <f>+'A-Jurčkova-podaljšanje'!G10</f>
        <v>0</v>
      </c>
      <c r="E51" s="104"/>
    </row>
    <row r="52" spans="1:10" s="5" customFormat="1" ht="13.5" customHeight="1" x14ac:dyDescent="0.2">
      <c r="A52" s="146"/>
      <c r="B52" s="151"/>
      <c r="C52" s="153" t="s">
        <v>154</v>
      </c>
      <c r="D52" s="94"/>
      <c r="E52" s="104"/>
    </row>
    <row r="53" spans="1:10" ht="13.5" customHeight="1" x14ac:dyDescent="0.2">
      <c r="A53" s="154"/>
      <c r="B53" s="155"/>
      <c r="C53" s="155"/>
      <c r="D53" s="112"/>
      <c r="G53" s="6"/>
      <c r="H53" s="1"/>
      <c r="I53" s="1"/>
      <c r="J53" s="8"/>
    </row>
    <row r="54" spans="1:10" ht="13.5" customHeight="1" x14ac:dyDescent="0.2">
      <c r="A54" s="154"/>
      <c r="B54" s="145"/>
      <c r="C54" s="145"/>
      <c r="D54" s="50"/>
      <c r="G54" s="6"/>
      <c r="H54" s="5"/>
      <c r="I54" s="5"/>
      <c r="J54" s="8"/>
    </row>
    <row r="55" spans="1:10" ht="13.5" customHeight="1" x14ac:dyDescent="0.2">
      <c r="A55" s="154"/>
      <c r="B55" s="44" t="s">
        <v>0</v>
      </c>
      <c r="C55" s="44"/>
      <c r="D55" s="80">
        <f>SUM(D48:D52)</f>
        <v>0</v>
      </c>
      <c r="G55" s="6"/>
      <c r="H55" s="5"/>
      <c r="I55" s="35"/>
      <c r="J55" s="4"/>
    </row>
    <row r="56" spans="1:10" ht="13.5" customHeight="1" x14ac:dyDescent="0.2">
      <c r="A56" s="154"/>
      <c r="B56" s="145"/>
      <c r="C56" s="145"/>
      <c r="D56" s="50"/>
      <c r="G56" s="6"/>
      <c r="H56" s="1"/>
      <c r="I56" s="1"/>
      <c r="J56" s="8"/>
    </row>
    <row r="57" spans="1:10" ht="13.5" customHeight="1" x14ac:dyDescent="0.2">
      <c r="A57" s="154"/>
      <c r="B57" s="44" t="s">
        <v>27</v>
      </c>
      <c r="C57" s="44"/>
      <c r="D57" s="80">
        <f>+D55*0.22</f>
        <v>0</v>
      </c>
      <c r="G57" s="6"/>
      <c r="H57" s="9"/>
      <c r="I57" s="9"/>
      <c r="J57" s="8"/>
    </row>
    <row r="58" spans="1:10" ht="13.5" customHeight="1" x14ac:dyDescent="0.2">
      <c r="A58" s="154"/>
      <c r="B58" s="155"/>
      <c r="C58" s="155"/>
      <c r="D58" s="52"/>
      <c r="G58" s="6"/>
      <c r="H58" s="9"/>
      <c r="I58" s="9"/>
      <c r="J58" s="4"/>
    </row>
    <row r="59" spans="1:10" ht="13.5" customHeight="1" x14ac:dyDescent="0.2">
      <c r="A59" s="154"/>
      <c r="B59" s="145"/>
      <c r="C59" s="145"/>
      <c r="D59" s="53"/>
      <c r="G59" s="6"/>
      <c r="H59" s="1"/>
      <c r="I59" s="1"/>
      <c r="J59" s="8"/>
    </row>
    <row r="60" spans="1:10" ht="13.5" customHeight="1" x14ac:dyDescent="0.2">
      <c r="A60" s="154"/>
      <c r="B60" s="156" t="s">
        <v>129</v>
      </c>
      <c r="C60" s="156"/>
      <c r="D60" s="126">
        <f>SUM(D55:D57)</f>
        <v>0</v>
      </c>
      <c r="G60" s="6"/>
      <c r="H60" s="7"/>
      <c r="I60" s="7"/>
      <c r="J60" s="8"/>
    </row>
    <row r="61" spans="1:10" ht="13.5" customHeight="1" thickBot="1" x14ac:dyDescent="0.25">
      <c r="A61" s="58"/>
      <c r="B61" s="54"/>
      <c r="C61" s="54"/>
      <c r="D61" s="55"/>
      <c r="G61" s="36"/>
      <c r="H61" s="160"/>
      <c r="I61" s="160"/>
      <c r="J61" s="160"/>
    </row>
    <row r="62" spans="1:10" ht="13.5" customHeight="1" thickTop="1" x14ac:dyDescent="0.2">
      <c r="A62" s="58"/>
      <c r="B62" s="56"/>
      <c r="C62" s="56"/>
      <c r="D62" s="57"/>
      <c r="G62" s="36"/>
      <c r="H62" s="37"/>
      <c r="I62" s="37"/>
      <c r="J62" s="38"/>
    </row>
    <row r="63" spans="1:10" ht="13.5" customHeight="1" x14ac:dyDescent="0.2">
      <c r="A63" s="58"/>
      <c r="B63" s="59"/>
      <c r="C63" s="60"/>
      <c r="D63" s="60"/>
    </row>
    <row r="64" spans="1:10" ht="13.5" customHeight="1" x14ac:dyDescent="0.2">
      <c r="A64" s="58"/>
      <c r="B64" s="59"/>
      <c r="C64" s="61"/>
      <c r="D64" s="61"/>
    </row>
    <row r="65" spans="1:4" ht="13.5" customHeight="1" x14ac:dyDescent="0.2">
      <c r="A65" s="58"/>
      <c r="B65" s="59"/>
      <c r="C65" s="61"/>
      <c r="D65" s="61"/>
    </row>
    <row r="66" spans="1:4" ht="13.5" customHeight="1" x14ac:dyDescent="0.2">
      <c r="A66" s="101" t="s">
        <v>26</v>
      </c>
      <c r="B66" s="59"/>
      <c r="C66" s="60"/>
      <c r="D66" s="102">
        <v>33</v>
      </c>
    </row>
    <row r="67" spans="1:4" ht="13.5" customHeight="1" x14ac:dyDescent="0.2">
      <c r="A67" s="58"/>
      <c r="B67" s="59"/>
      <c r="C67" s="61" t="s">
        <v>29</v>
      </c>
      <c r="D67" s="105">
        <f>+D55/D66</f>
        <v>0</v>
      </c>
    </row>
    <row r="68" spans="1:4" ht="13.5" customHeight="1" x14ac:dyDescent="0.2">
      <c r="A68" s="58"/>
      <c r="B68" s="59"/>
      <c r="C68" s="60"/>
      <c r="D68" s="60"/>
    </row>
    <row r="69" spans="1:4" ht="13.5" customHeight="1" x14ac:dyDescent="0.2">
      <c r="A69" s="58"/>
      <c r="B69" s="59"/>
      <c r="C69" s="61"/>
      <c r="D69" s="61"/>
    </row>
    <row r="70" spans="1:4" ht="13.5" customHeight="1" x14ac:dyDescent="0.2">
      <c r="A70" s="58"/>
      <c r="B70" s="59"/>
      <c r="C70" s="61"/>
      <c r="D70" s="61"/>
    </row>
    <row r="71" spans="1:4" ht="13.5" customHeight="1" x14ac:dyDescent="0.2">
      <c r="A71" s="58"/>
      <c r="B71" s="59"/>
      <c r="C71" s="60"/>
      <c r="D71" s="60"/>
    </row>
    <row r="72" spans="1:4" ht="13.5" customHeight="1" x14ac:dyDescent="0.2">
      <c r="A72" s="58"/>
      <c r="B72" s="59"/>
      <c r="C72" s="61"/>
      <c r="D72" s="61"/>
    </row>
    <row r="73" spans="1:4" ht="13.5" customHeight="1" x14ac:dyDescent="0.2">
      <c r="A73" s="58"/>
      <c r="B73" s="59"/>
      <c r="C73" s="60"/>
      <c r="D73" s="60"/>
    </row>
    <row r="74" spans="1:4" ht="13.5" customHeight="1" x14ac:dyDescent="0.2">
      <c r="A74" s="58"/>
      <c r="B74" s="59"/>
      <c r="C74" s="60"/>
      <c r="D74" s="60"/>
    </row>
    <row r="75" spans="1:4" ht="13.5" customHeight="1" x14ac:dyDescent="0.2">
      <c r="A75" s="58"/>
      <c r="B75" s="59"/>
      <c r="C75" s="60"/>
      <c r="D75" s="60"/>
    </row>
    <row r="76" spans="1:4" ht="13.5" customHeight="1" x14ac:dyDescent="0.2">
      <c r="A76" s="58"/>
      <c r="B76" s="59"/>
      <c r="C76" s="60"/>
      <c r="D76" s="60"/>
    </row>
    <row r="77" spans="1:4" ht="13.5" customHeight="1" x14ac:dyDescent="0.2">
      <c r="A77" s="58"/>
      <c r="B77" s="59"/>
      <c r="C77" s="61"/>
      <c r="D77" s="61"/>
    </row>
    <row r="78" spans="1:4" ht="13.5" customHeight="1" x14ac:dyDescent="0.2">
      <c r="A78" s="58"/>
      <c r="B78" s="59"/>
      <c r="C78" s="60"/>
      <c r="D78" s="60"/>
    </row>
    <row r="79" spans="1:4" ht="13.5" customHeight="1" x14ac:dyDescent="0.2">
      <c r="A79" s="58"/>
      <c r="B79" s="59"/>
      <c r="C79" s="61"/>
      <c r="D79" s="61"/>
    </row>
    <row r="80" spans="1:4" ht="13.5" customHeight="1" x14ac:dyDescent="0.2">
      <c r="A80" s="58"/>
      <c r="B80" s="59"/>
      <c r="C80" s="60"/>
      <c r="D80" s="60"/>
    </row>
    <row r="81" spans="1:4" ht="13.5" customHeight="1" x14ac:dyDescent="0.2">
      <c r="A81" s="58"/>
      <c r="B81" s="59"/>
      <c r="C81" s="61"/>
      <c r="D81" s="61"/>
    </row>
    <row r="82" spans="1:4" ht="13.5" customHeight="1" x14ac:dyDescent="0.2">
      <c r="A82" s="58"/>
      <c r="B82" s="59"/>
      <c r="C82" s="60"/>
      <c r="D82" s="60"/>
    </row>
    <row r="83" spans="1:4" ht="13.5" customHeight="1" x14ac:dyDescent="0.2">
      <c r="A83" s="58"/>
      <c r="B83" s="59"/>
      <c r="C83" s="61"/>
      <c r="D83" s="61"/>
    </row>
    <row r="84" spans="1:4" ht="13.5" customHeight="1" x14ac:dyDescent="0.2">
      <c r="A84" s="58"/>
      <c r="B84" s="59"/>
      <c r="C84" s="61"/>
      <c r="D84" s="61"/>
    </row>
    <row r="85" spans="1:4" ht="13.5" customHeight="1" x14ac:dyDescent="0.2">
      <c r="A85" s="58"/>
      <c r="B85" s="59"/>
      <c r="C85" s="60"/>
      <c r="D85" s="60"/>
    </row>
    <row r="86" spans="1:4" ht="13.5" customHeight="1" x14ac:dyDescent="0.2">
      <c r="A86" s="58"/>
      <c r="B86" s="59"/>
      <c r="C86" s="61"/>
      <c r="D86" s="61"/>
    </row>
    <row r="87" spans="1:4" ht="13.5" customHeight="1" x14ac:dyDescent="0.2">
      <c r="A87" s="58"/>
      <c r="B87" s="59"/>
      <c r="C87" s="61"/>
      <c r="D87" s="61"/>
    </row>
    <row r="88" spans="1:4" ht="13.5" customHeight="1" x14ac:dyDescent="0.2">
      <c r="A88" s="58"/>
      <c r="B88" s="59"/>
      <c r="C88" s="60"/>
      <c r="D88" s="60"/>
    </row>
    <row r="89" spans="1:4" ht="13.5" customHeight="1" x14ac:dyDescent="0.2">
      <c r="A89" s="58"/>
      <c r="B89" s="59"/>
      <c r="C89" s="61"/>
      <c r="D89" s="61"/>
    </row>
    <row r="90" spans="1:4" ht="13.5" customHeight="1" x14ac:dyDescent="0.2">
      <c r="A90" s="58"/>
      <c r="B90" s="59"/>
      <c r="C90" s="60"/>
      <c r="D90" s="60"/>
    </row>
    <row r="91" spans="1:4" ht="13.5" customHeight="1" x14ac:dyDescent="0.2">
      <c r="A91" s="58"/>
      <c r="B91" s="59"/>
      <c r="C91" s="60"/>
      <c r="D91" s="60"/>
    </row>
    <row r="92" spans="1:4" ht="13.5" customHeight="1" x14ac:dyDescent="0.2">
      <c r="A92" s="58"/>
      <c r="B92" s="59"/>
      <c r="C92" s="60"/>
      <c r="D92" s="60"/>
    </row>
    <row r="93" spans="1:4" ht="13.5" customHeight="1" x14ac:dyDescent="0.2">
      <c r="A93" s="58"/>
      <c r="B93" s="59"/>
      <c r="C93" s="60"/>
      <c r="D93" s="60"/>
    </row>
    <row r="94" spans="1:4" ht="13.5" customHeight="1" x14ac:dyDescent="0.2">
      <c r="A94" s="58"/>
      <c r="B94" s="59"/>
      <c r="C94" s="60"/>
      <c r="D94" s="60"/>
    </row>
    <row r="95" spans="1:4" ht="13.5" customHeight="1" x14ac:dyDescent="0.2">
      <c r="A95" s="58"/>
      <c r="B95" s="59"/>
      <c r="C95" s="60"/>
      <c r="D95" s="60"/>
    </row>
    <row r="96" spans="1:4" ht="13.5" customHeight="1" x14ac:dyDescent="0.2">
      <c r="A96" s="58"/>
      <c r="B96" s="59"/>
      <c r="C96" s="61"/>
      <c r="D96" s="61"/>
    </row>
    <row r="97" spans="1:6" ht="13.5" customHeight="1" x14ac:dyDescent="0.2">
      <c r="A97" s="58"/>
      <c r="B97" s="59"/>
      <c r="C97" s="61"/>
      <c r="D97" s="61"/>
    </row>
    <row r="98" spans="1:6" ht="13.5" customHeight="1" x14ac:dyDescent="0.2">
      <c r="A98" s="58"/>
      <c r="B98" s="59"/>
      <c r="C98" s="60"/>
      <c r="D98" s="60"/>
    </row>
    <row r="99" spans="1:6" ht="13.5" customHeight="1" x14ac:dyDescent="0.2">
      <c r="A99" s="58"/>
      <c r="B99" s="59"/>
      <c r="C99" s="60"/>
      <c r="D99" s="60"/>
    </row>
    <row r="100" spans="1:6" ht="13.5" customHeight="1" x14ac:dyDescent="0.2">
      <c r="A100" s="58"/>
      <c r="B100" s="59"/>
      <c r="C100" s="61"/>
      <c r="D100" s="61"/>
    </row>
    <row r="101" spans="1:6" ht="13.5" customHeight="1" x14ac:dyDescent="0.2">
      <c r="A101" s="58"/>
      <c r="B101" s="59"/>
      <c r="C101" s="61"/>
      <c r="D101" s="61"/>
    </row>
    <row r="102" spans="1:6" ht="13.5" customHeight="1" x14ac:dyDescent="0.2">
      <c r="A102" s="58"/>
      <c r="B102" s="59"/>
      <c r="C102" s="60"/>
      <c r="D102" s="60"/>
    </row>
    <row r="103" spans="1:6" ht="13.5" customHeight="1" x14ac:dyDescent="0.2">
      <c r="A103" s="58"/>
      <c r="B103" s="59"/>
      <c r="C103" s="61"/>
      <c r="D103" s="61"/>
    </row>
    <row r="104" spans="1:6" ht="13.5" customHeight="1" x14ac:dyDescent="0.2">
      <c r="A104" s="58"/>
      <c r="B104" s="59"/>
      <c r="C104" s="61"/>
      <c r="D104" s="61"/>
    </row>
    <row r="105" spans="1:6" ht="13.5" customHeight="1" x14ac:dyDescent="0.2">
      <c r="A105" s="58"/>
      <c r="B105" s="59"/>
      <c r="C105" s="60"/>
      <c r="D105" s="60"/>
    </row>
    <row r="106" spans="1:6" ht="13.5" customHeight="1" x14ac:dyDescent="0.2">
      <c r="A106" s="58"/>
      <c r="B106" s="59"/>
      <c r="C106" s="61"/>
      <c r="D106" s="61"/>
    </row>
    <row r="107" spans="1:6" ht="13.5" customHeight="1" x14ac:dyDescent="0.2">
      <c r="A107" s="58"/>
      <c r="B107" s="59"/>
      <c r="C107" s="60"/>
      <c r="D107" s="60"/>
    </row>
    <row r="108" spans="1:6" ht="13.5" customHeight="1" x14ac:dyDescent="0.2">
      <c r="A108" s="58"/>
      <c r="B108" s="59"/>
      <c r="C108" s="60"/>
      <c r="D108" s="60"/>
    </row>
    <row r="109" spans="1:6" ht="13.5" customHeight="1" x14ac:dyDescent="0.2">
      <c r="A109" s="58"/>
      <c r="B109" s="59"/>
      <c r="C109" s="61"/>
      <c r="D109" s="61"/>
    </row>
    <row r="110" spans="1:6" ht="13.5" customHeight="1" x14ac:dyDescent="0.2">
      <c r="A110" s="58"/>
      <c r="B110" s="59"/>
      <c r="C110" s="61"/>
      <c r="D110" s="61"/>
    </row>
    <row r="111" spans="1:6" ht="13.5" customHeight="1" x14ac:dyDescent="0.2">
      <c r="A111" s="58"/>
      <c r="B111" s="59"/>
      <c r="C111" s="61"/>
      <c r="D111" s="61"/>
    </row>
    <row r="112" spans="1:6" s="19" customFormat="1" ht="13.5" customHeight="1" x14ac:dyDescent="0.2">
      <c r="A112" s="62"/>
      <c r="B112" s="59"/>
      <c r="C112" s="61"/>
      <c r="D112" s="61"/>
      <c r="E112" s="18"/>
      <c r="F112" s="18"/>
    </row>
    <row r="113" spans="1:4" ht="13.5" customHeight="1" x14ac:dyDescent="0.2">
      <c r="A113" s="58"/>
      <c r="B113" s="59"/>
      <c r="C113" s="61"/>
      <c r="D113" s="61"/>
    </row>
    <row r="114" spans="1:4" ht="13.5" customHeight="1" x14ac:dyDescent="0.2">
      <c r="A114" s="58"/>
      <c r="B114" s="59"/>
      <c r="C114" s="61"/>
      <c r="D114" s="61"/>
    </row>
    <row r="115" spans="1:4" ht="13.5" customHeight="1" x14ac:dyDescent="0.2">
      <c r="A115" s="58"/>
      <c r="B115" s="59"/>
      <c r="C115" s="61"/>
      <c r="D115" s="61"/>
    </row>
    <row r="116" spans="1:4" ht="13.5" customHeight="1" x14ac:dyDescent="0.2">
      <c r="A116" s="58"/>
      <c r="B116" s="59"/>
      <c r="C116" s="61"/>
      <c r="D116" s="61"/>
    </row>
    <row r="117" spans="1:4" ht="13.5" customHeight="1" x14ac:dyDescent="0.2">
      <c r="A117" s="58"/>
      <c r="B117" s="59"/>
      <c r="C117" s="61"/>
      <c r="D117" s="61"/>
    </row>
    <row r="118" spans="1:4" ht="13.5" customHeight="1" x14ac:dyDescent="0.2">
      <c r="A118" s="58"/>
      <c r="B118" s="59"/>
      <c r="C118" s="61"/>
      <c r="D118" s="61"/>
    </row>
    <row r="119" spans="1:4" ht="13.5" customHeight="1" x14ac:dyDescent="0.2">
      <c r="A119" s="58"/>
      <c r="B119" s="59"/>
      <c r="C119" s="60"/>
      <c r="D119" s="60"/>
    </row>
    <row r="120" spans="1:4" ht="13.5" customHeight="1" x14ac:dyDescent="0.2">
      <c r="A120" s="58"/>
      <c r="B120" s="59"/>
      <c r="C120" s="60"/>
      <c r="D120" s="60"/>
    </row>
    <row r="121" spans="1:4" ht="13.5" customHeight="1" x14ac:dyDescent="0.2">
      <c r="A121" s="58"/>
      <c r="B121" s="59"/>
      <c r="C121" s="61"/>
      <c r="D121" s="61"/>
    </row>
    <row r="122" spans="1:4" ht="13.5" customHeight="1" x14ac:dyDescent="0.2">
      <c r="A122" s="58"/>
      <c r="B122" s="59"/>
      <c r="C122" s="61"/>
      <c r="D122" s="61"/>
    </row>
    <row r="123" spans="1:4" ht="13.5" customHeight="1" x14ac:dyDescent="0.2">
      <c r="A123" s="58"/>
      <c r="B123" s="59"/>
      <c r="C123" s="60"/>
      <c r="D123" s="60"/>
    </row>
    <row r="124" spans="1:4" ht="13.5" customHeight="1" x14ac:dyDescent="0.2">
      <c r="A124" s="58"/>
      <c r="B124" s="59"/>
      <c r="C124" s="61"/>
      <c r="D124" s="61"/>
    </row>
    <row r="125" spans="1:4" ht="13.5" customHeight="1" x14ac:dyDescent="0.2">
      <c r="A125" s="58"/>
      <c r="B125" s="59"/>
      <c r="C125" s="61"/>
      <c r="D125" s="61"/>
    </row>
    <row r="126" spans="1:4" ht="13.5" customHeight="1" x14ac:dyDescent="0.2">
      <c r="A126" s="58"/>
      <c r="B126" s="59"/>
      <c r="C126" s="60"/>
      <c r="D126" s="60"/>
    </row>
    <row r="127" spans="1:4" ht="13.5" customHeight="1" x14ac:dyDescent="0.2">
      <c r="A127" s="58"/>
      <c r="B127" s="59"/>
      <c r="C127" s="61"/>
      <c r="D127" s="61"/>
    </row>
    <row r="128" spans="1:4" ht="13.5" customHeight="1" x14ac:dyDescent="0.2">
      <c r="A128" s="58"/>
      <c r="B128" s="59"/>
      <c r="C128" s="60"/>
      <c r="D128" s="60"/>
    </row>
    <row r="129" spans="1:4" ht="13.5" customHeight="1" x14ac:dyDescent="0.2">
      <c r="A129" s="58"/>
      <c r="B129" s="59"/>
      <c r="C129" s="61"/>
      <c r="D129" s="61"/>
    </row>
    <row r="130" spans="1:4" ht="13.5" customHeight="1" x14ac:dyDescent="0.2">
      <c r="A130" s="58"/>
      <c r="B130" s="59"/>
      <c r="C130" s="61"/>
      <c r="D130" s="61"/>
    </row>
    <row r="131" spans="1:4" ht="13.5" customHeight="1" x14ac:dyDescent="0.2">
      <c r="A131" s="58"/>
      <c r="B131" s="63"/>
      <c r="C131" s="64"/>
      <c r="D131" s="64"/>
    </row>
    <row r="132" spans="1:4" ht="13.5" customHeight="1" x14ac:dyDescent="0.2">
      <c r="A132" s="58"/>
      <c r="B132" s="59"/>
      <c r="C132" s="60"/>
      <c r="D132" s="60"/>
    </row>
    <row r="133" spans="1:4" ht="13.5" customHeight="1" x14ac:dyDescent="0.2">
      <c r="A133" s="58"/>
      <c r="B133" s="59"/>
      <c r="C133" s="60"/>
      <c r="D133" s="60"/>
    </row>
    <row r="134" spans="1:4" ht="13.5" customHeight="1" x14ac:dyDescent="0.2">
      <c r="A134" s="58"/>
      <c r="B134" s="59"/>
      <c r="C134" s="60"/>
      <c r="D134" s="60"/>
    </row>
    <row r="135" spans="1:4" ht="13.5" customHeight="1" x14ac:dyDescent="0.2">
      <c r="A135" s="58"/>
      <c r="B135" s="59"/>
      <c r="C135" s="60"/>
      <c r="D135" s="60"/>
    </row>
    <row r="136" spans="1:4" ht="13.5" customHeight="1" x14ac:dyDescent="0.2">
      <c r="A136" s="58"/>
      <c r="B136" s="59"/>
      <c r="C136" s="60"/>
      <c r="D136" s="60"/>
    </row>
    <row r="137" spans="1:4" ht="13.5" customHeight="1" x14ac:dyDescent="0.2">
      <c r="A137" s="58"/>
      <c r="B137" s="59"/>
      <c r="C137" s="60"/>
      <c r="D137" s="60"/>
    </row>
    <row r="138" spans="1:4" ht="13.5" customHeight="1" x14ac:dyDescent="0.2">
      <c r="A138" s="58"/>
      <c r="B138" s="59"/>
      <c r="C138" s="60"/>
      <c r="D138" s="60"/>
    </row>
    <row r="139" spans="1:4" ht="13.5" customHeight="1" x14ac:dyDescent="0.2">
      <c r="A139" s="58"/>
      <c r="B139" s="59"/>
      <c r="C139" s="60"/>
      <c r="D139" s="60"/>
    </row>
    <row r="140" spans="1:4" ht="13.5" customHeight="1" x14ac:dyDescent="0.2">
      <c r="A140" s="58"/>
      <c r="B140" s="59"/>
      <c r="C140" s="61"/>
      <c r="D140" s="61"/>
    </row>
    <row r="141" spans="1:4" ht="13.5" customHeight="1" x14ac:dyDescent="0.2">
      <c r="A141" s="58"/>
      <c r="B141" s="59"/>
      <c r="C141" s="61"/>
      <c r="D141" s="61"/>
    </row>
    <row r="142" spans="1:4" ht="13.5" customHeight="1" x14ac:dyDescent="0.2">
      <c r="A142" s="58"/>
      <c r="B142" s="59"/>
      <c r="C142" s="61"/>
      <c r="D142" s="61"/>
    </row>
    <row r="143" spans="1:4" ht="13.5" customHeight="1" x14ac:dyDescent="0.2">
      <c r="A143" s="58"/>
      <c r="B143" s="59"/>
      <c r="C143" s="60"/>
      <c r="D143" s="60"/>
    </row>
    <row r="144" spans="1:4" ht="13.5" customHeight="1" x14ac:dyDescent="0.2">
      <c r="A144" s="58"/>
      <c r="B144" s="59"/>
      <c r="C144" s="60"/>
      <c r="D144" s="60"/>
    </row>
    <row r="145" spans="1:4" s="21" customFormat="1" ht="13.5" customHeight="1" x14ac:dyDescent="0.2">
      <c r="A145" s="58"/>
      <c r="B145" s="59"/>
      <c r="C145" s="60"/>
      <c r="D145" s="60"/>
    </row>
    <row r="146" spans="1:4" ht="13.5" customHeight="1" x14ac:dyDescent="0.2">
      <c r="A146" s="58"/>
      <c r="B146" s="59"/>
      <c r="C146" s="60"/>
      <c r="D146" s="60"/>
    </row>
    <row r="147" spans="1:4" ht="13.5" customHeight="1" x14ac:dyDescent="0.2">
      <c r="A147" s="58"/>
      <c r="B147" s="59"/>
      <c r="C147" s="60"/>
      <c r="D147" s="60"/>
    </row>
    <row r="148" spans="1:4" ht="13.5" customHeight="1" x14ac:dyDescent="0.2">
      <c r="A148" s="58"/>
      <c r="B148" s="59"/>
      <c r="C148" s="61"/>
      <c r="D148" s="61"/>
    </row>
    <row r="149" spans="1:4" ht="13.5" customHeight="1" x14ac:dyDescent="0.2">
      <c r="A149" s="58"/>
      <c r="B149" s="59"/>
      <c r="C149" s="60"/>
      <c r="D149" s="60"/>
    </row>
    <row r="150" spans="1:4" ht="13.5" customHeight="1" x14ac:dyDescent="0.2">
      <c r="A150" s="58"/>
      <c r="B150" s="59"/>
      <c r="C150" s="61"/>
      <c r="D150" s="61"/>
    </row>
    <row r="151" spans="1:4" ht="13.5" customHeight="1" x14ac:dyDescent="0.2">
      <c r="A151" s="58"/>
      <c r="B151" s="59"/>
      <c r="C151" s="61"/>
      <c r="D151" s="61"/>
    </row>
    <row r="152" spans="1:4" ht="13.5" customHeight="1" x14ac:dyDescent="0.2">
      <c r="A152" s="58"/>
      <c r="B152" s="59"/>
      <c r="C152" s="60"/>
      <c r="D152" s="60"/>
    </row>
    <row r="153" spans="1:4" ht="13.5" customHeight="1" x14ac:dyDescent="0.2">
      <c r="A153" s="58"/>
      <c r="B153" s="59"/>
      <c r="C153" s="60"/>
      <c r="D153" s="60"/>
    </row>
    <row r="154" spans="1:4" ht="13.5" customHeight="1" x14ac:dyDescent="0.2">
      <c r="A154" s="58"/>
      <c r="B154" s="59"/>
      <c r="C154" s="60"/>
      <c r="D154" s="60"/>
    </row>
    <row r="155" spans="1:4" ht="13.5" customHeight="1" x14ac:dyDescent="0.2">
      <c r="A155" s="58"/>
      <c r="B155" s="59"/>
      <c r="C155" s="60"/>
      <c r="D155" s="60"/>
    </row>
    <row r="156" spans="1:4" ht="13.5" customHeight="1" x14ac:dyDescent="0.2">
      <c r="A156" s="58"/>
      <c r="B156" s="59"/>
      <c r="C156" s="61"/>
      <c r="D156" s="61"/>
    </row>
    <row r="157" spans="1:4" ht="13.5" customHeight="1" x14ac:dyDescent="0.2">
      <c r="A157" s="58"/>
      <c r="B157" s="59"/>
      <c r="C157" s="61"/>
      <c r="D157" s="61"/>
    </row>
    <row r="158" spans="1:4" ht="13.5" customHeight="1" x14ac:dyDescent="0.2">
      <c r="A158" s="58"/>
      <c r="B158" s="59"/>
      <c r="C158" s="61"/>
      <c r="D158" s="61"/>
    </row>
    <row r="159" spans="1:4" ht="13.5" customHeight="1" x14ac:dyDescent="0.2">
      <c r="A159" s="58"/>
      <c r="B159" s="59"/>
      <c r="C159" s="61"/>
      <c r="D159" s="61"/>
    </row>
    <row r="160" spans="1:4" ht="13.5" customHeight="1" x14ac:dyDescent="0.2">
      <c r="A160" s="58"/>
      <c r="B160" s="59"/>
      <c r="C160" s="61"/>
      <c r="D160" s="61"/>
    </row>
    <row r="161" spans="1:4" ht="13.5" customHeight="1" x14ac:dyDescent="0.2">
      <c r="A161" s="58"/>
      <c r="B161" s="59"/>
      <c r="C161" s="61"/>
      <c r="D161" s="61"/>
    </row>
    <row r="162" spans="1:4" ht="13.5" customHeight="1" x14ac:dyDescent="0.2">
      <c r="A162" s="58"/>
      <c r="B162" s="59"/>
      <c r="C162" s="61"/>
      <c r="D162" s="61"/>
    </row>
    <row r="163" spans="1:4" ht="13.5" customHeight="1" x14ac:dyDescent="0.2">
      <c r="A163" s="58"/>
      <c r="B163" s="65"/>
      <c r="C163" s="66"/>
      <c r="D163" s="66"/>
    </row>
    <row r="164" spans="1:4" ht="13.5" customHeight="1" x14ac:dyDescent="0.2">
      <c r="A164" s="58"/>
      <c r="B164" s="59"/>
      <c r="C164" s="60"/>
      <c r="D164" s="60"/>
    </row>
    <row r="165" spans="1:4" ht="13.5" customHeight="1" x14ac:dyDescent="0.2">
      <c r="A165" s="58"/>
      <c r="B165" s="59"/>
      <c r="C165" s="60"/>
      <c r="D165" s="60"/>
    </row>
    <row r="166" spans="1:4" ht="13.5" customHeight="1" x14ac:dyDescent="0.2">
      <c r="A166" s="58"/>
      <c r="B166" s="59"/>
      <c r="C166" s="61"/>
      <c r="D166" s="61"/>
    </row>
    <row r="167" spans="1:4" ht="13.5" customHeight="1" x14ac:dyDescent="0.2">
      <c r="A167" s="58"/>
      <c r="B167" s="59"/>
      <c r="C167" s="61"/>
      <c r="D167" s="61"/>
    </row>
    <row r="168" spans="1:4" ht="13.5" customHeight="1" x14ac:dyDescent="0.2">
      <c r="A168" s="58"/>
      <c r="B168" s="59"/>
      <c r="C168" s="61"/>
      <c r="D168" s="61"/>
    </row>
    <row r="169" spans="1:4" ht="13.5" customHeight="1" x14ac:dyDescent="0.2">
      <c r="A169" s="58"/>
      <c r="B169" s="59"/>
      <c r="C169" s="61"/>
      <c r="D169" s="61"/>
    </row>
    <row r="170" spans="1:4" ht="13.5" customHeight="1" x14ac:dyDescent="0.2">
      <c r="A170" s="58"/>
      <c r="B170" s="59"/>
      <c r="C170" s="60"/>
      <c r="D170" s="60"/>
    </row>
    <row r="171" spans="1:4" ht="13.5" customHeight="1" x14ac:dyDescent="0.2">
      <c r="B171" s="59"/>
      <c r="C171" s="61"/>
      <c r="D171" s="61"/>
    </row>
    <row r="172" spans="1:4" ht="13.5" customHeight="1" x14ac:dyDescent="0.2">
      <c r="B172" s="59"/>
      <c r="C172" s="60"/>
      <c r="D172" s="60"/>
    </row>
    <row r="173" spans="1:4" ht="13.5" customHeight="1" x14ac:dyDescent="0.2">
      <c r="B173" s="59"/>
      <c r="C173" s="60"/>
      <c r="D173" s="60"/>
    </row>
    <row r="174" spans="1:4" ht="13.5" customHeight="1" x14ac:dyDescent="0.2">
      <c r="B174" s="59"/>
      <c r="C174" s="61"/>
      <c r="D174" s="61"/>
    </row>
    <row r="175" spans="1:4" ht="13.5" customHeight="1" x14ac:dyDescent="0.2">
      <c r="B175" s="59"/>
      <c r="C175" s="61"/>
      <c r="D175" s="61"/>
    </row>
    <row r="176" spans="1:4" ht="13.5" customHeight="1" x14ac:dyDescent="0.2">
      <c r="B176" s="59"/>
      <c r="C176" s="61"/>
      <c r="D176" s="61"/>
    </row>
    <row r="177" spans="2:4" ht="13.5" customHeight="1" x14ac:dyDescent="0.2">
      <c r="B177" s="59"/>
      <c r="C177" s="61"/>
      <c r="D177" s="61"/>
    </row>
    <row r="178" spans="2:4" ht="13.5" customHeight="1" x14ac:dyDescent="0.2">
      <c r="B178" s="59"/>
      <c r="C178" s="60"/>
      <c r="D178" s="60"/>
    </row>
    <row r="179" spans="2:4" ht="13.5" customHeight="1" x14ac:dyDescent="0.2">
      <c r="B179" s="59"/>
      <c r="C179" s="61"/>
      <c r="D179" s="61"/>
    </row>
    <row r="180" spans="2:4" ht="13.5" customHeight="1" x14ac:dyDescent="0.2">
      <c r="B180" s="59"/>
      <c r="C180" s="60"/>
      <c r="D180" s="60"/>
    </row>
    <row r="181" spans="2:4" ht="13.5" customHeight="1" x14ac:dyDescent="0.2">
      <c r="B181" s="59"/>
      <c r="C181" s="61"/>
      <c r="D181" s="61"/>
    </row>
    <row r="182" spans="2:4" ht="13.5" customHeight="1" x14ac:dyDescent="0.2">
      <c r="B182" s="59"/>
      <c r="C182" s="60"/>
      <c r="D182" s="60"/>
    </row>
    <row r="183" spans="2:4" ht="13.5" customHeight="1" x14ac:dyDescent="0.2">
      <c r="B183" s="59"/>
      <c r="C183" s="61"/>
      <c r="D183" s="61"/>
    </row>
    <row r="184" spans="2:4" ht="13.5" customHeight="1" x14ac:dyDescent="0.2">
      <c r="B184" s="59"/>
      <c r="C184" s="61"/>
      <c r="D184" s="61"/>
    </row>
    <row r="185" spans="2:4" ht="13.5" customHeight="1" x14ac:dyDescent="0.2">
      <c r="B185" s="59"/>
      <c r="C185" s="61"/>
      <c r="D185" s="61"/>
    </row>
    <row r="186" spans="2:4" ht="13.5" customHeight="1" x14ac:dyDescent="0.2">
      <c r="B186" s="59"/>
      <c r="C186" s="61"/>
      <c r="D186" s="61"/>
    </row>
    <row r="187" spans="2:4" ht="13.5" customHeight="1" x14ac:dyDescent="0.2">
      <c r="B187" s="59"/>
      <c r="C187" s="61"/>
      <c r="D187" s="61"/>
    </row>
    <row r="188" spans="2:4" ht="13.5" customHeight="1" x14ac:dyDescent="0.2">
      <c r="B188" s="59"/>
      <c r="C188" s="61"/>
      <c r="D188" s="61"/>
    </row>
    <row r="189" spans="2:4" ht="13.5" customHeight="1" x14ac:dyDescent="0.2">
      <c r="B189" s="59"/>
      <c r="C189" s="60"/>
      <c r="D189" s="60"/>
    </row>
    <row r="199" spans="3:4" ht="13.5" customHeight="1" x14ac:dyDescent="0.2">
      <c r="C199" s="14"/>
      <c r="D199" s="14"/>
    </row>
    <row r="200" spans="3:4" ht="13.5" customHeight="1" x14ac:dyDescent="0.2">
      <c r="C200" s="14"/>
      <c r="D200" s="14"/>
    </row>
    <row r="201" spans="3:4" ht="13.5" customHeight="1" x14ac:dyDescent="0.2">
      <c r="C201" s="14"/>
      <c r="D201" s="14"/>
    </row>
    <row r="202" spans="3:4" ht="13.5" customHeight="1" x14ac:dyDescent="0.2">
      <c r="C202" s="14"/>
      <c r="D202" s="14"/>
    </row>
    <row r="203" spans="3:4" ht="13.5" customHeight="1" x14ac:dyDescent="0.2">
      <c r="C203" s="14"/>
      <c r="D203" s="14"/>
    </row>
    <row r="204" spans="3:4" ht="13.5" customHeight="1" x14ac:dyDescent="0.2">
      <c r="C204" s="14"/>
      <c r="D204" s="14"/>
    </row>
    <row r="205" spans="3:4" ht="13.5" customHeight="1" x14ac:dyDescent="0.2">
      <c r="C205" s="14"/>
      <c r="D205" s="14"/>
    </row>
    <row r="208" spans="3:4" ht="13.5" customHeight="1" x14ac:dyDescent="0.2">
      <c r="C208" s="14"/>
      <c r="D208" s="14"/>
    </row>
    <row r="209" spans="3:4" ht="13.5" customHeight="1" x14ac:dyDescent="0.2">
      <c r="C209" s="14"/>
      <c r="D209" s="14"/>
    </row>
    <row r="210" spans="3:4" ht="13.5" customHeight="1" x14ac:dyDescent="0.2">
      <c r="C210" s="14"/>
      <c r="D210" s="14"/>
    </row>
    <row r="211" spans="3:4" ht="13.5" customHeight="1" x14ac:dyDescent="0.2">
      <c r="C211" s="14"/>
      <c r="D211" s="14"/>
    </row>
    <row r="212" spans="3:4" ht="13.5" customHeight="1" x14ac:dyDescent="0.2">
      <c r="C212" s="14"/>
      <c r="D212" s="14"/>
    </row>
    <row r="213" spans="3:4" ht="13.5" customHeight="1" x14ac:dyDescent="0.2">
      <c r="C213" s="14"/>
      <c r="D213" s="14"/>
    </row>
    <row r="216" spans="3:4" ht="13.5" customHeight="1" x14ac:dyDescent="0.2">
      <c r="C216" s="14"/>
      <c r="D216" s="14"/>
    </row>
    <row r="218" spans="3:4" ht="13.5" customHeight="1" x14ac:dyDescent="0.2">
      <c r="C218" s="14"/>
      <c r="D218" s="14"/>
    </row>
    <row r="221" spans="3:4" ht="13.5" customHeight="1" x14ac:dyDescent="0.2">
      <c r="C221" s="14"/>
      <c r="D221" s="14"/>
    </row>
    <row r="222" spans="3:4" ht="13.5" customHeight="1" x14ac:dyDescent="0.2">
      <c r="C222" s="14"/>
      <c r="D222" s="14"/>
    </row>
    <row r="228" spans="1:6" s="19" customFormat="1" ht="13.5" customHeight="1" x14ac:dyDescent="0.2">
      <c r="A228" s="15"/>
      <c r="B228" s="11"/>
      <c r="C228" s="12"/>
      <c r="D228" s="12"/>
      <c r="E228" s="18"/>
      <c r="F228" s="18"/>
    </row>
    <row r="229" spans="1:6" ht="13.5" customHeight="1" x14ac:dyDescent="0.2">
      <c r="C229" s="14"/>
      <c r="D229" s="14"/>
    </row>
    <row r="230" spans="1:6" ht="13.5" customHeight="1" x14ac:dyDescent="0.2">
      <c r="C230" s="14"/>
      <c r="D230" s="14"/>
    </row>
    <row r="239" spans="1:6" ht="13.5" customHeight="1" x14ac:dyDescent="0.2">
      <c r="C239" s="14"/>
      <c r="D239" s="14"/>
    </row>
    <row r="247" spans="2:4" ht="13.5" customHeight="1" x14ac:dyDescent="0.2">
      <c r="B247" s="16"/>
      <c r="C247" s="17"/>
      <c r="D247" s="17"/>
    </row>
    <row r="251" spans="2:4" ht="13.5" customHeight="1" x14ac:dyDescent="0.2">
      <c r="C251" s="14"/>
      <c r="D251" s="14"/>
    </row>
    <row r="260" spans="3:4" ht="13.5" customHeight="1" x14ac:dyDescent="0.2">
      <c r="C260" s="14"/>
      <c r="D260" s="14"/>
    </row>
    <row r="261" spans="3:4" ht="13.5" customHeight="1" x14ac:dyDescent="0.2">
      <c r="C261" s="14"/>
      <c r="D261" s="14"/>
    </row>
    <row r="268" spans="3:4" ht="13.5" customHeight="1" x14ac:dyDescent="0.2">
      <c r="C268" s="14"/>
      <c r="D268" s="14"/>
    </row>
    <row r="269" spans="3:4" ht="13.5" customHeight="1" x14ac:dyDescent="0.2">
      <c r="C269" s="14"/>
      <c r="D269" s="14"/>
    </row>
    <row r="270" spans="3:4" ht="13.5" customHeight="1" x14ac:dyDescent="0.2">
      <c r="C270" s="14"/>
      <c r="D270" s="14"/>
    </row>
    <row r="271" spans="3:4" ht="13.5" customHeight="1" x14ac:dyDescent="0.2">
      <c r="C271" s="14"/>
      <c r="D271" s="14"/>
    </row>
    <row r="273" spans="3:4" ht="13.5" customHeight="1" x14ac:dyDescent="0.2">
      <c r="C273" s="14"/>
      <c r="D273" s="14"/>
    </row>
    <row r="275" spans="3:4" ht="13.5" customHeight="1" x14ac:dyDescent="0.2">
      <c r="C275" s="14"/>
      <c r="D275" s="14"/>
    </row>
    <row r="276" spans="3:4" ht="13.5" customHeight="1" x14ac:dyDescent="0.2">
      <c r="C276" s="14"/>
      <c r="D276" s="14"/>
    </row>
    <row r="279" spans="3:4" ht="13.5" customHeight="1" x14ac:dyDescent="0.2">
      <c r="C279" s="14"/>
      <c r="D279" s="14"/>
    </row>
    <row r="280" spans="3:4" ht="13.5" customHeight="1" x14ac:dyDescent="0.2">
      <c r="C280" s="14"/>
      <c r="D280" s="14"/>
    </row>
    <row r="281" spans="3:4" ht="13.5" customHeight="1" x14ac:dyDescent="0.2">
      <c r="C281" s="14"/>
      <c r="D281" s="14"/>
    </row>
    <row r="283" spans="3:4" ht="13.5" customHeight="1" x14ac:dyDescent="0.2">
      <c r="C283" s="14"/>
      <c r="D283" s="14"/>
    </row>
    <row r="284" spans="3:4" ht="13.5" customHeight="1" x14ac:dyDescent="0.2">
      <c r="C284" s="14"/>
      <c r="D284" s="14"/>
    </row>
    <row r="285" spans="3:4" ht="13.5" customHeight="1" x14ac:dyDescent="0.2">
      <c r="C285" s="14"/>
      <c r="D285" s="14"/>
    </row>
    <row r="286" spans="3:4" ht="13.5" customHeight="1" x14ac:dyDescent="0.2">
      <c r="C286" s="14"/>
      <c r="D286" s="14"/>
    </row>
    <row r="287" spans="3:4" ht="13.5" customHeight="1" x14ac:dyDescent="0.2">
      <c r="C287" s="14"/>
      <c r="D287" s="14"/>
    </row>
    <row r="289" spans="3:4" ht="13.5" customHeight="1" x14ac:dyDescent="0.2">
      <c r="C289" s="14"/>
      <c r="D289" s="14"/>
    </row>
    <row r="290" spans="3:4" ht="13.5" customHeight="1" x14ac:dyDescent="0.2">
      <c r="C290" s="14"/>
      <c r="D290" s="14"/>
    </row>
    <row r="291" spans="3:4" ht="13.5" customHeight="1" x14ac:dyDescent="0.2">
      <c r="C291" s="14"/>
      <c r="D291" s="14"/>
    </row>
    <row r="293" spans="3:4" ht="13.5" customHeight="1" x14ac:dyDescent="0.2">
      <c r="C293" s="14"/>
      <c r="D293" s="14"/>
    </row>
    <row r="294" spans="3:4" ht="13.5" customHeight="1" x14ac:dyDescent="0.2">
      <c r="C294" s="14"/>
      <c r="D294" s="14"/>
    </row>
    <row r="295" spans="3:4" ht="13.5" customHeight="1" x14ac:dyDescent="0.2">
      <c r="C295" s="14"/>
      <c r="D295" s="14"/>
    </row>
    <row r="311" spans="1:6" ht="13.5" customHeight="1" x14ac:dyDescent="0.2">
      <c r="C311" s="14"/>
      <c r="D311" s="14"/>
    </row>
    <row r="313" spans="1:6" ht="13.5" customHeight="1" x14ac:dyDescent="0.2">
      <c r="C313" s="14"/>
      <c r="D313" s="14"/>
    </row>
    <row r="314" spans="1:6" ht="13.5" customHeight="1" x14ac:dyDescent="0.2">
      <c r="C314" s="14"/>
      <c r="D314" s="14"/>
    </row>
    <row r="318" spans="1:6" ht="13.5" customHeight="1" x14ac:dyDescent="0.2">
      <c r="C318" s="14"/>
      <c r="D318" s="14"/>
    </row>
    <row r="320" spans="1:6" s="19" customFormat="1" ht="13.5" customHeight="1" x14ac:dyDescent="0.2">
      <c r="A320" s="15"/>
      <c r="B320" s="11"/>
      <c r="C320" s="14"/>
      <c r="D320" s="14"/>
      <c r="E320" s="18"/>
      <c r="F320" s="18"/>
    </row>
    <row r="322" spans="3:4" ht="13.5" customHeight="1" x14ac:dyDescent="0.2">
      <c r="C322" s="14"/>
      <c r="D322" s="14"/>
    </row>
    <row r="323" spans="3:4" ht="13.5" customHeight="1" x14ac:dyDescent="0.2">
      <c r="C323" s="14"/>
      <c r="D323" s="14"/>
    </row>
    <row r="324" spans="3:4" ht="13.5" customHeight="1" x14ac:dyDescent="0.2">
      <c r="C324" s="14"/>
      <c r="D324" s="14"/>
    </row>
    <row r="325" spans="3:4" ht="13.5" customHeight="1" x14ac:dyDescent="0.2">
      <c r="C325" s="14"/>
      <c r="D325" s="14"/>
    </row>
    <row r="326" spans="3:4" ht="13.5" customHeight="1" x14ac:dyDescent="0.2">
      <c r="C326" s="14"/>
      <c r="D326" s="14"/>
    </row>
    <row r="327" spans="3:4" ht="13.5" customHeight="1" x14ac:dyDescent="0.2">
      <c r="C327" s="14"/>
      <c r="D327" s="14"/>
    </row>
    <row r="328" spans="3:4" ht="13.5" customHeight="1" x14ac:dyDescent="0.2">
      <c r="C328" s="14"/>
      <c r="D328" s="14"/>
    </row>
    <row r="329" spans="3:4" ht="13.5" customHeight="1" x14ac:dyDescent="0.2">
      <c r="C329" s="14"/>
      <c r="D329" s="14"/>
    </row>
    <row r="332" spans="3:4" ht="13.5" customHeight="1" x14ac:dyDescent="0.2">
      <c r="C332" s="14"/>
      <c r="D332" s="14"/>
    </row>
    <row r="333" spans="3:4" ht="13.5" customHeight="1" x14ac:dyDescent="0.2">
      <c r="C333" s="14"/>
      <c r="D333" s="14"/>
    </row>
    <row r="335" spans="3:4" ht="13.5" customHeight="1" x14ac:dyDescent="0.2">
      <c r="C335" s="14"/>
      <c r="D335" s="14"/>
    </row>
    <row r="336" spans="3:4" ht="13.5" customHeight="1" x14ac:dyDescent="0.2">
      <c r="C336" s="14"/>
      <c r="D336" s="14"/>
    </row>
    <row r="339" spans="2:4" ht="13.5" customHeight="1" x14ac:dyDescent="0.2">
      <c r="B339" s="16"/>
      <c r="C339" s="17"/>
      <c r="D339" s="17"/>
    </row>
    <row r="342" spans="2:4" ht="13.5" customHeight="1" x14ac:dyDescent="0.2">
      <c r="C342" s="14"/>
      <c r="D342" s="14"/>
    </row>
    <row r="343" spans="2:4" ht="13.5" customHeight="1" x14ac:dyDescent="0.2">
      <c r="C343" s="14"/>
      <c r="D343" s="14"/>
    </row>
    <row r="344" spans="2:4" ht="13.5" customHeight="1" x14ac:dyDescent="0.2">
      <c r="C344" s="14"/>
      <c r="D344" s="14"/>
    </row>
    <row r="345" spans="2:4" ht="13.5" customHeight="1" x14ac:dyDescent="0.2">
      <c r="C345" s="14"/>
      <c r="D345" s="14"/>
    </row>
    <row r="346" spans="2:4" ht="13.5" customHeight="1" x14ac:dyDescent="0.2">
      <c r="C346" s="14"/>
      <c r="D346" s="14"/>
    </row>
    <row r="348" spans="2:4" ht="13.5" customHeight="1" x14ac:dyDescent="0.2">
      <c r="C348" s="14"/>
      <c r="D348" s="14"/>
    </row>
    <row r="349" spans="2:4" ht="13.5" customHeight="1" x14ac:dyDescent="0.2">
      <c r="C349" s="14"/>
      <c r="D349" s="14"/>
    </row>
    <row r="350" spans="2:4" ht="13.5" customHeight="1" x14ac:dyDescent="0.2">
      <c r="C350" s="14"/>
      <c r="D350" s="14"/>
    </row>
    <row r="352" spans="2:4" ht="13.5" customHeight="1" x14ac:dyDescent="0.2">
      <c r="C352" s="14"/>
      <c r="D352" s="14"/>
    </row>
    <row r="353" spans="3:4" ht="13.5" customHeight="1" x14ac:dyDescent="0.2">
      <c r="C353" s="14"/>
      <c r="D353" s="14"/>
    </row>
    <row r="354" spans="3:4" ht="13.5" customHeight="1" x14ac:dyDescent="0.2">
      <c r="C354" s="14"/>
      <c r="D354" s="14"/>
    </row>
    <row r="356" spans="3:4" ht="13.5" customHeight="1" x14ac:dyDescent="0.2">
      <c r="C356" s="14"/>
      <c r="D356" s="14"/>
    </row>
    <row r="357" spans="3:4" ht="13.5" customHeight="1" x14ac:dyDescent="0.2">
      <c r="C357" s="14"/>
      <c r="D357" s="14"/>
    </row>
    <row r="358" spans="3:4" ht="13.5" customHeight="1" x14ac:dyDescent="0.2">
      <c r="C358" s="14"/>
      <c r="D358" s="14"/>
    </row>
    <row r="361" spans="3:4" ht="13.5" customHeight="1" x14ac:dyDescent="0.2">
      <c r="C361" s="14"/>
      <c r="D361" s="14"/>
    </row>
    <row r="362" spans="3:4" ht="13.5" customHeight="1" x14ac:dyDescent="0.2">
      <c r="C362" s="14"/>
      <c r="D362" s="14"/>
    </row>
    <row r="363" spans="3:4" ht="13.5" customHeight="1" x14ac:dyDescent="0.2">
      <c r="C363" s="14"/>
      <c r="D363" s="14"/>
    </row>
    <row r="364" spans="3:4" ht="13.5" customHeight="1" x14ac:dyDescent="0.2">
      <c r="C364" s="14"/>
      <c r="D364" s="14"/>
    </row>
    <row r="365" spans="3:4" ht="13.5" customHeight="1" x14ac:dyDescent="0.2">
      <c r="C365" s="14"/>
      <c r="D365" s="14"/>
    </row>
    <row r="367" spans="3:4" ht="13.5" customHeight="1" x14ac:dyDescent="0.2">
      <c r="C367" s="14"/>
      <c r="D367" s="14"/>
    </row>
    <row r="368" spans="3:4" ht="13.5" customHeight="1" x14ac:dyDescent="0.2">
      <c r="C368" s="14"/>
      <c r="D368" s="14"/>
    </row>
    <row r="369" spans="3:4" ht="13.5" customHeight="1" x14ac:dyDescent="0.2">
      <c r="C369" s="14"/>
      <c r="D369" s="14"/>
    </row>
    <row r="371" spans="3:4" ht="13.5" customHeight="1" x14ac:dyDescent="0.2">
      <c r="C371" s="14"/>
      <c r="D371" s="14"/>
    </row>
    <row r="372" spans="3:4" ht="13.5" customHeight="1" x14ac:dyDescent="0.2">
      <c r="C372" s="14"/>
      <c r="D372" s="14"/>
    </row>
    <row r="373" spans="3:4" ht="13.5" customHeight="1" x14ac:dyDescent="0.2">
      <c r="C373" s="14"/>
      <c r="D373" s="14"/>
    </row>
    <row r="375" spans="3:4" ht="13.5" customHeight="1" x14ac:dyDescent="0.2">
      <c r="C375" s="14"/>
      <c r="D375" s="14"/>
    </row>
    <row r="376" spans="3:4" ht="13.5" customHeight="1" x14ac:dyDescent="0.2">
      <c r="C376" s="14"/>
      <c r="D376" s="14"/>
    </row>
    <row r="377" spans="3:4" ht="13.5" customHeight="1" x14ac:dyDescent="0.2">
      <c r="C377" s="14"/>
      <c r="D377" s="14"/>
    </row>
    <row r="380" spans="3:4" ht="13.5" customHeight="1" x14ac:dyDescent="0.2">
      <c r="C380" s="14"/>
      <c r="D380" s="14"/>
    </row>
    <row r="381" spans="3:4" ht="13.5" customHeight="1" x14ac:dyDescent="0.2">
      <c r="C381" s="14"/>
      <c r="D381" s="14"/>
    </row>
    <row r="382" spans="3:4" ht="13.5" customHeight="1" x14ac:dyDescent="0.2">
      <c r="C382" s="14"/>
      <c r="D382" s="14"/>
    </row>
    <row r="384" spans="3:4" ht="13.5" customHeight="1" x14ac:dyDescent="0.2">
      <c r="C384" s="14"/>
      <c r="D384" s="14"/>
    </row>
    <row r="385" spans="3:4" ht="13.5" customHeight="1" x14ac:dyDescent="0.2">
      <c r="C385" s="14"/>
      <c r="D385" s="14"/>
    </row>
    <row r="386" spans="3:4" ht="13.5" customHeight="1" x14ac:dyDescent="0.2">
      <c r="C386" s="14"/>
      <c r="D386" s="14"/>
    </row>
    <row r="388" spans="3:4" ht="13.5" customHeight="1" x14ac:dyDescent="0.2">
      <c r="C388" s="14"/>
      <c r="D388" s="14"/>
    </row>
    <row r="389" spans="3:4" ht="13.5" customHeight="1" x14ac:dyDescent="0.2">
      <c r="C389" s="14"/>
      <c r="D389" s="14"/>
    </row>
    <row r="390" spans="3:4" ht="13.5" customHeight="1" x14ac:dyDescent="0.2">
      <c r="C390" s="14"/>
      <c r="D390" s="14"/>
    </row>
    <row r="392" spans="3:4" ht="13.5" customHeight="1" x14ac:dyDescent="0.2">
      <c r="C392" s="14"/>
      <c r="D392" s="14"/>
    </row>
    <row r="393" spans="3:4" ht="13.5" customHeight="1" x14ac:dyDescent="0.2">
      <c r="C393" s="14"/>
      <c r="D393" s="14"/>
    </row>
    <row r="394" spans="3:4" ht="13.5" customHeight="1" x14ac:dyDescent="0.2">
      <c r="C394" s="14"/>
      <c r="D394" s="14"/>
    </row>
    <row r="397" spans="3:4" ht="13.5" customHeight="1" x14ac:dyDescent="0.2">
      <c r="C397" s="14"/>
      <c r="D397" s="14"/>
    </row>
    <row r="398" spans="3:4" ht="13.5" customHeight="1" x14ac:dyDescent="0.2">
      <c r="C398" s="14"/>
      <c r="D398" s="14"/>
    </row>
    <row r="399" spans="3:4" ht="13.5" customHeight="1" x14ac:dyDescent="0.2">
      <c r="C399" s="14"/>
      <c r="D399" s="14"/>
    </row>
    <row r="401" spans="1:6" ht="13.5" customHeight="1" x14ac:dyDescent="0.2">
      <c r="C401" s="14"/>
      <c r="D401" s="14"/>
    </row>
    <row r="402" spans="1:6" ht="13.5" customHeight="1" x14ac:dyDescent="0.2">
      <c r="C402" s="14"/>
      <c r="D402" s="14"/>
    </row>
    <row r="403" spans="1:6" ht="13.5" customHeight="1" x14ac:dyDescent="0.2">
      <c r="C403" s="14"/>
      <c r="D403" s="14"/>
    </row>
    <row r="405" spans="1:6" ht="13.5" customHeight="1" x14ac:dyDescent="0.2">
      <c r="C405" s="14"/>
      <c r="D405" s="14"/>
    </row>
    <row r="406" spans="1:6" ht="13.5" customHeight="1" x14ac:dyDescent="0.2">
      <c r="C406" s="14"/>
      <c r="D406" s="14"/>
    </row>
    <row r="407" spans="1:6" ht="13.5" customHeight="1" x14ac:dyDescent="0.2">
      <c r="C407" s="14"/>
      <c r="D407" s="14"/>
    </row>
    <row r="409" spans="1:6" ht="13.5" customHeight="1" x14ac:dyDescent="0.2">
      <c r="C409" s="14"/>
      <c r="D409" s="14"/>
    </row>
    <row r="410" spans="1:6" ht="13.5" customHeight="1" x14ac:dyDescent="0.2">
      <c r="C410" s="14"/>
      <c r="D410" s="14"/>
    </row>
    <row r="411" spans="1:6" s="28" customFormat="1" ht="13.5" customHeight="1" x14ac:dyDescent="0.25">
      <c r="A411" s="24"/>
      <c r="B411" s="11"/>
      <c r="C411" s="14"/>
      <c r="D411" s="14"/>
      <c r="E411" s="27"/>
      <c r="F411" s="27"/>
    </row>
    <row r="412" spans="1:6" s="19" customFormat="1" ht="13.5" customHeight="1" x14ac:dyDescent="0.2">
      <c r="A412" s="15"/>
      <c r="B412" s="11"/>
      <c r="C412" s="12"/>
      <c r="D412" s="12"/>
      <c r="E412" s="18"/>
      <c r="F412" s="18"/>
    </row>
    <row r="413" spans="1:6" ht="13.5" customHeight="1" x14ac:dyDescent="0.2">
      <c r="C413" s="14"/>
      <c r="D413" s="14"/>
    </row>
    <row r="414" spans="1:6" ht="13.5" customHeight="1" x14ac:dyDescent="0.2">
      <c r="C414" s="20"/>
      <c r="D414" s="20"/>
    </row>
    <row r="415" spans="1:6" ht="13.5" customHeight="1" x14ac:dyDescent="0.2">
      <c r="C415" s="22"/>
      <c r="D415" s="22"/>
    </row>
    <row r="416" spans="1:6" ht="13.5" customHeight="1" x14ac:dyDescent="0.2">
      <c r="C416" s="22"/>
      <c r="D416" s="22"/>
    </row>
    <row r="417" spans="1:6" ht="13.5" customHeight="1" x14ac:dyDescent="0.2">
      <c r="C417" s="22"/>
      <c r="D417" s="22"/>
    </row>
    <row r="418" spans="1:6" s="23" customFormat="1" ht="13.5" customHeight="1" x14ac:dyDescent="0.15">
      <c r="A418" s="10"/>
      <c r="B418" s="11"/>
      <c r="C418" s="22"/>
      <c r="D418" s="22"/>
      <c r="E418" s="29"/>
      <c r="F418" s="29"/>
    </row>
    <row r="419" spans="1:6" ht="13.5" customHeight="1" x14ac:dyDescent="0.2">
      <c r="C419" s="14"/>
      <c r="D419" s="14"/>
    </row>
    <row r="420" spans="1:6" s="19" customFormat="1" ht="13.5" customHeight="1" x14ac:dyDescent="0.2">
      <c r="A420" s="15"/>
      <c r="B420" s="11"/>
      <c r="C420" s="14"/>
      <c r="D420" s="14"/>
      <c r="E420" s="18"/>
      <c r="F420" s="18"/>
    </row>
    <row r="421" spans="1:6" ht="13.5" customHeight="1" x14ac:dyDescent="0.2">
      <c r="C421" s="14"/>
      <c r="D421" s="14"/>
    </row>
    <row r="422" spans="1:6" ht="13.5" customHeight="1" x14ac:dyDescent="0.2">
      <c r="C422" s="14"/>
      <c r="D422" s="14"/>
    </row>
    <row r="423" spans="1:6" ht="13.5" customHeight="1" x14ac:dyDescent="0.2">
      <c r="C423" s="14"/>
      <c r="D423" s="14"/>
    </row>
    <row r="425" spans="1:6" s="19" customFormat="1" ht="13.5" customHeight="1" x14ac:dyDescent="0.2">
      <c r="A425" s="15"/>
      <c r="B425" s="11"/>
      <c r="C425" s="12"/>
      <c r="D425" s="12"/>
      <c r="E425" s="18"/>
      <c r="F425" s="18"/>
    </row>
    <row r="426" spans="1:6" ht="13.5" customHeight="1" x14ac:dyDescent="0.2">
      <c r="C426" s="14"/>
      <c r="D426" s="14"/>
    </row>
    <row r="428" spans="1:6" ht="13.5" customHeight="1" x14ac:dyDescent="0.2">
      <c r="C428" s="23"/>
      <c r="D428" s="23"/>
    </row>
    <row r="429" spans="1:6" ht="13.5" customHeight="1" x14ac:dyDescent="0.2">
      <c r="C429" s="23"/>
      <c r="D429" s="23"/>
    </row>
    <row r="430" spans="1:6" ht="13.5" customHeight="1" x14ac:dyDescent="0.2">
      <c r="B430" s="25"/>
      <c r="C430" s="26"/>
      <c r="D430" s="26"/>
    </row>
    <row r="431" spans="1:6" ht="13.5" customHeight="1" x14ac:dyDescent="0.2">
      <c r="B431" s="16"/>
      <c r="C431" s="19"/>
      <c r="D431" s="19"/>
    </row>
    <row r="433" spans="2:4" ht="13.5" customHeight="1" x14ac:dyDescent="0.2">
      <c r="C433" s="14"/>
      <c r="D433" s="14"/>
    </row>
    <row r="434" spans="2:4" ht="13.5" customHeight="1" x14ac:dyDescent="0.2">
      <c r="C434" s="14"/>
      <c r="D434" s="14"/>
    </row>
    <row r="435" spans="2:4" ht="13.5" customHeight="1" x14ac:dyDescent="0.2">
      <c r="C435" s="14"/>
      <c r="D435" s="14"/>
    </row>
    <row r="436" spans="2:4" ht="13.5" customHeight="1" x14ac:dyDescent="0.2">
      <c r="C436" s="14"/>
      <c r="D436" s="14"/>
    </row>
    <row r="437" spans="2:4" ht="13.5" customHeight="1" x14ac:dyDescent="0.2">
      <c r="C437" s="14"/>
      <c r="D437" s="14"/>
    </row>
    <row r="438" spans="2:4" ht="13.5" customHeight="1" x14ac:dyDescent="0.2">
      <c r="C438" s="14"/>
      <c r="D438" s="14"/>
    </row>
    <row r="439" spans="2:4" ht="13.5" customHeight="1" x14ac:dyDescent="0.2">
      <c r="B439" s="16"/>
      <c r="C439" s="19"/>
      <c r="D439" s="19"/>
    </row>
    <row r="441" spans="2:4" ht="13.5" customHeight="1" x14ac:dyDescent="0.2">
      <c r="C441" s="14"/>
      <c r="D441" s="14"/>
    </row>
    <row r="442" spans="2:4" ht="13.5" customHeight="1" x14ac:dyDescent="0.2">
      <c r="C442" s="14"/>
      <c r="D442" s="14"/>
    </row>
    <row r="443" spans="2:4" ht="13.5" customHeight="1" x14ac:dyDescent="0.2">
      <c r="C443" s="14"/>
      <c r="D443" s="14"/>
    </row>
    <row r="444" spans="2:4" ht="13.5" customHeight="1" x14ac:dyDescent="0.2">
      <c r="B444" s="16"/>
      <c r="C444" s="19"/>
      <c r="D444" s="19"/>
    </row>
    <row r="446" spans="2:4" ht="13.5" customHeight="1" x14ac:dyDescent="0.2">
      <c r="C446" s="14"/>
      <c r="D446" s="14"/>
    </row>
    <row r="447" spans="2:4" ht="13.5" customHeight="1" x14ac:dyDescent="0.2">
      <c r="C447" s="14"/>
      <c r="D447" s="14"/>
    </row>
    <row r="448" spans="2:4" ht="13.5" customHeight="1" x14ac:dyDescent="0.2">
      <c r="C448" s="14"/>
      <c r="D448" s="14"/>
    </row>
    <row r="449" spans="3:4" ht="13.5" customHeight="1" x14ac:dyDescent="0.2">
      <c r="C449" s="14"/>
      <c r="D449" s="14"/>
    </row>
    <row r="451" spans="3:4" ht="13.5" customHeight="1" x14ac:dyDescent="0.2">
      <c r="C451" s="14"/>
      <c r="D451" s="14"/>
    </row>
    <row r="452" spans="3:4" ht="13.5" customHeight="1" x14ac:dyDescent="0.2">
      <c r="C452" s="14"/>
      <c r="D452" s="14"/>
    </row>
    <row r="453" spans="3:4" ht="13.5" customHeight="1" x14ac:dyDescent="0.2">
      <c r="C453" s="14"/>
      <c r="D453" s="14"/>
    </row>
    <row r="454" spans="3:4" ht="13.5" customHeight="1" x14ac:dyDescent="0.2">
      <c r="C454" s="14"/>
      <c r="D454" s="14"/>
    </row>
    <row r="455" spans="3:4" ht="13.5" customHeight="1" x14ac:dyDescent="0.2">
      <c r="C455" s="14"/>
      <c r="D455" s="14"/>
    </row>
    <row r="456" spans="3:4" ht="13.5" customHeight="1" x14ac:dyDescent="0.2">
      <c r="C456" s="14"/>
      <c r="D456" s="14"/>
    </row>
    <row r="458" spans="3:4" ht="13.5" customHeight="1" x14ac:dyDescent="0.2">
      <c r="C458" s="14"/>
      <c r="D458" s="14"/>
    </row>
    <row r="459" spans="3:4" ht="13.5" customHeight="1" x14ac:dyDescent="0.2">
      <c r="C459" s="14"/>
      <c r="D459" s="14"/>
    </row>
    <row r="460" spans="3:4" ht="13.5" customHeight="1" x14ac:dyDescent="0.2">
      <c r="C460" s="14"/>
      <c r="D460" s="14"/>
    </row>
    <row r="461" spans="3:4" ht="13.5" customHeight="1" x14ac:dyDescent="0.2">
      <c r="C461" s="14"/>
      <c r="D461" s="14"/>
    </row>
    <row r="462" spans="3:4" ht="13.5" customHeight="1" x14ac:dyDescent="0.2">
      <c r="C462" s="14"/>
      <c r="D462" s="14"/>
    </row>
    <row r="464" spans="3:4" ht="13.5" customHeight="1" x14ac:dyDescent="0.2">
      <c r="C464" s="14"/>
      <c r="D464" s="14"/>
    </row>
    <row r="465" spans="1:6" ht="13.5" customHeight="1" x14ac:dyDescent="0.2">
      <c r="C465" s="14"/>
      <c r="D465" s="14"/>
    </row>
    <row r="466" spans="1:6" ht="13.5" customHeight="1" x14ac:dyDescent="0.2">
      <c r="C466" s="14"/>
      <c r="D466" s="14"/>
    </row>
    <row r="468" spans="1:6" ht="13.5" customHeight="1" x14ac:dyDescent="0.2">
      <c r="C468" s="14"/>
      <c r="D468" s="14"/>
    </row>
    <row r="470" spans="1:6" ht="13.5" customHeight="1" x14ac:dyDescent="0.2">
      <c r="C470" s="14"/>
      <c r="D470" s="14"/>
    </row>
    <row r="472" spans="1:6" ht="13.5" customHeight="1" x14ac:dyDescent="0.2">
      <c r="C472" s="14"/>
      <c r="D472" s="14"/>
    </row>
    <row r="474" spans="1:6" ht="13.5" customHeight="1" x14ac:dyDescent="0.2">
      <c r="C474" s="14"/>
      <c r="D474" s="14"/>
    </row>
    <row r="475" spans="1:6" ht="13.5" customHeight="1" x14ac:dyDescent="0.2">
      <c r="C475" s="14"/>
      <c r="D475" s="14"/>
    </row>
    <row r="477" spans="1:6" s="19" customFormat="1" ht="13.5" customHeight="1" x14ac:dyDescent="0.2">
      <c r="A477" s="15"/>
      <c r="B477" s="11"/>
      <c r="C477" s="14"/>
      <c r="D477" s="14"/>
      <c r="E477" s="18"/>
      <c r="F477" s="18"/>
    </row>
    <row r="479" spans="1:6" ht="13.5" customHeight="1" x14ac:dyDescent="0.2">
      <c r="C479" s="14"/>
      <c r="D479" s="14"/>
    </row>
    <row r="481" spans="1:6" ht="13.5" customHeight="1" x14ac:dyDescent="0.2">
      <c r="C481" s="14"/>
      <c r="D481" s="14"/>
    </row>
    <row r="482" spans="1:6" ht="13.5" customHeight="1" x14ac:dyDescent="0.2">
      <c r="C482" s="14"/>
      <c r="D482" s="14"/>
    </row>
    <row r="484" spans="1:6" ht="13.5" customHeight="1" x14ac:dyDescent="0.2">
      <c r="C484" s="14"/>
      <c r="D484" s="14"/>
    </row>
    <row r="485" spans="1:6" s="19" customFormat="1" ht="13.5" customHeight="1" x14ac:dyDescent="0.2">
      <c r="A485" s="15"/>
      <c r="B485" s="11"/>
      <c r="C485" s="14"/>
      <c r="D485" s="14"/>
      <c r="E485" s="18"/>
      <c r="F485" s="18"/>
    </row>
    <row r="486" spans="1:6" ht="13.5" customHeight="1" x14ac:dyDescent="0.2">
      <c r="C486" s="14"/>
      <c r="D486" s="14"/>
    </row>
    <row r="487" spans="1:6" ht="13.5" customHeight="1" x14ac:dyDescent="0.2">
      <c r="C487" s="14"/>
      <c r="D487" s="14"/>
    </row>
    <row r="488" spans="1:6" ht="13.5" customHeight="1" x14ac:dyDescent="0.2">
      <c r="C488" s="14"/>
      <c r="D488" s="14"/>
    </row>
    <row r="489" spans="1:6" ht="13.5" customHeight="1" x14ac:dyDescent="0.2">
      <c r="C489" s="14"/>
      <c r="D489" s="14"/>
    </row>
    <row r="490" spans="1:6" ht="13.5" customHeight="1" x14ac:dyDescent="0.2">
      <c r="C490" s="14"/>
      <c r="D490" s="14"/>
    </row>
    <row r="491" spans="1:6" s="19" customFormat="1" ht="13.5" customHeight="1" x14ac:dyDescent="0.2">
      <c r="A491" s="15"/>
      <c r="B491" s="11"/>
      <c r="C491" s="14"/>
      <c r="D491" s="14"/>
      <c r="E491" s="18"/>
      <c r="F491" s="18"/>
    </row>
    <row r="492" spans="1:6" s="19" customFormat="1" ht="13.5" customHeight="1" x14ac:dyDescent="0.2">
      <c r="A492" s="15"/>
      <c r="B492" s="11"/>
      <c r="C492" s="12"/>
      <c r="D492" s="12"/>
      <c r="E492" s="18"/>
      <c r="F492" s="18"/>
    </row>
    <row r="493" spans="1:6" s="19" customFormat="1" ht="13.5" customHeight="1" x14ac:dyDescent="0.2">
      <c r="A493" s="15"/>
      <c r="B493" s="11"/>
      <c r="C493" s="14"/>
      <c r="D493" s="14"/>
      <c r="E493" s="18"/>
      <c r="F493" s="18"/>
    </row>
    <row r="494" spans="1:6" ht="13.5" customHeight="1" x14ac:dyDescent="0.2">
      <c r="C494" s="14"/>
      <c r="D494" s="14"/>
    </row>
    <row r="495" spans="1:6" ht="13.5" customHeight="1" x14ac:dyDescent="0.2">
      <c r="C495" s="14"/>
      <c r="D495" s="14"/>
    </row>
    <row r="496" spans="1:6" s="19" customFormat="1" ht="13.5" customHeight="1" x14ac:dyDescent="0.2">
      <c r="A496" s="15"/>
      <c r="B496" s="16"/>
      <c r="E496" s="18"/>
      <c r="F496" s="18"/>
    </row>
    <row r="497" spans="1:6" s="19" customFormat="1" ht="13.5" customHeight="1" x14ac:dyDescent="0.2">
      <c r="A497" s="15"/>
      <c r="B497" s="11"/>
      <c r="C497" s="12"/>
      <c r="D497" s="12"/>
      <c r="E497" s="18"/>
      <c r="F497" s="18"/>
    </row>
    <row r="498" spans="1:6" ht="13.5" customHeight="1" x14ac:dyDescent="0.2">
      <c r="C498" s="14"/>
      <c r="D498" s="14"/>
    </row>
    <row r="500" spans="1:6" ht="13.5" customHeight="1" x14ac:dyDescent="0.2">
      <c r="C500" s="14"/>
      <c r="D500" s="14"/>
    </row>
    <row r="503" spans="1:6" s="23" customFormat="1" ht="13.5" customHeight="1" x14ac:dyDescent="0.15">
      <c r="A503" s="10"/>
      <c r="B503" s="11"/>
      <c r="C503" s="14"/>
      <c r="D503" s="14"/>
      <c r="E503" s="29"/>
      <c r="F503" s="29"/>
    </row>
    <row r="504" spans="1:6" s="19" customFormat="1" ht="13.5" customHeight="1" x14ac:dyDescent="0.2">
      <c r="A504" s="15"/>
      <c r="B504" s="16"/>
      <c r="E504" s="18"/>
      <c r="F504" s="18"/>
    </row>
    <row r="505" spans="1:6" s="19" customFormat="1" ht="13.5" customHeight="1" x14ac:dyDescent="0.2">
      <c r="A505" s="15"/>
      <c r="B505" s="11"/>
      <c r="C505" s="12"/>
      <c r="D505" s="12"/>
      <c r="E505" s="18"/>
      <c r="F505" s="18"/>
    </row>
    <row r="506" spans="1:6" s="19" customFormat="1" ht="13.5" customHeight="1" x14ac:dyDescent="0.2">
      <c r="A506" s="15"/>
      <c r="B506" s="11"/>
      <c r="C506" s="14"/>
      <c r="D506" s="14"/>
      <c r="E506" s="18"/>
      <c r="F506" s="18"/>
    </row>
    <row r="507" spans="1:6" s="19" customFormat="1" ht="13.5" customHeight="1" x14ac:dyDescent="0.2">
      <c r="A507" s="15"/>
      <c r="B507" s="11"/>
      <c r="C507" s="12"/>
      <c r="D507" s="12"/>
      <c r="E507" s="18"/>
      <c r="F507" s="18"/>
    </row>
    <row r="508" spans="1:6" s="28" customFormat="1" ht="13.5" customHeight="1" x14ac:dyDescent="0.25">
      <c r="A508" s="24"/>
      <c r="B508" s="11"/>
      <c r="C508" s="14"/>
      <c r="D508" s="14"/>
      <c r="E508" s="27"/>
      <c r="F508" s="27"/>
    </row>
    <row r="509" spans="1:6" s="31" customFormat="1" ht="13.5" customHeight="1" x14ac:dyDescent="0.2">
      <c r="A509" s="30"/>
      <c r="B509" s="11"/>
      <c r="C509" s="14"/>
      <c r="D509" s="14"/>
    </row>
    <row r="510" spans="1:6" s="31" customFormat="1" ht="13.5" customHeight="1" x14ac:dyDescent="0.2">
      <c r="A510" s="30"/>
      <c r="B510" s="16"/>
      <c r="C510" s="19"/>
      <c r="D510" s="19"/>
    </row>
    <row r="511" spans="1:6" s="31" customFormat="1" ht="13.5" customHeight="1" x14ac:dyDescent="0.2">
      <c r="A511" s="32"/>
      <c r="B511" s="16"/>
      <c r="C511" s="19"/>
      <c r="D511" s="19"/>
    </row>
    <row r="512" spans="1:6" ht="13.5" customHeight="1" x14ac:dyDescent="0.2">
      <c r="A512" s="32"/>
      <c r="B512" s="16"/>
      <c r="C512" s="19"/>
      <c r="D512" s="19"/>
    </row>
    <row r="513" spans="1:6" ht="13.5" customHeight="1" x14ac:dyDescent="0.2">
      <c r="A513" s="32"/>
    </row>
    <row r="514" spans="1:6" ht="13.5" customHeight="1" x14ac:dyDescent="0.2">
      <c r="A514" s="32"/>
      <c r="C514" s="14"/>
      <c r="D514" s="14"/>
    </row>
    <row r="515" spans="1:6" ht="13.5" customHeight="1" x14ac:dyDescent="0.2">
      <c r="A515" s="32"/>
      <c r="B515" s="16"/>
      <c r="C515" s="19"/>
      <c r="D515" s="19"/>
    </row>
    <row r="516" spans="1:6" s="19" customFormat="1" ht="13.5" customHeight="1" x14ac:dyDescent="0.2">
      <c r="A516" s="15"/>
      <c r="B516" s="16"/>
      <c r="E516" s="18"/>
      <c r="F516" s="18"/>
    </row>
    <row r="518" spans="1:6" ht="13.5" customHeight="1" x14ac:dyDescent="0.2">
      <c r="C518" s="14"/>
      <c r="D518" s="14"/>
    </row>
    <row r="519" spans="1:6" ht="13.5" customHeight="1" x14ac:dyDescent="0.2">
      <c r="C519" s="14"/>
      <c r="D519" s="14"/>
    </row>
    <row r="520" spans="1:6" ht="13.5" customHeight="1" x14ac:dyDescent="0.2">
      <c r="C520" s="14"/>
      <c r="D520" s="14"/>
    </row>
    <row r="521" spans="1:6" ht="13.5" customHeight="1" x14ac:dyDescent="0.2">
      <c r="C521" s="14"/>
      <c r="D521" s="14"/>
    </row>
    <row r="522" spans="1:6" s="23" customFormat="1" ht="13.5" customHeight="1" x14ac:dyDescent="0.15">
      <c r="A522" s="10"/>
      <c r="B522" s="11"/>
      <c r="C522" s="14"/>
      <c r="D522" s="14"/>
      <c r="E522" s="29"/>
      <c r="F522" s="29"/>
    </row>
    <row r="523" spans="1:6" ht="13.5" customHeight="1" x14ac:dyDescent="0.2">
      <c r="B523" s="16"/>
      <c r="C523" s="19"/>
      <c r="D523" s="19"/>
    </row>
    <row r="524" spans="1:6" ht="13.5" customHeight="1" x14ac:dyDescent="0.2">
      <c r="B524" s="16"/>
      <c r="C524" s="19"/>
      <c r="D524" s="19"/>
    </row>
    <row r="525" spans="1:6" ht="13.5" customHeight="1" x14ac:dyDescent="0.2">
      <c r="B525" s="16"/>
      <c r="C525" s="19"/>
      <c r="D525" s="19"/>
    </row>
    <row r="526" spans="1:6" ht="13.5" customHeight="1" x14ac:dyDescent="0.2">
      <c r="B526" s="16"/>
      <c r="C526" s="19"/>
      <c r="D526" s="19"/>
    </row>
    <row r="527" spans="1:6" ht="13.5" customHeight="1" x14ac:dyDescent="0.2">
      <c r="B527" s="25"/>
      <c r="C527" s="26"/>
      <c r="D527" s="26"/>
    </row>
    <row r="528" spans="1:6" s="19" customFormat="1" ht="13.5" customHeight="1" x14ac:dyDescent="0.2">
      <c r="A528" s="15"/>
      <c r="B528" s="16"/>
      <c r="E528" s="18"/>
      <c r="F528" s="18"/>
    </row>
    <row r="529" spans="2:4" ht="13.5" customHeight="1" x14ac:dyDescent="0.2">
      <c r="B529" s="16"/>
      <c r="C529" s="19"/>
      <c r="D529" s="19"/>
    </row>
    <row r="530" spans="2:4" ht="13.5" customHeight="1" x14ac:dyDescent="0.2">
      <c r="C530" s="31"/>
      <c r="D530" s="31"/>
    </row>
    <row r="531" spans="2:4" ht="13.5" customHeight="1" x14ac:dyDescent="0.2">
      <c r="C531" s="31"/>
      <c r="D531" s="31"/>
    </row>
    <row r="532" spans="2:4" ht="13.5" customHeight="1" x14ac:dyDescent="0.2">
      <c r="C532" s="31"/>
      <c r="D532" s="31"/>
    </row>
    <row r="533" spans="2:4" ht="13.5" customHeight="1" x14ac:dyDescent="0.2">
      <c r="C533" s="31"/>
      <c r="D533" s="31"/>
    </row>
    <row r="534" spans="2:4" ht="13.5" customHeight="1" x14ac:dyDescent="0.2">
      <c r="C534" s="31"/>
      <c r="D534" s="31"/>
    </row>
    <row r="535" spans="2:4" ht="13.5" customHeight="1" x14ac:dyDescent="0.2">
      <c r="B535" s="16"/>
      <c r="C535" s="19"/>
      <c r="D535" s="19"/>
    </row>
    <row r="536" spans="2:4" ht="13.5" customHeight="1" x14ac:dyDescent="0.2">
      <c r="C536" s="14"/>
      <c r="D536" s="14"/>
    </row>
    <row r="537" spans="2:4" ht="13.5" customHeight="1" x14ac:dyDescent="0.2">
      <c r="C537" s="14"/>
      <c r="D537" s="14"/>
    </row>
    <row r="538" spans="2:4" ht="13.5" customHeight="1" x14ac:dyDescent="0.2">
      <c r="C538" s="14"/>
      <c r="D538" s="14"/>
    </row>
    <row r="539" spans="2:4" ht="13.5" customHeight="1" x14ac:dyDescent="0.2">
      <c r="C539" s="14"/>
      <c r="D539" s="14"/>
    </row>
    <row r="540" spans="2:4" ht="13.5" customHeight="1" x14ac:dyDescent="0.2">
      <c r="C540" s="14"/>
      <c r="D540" s="14"/>
    </row>
    <row r="541" spans="2:4" ht="13.5" customHeight="1" x14ac:dyDescent="0.2">
      <c r="C541" s="14"/>
      <c r="D541" s="14"/>
    </row>
    <row r="542" spans="2:4" ht="13.5" customHeight="1" x14ac:dyDescent="0.2">
      <c r="C542" s="14"/>
      <c r="D542" s="14"/>
    </row>
    <row r="543" spans="2:4" ht="13.5" customHeight="1" x14ac:dyDescent="0.2">
      <c r="C543" s="14"/>
      <c r="D543" s="14"/>
    </row>
    <row r="544" spans="2:4" ht="13.5" customHeight="1" x14ac:dyDescent="0.2">
      <c r="C544" s="14"/>
      <c r="D544" s="14"/>
    </row>
    <row r="545" spans="2:4" ht="13.5" customHeight="1" x14ac:dyDescent="0.2">
      <c r="C545" s="14"/>
      <c r="D545" s="14"/>
    </row>
    <row r="546" spans="2:4" ht="13.5" customHeight="1" x14ac:dyDescent="0.2">
      <c r="C546" s="14"/>
      <c r="D546" s="14"/>
    </row>
    <row r="547" spans="2:4" ht="13.5" customHeight="1" x14ac:dyDescent="0.2">
      <c r="B547" s="16"/>
      <c r="C547" s="19"/>
      <c r="D547" s="19"/>
    </row>
    <row r="552" spans="2:4" ht="13.5" customHeight="1" x14ac:dyDescent="0.2">
      <c r="C552" s="14"/>
      <c r="D552" s="14"/>
    </row>
    <row r="553" spans="2:4" ht="13.5" customHeight="1" x14ac:dyDescent="0.2">
      <c r="C553" s="14"/>
      <c r="D553" s="14"/>
    </row>
    <row r="554" spans="2:4" ht="13.5" customHeight="1" x14ac:dyDescent="0.2">
      <c r="C554" s="14"/>
      <c r="D554" s="14"/>
    </row>
    <row r="555" spans="2:4" ht="13.5" customHeight="1" x14ac:dyDescent="0.2">
      <c r="C555" s="14"/>
      <c r="D555" s="14"/>
    </row>
    <row r="556" spans="2:4" ht="13.5" customHeight="1" x14ac:dyDescent="0.2">
      <c r="C556" s="14"/>
      <c r="D556" s="14"/>
    </row>
    <row r="557" spans="2:4" ht="13.5" customHeight="1" x14ac:dyDescent="0.2">
      <c r="C557" s="14"/>
      <c r="D557" s="14"/>
    </row>
    <row r="558" spans="2:4" ht="13.5" customHeight="1" x14ac:dyDescent="0.2">
      <c r="C558" s="14"/>
      <c r="D558" s="14"/>
    </row>
    <row r="559" spans="2:4" ht="13.5" customHeight="1" x14ac:dyDescent="0.2">
      <c r="C559" s="14"/>
      <c r="D559" s="14"/>
    </row>
    <row r="561" spans="3:4" ht="13.5" customHeight="1" x14ac:dyDescent="0.2">
      <c r="C561" s="14"/>
      <c r="D561" s="14"/>
    </row>
    <row r="562" spans="3:4" ht="13.5" customHeight="1" x14ac:dyDescent="0.2">
      <c r="C562" s="14"/>
      <c r="D562" s="14"/>
    </row>
    <row r="563" spans="3:4" ht="13.5" customHeight="1" x14ac:dyDescent="0.2">
      <c r="C563" s="14"/>
      <c r="D563" s="14"/>
    </row>
    <row r="564" spans="3:4" ht="13.5" customHeight="1" x14ac:dyDescent="0.2">
      <c r="C564" s="14"/>
      <c r="D564" s="14"/>
    </row>
    <row r="565" spans="3:4" ht="13.5" customHeight="1" x14ac:dyDescent="0.2">
      <c r="C565" s="14"/>
      <c r="D565" s="14"/>
    </row>
    <row r="566" spans="3:4" ht="13.5" customHeight="1" x14ac:dyDescent="0.2">
      <c r="C566" s="14"/>
      <c r="D566" s="14"/>
    </row>
    <row r="567" spans="3:4" ht="13.5" customHeight="1" x14ac:dyDescent="0.2">
      <c r="C567" s="14"/>
      <c r="D567" s="14"/>
    </row>
    <row r="568" spans="3:4" ht="13.5" customHeight="1" x14ac:dyDescent="0.2">
      <c r="C568" s="14"/>
      <c r="D568" s="14"/>
    </row>
    <row r="569" spans="3:4" ht="13.5" customHeight="1" x14ac:dyDescent="0.2">
      <c r="C569" s="14"/>
      <c r="D569" s="14"/>
    </row>
    <row r="570" spans="3:4" ht="13.5" customHeight="1" x14ac:dyDescent="0.2">
      <c r="C570" s="14"/>
      <c r="D570" s="14"/>
    </row>
    <row r="571" spans="3:4" ht="13.5" customHeight="1" x14ac:dyDescent="0.2">
      <c r="C571" s="14"/>
      <c r="D571" s="14"/>
    </row>
    <row r="572" spans="3:4" ht="13.5" customHeight="1" x14ac:dyDescent="0.2">
      <c r="C572" s="14"/>
      <c r="D572" s="14"/>
    </row>
    <row r="573" spans="3:4" ht="13.5" customHeight="1" x14ac:dyDescent="0.2">
      <c r="C573" s="14"/>
      <c r="D573" s="14"/>
    </row>
    <row r="574" spans="3:4" ht="13.5" customHeight="1" x14ac:dyDescent="0.2">
      <c r="C574" s="14"/>
      <c r="D574" s="14"/>
    </row>
    <row r="575" spans="3:4" ht="13.5" customHeight="1" x14ac:dyDescent="0.2">
      <c r="C575" s="14"/>
      <c r="D575" s="14"/>
    </row>
    <row r="576" spans="3:4" ht="13.5" customHeight="1" x14ac:dyDescent="0.2">
      <c r="C576" s="14"/>
      <c r="D576" s="14"/>
    </row>
    <row r="577" spans="3:4" ht="13.5" customHeight="1" x14ac:dyDescent="0.2">
      <c r="C577" s="14"/>
      <c r="D577" s="14"/>
    </row>
    <row r="578" spans="3:4" ht="13.5" customHeight="1" x14ac:dyDescent="0.2">
      <c r="C578" s="14"/>
      <c r="D578" s="14"/>
    </row>
    <row r="579" spans="3:4" ht="13.5" customHeight="1" x14ac:dyDescent="0.2">
      <c r="C579" s="14"/>
      <c r="D579" s="14"/>
    </row>
    <row r="580" spans="3:4" ht="13.5" customHeight="1" x14ac:dyDescent="0.2">
      <c r="C580" s="14"/>
      <c r="D580" s="14"/>
    </row>
    <row r="581" spans="3:4" ht="13.5" customHeight="1" x14ac:dyDescent="0.2">
      <c r="C581" s="14"/>
      <c r="D581" s="14"/>
    </row>
    <row r="582" spans="3:4" ht="13.5" customHeight="1" x14ac:dyDescent="0.2">
      <c r="C582" s="14"/>
      <c r="D582" s="14"/>
    </row>
    <row r="583" spans="3:4" ht="13.5" customHeight="1" x14ac:dyDescent="0.2">
      <c r="C583" s="14"/>
      <c r="D583" s="14"/>
    </row>
    <row r="584" spans="3:4" ht="13.5" customHeight="1" x14ac:dyDescent="0.2">
      <c r="C584" s="14"/>
      <c r="D584" s="14"/>
    </row>
    <row r="585" spans="3:4" ht="13.5" customHeight="1" x14ac:dyDescent="0.2">
      <c r="C585" s="14"/>
      <c r="D585" s="14"/>
    </row>
    <row r="586" spans="3:4" ht="13.5" customHeight="1" x14ac:dyDescent="0.2">
      <c r="C586" s="14"/>
      <c r="D586" s="14"/>
    </row>
    <row r="587" spans="3:4" ht="13.5" customHeight="1" x14ac:dyDescent="0.2">
      <c r="C587" s="14"/>
      <c r="D587" s="14"/>
    </row>
    <row r="588" spans="3:4" ht="13.5" customHeight="1" x14ac:dyDescent="0.2">
      <c r="C588" s="14"/>
      <c r="D588" s="14"/>
    </row>
    <row r="589" spans="3:4" ht="13.5" customHeight="1" x14ac:dyDescent="0.2">
      <c r="C589" s="14"/>
      <c r="D589" s="14"/>
    </row>
    <row r="590" spans="3:4" ht="13.5" customHeight="1" x14ac:dyDescent="0.2">
      <c r="C590" s="14"/>
      <c r="D590" s="14"/>
    </row>
    <row r="591" spans="3:4" ht="13.5" customHeight="1" x14ac:dyDescent="0.2">
      <c r="C591" s="14"/>
      <c r="D591" s="14"/>
    </row>
    <row r="592" spans="3:4" ht="13.5" customHeight="1" x14ac:dyDescent="0.2">
      <c r="C592" s="14"/>
      <c r="D592" s="14"/>
    </row>
    <row r="593" spans="3:4" ht="13.5" customHeight="1" x14ac:dyDescent="0.2">
      <c r="C593" s="14"/>
      <c r="D593" s="14"/>
    </row>
    <row r="594" spans="3:4" ht="13.5" customHeight="1" x14ac:dyDescent="0.2">
      <c r="C594" s="14"/>
      <c r="D594" s="14"/>
    </row>
    <row r="595" spans="3:4" ht="13.5" customHeight="1" x14ac:dyDescent="0.2">
      <c r="C595" s="14"/>
      <c r="D595" s="14"/>
    </row>
    <row r="596" spans="3:4" ht="13.5" customHeight="1" x14ac:dyDescent="0.2">
      <c r="C596" s="14"/>
      <c r="D596" s="14"/>
    </row>
    <row r="597" spans="3:4" ht="13.5" customHeight="1" x14ac:dyDescent="0.2">
      <c r="C597" s="14"/>
      <c r="D597" s="14"/>
    </row>
    <row r="598" spans="3:4" ht="13.5" customHeight="1" x14ac:dyDescent="0.2">
      <c r="C598" s="14"/>
      <c r="D598" s="14"/>
    </row>
    <row r="599" spans="3:4" ht="13.5" customHeight="1" x14ac:dyDescent="0.2">
      <c r="C599" s="14"/>
      <c r="D599" s="14"/>
    </row>
    <row r="600" spans="3:4" ht="13.5" customHeight="1" x14ac:dyDescent="0.2">
      <c r="C600" s="14"/>
      <c r="D600" s="14"/>
    </row>
    <row r="601" spans="3:4" ht="13.5" customHeight="1" x14ac:dyDescent="0.2">
      <c r="C601" s="14"/>
      <c r="D601" s="14"/>
    </row>
    <row r="602" spans="3:4" ht="13.5" customHeight="1" x14ac:dyDescent="0.2">
      <c r="C602" s="14"/>
      <c r="D602" s="14"/>
    </row>
    <row r="603" spans="3:4" ht="13.5" customHeight="1" x14ac:dyDescent="0.2">
      <c r="C603" s="14"/>
      <c r="D603" s="14"/>
    </row>
    <row r="604" spans="3:4" ht="13.5" customHeight="1" x14ac:dyDescent="0.2">
      <c r="C604" s="14"/>
      <c r="D604" s="14"/>
    </row>
    <row r="605" spans="3:4" ht="13.5" customHeight="1" x14ac:dyDescent="0.2">
      <c r="C605" s="14"/>
      <c r="D605" s="14"/>
    </row>
    <row r="606" spans="3:4" ht="13.5" customHeight="1" x14ac:dyDescent="0.2">
      <c r="C606" s="14"/>
      <c r="D606" s="14"/>
    </row>
    <row r="607" spans="3:4" ht="13.5" customHeight="1" x14ac:dyDescent="0.2">
      <c r="C607" s="14"/>
      <c r="D607" s="14"/>
    </row>
    <row r="608" spans="3:4" ht="13.5" customHeight="1" x14ac:dyDescent="0.2">
      <c r="C608" s="14"/>
      <c r="D608" s="14"/>
    </row>
    <row r="609" spans="3:4" ht="13.5" customHeight="1" x14ac:dyDescent="0.2">
      <c r="C609" s="14"/>
      <c r="D609" s="14"/>
    </row>
    <row r="610" spans="3:4" ht="13.5" customHeight="1" x14ac:dyDescent="0.2">
      <c r="C610" s="14"/>
      <c r="D610" s="14"/>
    </row>
    <row r="611" spans="3:4" ht="13.5" customHeight="1" x14ac:dyDescent="0.2">
      <c r="C611" s="14"/>
      <c r="D611" s="14"/>
    </row>
    <row r="612" spans="3:4" ht="13.5" customHeight="1" x14ac:dyDescent="0.2">
      <c r="C612" s="14"/>
      <c r="D612" s="14"/>
    </row>
    <row r="613" spans="3:4" ht="13.5" customHeight="1" x14ac:dyDescent="0.2">
      <c r="C613" s="14"/>
      <c r="D613" s="14"/>
    </row>
    <row r="614" spans="3:4" ht="13.5" customHeight="1" x14ac:dyDescent="0.2">
      <c r="C614" s="14"/>
      <c r="D614" s="14"/>
    </row>
    <row r="615" spans="3:4" ht="13.5" customHeight="1" x14ac:dyDescent="0.2">
      <c r="C615" s="14"/>
      <c r="D615" s="14"/>
    </row>
    <row r="616" spans="3:4" ht="13.5" customHeight="1" x14ac:dyDescent="0.2">
      <c r="C616" s="14"/>
      <c r="D616" s="14"/>
    </row>
    <row r="617" spans="3:4" ht="13.5" customHeight="1" x14ac:dyDescent="0.2">
      <c r="C617" s="14"/>
      <c r="D617" s="14"/>
    </row>
    <row r="618" spans="3:4" ht="13.5" customHeight="1" x14ac:dyDescent="0.2">
      <c r="C618" s="14"/>
      <c r="D618" s="14"/>
    </row>
    <row r="619" spans="3:4" ht="13.5" customHeight="1" x14ac:dyDescent="0.2">
      <c r="C619" s="14"/>
      <c r="D619" s="14"/>
    </row>
    <row r="620" spans="3:4" ht="13.5" customHeight="1" x14ac:dyDescent="0.2">
      <c r="C620" s="14"/>
      <c r="D620" s="14"/>
    </row>
    <row r="621" spans="3:4" ht="13.5" customHeight="1" x14ac:dyDescent="0.2">
      <c r="C621" s="14"/>
      <c r="D621" s="14"/>
    </row>
    <row r="622" spans="3:4" ht="13.5" customHeight="1" x14ac:dyDescent="0.2">
      <c r="C622" s="14"/>
      <c r="D622" s="14"/>
    </row>
    <row r="623" spans="3:4" ht="13.5" customHeight="1" x14ac:dyDescent="0.2">
      <c r="C623" s="14"/>
      <c r="D623" s="14"/>
    </row>
    <row r="624" spans="3:4" ht="13.5" customHeight="1" x14ac:dyDescent="0.2">
      <c r="C624" s="14"/>
      <c r="D624" s="14"/>
    </row>
    <row r="625" spans="3:4" ht="13.5" customHeight="1" x14ac:dyDescent="0.2">
      <c r="C625" s="14"/>
      <c r="D625" s="14"/>
    </row>
    <row r="626" spans="3:4" ht="13.5" customHeight="1" x14ac:dyDescent="0.2">
      <c r="C626" s="14"/>
      <c r="D626" s="14"/>
    </row>
    <row r="627" spans="3:4" ht="13.5" customHeight="1" x14ac:dyDescent="0.2">
      <c r="C627" s="14"/>
      <c r="D627" s="14"/>
    </row>
    <row r="628" spans="3:4" ht="13.5" customHeight="1" x14ac:dyDescent="0.2">
      <c r="C628" s="14"/>
      <c r="D628" s="14"/>
    </row>
    <row r="629" spans="3:4" ht="13.5" customHeight="1" x14ac:dyDescent="0.2">
      <c r="C629" s="14"/>
      <c r="D629" s="14"/>
    </row>
    <row r="630" spans="3:4" ht="13.5" customHeight="1" x14ac:dyDescent="0.2">
      <c r="C630" s="14"/>
      <c r="D630" s="14"/>
    </row>
    <row r="631" spans="3:4" ht="13.5" customHeight="1" x14ac:dyDescent="0.2">
      <c r="C631" s="14"/>
      <c r="D631" s="14"/>
    </row>
    <row r="632" spans="3:4" ht="13.5" customHeight="1" x14ac:dyDescent="0.2">
      <c r="C632" s="14"/>
      <c r="D632" s="14"/>
    </row>
    <row r="633" spans="3:4" ht="13.5" customHeight="1" x14ac:dyDescent="0.2">
      <c r="C633" s="14"/>
      <c r="D633" s="14"/>
    </row>
    <row r="634" spans="3:4" ht="13.5" customHeight="1" x14ac:dyDescent="0.2">
      <c r="C634" s="14"/>
      <c r="D634" s="14"/>
    </row>
    <row r="635" spans="3:4" ht="13.5" customHeight="1" x14ac:dyDescent="0.2">
      <c r="C635" s="14"/>
      <c r="D635" s="14"/>
    </row>
    <row r="636" spans="3:4" ht="13.5" customHeight="1" x14ac:dyDescent="0.2">
      <c r="C636" s="14"/>
      <c r="D636" s="14"/>
    </row>
    <row r="637" spans="3:4" ht="13.5" customHeight="1" x14ac:dyDescent="0.2">
      <c r="C637" s="14"/>
      <c r="D637" s="14"/>
    </row>
    <row r="640" spans="3:4" ht="13.5" customHeight="1" x14ac:dyDescent="0.2">
      <c r="C640" s="14"/>
      <c r="D640" s="14"/>
    </row>
    <row r="642" spans="3:4" ht="13.5" customHeight="1" x14ac:dyDescent="0.2">
      <c r="C642" s="14"/>
      <c r="D642" s="14"/>
    </row>
    <row r="643" spans="3:4" ht="13.5" customHeight="1" x14ac:dyDescent="0.2">
      <c r="C643" s="14"/>
      <c r="D643" s="14"/>
    </row>
    <row r="644" spans="3:4" ht="13.5" customHeight="1" x14ac:dyDescent="0.2">
      <c r="C644" s="14"/>
      <c r="D644" s="14"/>
    </row>
    <row r="645" spans="3:4" ht="13.5" customHeight="1" x14ac:dyDescent="0.2">
      <c r="C645" s="14"/>
      <c r="D645" s="14"/>
    </row>
    <row r="646" spans="3:4" ht="13.5" customHeight="1" x14ac:dyDescent="0.2">
      <c r="C646" s="14"/>
      <c r="D646" s="14"/>
    </row>
    <row r="647" spans="3:4" ht="13.5" customHeight="1" x14ac:dyDescent="0.2">
      <c r="C647" s="14"/>
      <c r="D647" s="14"/>
    </row>
    <row r="648" spans="3:4" ht="13.5" customHeight="1" x14ac:dyDescent="0.2">
      <c r="C648" s="14"/>
      <c r="D648" s="14"/>
    </row>
    <row r="649" spans="3:4" ht="13.5" customHeight="1" x14ac:dyDescent="0.2">
      <c r="C649" s="14"/>
      <c r="D649" s="14"/>
    </row>
    <row r="650" spans="3:4" ht="13.5" customHeight="1" x14ac:dyDescent="0.2">
      <c r="C650" s="14"/>
      <c r="D650" s="14"/>
    </row>
    <row r="651" spans="3:4" ht="13.5" customHeight="1" x14ac:dyDescent="0.2">
      <c r="C651" s="14"/>
      <c r="D651" s="14"/>
    </row>
    <row r="652" spans="3:4" ht="13.5" customHeight="1" x14ac:dyDescent="0.2">
      <c r="C652" s="14"/>
      <c r="D652" s="14"/>
    </row>
    <row r="653" spans="3:4" ht="13.5" customHeight="1" x14ac:dyDescent="0.2">
      <c r="C653" s="14"/>
      <c r="D653" s="14"/>
    </row>
    <row r="654" spans="3:4" ht="13.5" customHeight="1" x14ac:dyDescent="0.2">
      <c r="C654" s="14"/>
      <c r="D654" s="14"/>
    </row>
    <row r="655" spans="3:4" ht="13.5" customHeight="1" x14ac:dyDescent="0.2">
      <c r="C655" s="14"/>
      <c r="D655" s="14"/>
    </row>
    <row r="656" spans="3:4" ht="13.5" customHeight="1" x14ac:dyDescent="0.2">
      <c r="C656" s="14"/>
      <c r="D656" s="14"/>
    </row>
    <row r="657" spans="3:4" ht="13.5" customHeight="1" x14ac:dyDescent="0.2">
      <c r="C657" s="14"/>
      <c r="D657" s="14"/>
    </row>
    <row r="660" spans="3:4" ht="13.5" customHeight="1" x14ac:dyDescent="0.2">
      <c r="C660" s="14"/>
      <c r="D660" s="14"/>
    </row>
    <row r="662" spans="3:4" ht="13.5" customHeight="1" x14ac:dyDescent="0.2">
      <c r="C662" s="14"/>
      <c r="D662" s="14"/>
    </row>
    <row r="663" spans="3:4" ht="13.5" customHeight="1" x14ac:dyDescent="0.2">
      <c r="C663" s="14"/>
      <c r="D663" s="14"/>
    </row>
    <row r="664" spans="3:4" ht="13.5" customHeight="1" x14ac:dyDescent="0.2">
      <c r="C664" s="14"/>
      <c r="D664" s="14"/>
    </row>
    <row r="665" spans="3:4" ht="13.5" customHeight="1" x14ac:dyDescent="0.2">
      <c r="C665" s="14"/>
      <c r="D665" s="14"/>
    </row>
    <row r="666" spans="3:4" ht="13.5" customHeight="1" x14ac:dyDescent="0.2">
      <c r="C666" s="14"/>
      <c r="D666" s="14"/>
    </row>
    <row r="667" spans="3:4" ht="13.5" customHeight="1" x14ac:dyDescent="0.2">
      <c r="C667" s="14"/>
      <c r="D667" s="14"/>
    </row>
    <row r="668" spans="3:4" ht="13.5" customHeight="1" x14ac:dyDescent="0.2">
      <c r="C668" s="14"/>
      <c r="D668" s="14"/>
    </row>
    <row r="669" spans="3:4" ht="13.5" customHeight="1" x14ac:dyDescent="0.2">
      <c r="C669" s="14"/>
      <c r="D669" s="14"/>
    </row>
    <row r="670" spans="3:4" ht="13.5" customHeight="1" x14ac:dyDescent="0.2">
      <c r="C670" s="14"/>
      <c r="D670" s="14"/>
    </row>
    <row r="671" spans="3:4" ht="13.5" customHeight="1" x14ac:dyDescent="0.2">
      <c r="C671" s="14"/>
      <c r="D671" s="14"/>
    </row>
    <row r="672" spans="3:4" ht="13.5" customHeight="1" x14ac:dyDescent="0.2">
      <c r="C672" s="14"/>
      <c r="D672" s="14"/>
    </row>
    <row r="673" spans="3:4" ht="13.5" customHeight="1" x14ac:dyDescent="0.2">
      <c r="C673" s="14"/>
      <c r="D673" s="14"/>
    </row>
    <row r="674" spans="3:4" ht="13.5" customHeight="1" x14ac:dyDescent="0.2">
      <c r="C674" s="14"/>
      <c r="D674" s="14"/>
    </row>
    <row r="675" spans="3:4" ht="13.5" customHeight="1" x14ac:dyDescent="0.2">
      <c r="C675" s="14"/>
      <c r="D675" s="14"/>
    </row>
    <row r="676" spans="3:4" ht="13.5" customHeight="1" x14ac:dyDescent="0.2">
      <c r="C676" s="14"/>
      <c r="D676" s="14"/>
    </row>
    <row r="677" spans="3:4" ht="13.5" customHeight="1" x14ac:dyDescent="0.2">
      <c r="C677" s="14"/>
      <c r="D677" s="14"/>
    </row>
    <row r="678" spans="3:4" ht="13.5" customHeight="1" x14ac:dyDescent="0.2">
      <c r="C678" s="14"/>
      <c r="D678" s="14"/>
    </row>
    <row r="679" spans="3:4" ht="13.5" customHeight="1" x14ac:dyDescent="0.2">
      <c r="C679" s="14"/>
      <c r="D679" s="14"/>
    </row>
    <row r="680" spans="3:4" ht="13.5" customHeight="1" x14ac:dyDescent="0.2">
      <c r="C680" s="14"/>
      <c r="D680" s="14"/>
    </row>
    <row r="681" spans="3:4" ht="13.5" customHeight="1" x14ac:dyDescent="0.2">
      <c r="C681" s="14"/>
      <c r="D681" s="14"/>
    </row>
    <row r="682" spans="3:4" ht="13.5" customHeight="1" x14ac:dyDescent="0.2">
      <c r="C682" s="14"/>
      <c r="D682" s="14"/>
    </row>
    <row r="683" spans="3:4" ht="13.5" customHeight="1" x14ac:dyDescent="0.2">
      <c r="C683" s="14"/>
      <c r="D683" s="14"/>
    </row>
    <row r="686" spans="3:4" ht="13.5" customHeight="1" x14ac:dyDescent="0.2">
      <c r="C686" s="14"/>
      <c r="D686" s="14"/>
    </row>
    <row r="688" spans="3:4" ht="13.5" customHeight="1" x14ac:dyDescent="0.2">
      <c r="C688" s="14"/>
      <c r="D688" s="14"/>
    </row>
    <row r="689" spans="3:4" ht="13.5" customHeight="1" x14ac:dyDescent="0.2">
      <c r="C689" s="14"/>
      <c r="D689" s="14"/>
    </row>
    <row r="690" spans="3:4" ht="13.5" customHeight="1" x14ac:dyDescent="0.2">
      <c r="C690" s="14"/>
      <c r="D690" s="14"/>
    </row>
    <row r="691" spans="3:4" ht="13.5" customHeight="1" x14ac:dyDescent="0.2">
      <c r="C691" s="14"/>
      <c r="D691" s="14"/>
    </row>
    <row r="692" spans="3:4" ht="13.5" customHeight="1" x14ac:dyDescent="0.2">
      <c r="C692" s="14"/>
      <c r="D692" s="14"/>
    </row>
    <row r="693" spans="3:4" ht="13.5" customHeight="1" x14ac:dyDescent="0.2">
      <c r="C693" s="14"/>
      <c r="D693" s="14"/>
    </row>
    <row r="694" spans="3:4" ht="13.5" customHeight="1" x14ac:dyDescent="0.2">
      <c r="C694" s="14"/>
      <c r="D694" s="14"/>
    </row>
    <row r="695" spans="3:4" ht="13.5" customHeight="1" x14ac:dyDescent="0.2">
      <c r="C695" s="14"/>
      <c r="D695" s="14"/>
    </row>
    <row r="696" spans="3:4" ht="13.5" customHeight="1" x14ac:dyDescent="0.2">
      <c r="C696" s="14"/>
      <c r="D696" s="14"/>
    </row>
    <row r="697" spans="3:4" ht="13.5" customHeight="1" x14ac:dyDescent="0.2">
      <c r="C697" s="14"/>
      <c r="D697" s="14"/>
    </row>
    <row r="698" spans="3:4" ht="13.5" customHeight="1" x14ac:dyDescent="0.2">
      <c r="C698" s="14"/>
      <c r="D698" s="14"/>
    </row>
    <row r="699" spans="3:4" ht="13.5" customHeight="1" x14ac:dyDescent="0.2">
      <c r="C699" s="14"/>
      <c r="D699" s="14"/>
    </row>
    <row r="700" spans="3:4" ht="13.5" customHeight="1" x14ac:dyDescent="0.2">
      <c r="C700" s="14"/>
      <c r="D700" s="14"/>
    </row>
    <row r="701" spans="3:4" ht="13.5" customHeight="1" x14ac:dyDescent="0.2">
      <c r="C701" s="14"/>
      <c r="D701" s="14"/>
    </row>
    <row r="702" spans="3:4" ht="13.5" customHeight="1" x14ac:dyDescent="0.2">
      <c r="C702" s="14"/>
      <c r="D702" s="14"/>
    </row>
    <row r="703" spans="3:4" ht="13.5" customHeight="1" x14ac:dyDescent="0.2">
      <c r="C703" s="14"/>
      <c r="D703" s="14"/>
    </row>
    <row r="704" spans="3:4" ht="13.5" customHeight="1" x14ac:dyDescent="0.2">
      <c r="C704" s="14"/>
      <c r="D704" s="14"/>
    </row>
    <row r="705" spans="3:4" ht="13.5" customHeight="1" x14ac:dyDescent="0.2">
      <c r="C705" s="14"/>
      <c r="D705" s="14"/>
    </row>
    <row r="706" spans="3:4" ht="13.5" customHeight="1" x14ac:dyDescent="0.2">
      <c r="C706" s="14"/>
      <c r="D706" s="14"/>
    </row>
    <row r="707" spans="3:4" ht="13.5" customHeight="1" x14ac:dyDescent="0.2">
      <c r="C707" s="14"/>
      <c r="D707" s="14"/>
    </row>
    <row r="708" spans="3:4" ht="13.5" customHeight="1" x14ac:dyDescent="0.2">
      <c r="C708" s="14"/>
      <c r="D708" s="14"/>
    </row>
    <row r="709" spans="3:4" ht="13.5" customHeight="1" x14ac:dyDescent="0.2">
      <c r="C709" s="14"/>
      <c r="D709" s="14"/>
    </row>
    <row r="713" spans="3:4" ht="13.5" customHeight="1" x14ac:dyDescent="0.2">
      <c r="C713" s="14"/>
      <c r="D713" s="14"/>
    </row>
    <row r="714" spans="3:4" ht="13.5" customHeight="1" x14ac:dyDescent="0.2">
      <c r="C714" s="14"/>
      <c r="D714" s="14"/>
    </row>
    <row r="715" spans="3:4" ht="13.5" customHeight="1" x14ac:dyDescent="0.2">
      <c r="C715" s="14"/>
      <c r="D715" s="14"/>
    </row>
    <row r="716" spans="3:4" ht="13.5" customHeight="1" x14ac:dyDescent="0.2">
      <c r="C716" s="14"/>
      <c r="D716" s="14"/>
    </row>
    <row r="717" spans="3:4" ht="13.5" customHeight="1" x14ac:dyDescent="0.2">
      <c r="C717" s="14"/>
      <c r="D717" s="14"/>
    </row>
    <row r="718" spans="3:4" ht="13.5" customHeight="1" x14ac:dyDescent="0.2">
      <c r="C718" s="14"/>
      <c r="D718" s="14"/>
    </row>
    <row r="722" spans="3:4" ht="13.5" customHeight="1" x14ac:dyDescent="0.2">
      <c r="C722" s="14"/>
      <c r="D722" s="14"/>
    </row>
    <row r="723" spans="3:4" ht="13.5" customHeight="1" x14ac:dyDescent="0.2">
      <c r="C723" s="14"/>
      <c r="D723" s="14"/>
    </row>
    <row r="724" spans="3:4" ht="13.5" customHeight="1" x14ac:dyDescent="0.2">
      <c r="C724" s="14"/>
      <c r="D724" s="14"/>
    </row>
    <row r="725" spans="3:4" ht="13.5" customHeight="1" x14ac:dyDescent="0.2">
      <c r="C725" s="14"/>
      <c r="D725" s="14"/>
    </row>
    <row r="726" spans="3:4" ht="13.5" customHeight="1" x14ac:dyDescent="0.2">
      <c r="C726" s="14"/>
      <c r="D726" s="14"/>
    </row>
    <row r="727" spans="3:4" ht="13.5" customHeight="1" x14ac:dyDescent="0.2">
      <c r="C727" s="14"/>
      <c r="D727" s="14"/>
    </row>
    <row r="728" spans="3:4" ht="13.5" customHeight="1" x14ac:dyDescent="0.2">
      <c r="C728" s="14"/>
      <c r="D728" s="14"/>
    </row>
    <row r="729" spans="3:4" ht="13.5" customHeight="1" x14ac:dyDescent="0.2">
      <c r="C729" s="14"/>
      <c r="D729" s="14"/>
    </row>
    <row r="730" spans="3:4" ht="13.5" customHeight="1" x14ac:dyDescent="0.2">
      <c r="C730" s="14"/>
      <c r="D730" s="14"/>
    </row>
    <row r="731" spans="3:4" ht="13.5" customHeight="1" x14ac:dyDescent="0.2">
      <c r="C731" s="14"/>
      <c r="D731" s="14"/>
    </row>
    <row r="732" spans="3:4" ht="13.5" customHeight="1" x14ac:dyDescent="0.2">
      <c r="C732" s="14"/>
      <c r="D732" s="14"/>
    </row>
    <row r="733" spans="3:4" ht="13.5" customHeight="1" x14ac:dyDescent="0.2">
      <c r="C733" s="14"/>
      <c r="D733" s="14"/>
    </row>
    <row r="734" spans="3:4" ht="13.5" customHeight="1" x14ac:dyDescent="0.2">
      <c r="C734" s="14"/>
      <c r="D734" s="14"/>
    </row>
    <row r="735" spans="3:4" ht="13.5" customHeight="1" x14ac:dyDescent="0.2">
      <c r="C735" s="14"/>
      <c r="D735" s="14"/>
    </row>
    <row r="736" spans="3:4" ht="13.5" customHeight="1" x14ac:dyDescent="0.2">
      <c r="C736" s="14"/>
      <c r="D736" s="14"/>
    </row>
    <row r="737" spans="3:4" ht="13.5" customHeight="1" x14ac:dyDescent="0.2">
      <c r="C737" s="14"/>
      <c r="D737" s="14"/>
    </row>
    <row r="738" spans="3:4" ht="13.5" customHeight="1" x14ac:dyDescent="0.2">
      <c r="C738" s="14"/>
      <c r="D738" s="14"/>
    </row>
    <row r="739" spans="3:4" ht="13.5" customHeight="1" x14ac:dyDescent="0.2">
      <c r="C739" s="14"/>
      <c r="D739" s="14"/>
    </row>
    <row r="740" spans="3:4" ht="13.5" customHeight="1" x14ac:dyDescent="0.2">
      <c r="C740" s="14"/>
      <c r="D740" s="14"/>
    </row>
    <row r="741" spans="3:4" ht="13.5" customHeight="1" x14ac:dyDescent="0.2">
      <c r="C741" s="14"/>
      <c r="D741" s="14"/>
    </row>
    <row r="742" spans="3:4" ht="13.5" customHeight="1" x14ac:dyDescent="0.2">
      <c r="C742" s="14"/>
      <c r="D742" s="14"/>
    </row>
    <row r="743" spans="3:4" ht="13.5" customHeight="1" x14ac:dyDescent="0.2">
      <c r="C743" s="14"/>
      <c r="D743" s="14"/>
    </row>
    <row r="744" spans="3:4" ht="13.5" customHeight="1" x14ac:dyDescent="0.2">
      <c r="C744" s="14"/>
      <c r="D744" s="14"/>
    </row>
    <row r="745" spans="3:4" ht="13.5" customHeight="1" x14ac:dyDescent="0.2">
      <c r="C745" s="14"/>
      <c r="D745" s="14"/>
    </row>
    <row r="746" spans="3:4" ht="13.5" customHeight="1" x14ac:dyDescent="0.2">
      <c r="C746" s="14"/>
      <c r="D746" s="14"/>
    </row>
    <row r="747" spans="3:4" ht="13.5" customHeight="1" x14ac:dyDescent="0.2">
      <c r="C747" s="14"/>
      <c r="D747" s="14"/>
    </row>
    <row r="748" spans="3:4" ht="13.5" customHeight="1" x14ac:dyDescent="0.2">
      <c r="C748" s="14"/>
      <c r="D748" s="14"/>
    </row>
    <row r="749" spans="3:4" ht="13.5" customHeight="1" x14ac:dyDescent="0.2">
      <c r="C749" s="14"/>
      <c r="D749" s="14"/>
    </row>
    <row r="750" spans="3:4" ht="13.5" customHeight="1" x14ac:dyDescent="0.2">
      <c r="C750" s="14"/>
      <c r="D750" s="14"/>
    </row>
    <row r="751" spans="3:4" ht="13.5" customHeight="1" x14ac:dyDescent="0.2">
      <c r="C751" s="14"/>
      <c r="D751" s="14"/>
    </row>
    <row r="752" spans="3:4" ht="13.5" customHeight="1" x14ac:dyDescent="0.2">
      <c r="C752" s="14"/>
      <c r="D752" s="14"/>
    </row>
    <row r="753" spans="3:4" ht="13.5" customHeight="1" x14ac:dyDescent="0.2">
      <c r="C753" s="14"/>
      <c r="D753" s="14"/>
    </row>
    <row r="754" spans="3:4" ht="13.5" customHeight="1" x14ac:dyDescent="0.2">
      <c r="C754" s="14"/>
      <c r="D754" s="14"/>
    </row>
    <row r="755" spans="3:4" ht="13.5" customHeight="1" x14ac:dyDescent="0.2">
      <c r="C755" s="14"/>
      <c r="D755" s="14"/>
    </row>
    <row r="757" spans="3:4" ht="13.5" customHeight="1" x14ac:dyDescent="0.2">
      <c r="C757" s="14"/>
      <c r="D757" s="14"/>
    </row>
    <row r="758" spans="3:4" ht="13.5" customHeight="1" x14ac:dyDescent="0.2">
      <c r="C758" s="14"/>
      <c r="D758" s="14"/>
    </row>
    <row r="759" spans="3:4" ht="13.5" customHeight="1" x14ac:dyDescent="0.2">
      <c r="C759" s="14"/>
      <c r="D759" s="14"/>
    </row>
    <row r="761" spans="3:4" ht="13.5" customHeight="1" x14ac:dyDescent="0.2">
      <c r="C761" s="14"/>
      <c r="D761" s="14"/>
    </row>
    <row r="762" spans="3:4" ht="13.5" customHeight="1" x14ac:dyDescent="0.2">
      <c r="C762" s="14"/>
      <c r="D762" s="14"/>
    </row>
    <row r="763" spans="3:4" ht="13.5" customHeight="1" x14ac:dyDescent="0.2">
      <c r="C763" s="14"/>
      <c r="D763" s="14"/>
    </row>
    <row r="764" spans="3:4" ht="13.5" customHeight="1" x14ac:dyDescent="0.2">
      <c r="C764" s="14"/>
      <c r="D764" s="14"/>
    </row>
    <row r="765" spans="3:4" ht="13.5" customHeight="1" x14ac:dyDescent="0.2">
      <c r="C765" s="14"/>
      <c r="D765" s="14"/>
    </row>
    <row r="766" spans="3:4" ht="13.5" customHeight="1" x14ac:dyDescent="0.2">
      <c r="C766" s="14"/>
      <c r="D766" s="14"/>
    </row>
    <row r="767" spans="3:4" ht="13.5" customHeight="1" x14ac:dyDescent="0.2">
      <c r="C767" s="14"/>
      <c r="D767" s="14"/>
    </row>
    <row r="768" spans="3:4" ht="13.5" customHeight="1" x14ac:dyDescent="0.2">
      <c r="C768" s="14"/>
      <c r="D768" s="14"/>
    </row>
    <row r="769" spans="1:6" ht="13.5" customHeight="1" x14ac:dyDescent="0.2">
      <c r="C769" s="14"/>
      <c r="D769" s="14"/>
    </row>
    <row r="770" spans="1:6" ht="13.5" customHeight="1" x14ac:dyDescent="0.2">
      <c r="C770" s="14"/>
      <c r="D770" s="14"/>
    </row>
    <row r="772" spans="1:6" ht="13.5" customHeight="1" x14ac:dyDescent="0.2">
      <c r="C772" s="14"/>
      <c r="D772" s="14"/>
    </row>
    <row r="774" spans="1:6" s="19" customFormat="1" ht="13.5" customHeight="1" x14ac:dyDescent="0.2">
      <c r="A774" s="15"/>
      <c r="B774" s="11"/>
      <c r="C774" s="12"/>
      <c r="D774" s="12"/>
      <c r="E774" s="18"/>
      <c r="F774" s="18"/>
    </row>
    <row r="775" spans="1:6" ht="13.5" customHeight="1" x14ac:dyDescent="0.2">
      <c r="C775" s="14"/>
      <c r="D775" s="14"/>
    </row>
    <row r="776" spans="1:6" ht="13.5" customHeight="1" x14ac:dyDescent="0.2">
      <c r="C776" s="14"/>
      <c r="D776" s="14"/>
    </row>
    <row r="777" spans="1:6" ht="13.5" customHeight="1" x14ac:dyDescent="0.2">
      <c r="C777" s="14"/>
      <c r="D777" s="14"/>
    </row>
    <row r="778" spans="1:6" ht="13.5" customHeight="1" x14ac:dyDescent="0.2">
      <c r="C778" s="14"/>
      <c r="D778" s="14"/>
    </row>
    <row r="779" spans="1:6" ht="13.5" customHeight="1" x14ac:dyDescent="0.2">
      <c r="C779" s="14"/>
      <c r="D779" s="14"/>
    </row>
    <row r="780" spans="1:6" ht="13.5" customHeight="1" x14ac:dyDescent="0.2">
      <c r="C780" s="14"/>
      <c r="D780" s="14"/>
    </row>
    <row r="781" spans="1:6" ht="13.5" customHeight="1" x14ac:dyDescent="0.2">
      <c r="C781" s="14"/>
      <c r="D781" s="14"/>
    </row>
    <row r="782" spans="1:6" ht="13.5" customHeight="1" x14ac:dyDescent="0.2">
      <c r="C782" s="14"/>
      <c r="D782" s="14"/>
    </row>
    <row r="783" spans="1:6" ht="13.5" customHeight="1" x14ac:dyDescent="0.2">
      <c r="C783" s="14"/>
      <c r="D783" s="14"/>
    </row>
    <row r="784" spans="1:6" ht="13.5" customHeight="1" x14ac:dyDescent="0.2">
      <c r="C784" s="14"/>
      <c r="D784" s="14"/>
    </row>
    <row r="785" spans="2:4" ht="13.5" customHeight="1" x14ac:dyDescent="0.2">
      <c r="C785" s="14"/>
      <c r="D785" s="14"/>
    </row>
    <row r="786" spans="2:4" ht="13.5" customHeight="1" x14ac:dyDescent="0.2">
      <c r="C786" s="14"/>
      <c r="D786" s="14"/>
    </row>
    <row r="787" spans="2:4" ht="13.5" customHeight="1" x14ac:dyDescent="0.2">
      <c r="C787" s="14"/>
      <c r="D787" s="14"/>
    </row>
    <row r="788" spans="2:4" ht="13.5" customHeight="1" x14ac:dyDescent="0.2">
      <c r="C788" s="14"/>
      <c r="D788" s="14"/>
    </row>
    <row r="789" spans="2:4" ht="13.5" customHeight="1" x14ac:dyDescent="0.2">
      <c r="C789" s="14"/>
      <c r="D789" s="14"/>
    </row>
    <row r="790" spans="2:4" ht="13.5" customHeight="1" x14ac:dyDescent="0.2">
      <c r="C790" s="14"/>
      <c r="D790" s="14"/>
    </row>
    <row r="791" spans="2:4" ht="13.5" customHeight="1" x14ac:dyDescent="0.2">
      <c r="C791" s="14"/>
      <c r="D791" s="14"/>
    </row>
    <row r="792" spans="2:4" ht="13.5" customHeight="1" x14ac:dyDescent="0.2">
      <c r="C792" s="14"/>
      <c r="D792" s="14"/>
    </row>
    <row r="793" spans="2:4" ht="13.5" customHeight="1" x14ac:dyDescent="0.2">
      <c r="B793" s="16"/>
      <c r="C793" s="19"/>
      <c r="D793" s="19"/>
    </row>
    <row r="795" spans="2:4" ht="13.5" customHeight="1" x14ac:dyDescent="0.2">
      <c r="C795" s="14"/>
      <c r="D795" s="14"/>
    </row>
    <row r="796" spans="2:4" ht="13.5" customHeight="1" x14ac:dyDescent="0.2">
      <c r="C796" s="14"/>
      <c r="D796" s="14"/>
    </row>
    <row r="799" spans="2:4" ht="13.5" customHeight="1" x14ac:dyDescent="0.2">
      <c r="C799" s="14"/>
      <c r="D799" s="14"/>
    </row>
    <row r="800" spans="2:4" ht="13.5" customHeight="1" x14ac:dyDescent="0.2">
      <c r="C800" s="14"/>
      <c r="D800" s="14"/>
    </row>
    <row r="801" spans="1:6" ht="13.5" customHeight="1" x14ac:dyDescent="0.2">
      <c r="C801" s="14"/>
      <c r="D801" s="14"/>
    </row>
    <row r="802" spans="1:6" ht="13.5" customHeight="1" x14ac:dyDescent="0.2">
      <c r="C802" s="14"/>
      <c r="D802" s="14"/>
    </row>
    <row r="804" spans="1:6" ht="13.5" customHeight="1" x14ac:dyDescent="0.2">
      <c r="C804" s="14"/>
      <c r="D804" s="14"/>
    </row>
    <row r="805" spans="1:6" ht="13.5" customHeight="1" x14ac:dyDescent="0.2">
      <c r="C805" s="14"/>
      <c r="D805" s="14"/>
    </row>
    <row r="806" spans="1:6" ht="13.5" customHeight="1" x14ac:dyDescent="0.2">
      <c r="C806" s="14"/>
      <c r="D806" s="14"/>
    </row>
    <row r="807" spans="1:6" ht="13.5" customHeight="1" x14ac:dyDescent="0.2">
      <c r="C807" s="14"/>
      <c r="D807" s="14"/>
    </row>
    <row r="809" spans="1:6" ht="13.5" customHeight="1" x14ac:dyDescent="0.2">
      <c r="C809" s="14"/>
      <c r="D809" s="14"/>
    </row>
    <row r="810" spans="1:6" ht="13.5" customHeight="1" x14ac:dyDescent="0.2">
      <c r="C810" s="14"/>
      <c r="D810" s="14"/>
    </row>
    <row r="812" spans="1:6" s="28" customFormat="1" ht="13.5" customHeight="1" x14ac:dyDescent="0.25">
      <c r="A812" s="24"/>
      <c r="B812" s="11"/>
      <c r="C812" s="14"/>
      <c r="D812" s="14"/>
      <c r="E812" s="27"/>
      <c r="F812" s="27"/>
    </row>
    <row r="813" spans="1:6" s="19" customFormat="1" ht="13.5" customHeight="1" x14ac:dyDescent="0.2">
      <c r="A813" s="15"/>
      <c r="B813" s="11"/>
      <c r="C813" s="14"/>
      <c r="D813" s="14"/>
      <c r="E813" s="18"/>
      <c r="F813" s="18"/>
    </row>
    <row r="814" spans="1:6" s="19" customFormat="1" ht="13.5" customHeight="1" x14ac:dyDescent="0.2">
      <c r="A814" s="15"/>
      <c r="B814" s="11"/>
      <c r="C814" s="14"/>
      <c r="D814" s="14"/>
      <c r="E814" s="18"/>
      <c r="F814" s="18"/>
    </row>
    <row r="815" spans="1:6" s="19" customFormat="1" ht="13.5" customHeight="1" x14ac:dyDescent="0.2">
      <c r="A815" s="15"/>
      <c r="B815" s="11"/>
      <c r="C815" s="14"/>
      <c r="D815" s="14"/>
      <c r="E815" s="18"/>
      <c r="F815" s="18"/>
    </row>
    <row r="817" spans="2:4" ht="13.5" customHeight="1" x14ac:dyDescent="0.2">
      <c r="C817" s="14"/>
      <c r="D817" s="14"/>
    </row>
    <row r="818" spans="2:4" ht="13.5" customHeight="1" x14ac:dyDescent="0.2">
      <c r="C818" s="14"/>
      <c r="D818" s="14"/>
    </row>
    <row r="820" spans="2:4" ht="13.5" customHeight="1" x14ac:dyDescent="0.2">
      <c r="C820" s="14"/>
      <c r="D820" s="14"/>
    </row>
    <row r="821" spans="2:4" ht="13.5" customHeight="1" x14ac:dyDescent="0.2">
      <c r="C821" s="14"/>
      <c r="D821" s="14"/>
    </row>
    <row r="823" spans="2:4" ht="13.5" customHeight="1" x14ac:dyDescent="0.2">
      <c r="C823" s="14"/>
      <c r="D823" s="14"/>
    </row>
    <row r="824" spans="2:4" ht="13.5" customHeight="1" x14ac:dyDescent="0.2">
      <c r="C824" s="14"/>
      <c r="D824" s="14"/>
    </row>
    <row r="826" spans="2:4" ht="13.5" customHeight="1" x14ac:dyDescent="0.2">
      <c r="C826" s="14"/>
      <c r="D826" s="14"/>
    </row>
    <row r="827" spans="2:4" ht="13.5" customHeight="1" x14ac:dyDescent="0.2">
      <c r="C827" s="14"/>
      <c r="D827" s="14"/>
    </row>
    <row r="831" spans="2:4" ht="13.5" customHeight="1" x14ac:dyDescent="0.2">
      <c r="B831" s="25"/>
      <c r="C831" s="26"/>
      <c r="D831" s="26"/>
    </row>
    <row r="832" spans="2:4" ht="13.5" customHeight="1" x14ac:dyDescent="0.2">
      <c r="B832" s="16"/>
      <c r="C832" s="19"/>
      <c r="D832" s="19"/>
    </row>
    <row r="833" spans="2:4" ht="13.5" customHeight="1" x14ac:dyDescent="0.2">
      <c r="B833" s="16"/>
      <c r="C833" s="19"/>
      <c r="D833" s="19"/>
    </row>
    <row r="834" spans="2:4" ht="13.5" customHeight="1" x14ac:dyDescent="0.2">
      <c r="B834" s="16"/>
      <c r="C834" s="19"/>
      <c r="D834" s="19"/>
    </row>
    <row r="837" spans="2:4" ht="13.5" customHeight="1" x14ac:dyDescent="0.2">
      <c r="C837" s="14"/>
      <c r="D837" s="14"/>
    </row>
    <row r="839" spans="2:4" ht="13.5" customHeight="1" x14ac:dyDescent="0.2">
      <c r="C839" s="14"/>
      <c r="D839" s="14"/>
    </row>
    <row r="840" spans="2:4" ht="13.5" customHeight="1" x14ac:dyDescent="0.2">
      <c r="C840" s="14"/>
      <c r="D840" s="14"/>
    </row>
    <row r="847" spans="2:4" ht="13.5" customHeight="1" x14ac:dyDescent="0.2">
      <c r="C847" s="14"/>
      <c r="D847" s="14"/>
    </row>
    <row r="850" spans="3:4" ht="13.5" customHeight="1" x14ac:dyDescent="0.2">
      <c r="C850" s="14"/>
      <c r="D850" s="14"/>
    </row>
    <row r="851" spans="3:4" ht="13.5" customHeight="1" x14ac:dyDescent="0.2">
      <c r="C851" s="14"/>
      <c r="D851" s="14"/>
    </row>
    <row r="853" spans="3:4" ht="13.5" customHeight="1" x14ac:dyDescent="0.2">
      <c r="C853" s="14"/>
      <c r="D853" s="14"/>
    </row>
    <row r="854" spans="3:4" ht="13.5" customHeight="1" x14ac:dyDescent="0.2">
      <c r="C854" s="14"/>
      <c r="D854" s="14"/>
    </row>
    <row r="856" spans="3:4" ht="13.5" customHeight="1" x14ac:dyDescent="0.2">
      <c r="C856" s="14"/>
      <c r="D856" s="14"/>
    </row>
    <row r="858" spans="3:4" ht="13.5" customHeight="1" x14ac:dyDescent="0.2">
      <c r="C858" s="14"/>
      <c r="D858" s="14"/>
    </row>
    <row r="863" spans="3:4" ht="13.5" customHeight="1" x14ac:dyDescent="0.2">
      <c r="C863" s="14"/>
      <c r="D863" s="14"/>
    </row>
    <row r="864" spans="3:4" ht="13.5" customHeight="1" x14ac:dyDescent="0.2">
      <c r="C864" s="14"/>
      <c r="D864" s="14"/>
    </row>
    <row r="865" spans="1:6" ht="13.5" customHeight="1" x14ac:dyDescent="0.2">
      <c r="C865" s="14"/>
      <c r="D865" s="14"/>
    </row>
    <row r="866" spans="1:6" ht="13.5" customHeight="1" x14ac:dyDescent="0.2">
      <c r="C866" s="14"/>
      <c r="D866" s="14"/>
    </row>
    <row r="867" spans="1:6" ht="13.5" customHeight="1" x14ac:dyDescent="0.2">
      <c r="C867" s="14"/>
      <c r="D867" s="14"/>
    </row>
    <row r="868" spans="1:6" ht="13.5" customHeight="1" x14ac:dyDescent="0.2">
      <c r="C868" s="14"/>
      <c r="D868" s="14"/>
    </row>
    <row r="869" spans="1:6" ht="13.5" customHeight="1" x14ac:dyDescent="0.2">
      <c r="C869" s="14"/>
      <c r="D869" s="14"/>
    </row>
    <row r="870" spans="1:6" s="19" customFormat="1" ht="13.5" customHeight="1" x14ac:dyDescent="0.2">
      <c r="A870" s="15"/>
      <c r="B870" s="11"/>
      <c r="C870" s="14"/>
      <c r="D870" s="14"/>
      <c r="E870" s="18"/>
      <c r="F870" s="18"/>
    </row>
    <row r="871" spans="1:6" ht="13.5" customHeight="1" x14ac:dyDescent="0.2">
      <c r="C871" s="14"/>
      <c r="D871" s="14"/>
    </row>
    <row r="872" spans="1:6" ht="13.5" customHeight="1" x14ac:dyDescent="0.2">
      <c r="C872" s="14"/>
      <c r="D872" s="14"/>
    </row>
    <row r="873" spans="1:6" ht="13.5" customHeight="1" x14ac:dyDescent="0.2">
      <c r="C873" s="14"/>
      <c r="D873" s="14"/>
    </row>
    <row r="874" spans="1:6" ht="13.5" customHeight="1" x14ac:dyDescent="0.2">
      <c r="C874" s="14"/>
      <c r="D874" s="14"/>
    </row>
    <row r="875" spans="1:6" ht="13.5" customHeight="1" x14ac:dyDescent="0.2">
      <c r="C875" s="14"/>
      <c r="D875" s="14"/>
    </row>
    <row r="878" spans="1:6" ht="13.5" customHeight="1" x14ac:dyDescent="0.2">
      <c r="C878" s="14"/>
      <c r="D878" s="14"/>
    </row>
    <row r="879" spans="1:6" ht="13.5" customHeight="1" x14ac:dyDescent="0.2">
      <c r="C879" s="14"/>
      <c r="D879" s="14"/>
    </row>
    <row r="881" spans="1:6" s="23" customFormat="1" ht="13.5" customHeight="1" x14ac:dyDescent="0.15">
      <c r="A881" s="10"/>
      <c r="B881" s="11"/>
      <c r="C881" s="12"/>
      <c r="D881" s="12"/>
      <c r="E881" s="29"/>
      <c r="F881" s="29"/>
    </row>
    <row r="885" spans="1:6" s="19" customFormat="1" ht="13.5" customHeight="1" x14ac:dyDescent="0.2">
      <c r="A885" s="15"/>
      <c r="B885" s="11"/>
      <c r="C885" s="12"/>
      <c r="D885" s="12"/>
      <c r="E885" s="18"/>
      <c r="F885" s="18"/>
    </row>
    <row r="886" spans="1:6" s="31" customFormat="1" ht="13.5" customHeight="1" x14ac:dyDescent="0.2">
      <c r="A886" s="10"/>
      <c r="B886" s="11"/>
      <c r="C886" s="14"/>
      <c r="D886" s="14"/>
    </row>
    <row r="887" spans="1:6" s="2" customFormat="1" ht="13.5" customHeight="1" x14ac:dyDescent="0.2">
      <c r="A887" s="15"/>
      <c r="B887" s="11"/>
      <c r="C887" s="12"/>
      <c r="D887" s="12"/>
    </row>
    <row r="888" spans="1:6" s="31" customFormat="1" ht="13.5" customHeight="1" x14ac:dyDescent="0.2">
      <c r="A888" s="10"/>
      <c r="B888" s="11"/>
      <c r="C888" s="12"/>
      <c r="D888" s="12"/>
    </row>
    <row r="889" spans="1:6" s="31" customFormat="1" ht="13.5" customHeight="1" x14ac:dyDescent="0.2">
      <c r="A889" s="10"/>
      <c r="B889" s="16"/>
      <c r="C889" s="19"/>
      <c r="D889" s="19"/>
    </row>
    <row r="892" spans="1:6" ht="13.5" customHeight="1" x14ac:dyDescent="0.2">
      <c r="B892" s="33"/>
      <c r="C892" s="20"/>
      <c r="D892" s="20"/>
    </row>
    <row r="894" spans="1:6" ht="13.5" customHeight="1" x14ac:dyDescent="0.2">
      <c r="C894" s="14"/>
      <c r="D894" s="14"/>
    </row>
    <row r="895" spans="1:6" ht="13.5" customHeight="1" x14ac:dyDescent="0.2">
      <c r="C895" s="14"/>
      <c r="D895" s="14"/>
    </row>
    <row r="896" spans="1:6" ht="13.5" customHeight="1" x14ac:dyDescent="0.2">
      <c r="C896" s="14"/>
      <c r="D896" s="14"/>
    </row>
    <row r="898" spans="1:4" ht="13.5" customHeight="1" x14ac:dyDescent="0.2">
      <c r="C898" s="14"/>
      <c r="D898" s="14"/>
    </row>
    <row r="899" spans="1:4" ht="13.5" customHeight="1" x14ac:dyDescent="0.2">
      <c r="B899" s="33"/>
      <c r="C899" s="20"/>
      <c r="D899" s="20"/>
    </row>
    <row r="900" spans="1:4" ht="13.5" customHeight="1" x14ac:dyDescent="0.2">
      <c r="B900" s="33"/>
      <c r="C900" s="20"/>
      <c r="D900" s="20"/>
    </row>
    <row r="901" spans="1:4" ht="13.5" customHeight="1" x14ac:dyDescent="0.2">
      <c r="B901" s="33"/>
      <c r="C901" s="20"/>
      <c r="D901" s="20"/>
    </row>
    <row r="902" spans="1:4" s="31" customFormat="1" ht="13.5" customHeight="1" x14ac:dyDescent="0.2">
      <c r="A902" s="10"/>
      <c r="B902" s="33"/>
      <c r="C902" s="20"/>
      <c r="D902" s="20"/>
    </row>
    <row r="903" spans="1:4" s="31" customFormat="1" ht="13.5" customHeight="1" x14ac:dyDescent="0.2">
      <c r="A903" s="10"/>
      <c r="B903" s="33"/>
      <c r="C903" s="20"/>
      <c r="D903" s="20"/>
    </row>
    <row r="904" spans="1:4" s="31" customFormat="1" ht="13.5" customHeight="1" x14ac:dyDescent="0.2">
      <c r="A904" s="10"/>
      <c r="B904" s="16"/>
      <c r="C904" s="19"/>
      <c r="D904" s="19"/>
    </row>
    <row r="905" spans="1:4" s="31" customFormat="1" ht="13.5" customHeight="1" x14ac:dyDescent="0.2">
      <c r="A905" s="10"/>
      <c r="B905" s="11"/>
      <c r="C905" s="12"/>
      <c r="D905" s="12"/>
    </row>
    <row r="906" spans="1:4" ht="13.5" customHeight="1" x14ac:dyDescent="0.2">
      <c r="B906" s="16"/>
      <c r="C906" s="19"/>
      <c r="D906" s="19"/>
    </row>
    <row r="907" spans="1:4" ht="13.5" customHeight="1" x14ac:dyDescent="0.2">
      <c r="B907" s="33"/>
      <c r="C907" s="20"/>
      <c r="D907" s="20"/>
    </row>
    <row r="908" spans="1:4" ht="13.5" customHeight="1" x14ac:dyDescent="0.2">
      <c r="B908" s="33"/>
      <c r="C908" s="20"/>
      <c r="D908" s="20"/>
    </row>
    <row r="909" spans="1:4" s="31" customFormat="1" ht="13.5" customHeight="1" x14ac:dyDescent="0.2">
      <c r="A909" s="10"/>
      <c r="B909" s="33"/>
      <c r="C909" s="20"/>
      <c r="D909" s="20"/>
    </row>
    <row r="910" spans="1:4" s="31" customFormat="1" ht="13.5" customHeight="1" x14ac:dyDescent="0.2">
      <c r="A910" s="10"/>
      <c r="B910" s="11"/>
      <c r="C910" s="12"/>
      <c r="D910" s="12"/>
    </row>
    <row r="911" spans="1:4" ht="13.5" customHeight="1" x14ac:dyDescent="0.2">
      <c r="A911" s="32"/>
      <c r="B911" s="33"/>
      <c r="C911" s="22"/>
      <c r="D911" s="22"/>
    </row>
    <row r="912" spans="1:4" ht="13.5" customHeight="1" x14ac:dyDescent="0.2">
      <c r="A912" s="32"/>
    </row>
    <row r="913" spans="1:6" s="23" customFormat="1" ht="13.5" customHeight="1" x14ac:dyDescent="0.15">
      <c r="A913" s="10"/>
      <c r="B913" s="33"/>
      <c r="C913" s="22"/>
      <c r="D913" s="22"/>
      <c r="E913" s="29"/>
      <c r="F913" s="29"/>
    </row>
    <row r="914" spans="1:6" ht="13.5" customHeight="1" x14ac:dyDescent="0.2">
      <c r="B914" s="33"/>
      <c r="C914" s="22"/>
      <c r="D914" s="22"/>
    </row>
    <row r="915" spans="1:6" ht="13.5" customHeight="1" x14ac:dyDescent="0.2">
      <c r="C915" s="22"/>
      <c r="D915" s="22"/>
    </row>
    <row r="918" spans="1:6" ht="13.5" customHeight="1" x14ac:dyDescent="0.2">
      <c r="B918" s="33"/>
      <c r="C918" s="20"/>
      <c r="D918" s="20"/>
    </row>
    <row r="919" spans="1:6" ht="13.5" customHeight="1" x14ac:dyDescent="0.2">
      <c r="B919" s="33"/>
      <c r="C919" s="20"/>
      <c r="D919" s="20"/>
    </row>
    <row r="921" spans="1:6" ht="13.5" customHeight="1" x14ac:dyDescent="0.2">
      <c r="C921" s="14"/>
      <c r="D921" s="14"/>
    </row>
    <row r="922" spans="1:6" ht="13.5" customHeight="1" x14ac:dyDescent="0.2">
      <c r="B922" s="34"/>
      <c r="C922" s="23"/>
      <c r="D922" s="23"/>
    </row>
    <row r="931" spans="3:4" ht="13.5" customHeight="1" x14ac:dyDescent="0.2">
      <c r="C931" s="31"/>
      <c r="D931" s="31"/>
    </row>
  </sheetData>
  <mergeCells count="2">
    <mergeCell ref="A45:D45"/>
    <mergeCell ref="H61:J61"/>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4"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66E4B-CB3A-47C4-B857-2B562C3DFF6E}">
  <sheetPr>
    <tabColor rgb="FF00B050"/>
    <pageSetUpPr fitToPage="1"/>
  </sheetPr>
  <dimension ref="A1:J119"/>
  <sheetViews>
    <sheetView view="pageBreakPreview" topLeftCell="B1" zoomScale="115" zoomScaleSheetLayoutView="115" workbookViewId="0">
      <selection activeCell="F16" sqref="F16:F79"/>
    </sheetView>
  </sheetViews>
  <sheetFormatPr defaultRowHeight="12.75" x14ac:dyDescent="0.2"/>
  <cols>
    <col min="1" max="1" width="1.83203125" style="51" hidden="1" customWidth="1"/>
    <col min="2" max="2" width="7.1640625" style="97" bestFit="1" customWidth="1"/>
    <col min="3" max="3" width="57.33203125" style="51" customWidth="1"/>
    <col min="4" max="4" width="7.6640625" style="72" bestFit="1" customWidth="1"/>
    <col min="5" max="5" width="9.5" style="79" bestFit="1" customWidth="1"/>
    <col min="6" max="6" width="12" style="51" customWidth="1"/>
    <col min="7" max="7" width="13.6640625" style="51" bestFit="1" customWidth="1"/>
    <col min="8" max="8" width="6.6640625" style="51" customWidth="1"/>
    <col min="9" max="16384" width="9.33203125" style="51"/>
  </cols>
  <sheetData>
    <row r="1" spans="1:9" x14ac:dyDescent="0.2">
      <c r="B1" s="100" t="s">
        <v>20</v>
      </c>
      <c r="C1" s="95" t="s">
        <v>153</v>
      </c>
      <c r="D1" s="96"/>
      <c r="E1" s="96"/>
      <c r="F1" s="96"/>
      <c r="G1" s="96"/>
    </row>
    <row r="2" spans="1:9" x14ac:dyDescent="0.2">
      <c r="B2" s="81"/>
      <c r="C2" s="90" t="s">
        <v>154</v>
      </c>
      <c r="D2" s="70"/>
      <c r="E2" s="76"/>
      <c r="F2" s="69"/>
    </row>
    <row r="3" spans="1:9" x14ac:dyDescent="0.2">
      <c r="B3" s="81"/>
      <c r="C3" s="90"/>
      <c r="D3" s="70"/>
      <c r="E3" s="76"/>
      <c r="F3" s="69"/>
    </row>
    <row r="4" spans="1:9" x14ac:dyDescent="0.2">
      <c r="B4" s="113" t="s">
        <v>12</v>
      </c>
      <c r="C4" s="114" t="s">
        <v>6</v>
      </c>
      <c r="D4" s="115"/>
      <c r="E4" s="116"/>
      <c r="F4" s="114"/>
      <c r="G4" s="117">
        <f>+G25</f>
        <v>0</v>
      </c>
    </row>
    <row r="5" spans="1:9" x14ac:dyDescent="0.2">
      <c r="B5" s="113" t="s">
        <v>13</v>
      </c>
      <c r="C5" s="114" t="s">
        <v>57</v>
      </c>
      <c r="D5" s="115"/>
      <c r="E5" s="116"/>
      <c r="F5" s="114"/>
      <c r="G5" s="117">
        <f>+G34</f>
        <v>0</v>
      </c>
    </row>
    <row r="6" spans="1:9" x14ac:dyDescent="0.2">
      <c r="B6" s="113" t="s">
        <v>24</v>
      </c>
      <c r="C6" s="114" t="s">
        <v>8</v>
      </c>
      <c r="D6" s="115"/>
      <c r="E6" s="116"/>
      <c r="F6" s="114"/>
      <c r="G6" s="117">
        <f>+G53</f>
        <v>0</v>
      </c>
    </row>
    <row r="7" spans="1:9" x14ac:dyDescent="0.2">
      <c r="B7" s="113" t="s">
        <v>86</v>
      </c>
      <c r="C7" s="114" t="s">
        <v>9</v>
      </c>
      <c r="D7" s="115"/>
      <c r="E7" s="116"/>
      <c r="F7" s="114"/>
      <c r="G7" s="117">
        <f>+G61</f>
        <v>0</v>
      </c>
    </row>
    <row r="8" spans="1:9" x14ac:dyDescent="0.2">
      <c r="B8" s="113" t="s">
        <v>97</v>
      </c>
      <c r="C8" s="114" t="s">
        <v>10</v>
      </c>
      <c r="D8" s="115"/>
      <c r="E8" s="116"/>
      <c r="F8" s="114"/>
      <c r="G8" s="117">
        <f>+G76</f>
        <v>0</v>
      </c>
    </row>
    <row r="9" spans="1:9" x14ac:dyDescent="0.2">
      <c r="B9" s="118" t="s">
        <v>120</v>
      </c>
      <c r="C9" s="114" t="s">
        <v>121</v>
      </c>
      <c r="D9" s="115"/>
      <c r="E9" s="116"/>
      <c r="F9" s="114"/>
      <c r="G9" s="117">
        <f>+G81</f>
        <v>0</v>
      </c>
    </row>
    <row r="10" spans="1:9" x14ac:dyDescent="0.2">
      <c r="B10" s="113"/>
      <c r="C10" s="120" t="s">
        <v>0</v>
      </c>
      <c r="D10" s="87"/>
      <c r="E10" s="119"/>
      <c r="F10" s="121"/>
      <c r="G10" s="122">
        <f>SUM(G4:G9)</f>
        <v>0</v>
      </c>
      <c r="I10" s="51">
        <f>+G10/E$16</f>
        <v>0</v>
      </c>
    </row>
    <row r="11" spans="1:9" x14ac:dyDescent="0.2">
      <c r="B11" s="81"/>
      <c r="C11" s="68"/>
      <c r="D11" s="67"/>
      <c r="E11" s="82"/>
      <c r="F11" s="74"/>
      <c r="G11" s="71"/>
    </row>
    <row r="12" spans="1:9" x14ac:dyDescent="0.2">
      <c r="B12" s="81"/>
      <c r="C12" s="68"/>
      <c r="D12" s="67"/>
      <c r="E12" s="82"/>
      <c r="F12" s="74"/>
      <c r="G12" s="71"/>
    </row>
    <row r="13" spans="1:9" ht="25.5" x14ac:dyDescent="0.2">
      <c r="A13" s="103"/>
      <c r="B13" s="123" t="s">
        <v>14</v>
      </c>
      <c r="C13" s="124" t="s">
        <v>15</v>
      </c>
      <c r="D13" s="123" t="s">
        <v>16</v>
      </c>
      <c r="E13" s="123" t="s">
        <v>17</v>
      </c>
      <c r="F13" s="124" t="s">
        <v>43</v>
      </c>
      <c r="G13" s="123" t="s">
        <v>44</v>
      </c>
    </row>
    <row r="14" spans="1:9" x14ac:dyDescent="0.2">
      <c r="A14" s="103"/>
      <c r="B14" s="86" t="s">
        <v>12</v>
      </c>
      <c r="C14" s="132" t="s">
        <v>6</v>
      </c>
      <c r="D14" s="115"/>
      <c r="E14" s="116"/>
      <c r="F14" s="133"/>
      <c r="G14" s="133"/>
    </row>
    <row r="15" spans="1:9" x14ac:dyDescent="0.2">
      <c r="A15" s="103"/>
      <c r="B15" s="113" t="s">
        <v>18</v>
      </c>
      <c r="C15" s="133" t="s">
        <v>48</v>
      </c>
      <c r="D15" s="115"/>
      <c r="E15" s="116"/>
      <c r="F15" s="133"/>
      <c r="G15" s="133"/>
    </row>
    <row r="16" spans="1:9" ht="51" x14ac:dyDescent="0.2">
      <c r="A16" s="103"/>
      <c r="B16" s="113" t="s">
        <v>130</v>
      </c>
      <c r="C16" s="134" t="s">
        <v>45</v>
      </c>
      <c r="D16" s="135" t="s">
        <v>1</v>
      </c>
      <c r="E16" s="128">
        <v>33</v>
      </c>
      <c r="F16" s="129"/>
      <c r="G16" s="130">
        <f>+ROUND((E16*F16),2)</f>
        <v>0</v>
      </c>
    </row>
    <row r="17" spans="1:8" ht="38.25" x14ac:dyDescent="0.2">
      <c r="A17" s="103"/>
      <c r="B17" s="113" t="s">
        <v>126</v>
      </c>
      <c r="C17" s="136" t="s">
        <v>46</v>
      </c>
      <c r="D17" s="137" t="s">
        <v>2</v>
      </c>
      <c r="E17" s="128">
        <v>1</v>
      </c>
      <c r="F17" s="129"/>
      <c r="G17" s="130">
        <f>+ROUND((E17*F17),2)</f>
        <v>0</v>
      </c>
    </row>
    <row r="18" spans="1:8" ht="63.75" x14ac:dyDescent="0.2">
      <c r="A18" s="103"/>
      <c r="B18" s="113" t="s">
        <v>127</v>
      </c>
      <c r="C18" s="136" t="s">
        <v>149</v>
      </c>
      <c r="D18" s="115" t="s">
        <v>1</v>
      </c>
      <c r="E18" s="128">
        <f>+E16</f>
        <v>33</v>
      </c>
      <c r="F18" s="129"/>
      <c r="G18" s="130">
        <f>+ROUND((E18*F18),2)</f>
        <v>0</v>
      </c>
    </row>
    <row r="19" spans="1:8" ht="51" x14ac:dyDescent="0.2">
      <c r="A19" s="103"/>
      <c r="B19" s="113" t="s">
        <v>128</v>
      </c>
      <c r="C19" s="138" t="s">
        <v>47</v>
      </c>
      <c r="D19" s="115" t="s">
        <v>1</v>
      </c>
      <c r="E19" s="128">
        <f>+E16</f>
        <v>33</v>
      </c>
      <c r="F19" s="129"/>
      <c r="G19" s="130">
        <f>+ROUND((E19*F19),2)</f>
        <v>0</v>
      </c>
    </row>
    <row r="20" spans="1:8" x14ac:dyDescent="0.2">
      <c r="A20" s="103"/>
      <c r="B20" s="113" t="s">
        <v>49</v>
      </c>
      <c r="C20" s="127" t="s">
        <v>52</v>
      </c>
      <c r="D20" s="115"/>
      <c r="E20" s="128"/>
      <c r="F20" s="129"/>
      <c r="G20" s="144"/>
    </row>
    <row r="21" spans="1:8" ht="25.5" x14ac:dyDescent="0.2">
      <c r="A21" s="103"/>
      <c r="B21" s="139" t="s">
        <v>50</v>
      </c>
      <c r="C21" s="140" t="s">
        <v>53</v>
      </c>
      <c r="D21" s="141" t="s">
        <v>11</v>
      </c>
      <c r="E21" s="142">
        <v>2</v>
      </c>
      <c r="F21" s="143"/>
      <c r="G21" s="144">
        <f>E21*F21</f>
        <v>0</v>
      </c>
    </row>
    <row r="22" spans="1:8" ht="38.25" x14ac:dyDescent="0.2">
      <c r="A22" s="103"/>
      <c r="B22" s="113" t="s">
        <v>51</v>
      </c>
      <c r="C22" s="140" t="s">
        <v>55</v>
      </c>
      <c r="D22" s="141" t="s">
        <v>11</v>
      </c>
      <c r="E22" s="142">
        <v>2</v>
      </c>
      <c r="F22" s="143"/>
      <c r="G22" s="144">
        <f>E22*F22</f>
        <v>0</v>
      </c>
    </row>
    <row r="23" spans="1:8" ht="38.25" x14ac:dyDescent="0.2">
      <c r="A23" s="103"/>
      <c r="B23" s="113" t="s">
        <v>131</v>
      </c>
      <c r="C23" s="127" t="s">
        <v>56</v>
      </c>
      <c r="D23" s="141" t="s">
        <v>11</v>
      </c>
      <c r="E23" s="142">
        <v>2</v>
      </c>
      <c r="F23" s="143"/>
      <c r="G23" s="144">
        <f>E23*F23</f>
        <v>0</v>
      </c>
    </row>
    <row r="24" spans="1:8" ht="38.25" x14ac:dyDescent="0.2">
      <c r="A24" s="103"/>
      <c r="B24" s="118" t="s">
        <v>54</v>
      </c>
      <c r="C24" s="127" t="s">
        <v>21</v>
      </c>
      <c r="D24" s="115"/>
      <c r="E24" s="128"/>
      <c r="F24" s="129"/>
      <c r="G24" s="130">
        <f>+ROUND((SUM(G16:G23)*0.1),-1)</f>
        <v>0</v>
      </c>
    </row>
    <row r="25" spans="1:8" x14ac:dyDescent="0.2">
      <c r="A25" s="103"/>
      <c r="B25" s="113"/>
      <c r="C25" s="132" t="s">
        <v>7</v>
      </c>
      <c r="D25" s="115"/>
      <c r="E25" s="128"/>
      <c r="F25" s="129"/>
      <c r="G25" s="131">
        <f>SUM(G16:G24)</f>
        <v>0</v>
      </c>
    </row>
    <row r="26" spans="1:8" x14ac:dyDescent="0.2">
      <c r="A26" s="103"/>
      <c r="B26" s="86" t="s">
        <v>13</v>
      </c>
      <c r="C26" s="132" t="s">
        <v>57</v>
      </c>
      <c r="D26" s="115"/>
      <c r="E26" s="128"/>
      <c r="F26" s="129"/>
      <c r="G26" s="130"/>
      <c r="H26" s="125"/>
    </row>
    <row r="27" spans="1:8" x14ac:dyDescent="0.2">
      <c r="A27" s="103"/>
      <c r="B27" s="113" t="s">
        <v>58</v>
      </c>
      <c r="C27" s="127" t="s">
        <v>23</v>
      </c>
      <c r="D27" s="115"/>
      <c r="E27" s="128"/>
      <c r="F27" s="129"/>
      <c r="G27" s="130"/>
      <c r="H27" s="125"/>
    </row>
    <row r="28" spans="1:8" ht="38.25" x14ac:dyDescent="0.2">
      <c r="A28" s="103"/>
      <c r="B28" s="113" t="s">
        <v>60</v>
      </c>
      <c r="C28" s="127" t="s">
        <v>59</v>
      </c>
      <c r="D28" s="115" t="s">
        <v>3</v>
      </c>
      <c r="E28" s="128">
        <f>29*2</f>
        <v>58</v>
      </c>
      <c r="F28" s="129"/>
      <c r="G28" s="130">
        <f t="shared" ref="G28:G30" si="0">+ROUND((E28*F28),2)</f>
        <v>0</v>
      </c>
      <c r="H28" s="125"/>
    </row>
    <row r="29" spans="1:8" x14ac:dyDescent="0.2">
      <c r="A29" s="103"/>
      <c r="B29" s="113" t="s">
        <v>61</v>
      </c>
      <c r="C29" s="127" t="s">
        <v>62</v>
      </c>
      <c r="D29" s="115"/>
      <c r="E29" s="128"/>
      <c r="F29" s="129"/>
      <c r="G29" s="130"/>
      <c r="H29" s="125"/>
    </row>
    <row r="30" spans="1:8" ht="63.75" x14ac:dyDescent="0.2">
      <c r="A30" s="103"/>
      <c r="B30" s="113" t="s">
        <v>64</v>
      </c>
      <c r="C30" s="127" t="s">
        <v>63</v>
      </c>
      <c r="D30" s="115" t="s">
        <v>3</v>
      </c>
      <c r="E30" s="128">
        <f>+E28</f>
        <v>58</v>
      </c>
      <c r="F30" s="129"/>
      <c r="G30" s="130">
        <f t="shared" si="0"/>
        <v>0</v>
      </c>
      <c r="H30" s="125"/>
    </row>
    <row r="31" spans="1:8" x14ac:dyDescent="0.2">
      <c r="A31" s="103"/>
      <c r="B31" s="113" t="s">
        <v>66</v>
      </c>
      <c r="C31" s="127" t="s">
        <v>67</v>
      </c>
      <c r="D31" s="115"/>
      <c r="E31" s="128"/>
      <c r="F31" s="129"/>
      <c r="G31" s="130"/>
      <c r="H31" s="125"/>
    </row>
    <row r="32" spans="1:8" ht="51" x14ac:dyDescent="0.2">
      <c r="A32" s="103"/>
      <c r="B32" s="113" t="s">
        <v>65</v>
      </c>
      <c r="C32" s="127" t="s">
        <v>156</v>
      </c>
      <c r="D32" s="115" t="s">
        <v>3</v>
      </c>
      <c r="E32" s="128">
        <v>12</v>
      </c>
      <c r="F32" s="129"/>
      <c r="G32" s="130">
        <f t="shared" ref="G32" si="1">+ROUND((E32*F32),2)</f>
        <v>0</v>
      </c>
      <c r="H32" s="125"/>
    </row>
    <row r="33" spans="1:10" ht="38.25" x14ac:dyDescent="0.2">
      <c r="A33" s="103"/>
      <c r="B33" s="118" t="s">
        <v>141</v>
      </c>
      <c r="C33" s="127" t="s">
        <v>21</v>
      </c>
      <c r="D33" s="115"/>
      <c r="E33" s="128"/>
      <c r="F33" s="129"/>
      <c r="G33" s="130">
        <f>+ROUND((SUM(G28:G32)*0.1),-1)</f>
        <v>0</v>
      </c>
    </row>
    <row r="34" spans="1:10" x14ac:dyDescent="0.2">
      <c r="A34" s="103"/>
      <c r="B34" s="113"/>
      <c r="C34" s="132" t="s">
        <v>68</v>
      </c>
      <c r="D34" s="115"/>
      <c r="E34" s="128"/>
      <c r="F34" s="129"/>
      <c r="G34" s="131">
        <f>SUM(G28:G33)</f>
        <v>0</v>
      </c>
    </row>
    <row r="35" spans="1:10" x14ac:dyDescent="0.2">
      <c r="A35" s="103"/>
      <c r="B35" s="86" t="s">
        <v>24</v>
      </c>
      <c r="C35" s="132" t="s">
        <v>8</v>
      </c>
      <c r="D35" s="115"/>
      <c r="E35" s="128"/>
      <c r="F35" s="129"/>
      <c r="G35" s="130"/>
    </row>
    <row r="36" spans="1:10" x14ac:dyDescent="0.2">
      <c r="A36" s="103"/>
      <c r="B36" s="113" t="s">
        <v>25</v>
      </c>
      <c r="C36" s="127" t="s">
        <v>22</v>
      </c>
      <c r="D36" s="115"/>
      <c r="E36" s="128"/>
      <c r="F36" s="129"/>
      <c r="G36" s="130"/>
    </row>
    <row r="37" spans="1:10" ht="51" x14ac:dyDescent="0.2">
      <c r="A37" s="103"/>
      <c r="B37" s="113" t="s">
        <v>69</v>
      </c>
      <c r="C37" s="127" t="s">
        <v>70</v>
      </c>
      <c r="D37" s="115" t="s">
        <v>3</v>
      </c>
      <c r="E37" s="128">
        <v>125.4</v>
      </c>
      <c r="F37" s="129"/>
      <c r="G37" s="130">
        <f t="shared" ref="G37:G48" si="2">+ROUND((E37*F37),2)</f>
        <v>0</v>
      </c>
    </row>
    <row r="38" spans="1:10" ht="25.5" x14ac:dyDescent="0.2">
      <c r="A38" s="103"/>
      <c r="B38" s="113" t="s">
        <v>146</v>
      </c>
      <c r="C38" s="127" t="s">
        <v>133</v>
      </c>
      <c r="D38" s="115" t="s">
        <v>4</v>
      </c>
      <c r="E38" s="128">
        <v>111.38</v>
      </c>
      <c r="F38" s="129"/>
      <c r="G38" s="130">
        <f t="shared" si="2"/>
        <v>0</v>
      </c>
    </row>
    <row r="39" spans="1:10" ht="25.5" x14ac:dyDescent="0.2">
      <c r="A39" s="103"/>
      <c r="B39" s="113" t="s">
        <v>147</v>
      </c>
      <c r="C39" s="127" t="s">
        <v>134</v>
      </c>
      <c r="D39" s="115" t="s">
        <v>4</v>
      </c>
      <c r="E39" s="128">
        <v>6</v>
      </c>
      <c r="F39" s="129"/>
      <c r="G39" s="130">
        <f t="shared" si="2"/>
        <v>0</v>
      </c>
    </row>
    <row r="40" spans="1:10" ht="25.5" x14ac:dyDescent="0.2">
      <c r="A40" s="103"/>
      <c r="B40" s="113" t="s">
        <v>71</v>
      </c>
      <c r="C40" s="127" t="s">
        <v>72</v>
      </c>
      <c r="D40" s="115" t="s">
        <v>11</v>
      </c>
      <c r="E40" s="128">
        <v>5</v>
      </c>
      <c r="F40" s="129"/>
      <c r="G40" s="130">
        <f t="shared" si="2"/>
        <v>0</v>
      </c>
    </row>
    <row r="41" spans="1:10" x14ac:dyDescent="0.2">
      <c r="A41" s="103"/>
      <c r="B41" s="113" t="s">
        <v>30</v>
      </c>
      <c r="C41" s="127" t="s">
        <v>73</v>
      </c>
      <c r="D41" s="115"/>
      <c r="E41" s="128"/>
      <c r="F41" s="129"/>
      <c r="G41" s="130"/>
    </row>
    <row r="42" spans="1:10" ht="38.25" x14ac:dyDescent="0.2">
      <c r="A42" s="103"/>
      <c r="B42" s="113" t="s">
        <v>83</v>
      </c>
      <c r="C42" s="127" t="s">
        <v>74</v>
      </c>
      <c r="D42" s="115" t="s">
        <v>4</v>
      </c>
      <c r="E42" s="128">
        <f>(33)*0.33</f>
        <v>10.89</v>
      </c>
      <c r="F42" s="129"/>
      <c r="G42" s="130">
        <f t="shared" si="2"/>
        <v>0</v>
      </c>
    </row>
    <row r="43" spans="1:10" ht="25.5" x14ac:dyDescent="0.2">
      <c r="A43" s="103"/>
      <c r="B43" s="113" t="s">
        <v>76</v>
      </c>
      <c r="C43" s="127" t="s">
        <v>75</v>
      </c>
      <c r="D43" s="115" t="s">
        <v>3</v>
      </c>
      <c r="E43" s="128">
        <f>(33)*1.5</f>
        <v>49.5</v>
      </c>
      <c r="F43" s="129"/>
      <c r="G43" s="130">
        <f t="shared" si="2"/>
        <v>0</v>
      </c>
    </row>
    <row r="44" spans="1:10" ht="76.5" x14ac:dyDescent="0.2">
      <c r="A44" s="103"/>
      <c r="B44" s="113" t="s">
        <v>78</v>
      </c>
      <c r="C44" s="127" t="s">
        <v>77</v>
      </c>
      <c r="D44" s="115" t="s">
        <v>4</v>
      </c>
      <c r="E44" s="128">
        <f>0.18*33</f>
        <v>5.9399999999999995</v>
      </c>
      <c r="F44" s="129"/>
      <c r="G44" s="130">
        <f t="shared" si="2"/>
        <v>0</v>
      </c>
    </row>
    <row r="45" spans="1:10" ht="63.75" x14ac:dyDescent="0.2">
      <c r="A45" s="103"/>
      <c r="B45" s="113" t="s">
        <v>79</v>
      </c>
      <c r="C45" s="127" t="s">
        <v>84</v>
      </c>
      <c r="D45" s="115" t="s">
        <v>4</v>
      </c>
      <c r="E45" s="128">
        <f>0.78*33</f>
        <v>25.740000000000002</v>
      </c>
      <c r="F45" s="129"/>
      <c r="G45" s="130">
        <f t="shared" si="2"/>
        <v>0</v>
      </c>
    </row>
    <row r="46" spans="1:10" ht="51" x14ac:dyDescent="0.2">
      <c r="A46" s="103"/>
      <c r="B46" s="113" t="s">
        <v>80</v>
      </c>
      <c r="C46" s="127" t="s">
        <v>81</v>
      </c>
      <c r="D46" s="115" t="s">
        <v>3</v>
      </c>
      <c r="E46" s="128">
        <f>4*(33)</f>
        <v>132</v>
      </c>
      <c r="F46" s="129"/>
      <c r="G46" s="130">
        <f t="shared" si="2"/>
        <v>0</v>
      </c>
    </row>
    <row r="47" spans="1:10" ht="63.75" x14ac:dyDescent="0.2">
      <c r="A47" s="103"/>
      <c r="B47" s="113" t="s">
        <v>148</v>
      </c>
      <c r="C47" s="127" t="s">
        <v>139</v>
      </c>
      <c r="D47" s="115" t="s">
        <v>4</v>
      </c>
      <c r="E47" s="128">
        <f>+E38-E48-E44-E45-E42-E58</f>
        <v>63.859999999999985</v>
      </c>
      <c r="F47" s="129"/>
      <c r="G47" s="130">
        <f t="shared" si="2"/>
        <v>0</v>
      </c>
      <c r="J47" s="71"/>
    </row>
    <row r="48" spans="1:10" ht="51" x14ac:dyDescent="0.2">
      <c r="A48" s="103"/>
      <c r="B48" s="113" t="s">
        <v>82</v>
      </c>
      <c r="C48" s="127" t="s">
        <v>150</v>
      </c>
      <c r="D48" s="115" t="s">
        <v>4</v>
      </c>
      <c r="E48" s="128">
        <f>+E51</f>
        <v>0</v>
      </c>
      <c r="F48" s="129"/>
      <c r="G48" s="130">
        <f t="shared" si="2"/>
        <v>0</v>
      </c>
    </row>
    <row r="49" spans="1:7" x14ac:dyDescent="0.2">
      <c r="A49" s="103"/>
      <c r="B49" s="113" t="s">
        <v>132</v>
      </c>
      <c r="C49" s="127" t="s">
        <v>136</v>
      </c>
      <c r="D49" s="115"/>
      <c r="E49" s="128"/>
      <c r="F49" s="129"/>
      <c r="G49" s="130"/>
    </row>
    <row r="50" spans="1:7" ht="25.5" x14ac:dyDescent="0.2">
      <c r="A50" s="103"/>
      <c r="B50" s="113" t="s">
        <v>135</v>
      </c>
      <c r="C50" s="127" t="s">
        <v>137</v>
      </c>
      <c r="D50" s="115" t="s">
        <v>4</v>
      </c>
      <c r="E50" s="128">
        <f>+E38-E51</f>
        <v>111.38</v>
      </c>
      <c r="F50" s="129"/>
      <c r="G50" s="130">
        <f t="shared" ref="G50:G51" si="3">+ROUND((E50*F50),2)</f>
        <v>0</v>
      </c>
    </row>
    <row r="51" spans="1:7" ht="25.5" x14ac:dyDescent="0.2">
      <c r="A51" s="103"/>
      <c r="B51" s="113" t="s">
        <v>138</v>
      </c>
      <c r="C51" s="127" t="s">
        <v>151</v>
      </c>
      <c r="D51" s="115" t="s">
        <v>4</v>
      </c>
      <c r="E51" s="128">
        <v>0</v>
      </c>
      <c r="F51" s="129"/>
      <c r="G51" s="130">
        <f t="shared" si="3"/>
        <v>0</v>
      </c>
    </row>
    <row r="52" spans="1:7" ht="38.25" x14ac:dyDescent="0.2">
      <c r="A52" s="103"/>
      <c r="B52" s="118" t="s">
        <v>142</v>
      </c>
      <c r="C52" s="127" t="s">
        <v>21</v>
      </c>
      <c r="D52" s="115"/>
      <c r="E52" s="128"/>
      <c r="F52" s="129"/>
      <c r="G52" s="130">
        <f>+ROUND((SUM(G37:G51)*0.1),-1)</f>
        <v>0</v>
      </c>
    </row>
    <row r="53" spans="1:7" x14ac:dyDescent="0.2">
      <c r="A53" s="103"/>
      <c r="B53" s="113"/>
      <c r="C53" s="132" t="s">
        <v>85</v>
      </c>
      <c r="D53" s="115"/>
      <c r="E53" s="128"/>
      <c r="F53" s="129"/>
      <c r="G53" s="131">
        <f>SUM(G37:G52)</f>
        <v>0</v>
      </c>
    </row>
    <row r="54" spans="1:7" x14ac:dyDescent="0.2">
      <c r="A54" s="103"/>
      <c r="B54" s="86" t="s">
        <v>86</v>
      </c>
      <c r="C54" s="132" t="s">
        <v>9</v>
      </c>
      <c r="D54" s="115"/>
      <c r="E54" s="128"/>
      <c r="F54" s="129"/>
      <c r="G54" s="130"/>
    </row>
    <row r="55" spans="1:7" x14ac:dyDescent="0.2">
      <c r="A55" s="103"/>
      <c r="B55" s="113" t="s">
        <v>87</v>
      </c>
      <c r="C55" s="127" t="s">
        <v>88</v>
      </c>
      <c r="D55" s="115"/>
      <c r="E55" s="128"/>
      <c r="F55" s="129"/>
      <c r="G55" s="130"/>
    </row>
    <row r="56" spans="1:7" ht="89.25" x14ac:dyDescent="0.2">
      <c r="A56" s="103"/>
      <c r="B56" s="113" t="s">
        <v>140</v>
      </c>
      <c r="C56" s="127" t="s">
        <v>89</v>
      </c>
      <c r="D56" s="115" t="s">
        <v>19</v>
      </c>
      <c r="E56" s="128">
        <v>34</v>
      </c>
      <c r="F56" s="129"/>
      <c r="G56" s="130">
        <f t="shared" ref="G56" si="4">+ROUND((E56*F56),2)</f>
        <v>0</v>
      </c>
    </row>
    <row r="57" spans="1:7" x14ac:dyDescent="0.2">
      <c r="A57" s="103"/>
      <c r="B57" s="113" t="s">
        <v>90</v>
      </c>
      <c r="C57" s="127" t="s">
        <v>91</v>
      </c>
      <c r="D57" s="115"/>
      <c r="E57" s="128"/>
      <c r="F57" s="129"/>
      <c r="G57" s="130"/>
    </row>
    <row r="58" spans="1:7" ht="25.5" x14ac:dyDescent="0.2">
      <c r="A58" s="103"/>
      <c r="B58" s="113" t="s">
        <v>92</v>
      </c>
      <c r="C58" s="127" t="s">
        <v>94</v>
      </c>
      <c r="D58" s="115" t="s">
        <v>4</v>
      </c>
      <c r="E58" s="128">
        <f>(33)*0.15</f>
        <v>4.95</v>
      </c>
      <c r="F58" s="129"/>
      <c r="G58" s="130">
        <f t="shared" ref="G58:G59" si="5">+ROUND((E58*F58),2)</f>
        <v>0</v>
      </c>
    </row>
    <row r="59" spans="1:7" ht="89.25" x14ac:dyDescent="0.2">
      <c r="A59" s="103"/>
      <c r="B59" s="113" t="s">
        <v>93</v>
      </c>
      <c r="C59" s="127" t="s">
        <v>95</v>
      </c>
      <c r="D59" s="115" t="s">
        <v>28</v>
      </c>
      <c r="E59" s="128">
        <f>(33)*12.08</f>
        <v>398.64</v>
      </c>
      <c r="F59" s="129"/>
      <c r="G59" s="130">
        <f t="shared" si="5"/>
        <v>0</v>
      </c>
    </row>
    <row r="60" spans="1:7" ht="38.25" x14ac:dyDescent="0.2">
      <c r="A60" s="103"/>
      <c r="B60" s="118" t="s">
        <v>143</v>
      </c>
      <c r="C60" s="127" t="s">
        <v>21</v>
      </c>
      <c r="D60" s="115"/>
      <c r="E60" s="128"/>
      <c r="F60" s="129"/>
      <c r="G60" s="130">
        <f>+ROUND((SUM(G56:G59)*0.1),-1)</f>
        <v>0</v>
      </c>
    </row>
    <row r="61" spans="1:7" x14ac:dyDescent="0.2">
      <c r="A61" s="103"/>
      <c r="B61" s="113"/>
      <c r="C61" s="132" t="s">
        <v>96</v>
      </c>
      <c r="D61" s="115"/>
      <c r="E61" s="128"/>
      <c r="F61" s="129"/>
      <c r="G61" s="131">
        <f>SUM(G56:G60)</f>
        <v>0</v>
      </c>
    </row>
    <row r="62" spans="1:7" x14ac:dyDescent="0.2">
      <c r="A62" s="103"/>
      <c r="B62" s="86" t="s">
        <v>97</v>
      </c>
      <c r="C62" s="132" t="s">
        <v>10</v>
      </c>
      <c r="D62" s="115"/>
      <c r="E62" s="128"/>
      <c r="F62" s="129"/>
      <c r="G62" s="130"/>
    </row>
    <row r="63" spans="1:7" x14ac:dyDescent="0.2">
      <c r="A63" s="103"/>
      <c r="B63" s="113" t="s">
        <v>98</v>
      </c>
      <c r="C63" s="127" t="s">
        <v>99</v>
      </c>
      <c r="D63" s="115"/>
      <c r="E63" s="128"/>
      <c r="F63" s="129"/>
      <c r="G63" s="130"/>
    </row>
    <row r="64" spans="1:7" ht="165.75" x14ac:dyDescent="0.2">
      <c r="A64" s="103"/>
      <c r="B64" s="113" t="s">
        <v>100</v>
      </c>
      <c r="C64" s="127" t="s">
        <v>101</v>
      </c>
      <c r="D64" s="115" t="s">
        <v>1</v>
      </c>
      <c r="E64" s="128">
        <v>33</v>
      </c>
      <c r="F64" s="129"/>
      <c r="G64" s="130">
        <f t="shared" ref="G64:G74" si="6">+ROUND((E64*F64),2)</f>
        <v>0</v>
      </c>
    </row>
    <row r="65" spans="1:9" x14ac:dyDescent="0.2">
      <c r="A65" s="103"/>
      <c r="B65" s="113" t="s">
        <v>102</v>
      </c>
      <c r="C65" s="127" t="s">
        <v>103</v>
      </c>
      <c r="D65" s="115"/>
      <c r="E65" s="128"/>
      <c r="F65" s="129"/>
      <c r="G65" s="130"/>
    </row>
    <row r="66" spans="1:9" ht="25.5" x14ac:dyDescent="0.2">
      <c r="A66" s="103"/>
      <c r="B66" s="113"/>
      <c r="C66" s="127" t="s">
        <v>158</v>
      </c>
      <c r="D66" s="115"/>
      <c r="E66" s="128"/>
      <c r="F66" s="129"/>
      <c r="G66" s="130"/>
    </row>
    <row r="67" spans="1:9" x14ac:dyDescent="0.2">
      <c r="A67" s="103"/>
      <c r="B67" s="113" t="s">
        <v>104</v>
      </c>
      <c r="C67" s="127" t="s">
        <v>105</v>
      </c>
      <c r="D67" s="115"/>
      <c r="E67" s="128"/>
      <c r="F67" s="129"/>
      <c r="G67" s="130"/>
    </row>
    <row r="68" spans="1:9" ht="51" x14ac:dyDescent="0.2">
      <c r="A68" s="103"/>
      <c r="B68" s="113" t="s">
        <v>106</v>
      </c>
      <c r="C68" s="127" t="s">
        <v>123</v>
      </c>
      <c r="D68" s="115" t="s">
        <v>19</v>
      </c>
      <c r="E68" s="128">
        <v>1</v>
      </c>
      <c r="F68" s="129"/>
      <c r="G68" s="130">
        <f t="shared" si="6"/>
        <v>0</v>
      </c>
    </row>
    <row r="69" spans="1:9" x14ac:dyDescent="0.2">
      <c r="A69" s="103"/>
      <c r="B69" s="113" t="s">
        <v>109</v>
      </c>
      <c r="C69" s="127" t="s">
        <v>110</v>
      </c>
      <c r="D69" s="115"/>
      <c r="E69" s="128"/>
      <c r="F69" s="129"/>
      <c r="G69" s="130"/>
    </row>
    <row r="70" spans="1:9" x14ac:dyDescent="0.2">
      <c r="A70" s="103"/>
      <c r="B70" s="113" t="s">
        <v>108</v>
      </c>
      <c r="C70" s="127" t="s">
        <v>107</v>
      </c>
      <c r="D70" s="115" t="s">
        <v>1</v>
      </c>
      <c r="E70" s="128">
        <v>33</v>
      </c>
      <c r="F70" s="129"/>
      <c r="G70" s="130">
        <f t="shared" si="6"/>
        <v>0</v>
      </c>
    </row>
    <row r="71" spans="1:9" ht="38.25" x14ac:dyDescent="0.2">
      <c r="A71" s="103"/>
      <c r="B71" s="113" t="s">
        <v>112</v>
      </c>
      <c r="C71" s="127" t="s">
        <v>111</v>
      </c>
      <c r="D71" s="115" t="s">
        <v>1</v>
      </c>
      <c r="E71" s="128">
        <v>33</v>
      </c>
      <c r="F71" s="129"/>
      <c r="G71" s="130">
        <f t="shared" si="6"/>
        <v>0</v>
      </c>
    </row>
    <row r="72" spans="1:9" ht="51" x14ac:dyDescent="0.2">
      <c r="A72" s="103"/>
      <c r="B72" s="113" t="s">
        <v>114</v>
      </c>
      <c r="C72" s="127" t="s">
        <v>113</v>
      </c>
      <c r="D72" s="115" t="s">
        <v>1</v>
      </c>
      <c r="E72" s="128">
        <f>+E71</f>
        <v>33</v>
      </c>
      <c r="F72" s="129"/>
      <c r="G72" s="130">
        <f t="shared" si="6"/>
        <v>0</v>
      </c>
    </row>
    <row r="73" spans="1:9" x14ac:dyDescent="0.2">
      <c r="A73" s="103"/>
      <c r="B73" s="113" t="s">
        <v>115</v>
      </c>
      <c r="C73" s="127" t="s">
        <v>116</v>
      </c>
      <c r="D73" s="115"/>
      <c r="E73" s="128"/>
      <c r="F73" s="129"/>
      <c r="G73" s="130"/>
    </row>
    <row r="74" spans="1:9" ht="38.25" x14ac:dyDescent="0.2">
      <c r="A74" s="103"/>
      <c r="B74" s="113" t="s">
        <v>118</v>
      </c>
      <c r="C74" s="127" t="s">
        <v>117</v>
      </c>
      <c r="D74" s="115" t="s">
        <v>19</v>
      </c>
      <c r="E74" s="128">
        <v>1</v>
      </c>
      <c r="F74" s="129"/>
      <c r="G74" s="130">
        <f t="shared" si="6"/>
        <v>0</v>
      </c>
    </row>
    <row r="75" spans="1:9" ht="38.25" x14ac:dyDescent="0.2">
      <c r="A75" s="103"/>
      <c r="B75" s="118" t="s">
        <v>144</v>
      </c>
      <c r="C75" s="127" t="s">
        <v>21</v>
      </c>
      <c r="D75" s="115"/>
      <c r="E75" s="128"/>
      <c r="F75" s="129"/>
      <c r="G75" s="130">
        <f>+ROUND((SUM(G64:G74)*0.1),-1)</f>
        <v>0</v>
      </c>
    </row>
    <row r="76" spans="1:9" x14ac:dyDescent="0.2">
      <c r="A76" s="103"/>
      <c r="B76" s="113"/>
      <c r="C76" s="132" t="s">
        <v>119</v>
      </c>
      <c r="D76" s="115"/>
      <c r="E76" s="128"/>
      <c r="F76" s="129"/>
      <c r="G76" s="131">
        <f>SUM(G64:G75)</f>
        <v>0</v>
      </c>
    </row>
    <row r="77" spans="1:9" x14ac:dyDescent="0.2">
      <c r="A77" s="73"/>
      <c r="B77" s="86" t="s">
        <v>120</v>
      </c>
      <c r="C77" s="132" t="s">
        <v>121</v>
      </c>
      <c r="D77" s="115"/>
      <c r="E77" s="128"/>
      <c r="F77" s="129"/>
      <c r="G77" s="130"/>
      <c r="H77" s="73"/>
      <c r="I77" s="73"/>
    </row>
    <row r="78" spans="1:9" ht="293.25" x14ac:dyDescent="0.2">
      <c r="A78" s="73"/>
      <c r="B78" s="113" t="s">
        <v>122</v>
      </c>
      <c r="C78" s="127" t="s">
        <v>157</v>
      </c>
      <c r="D78" s="115" t="s">
        <v>19</v>
      </c>
      <c r="E78" s="128">
        <v>1</v>
      </c>
      <c r="F78" s="129"/>
      <c r="G78" s="130">
        <f t="shared" ref="G78:G79" si="7">+ROUND((E78*F78),2)</f>
        <v>0</v>
      </c>
      <c r="H78" s="73"/>
      <c r="I78" s="73"/>
    </row>
    <row r="79" spans="1:9" ht="140.25" x14ac:dyDescent="0.2">
      <c r="A79" s="73"/>
      <c r="B79" s="113" t="s">
        <v>124</v>
      </c>
      <c r="C79" s="127" t="s">
        <v>152</v>
      </c>
      <c r="D79" s="115" t="s">
        <v>19</v>
      </c>
      <c r="E79" s="128">
        <v>1</v>
      </c>
      <c r="F79" s="129"/>
      <c r="G79" s="130">
        <f t="shared" si="7"/>
        <v>0</v>
      </c>
      <c r="H79" s="73"/>
      <c r="I79" s="73"/>
    </row>
    <row r="80" spans="1:9" ht="38.25" x14ac:dyDescent="0.2">
      <c r="B80" s="118" t="s">
        <v>145</v>
      </c>
      <c r="C80" s="127" t="s">
        <v>21</v>
      </c>
      <c r="D80" s="115"/>
      <c r="E80" s="128"/>
      <c r="F80" s="129"/>
      <c r="G80" s="130">
        <f>+ROUND((SUM(G78:G79)*0.1),-1)</f>
        <v>0</v>
      </c>
      <c r="H80" s="73"/>
      <c r="I80" s="73"/>
    </row>
    <row r="81" spans="2:9" x14ac:dyDescent="0.2">
      <c r="B81" s="113"/>
      <c r="C81" s="132" t="s">
        <v>125</v>
      </c>
      <c r="D81" s="115"/>
      <c r="E81" s="128"/>
      <c r="F81" s="129"/>
      <c r="G81" s="131">
        <f>SUM(G78:G80)</f>
        <v>0</v>
      </c>
      <c r="H81" s="73"/>
      <c r="I81" s="73"/>
    </row>
    <row r="82" spans="2:9" x14ac:dyDescent="0.2">
      <c r="F82" s="89"/>
    </row>
    <row r="83" spans="2:9" x14ac:dyDescent="0.2">
      <c r="C83" s="68"/>
    </row>
    <row r="84" spans="2:9" x14ac:dyDescent="0.2">
      <c r="C84" s="77"/>
      <c r="D84" s="67"/>
      <c r="E84" s="76"/>
      <c r="F84" s="88"/>
      <c r="G84" s="69"/>
    </row>
    <row r="85" spans="2:9" x14ac:dyDescent="0.2">
      <c r="C85" s="77"/>
      <c r="D85" s="67"/>
      <c r="E85" s="76"/>
      <c r="F85" s="88"/>
      <c r="G85" s="69"/>
    </row>
    <row r="86" spans="2:9" x14ac:dyDescent="0.2">
      <c r="C86" s="77"/>
      <c r="D86" s="67"/>
      <c r="E86" s="76"/>
      <c r="F86" s="88"/>
      <c r="G86" s="69"/>
    </row>
    <row r="87" spans="2:9" x14ac:dyDescent="0.2">
      <c r="C87" s="74"/>
      <c r="D87" s="67"/>
      <c r="E87" s="75"/>
      <c r="F87" s="88"/>
      <c r="G87" s="69"/>
    </row>
    <row r="88" spans="2:9" x14ac:dyDescent="0.2">
      <c r="C88" s="74"/>
      <c r="D88" s="70"/>
      <c r="E88" s="84"/>
      <c r="F88" s="88"/>
      <c r="G88" s="69"/>
    </row>
    <row r="89" spans="2:9" x14ac:dyDescent="0.2">
      <c r="C89" s="74"/>
      <c r="D89" s="67"/>
      <c r="E89" s="76"/>
      <c r="F89" s="88"/>
      <c r="G89" s="69"/>
    </row>
    <row r="90" spans="2:9" x14ac:dyDescent="0.2">
      <c r="C90" s="78"/>
      <c r="D90" s="67"/>
      <c r="E90" s="76"/>
      <c r="F90" s="88"/>
      <c r="G90" s="69"/>
    </row>
    <row r="91" spans="2:9" x14ac:dyDescent="0.2">
      <c r="C91" s="76"/>
      <c r="D91" s="70"/>
      <c r="E91" s="76"/>
      <c r="F91" s="88"/>
      <c r="G91" s="69"/>
    </row>
    <row r="92" spans="2:9" x14ac:dyDescent="0.2">
      <c r="C92" s="69"/>
      <c r="D92" s="67"/>
      <c r="E92" s="75"/>
      <c r="F92" s="88"/>
      <c r="G92" s="69"/>
    </row>
    <row r="93" spans="2:9" x14ac:dyDescent="0.2">
      <c r="C93" s="68"/>
      <c r="D93" s="70"/>
      <c r="E93" s="76"/>
      <c r="F93" s="88"/>
      <c r="G93" s="69"/>
    </row>
    <row r="94" spans="2:9" x14ac:dyDescent="0.2">
      <c r="C94" s="74"/>
      <c r="D94" s="67"/>
      <c r="E94" s="76"/>
      <c r="F94" s="88"/>
      <c r="G94" s="69"/>
    </row>
    <row r="95" spans="2:9" x14ac:dyDescent="0.2">
      <c r="C95" s="69"/>
      <c r="D95" s="67"/>
      <c r="E95" s="76"/>
      <c r="F95" s="88"/>
      <c r="G95" s="69"/>
    </row>
    <row r="96" spans="2:9" x14ac:dyDescent="0.2">
      <c r="C96" s="74"/>
      <c r="D96" s="67"/>
      <c r="E96" s="76"/>
      <c r="F96" s="88"/>
      <c r="G96" s="69"/>
    </row>
    <row r="97" spans="2:7" x14ac:dyDescent="0.2">
      <c r="C97" s="74"/>
      <c r="D97" s="67"/>
      <c r="E97" s="76"/>
      <c r="F97" s="88"/>
      <c r="G97" s="69"/>
    </row>
    <row r="98" spans="2:7" x14ac:dyDescent="0.2">
      <c r="C98" s="69"/>
      <c r="D98" s="70"/>
      <c r="E98" s="76"/>
      <c r="F98" s="88"/>
      <c r="G98" s="69"/>
    </row>
    <row r="99" spans="2:7" x14ac:dyDescent="0.2">
      <c r="C99" s="74"/>
      <c r="D99" s="67"/>
      <c r="E99" s="76"/>
      <c r="F99" s="88"/>
      <c r="G99" s="69"/>
    </row>
    <row r="101" spans="2:7" x14ac:dyDescent="0.2">
      <c r="B101" s="51"/>
      <c r="D101" s="51"/>
      <c r="E101" s="51"/>
    </row>
    <row r="102" spans="2:7" x14ac:dyDescent="0.2">
      <c r="C102" s="74"/>
      <c r="D102" s="67"/>
      <c r="E102" s="76"/>
      <c r="F102" s="88"/>
      <c r="G102" s="69"/>
    </row>
    <row r="103" spans="2:7" x14ac:dyDescent="0.2">
      <c r="B103" s="51"/>
      <c r="D103" s="51"/>
      <c r="E103" s="51"/>
    </row>
    <row r="104" spans="2:7" x14ac:dyDescent="0.2">
      <c r="B104" s="51"/>
      <c r="D104" s="51"/>
      <c r="E104" s="51"/>
    </row>
    <row r="105" spans="2:7" x14ac:dyDescent="0.2">
      <c r="B105" s="51"/>
      <c r="D105" s="51"/>
      <c r="E105" s="51"/>
    </row>
    <row r="106" spans="2:7" x14ac:dyDescent="0.2">
      <c r="B106" s="51"/>
      <c r="D106" s="51"/>
      <c r="E106" s="51"/>
    </row>
    <row r="107" spans="2:7" x14ac:dyDescent="0.2">
      <c r="B107" s="98"/>
      <c r="C107" s="68"/>
      <c r="D107" s="70"/>
      <c r="E107" s="76"/>
      <c r="F107" s="88"/>
      <c r="G107" s="69"/>
    </row>
    <row r="108" spans="2:7" x14ac:dyDescent="0.2">
      <c r="B108" s="99"/>
      <c r="C108" s="73"/>
      <c r="D108" s="85"/>
      <c r="E108" s="83"/>
      <c r="F108" s="73"/>
      <c r="G108" s="73"/>
    </row>
    <row r="109" spans="2:7" x14ac:dyDescent="0.2">
      <c r="B109" s="99"/>
      <c r="C109" s="73"/>
      <c r="D109" s="85"/>
      <c r="E109" s="83"/>
      <c r="F109" s="73"/>
      <c r="G109" s="73"/>
    </row>
    <row r="110" spans="2:7" x14ac:dyDescent="0.2">
      <c r="B110" s="99"/>
      <c r="C110" s="73"/>
      <c r="D110" s="85"/>
      <c r="E110" s="83"/>
      <c r="F110" s="73"/>
      <c r="G110" s="73"/>
    </row>
    <row r="111" spans="2:7" x14ac:dyDescent="0.2">
      <c r="B111" s="99"/>
      <c r="C111" s="73"/>
      <c r="D111" s="85"/>
      <c r="E111" s="83"/>
      <c r="F111" s="73"/>
      <c r="G111" s="73"/>
    </row>
    <row r="112" spans="2:7" x14ac:dyDescent="0.2">
      <c r="B112" s="99"/>
      <c r="C112" s="73"/>
      <c r="D112" s="85"/>
      <c r="E112" s="83"/>
      <c r="F112" s="73"/>
      <c r="G112" s="73"/>
    </row>
    <row r="113" spans="2:7" x14ac:dyDescent="0.2">
      <c r="B113" s="99"/>
      <c r="C113" s="73"/>
      <c r="D113" s="85"/>
      <c r="E113" s="83"/>
      <c r="F113" s="73"/>
      <c r="G113" s="73"/>
    </row>
    <row r="114" spans="2:7" x14ac:dyDescent="0.2">
      <c r="B114" s="99"/>
      <c r="C114" s="73"/>
      <c r="D114" s="85"/>
      <c r="E114" s="83"/>
      <c r="F114" s="73"/>
      <c r="G114" s="73"/>
    </row>
    <row r="115" spans="2:7" x14ac:dyDescent="0.2">
      <c r="B115" s="99"/>
      <c r="C115" s="73"/>
      <c r="D115" s="85"/>
      <c r="E115" s="83"/>
      <c r="F115" s="73"/>
      <c r="G115" s="73"/>
    </row>
    <row r="116" spans="2:7" x14ac:dyDescent="0.2">
      <c r="B116" s="99"/>
      <c r="C116" s="73"/>
      <c r="D116" s="85"/>
      <c r="E116" s="83"/>
      <c r="F116" s="73"/>
      <c r="G116" s="73"/>
    </row>
    <row r="117" spans="2:7" x14ac:dyDescent="0.2">
      <c r="B117" s="99"/>
      <c r="C117" s="73"/>
      <c r="D117" s="85"/>
      <c r="E117" s="83"/>
      <c r="F117" s="73"/>
      <c r="G117" s="73"/>
    </row>
    <row r="118" spans="2:7" x14ac:dyDescent="0.2">
      <c r="B118" s="99"/>
      <c r="C118" s="73"/>
      <c r="D118" s="85"/>
      <c r="E118" s="83"/>
      <c r="F118" s="73"/>
      <c r="G118" s="73"/>
    </row>
    <row r="119" spans="2:7" x14ac:dyDescent="0.2">
      <c r="B119" s="99"/>
      <c r="C119" s="73"/>
      <c r="D119" s="85"/>
      <c r="E119" s="83"/>
      <c r="F119" s="73"/>
      <c r="G119" s="73"/>
    </row>
  </sheetData>
  <conditionalFormatting sqref="F21:F23">
    <cfRule type="cellIs" dxfId="0" priority="1" operator="equal">
      <formula>0</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Rekapitulacija</vt:lpstr>
      <vt:lpstr>A-Jurčkova-podaljšanje</vt:lpstr>
      <vt:lpstr>Rekapitulacija!_Hlk9417092</vt:lpstr>
      <vt:lpstr>'A-Jurčkova-podaljšanje'!Področje_tiskanja</vt:lpstr>
      <vt:lpstr>Rekapitulacija!Področje_tiskanja</vt:lpstr>
      <vt:lpstr>'A-Jurčkova-podaljšanje'!Tiskanje_naslovov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Zoran</cp:lastModifiedBy>
  <cp:lastPrinted>2020-07-08T09:29:39Z</cp:lastPrinted>
  <dcterms:created xsi:type="dcterms:W3CDTF">2001-04-14T14:29:31Z</dcterms:created>
  <dcterms:modified xsi:type="dcterms:W3CDTF">2020-08-05T12:08:17Z</dcterms:modified>
</cp:coreProperties>
</file>