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Moji dokumenti\VAROVANJE JZ ŠPORT LJUBLJANA TRETJIČ\OBJAVA\"/>
    </mc:Choice>
  </mc:AlternateContent>
  <bookViews>
    <workbookView xWindow="0" yWindow="0" windowWidth="28800" windowHeight="11700" activeTab="2"/>
  </bookViews>
  <sheets>
    <sheet name="SKLOP 1" sheetId="1" r:id="rId1"/>
    <sheet name="SKLOP 2" sheetId="2" r:id="rId2"/>
    <sheet name="SKLOP 3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G7" i="1" s="1"/>
  <c r="F31" i="4" l="1"/>
  <c r="G31" i="4" s="1"/>
  <c r="J27" i="4"/>
  <c r="E30" i="4" s="1"/>
  <c r="F30" i="4" s="1"/>
  <c r="G30" i="4" s="1"/>
  <c r="D34" i="4" l="1"/>
  <c r="B34" i="4"/>
  <c r="C34" i="4" s="1"/>
  <c r="F8" i="2"/>
  <c r="G8" i="2" s="1"/>
  <c r="F13" i="2"/>
  <c r="G13" i="2" s="1"/>
  <c r="F12" i="2"/>
  <c r="G12" i="2" s="1"/>
  <c r="F11" i="2"/>
  <c r="G11" i="2" s="1"/>
  <c r="F10" i="2"/>
  <c r="G10" i="2" s="1"/>
  <c r="F9" i="2"/>
  <c r="G9" i="2" s="1"/>
  <c r="F7" i="2"/>
  <c r="G7" i="2" s="1"/>
  <c r="F9" i="1"/>
  <c r="G9" i="1" s="1"/>
  <c r="F8" i="1"/>
  <c r="G8" i="1" s="1"/>
  <c r="D12" i="1" l="1"/>
  <c r="B12" i="1"/>
  <c r="C12" i="1" s="1"/>
  <c r="D16" i="2"/>
  <c r="B16" i="2"/>
  <c r="C16" i="2" s="1"/>
</calcChain>
</file>

<file path=xl/sharedStrings.xml><?xml version="1.0" encoding="utf-8"?>
<sst xmlns="http://schemas.openxmlformats.org/spreadsheetml/2006/main" count="182" uniqueCount="114">
  <si>
    <t>dajem naslednjo ponudbo št. _________________________</t>
  </si>
  <si>
    <t>Zap. Št.</t>
  </si>
  <si>
    <t>Vrsta storitve</t>
  </si>
  <si>
    <t>Okvirna letna količina</t>
  </si>
  <si>
    <t>Enota</t>
  </si>
  <si>
    <t>Cena v EUR brez DDV / enoto</t>
  </si>
  <si>
    <t>Cena skupaj v EUR brez DDV / leto</t>
  </si>
  <si>
    <t>Cena v EUR z DDV / leto</t>
  </si>
  <si>
    <t>Varovanje ljudi in premoženja</t>
  </si>
  <si>
    <t>ura</t>
  </si>
  <si>
    <t>Obhodno varovanje</t>
  </si>
  <si>
    <t>kos</t>
  </si>
  <si>
    <t>priklop (mesec / posamezna lokacija)</t>
  </si>
  <si>
    <t>Povezava dvigal z VNC</t>
  </si>
  <si>
    <t>Reševanje iz dvigal</t>
  </si>
  <si>
    <t>posredovanje</t>
  </si>
  <si>
    <t xml:space="preserve">Intervencijsko posredovanje (vklop alarma ali klic) </t>
  </si>
  <si>
    <t>Varovanje ljudi in premoženja ob intervenciji</t>
  </si>
  <si>
    <t>Vzdrževanje sistemov (alarmni, požarni, videonadzor)</t>
  </si>
  <si>
    <t>Servisna ura varnostnega tehnika</t>
  </si>
  <si>
    <t>servisna ura</t>
  </si>
  <si>
    <t>VREDNOST STORITEV VAROVANJA / 4 LETA</t>
  </si>
  <si>
    <t xml:space="preserve">Cena v EUR brez DDV </t>
  </si>
  <si>
    <t>Vrednost DDV</t>
  </si>
  <si>
    <t xml:space="preserve">Cena v EUR z DDV </t>
  </si>
  <si>
    <t>Opomba: Okvirna letna količina storitev je informativni podatek, da si ponudniki lažje predstavljajo obseg storitev in se pri dejanskem naročanju storitev lahko spreminja.</t>
  </si>
  <si>
    <t>Ponudbene cene vključujejo vse stroške in dajatve v zvezi z izvedbo naročila.</t>
  </si>
  <si>
    <t>1.   Ponudba velja za celotno naročilo.</t>
  </si>
  <si>
    <t>2.   Z vsebino povabila smo seznanjeni in se z njo v celoti strinjamo.</t>
  </si>
  <si>
    <t>Datum:</t>
  </si>
  <si>
    <t>Žig:</t>
  </si>
  <si>
    <t>Podpis:</t>
  </si>
  <si>
    <t>Prevzem in prenos gotovine  2. vrednostni razred</t>
  </si>
  <si>
    <t>Najem SIM kartice</t>
  </si>
  <si>
    <r>
      <t>SKUPAJ</t>
    </r>
    <r>
      <rPr>
        <sz val="14"/>
        <color theme="1"/>
        <rFont val="Calibri"/>
        <family val="2"/>
        <charset val="238"/>
        <scheme val="minor"/>
      </rPr>
      <t xml:space="preserve"> (1+2+3)</t>
    </r>
  </si>
  <si>
    <t>Storitve VNC – vlom/rop</t>
  </si>
  <si>
    <t>Storitve VNC – požar</t>
  </si>
  <si>
    <r>
      <t>SKUPAJ</t>
    </r>
    <r>
      <rPr>
        <sz val="14"/>
        <color theme="1"/>
        <rFont val="Calibri"/>
        <family val="2"/>
        <charset val="238"/>
        <scheme val="minor"/>
      </rPr>
      <t xml:space="preserve"> (1+2+3+4+5+6+7)</t>
    </r>
  </si>
  <si>
    <r>
      <t>SKUPAJ</t>
    </r>
    <r>
      <rPr>
        <sz val="14"/>
        <color theme="1"/>
        <rFont val="Calibri"/>
        <family val="2"/>
        <charset val="238"/>
        <scheme val="minor"/>
      </rPr>
      <t xml:space="preserve"> (1+2)</t>
    </r>
  </si>
  <si>
    <t>vzdrževalni pregled (vsi objekti)/mesec</t>
  </si>
  <si>
    <t>POŽAR</t>
  </si>
  <si>
    <t>VLOM</t>
  </si>
  <si>
    <t>VIDEO</t>
  </si>
  <si>
    <t>Objekt</t>
  </si>
  <si>
    <t>Naslov</t>
  </si>
  <si>
    <t>proizvajalec</t>
  </si>
  <si>
    <t>št. elementov</t>
  </si>
  <si>
    <t>št. not. kamer</t>
  </si>
  <si>
    <t>št. zun kamer</t>
  </si>
  <si>
    <t>Cena/mesec</t>
  </si>
  <si>
    <t>Hala Tivoli</t>
  </si>
  <si>
    <t>Celovška cesta 25, 1000 Ljubljana</t>
  </si>
  <si>
    <t>SIEMENS</t>
  </si>
  <si>
    <t xml:space="preserve">PARADOX  </t>
  </si>
  <si>
    <t>DVC</t>
  </si>
  <si>
    <t>CKT</t>
  </si>
  <si>
    <t>DETECTOMAT</t>
  </si>
  <si>
    <t>Športna dvorana Krim</t>
  </si>
  <si>
    <t>Ob dolenjski železnici 50, 1000 Ljubljana</t>
  </si>
  <si>
    <t>Strelišče</t>
  </si>
  <si>
    <t>Dolenjska cesta 11, 1000 Ljubljana</t>
  </si>
  <si>
    <t>Hipodrom Stožice</t>
  </si>
  <si>
    <t>Stožice 28, 1000 Ljubljana</t>
  </si>
  <si>
    <t>PARADOX</t>
  </si>
  <si>
    <t>Kegljišče in dvorana Staničeva</t>
  </si>
  <si>
    <t>Staničeva 41, 1000 Ljubljana</t>
  </si>
  <si>
    <t>ISKRA</t>
  </si>
  <si>
    <t>Dvorana Ježica</t>
  </si>
  <si>
    <t>Savlje 6, 1000 Ljubljana</t>
  </si>
  <si>
    <t>DSC</t>
  </si>
  <si>
    <t>Dvorana Črnuče</t>
  </si>
  <si>
    <t>Črnuška 9, 1000 Ljubljana</t>
  </si>
  <si>
    <t>HOCHIKI</t>
  </si>
  <si>
    <t>CP PLUS</t>
  </si>
  <si>
    <t>Kopališče Kolezija</t>
  </si>
  <si>
    <t>Gundulićeva 7, 1000 Ljubljana</t>
  </si>
  <si>
    <t>BOSCH FPA 500</t>
  </si>
  <si>
    <t>BOSCH AMAX 4000</t>
  </si>
  <si>
    <t>HIKVISON</t>
  </si>
  <si>
    <t>Športna dvorana Kodeljevo</t>
  </si>
  <si>
    <t>Gortanova 21, 1000 Ljubljana</t>
  </si>
  <si>
    <t>BOSCH DS7400</t>
  </si>
  <si>
    <t>Kopališče Kodeljevo</t>
  </si>
  <si>
    <t>Ulica Carla Benza 11, 1000 Ljubljana</t>
  </si>
  <si>
    <t>PARADOX MG505</t>
  </si>
  <si>
    <t>Športni park Ljubljana</t>
  </si>
  <si>
    <t>Milčinskega 2, 1000 Ljubljana</t>
  </si>
  <si>
    <t>Dvorana Brod</t>
  </si>
  <si>
    <t>Na gaju 2, 1000 Ljubljana</t>
  </si>
  <si>
    <t>DAHUA</t>
  </si>
  <si>
    <t>Dvorana Zalog</t>
  </si>
  <si>
    <t>Hladilniška pot 36, 1000 Ljubljana</t>
  </si>
  <si>
    <t>GEWISS</t>
  </si>
  <si>
    <t>HONEYWELL</t>
  </si>
  <si>
    <t>Športni park Svoboda</t>
  </si>
  <si>
    <t>Gerbičeva cesta, 1000 Ljubljana</t>
  </si>
  <si>
    <t>Gimnastični center Ljubljana</t>
  </si>
  <si>
    <t>Koprska ulica 29, 1000 Ljubljana</t>
  </si>
  <si>
    <t>ELKRON</t>
  </si>
  <si>
    <t>URMET</t>
  </si>
  <si>
    <t>Mladinski golf center Stanežiče</t>
  </si>
  <si>
    <t>Stanežiče, 1210 Ljubljana-Šentvid</t>
  </si>
  <si>
    <t>Dvorana stožice</t>
  </si>
  <si>
    <t>Vojkova cesta   100, 1000 Ljubljana</t>
  </si>
  <si>
    <t>SCHRACK</t>
  </si>
  <si>
    <t>BOSCH</t>
  </si>
  <si>
    <t>INTELIO</t>
  </si>
  <si>
    <t>Stadion Stožice</t>
  </si>
  <si>
    <t>skupaj</t>
  </si>
  <si>
    <t xml:space="preserve">* Izpolniti je potrebno zeleno obarvane celice. </t>
  </si>
  <si>
    <t>Priloga 1/c: Prikaz strukture ponudbene cene za sklop 3: Servis in vzdrževanje sistemov za tehnično varovanje</t>
  </si>
  <si>
    <t>GOSPODARSKI SUBJEKT: ____________________________, ki ga zastopa__________</t>
  </si>
  <si>
    <t>Priloga 1/b: Prikaz strukture ponudbene cene za sklop 2: Tehnično varovanje</t>
  </si>
  <si>
    <t>Priloga 1/a: Prikaz strukture ponudbene cene za sklop 1: Fizično varovanje in prevoz denarja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</si>
</sst>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#,##0.00\ &quot;€&quot;;\-#,##0.00\ &quot;€&quot;"/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4"/>
      <color rgb="FF996633"/>
      <name val="Calibri"/>
      <family val="2"/>
      <charset val="238"/>
      <scheme val="minor"/>
    </font>
    <font>
      <b/>
      <sz val="14"/>
      <color theme="4" tint="-0.249977111117893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i/>
      <sz val="8"/>
      <color theme="1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104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/>
    <xf numFmtId="0" fontId="0" fillId="2" borderId="0" xfId="0" applyFill="1"/>
    <xf numFmtId="0" fontId="3" fillId="3" borderId="1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5" fillId="0" borderId="5" xfId="0" applyFont="1" applyBorder="1" applyAlignment="1">
      <alignment horizontal="left"/>
    </xf>
    <xf numFmtId="0" fontId="5" fillId="2" borderId="6" xfId="0" applyFont="1" applyFill="1" applyBorder="1" applyAlignment="1">
      <alignment horizontal="left" vertical="center" wrapText="1"/>
    </xf>
    <xf numFmtId="3" fontId="5" fillId="0" borderId="7" xfId="0" applyNumberFormat="1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4" fontId="6" fillId="0" borderId="8" xfId="0" applyNumberFormat="1" applyFont="1" applyBorder="1" applyAlignment="1">
      <alignment horizontal="left" vertical="center" wrapText="1"/>
    </xf>
    <xf numFmtId="4" fontId="6" fillId="0" borderId="9" xfId="0" applyNumberFormat="1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/>
    </xf>
    <xf numFmtId="0" fontId="5" fillId="2" borderId="11" xfId="0" applyFont="1" applyFill="1" applyBorder="1" applyAlignment="1">
      <alignment horizontal="left" vertical="center" wrapText="1"/>
    </xf>
    <xf numFmtId="3" fontId="5" fillId="0" borderId="12" xfId="0" applyNumberFormat="1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4" fontId="6" fillId="0" borderId="12" xfId="0" applyNumberFormat="1" applyFont="1" applyBorder="1" applyAlignment="1">
      <alignment horizontal="left" vertical="center" wrapText="1"/>
    </xf>
    <xf numFmtId="4" fontId="6" fillId="0" borderId="13" xfId="0" applyNumberFormat="1" applyFont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0" borderId="14" xfId="0" applyFont="1" applyBorder="1" applyAlignment="1">
      <alignment horizontal="left"/>
    </xf>
    <xf numFmtId="0" fontId="5" fillId="2" borderId="15" xfId="0" applyFont="1" applyFill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/>
    </xf>
    <xf numFmtId="0" fontId="5" fillId="2" borderId="18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4" fontId="6" fillId="0" borderId="20" xfId="0" applyNumberFormat="1" applyFont="1" applyBorder="1" applyAlignment="1">
      <alignment horizontal="left" vertical="center" wrapText="1"/>
    </xf>
    <xf numFmtId="4" fontId="6" fillId="0" borderId="21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5" fillId="0" borderId="0" xfId="0" applyFont="1"/>
    <xf numFmtId="0" fontId="3" fillId="3" borderId="1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4" fontId="4" fillId="3" borderId="4" xfId="0" applyNumberFormat="1" applyFont="1" applyFill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4" fontId="8" fillId="0" borderId="23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9" fillId="0" borderId="21" xfId="0" applyNumberFormat="1" applyFont="1" applyBorder="1" applyAlignment="1">
      <alignment horizontal="left" vertical="center" wrapText="1"/>
    </xf>
    <xf numFmtId="0" fontId="10" fillId="0" borderId="0" xfId="0" applyFont="1" applyBorder="1" applyProtection="1">
      <protection locked="0"/>
    </xf>
    <xf numFmtId="0" fontId="10" fillId="0" borderId="0" xfId="0" applyFont="1" applyBorder="1"/>
    <xf numFmtId="0" fontId="0" fillId="0" borderId="0" xfId="0" applyBorder="1" applyProtection="1">
      <protection locked="0"/>
    </xf>
    <xf numFmtId="4" fontId="0" fillId="0" borderId="0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Border="1"/>
    <xf numFmtId="0" fontId="5" fillId="2" borderId="16" xfId="0" applyFont="1" applyFill="1" applyBorder="1" applyAlignment="1">
      <alignment horizontal="left" vertical="center" wrapText="1"/>
    </xf>
    <xf numFmtId="0" fontId="12" fillId="0" borderId="10" xfId="0" applyFont="1" applyBorder="1" applyAlignment="1">
      <alignment horizontal="justify" vertical="center"/>
    </xf>
    <xf numFmtId="0" fontId="12" fillId="0" borderId="28" xfId="0" applyFont="1" applyBorder="1" applyAlignment="1">
      <alignment horizontal="justify" vertical="center"/>
    </xf>
    <xf numFmtId="0" fontId="12" fillId="0" borderId="17" xfId="0" applyFont="1" applyBorder="1" applyAlignment="1">
      <alignment horizontal="justify" vertical="center"/>
    </xf>
    <xf numFmtId="0" fontId="13" fillId="0" borderId="0" xfId="0" applyFont="1" applyAlignment="1">
      <alignment vertical="center"/>
    </xf>
    <xf numFmtId="0" fontId="1" fillId="0" borderId="1" xfId="0" applyFont="1" applyBorder="1"/>
    <xf numFmtId="0" fontId="1" fillId="0" borderId="0" xfId="0" applyFont="1" applyAlignment="1">
      <alignment horizontal="center"/>
    </xf>
    <xf numFmtId="0" fontId="1" fillId="5" borderId="5" xfId="0" applyFont="1" applyFill="1" applyBorder="1" applyAlignment="1">
      <alignment horizontal="center" wrapText="1"/>
    </xf>
    <xf numFmtId="0" fontId="1" fillId="5" borderId="25" xfId="0" applyFont="1" applyFill="1" applyBorder="1" applyAlignment="1">
      <alignment horizontal="center" wrapText="1"/>
    </xf>
    <xf numFmtId="7" fontId="1" fillId="0" borderId="4" xfId="1" applyNumberFormat="1" applyFont="1" applyBorder="1"/>
    <xf numFmtId="0" fontId="0" fillId="0" borderId="27" xfId="0" applyBorder="1" applyAlignment="1"/>
    <xf numFmtId="0" fontId="0" fillId="0" borderId="30" xfId="0" applyBorder="1" applyAlignment="1"/>
    <xf numFmtId="0" fontId="0" fillId="0" borderId="32" xfId="0" applyBorder="1" applyAlignment="1"/>
    <xf numFmtId="0" fontId="1" fillId="5" borderId="34" xfId="0" applyFont="1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wrapText="1"/>
    </xf>
    <xf numFmtId="0" fontId="1" fillId="4" borderId="26" xfId="0" applyFont="1" applyFill="1" applyBorder="1" applyAlignment="1">
      <alignment horizontal="center" wrapText="1"/>
    </xf>
    <xf numFmtId="0" fontId="0" fillId="4" borderId="10" xfId="0" applyFill="1" applyBorder="1"/>
    <xf numFmtId="0" fontId="0" fillId="4" borderId="13" xfId="0" applyFill="1" applyBorder="1"/>
    <xf numFmtId="0" fontId="0" fillId="4" borderId="28" xfId="0" applyFill="1" applyBorder="1"/>
    <xf numFmtId="0" fontId="0" fillId="4" borderId="31" xfId="0" applyFill="1" applyBorder="1"/>
    <xf numFmtId="0" fontId="0" fillId="4" borderId="17" xfId="0" applyFill="1" applyBorder="1"/>
    <xf numFmtId="0" fontId="0" fillId="4" borderId="33" xfId="0" applyFill="1" applyBorder="1"/>
    <xf numFmtId="0" fontId="1" fillId="6" borderId="5" xfId="0" applyFont="1" applyFill="1" applyBorder="1" applyAlignment="1">
      <alignment horizontal="center" wrapText="1"/>
    </xf>
    <xf numFmtId="0" fontId="1" fillId="6" borderId="26" xfId="0" applyFont="1" applyFill="1" applyBorder="1" applyAlignment="1">
      <alignment horizontal="center" wrapText="1"/>
    </xf>
    <xf numFmtId="0" fontId="0" fillId="6" borderId="10" xfId="0" applyFill="1" applyBorder="1"/>
    <xf numFmtId="0" fontId="0" fillId="6" borderId="13" xfId="0" applyFill="1" applyBorder="1"/>
    <xf numFmtId="0" fontId="0" fillId="6" borderId="28" xfId="0" applyFill="1" applyBorder="1"/>
    <xf numFmtId="0" fontId="0" fillId="6" borderId="31" xfId="0" applyFill="1" applyBorder="1"/>
    <xf numFmtId="0" fontId="0" fillId="6" borderId="17" xfId="0" applyFill="1" applyBorder="1"/>
    <xf numFmtId="0" fontId="0" fillId="6" borderId="33" xfId="0" applyFill="1" applyBorder="1"/>
    <xf numFmtId="0" fontId="1" fillId="7" borderId="5" xfId="0" applyFont="1" applyFill="1" applyBorder="1" applyAlignment="1">
      <alignment horizontal="center" wrapText="1"/>
    </xf>
    <xf numFmtId="0" fontId="1" fillId="7" borderId="7" xfId="0" applyFont="1" applyFill="1" applyBorder="1" applyAlignment="1">
      <alignment horizontal="center" wrapText="1"/>
    </xf>
    <xf numFmtId="0" fontId="1" fillId="7" borderId="26" xfId="0" applyFont="1" applyFill="1" applyBorder="1" applyAlignment="1">
      <alignment horizontal="center" wrapText="1"/>
    </xf>
    <xf numFmtId="0" fontId="0" fillId="7" borderId="10" xfId="0" applyFill="1" applyBorder="1"/>
    <xf numFmtId="0" fontId="0" fillId="7" borderId="12" xfId="0" applyFill="1" applyBorder="1"/>
    <xf numFmtId="0" fontId="0" fillId="7" borderId="13" xfId="0" applyFill="1" applyBorder="1"/>
    <xf numFmtId="0" fontId="0" fillId="7" borderId="28" xfId="0" applyFill="1" applyBorder="1"/>
    <xf numFmtId="0" fontId="0" fillId="7" borderId="29" xfId="0" applyFill="1" applyBorder="1"/>
    <xf numFmtId="0" fontId="0" fillId="7" borderId="31" xfId="0" applyFill="1" applyBorder="1"/>
    <xf numFmtId="0" fontId="0" fillId="7" borderId="17" xfId="0" applyFill="1" applyBorder="1"/>
    <xf numFmtId="0" fontId="0" fillId="7" borderId="19" xfId="0" applyFill="1" applyBorder="1"/>
    <xf numFmtId="0" fontId="0" fillId="7" borderId="33" xfId="0" applyFill="1" applyBorder="1"/>
    <xf numFmtId="7" fontId="0" fillId="8" borderId="35" xfId="1" applyNumberFormat="1" applyFont="1" applyFill="1" applyBorder="1"/>
    <xf numFmtId="2" fontId="4" fillId="8" borderId="19" xfId="0" applyNumberFormat="1" applyFont="1" applyFill="1" applyBorder="1" applyAlignment="1" applyProtection="1">
      <alignment horizontal="left" vertical="center" wrapText="1"/>
      <protection locked="0"/>
    </xf>
    <xf numFmtId="2" fontId="4" fillId="2" borderId="12" xfId="0" applyNumberFormat="1" applyFont="1" applyFill="1" applyBorder="1" applyAlignment="1" applyProtection="1">
      <alignment horizontal="left" vertical="center" wrapText="1"/>
    </xf>
    <xf numFmtId="0" fontId="1" fillId="0" borderId="0" xfId="0" applyFont="1"/>
    <xf numFmtId="4" fontId="4" fillId="8" borderId="16" xfId="0" applyNumberFormat="1" applyFont="1" applyFill="1" applyBorder="1" applyAlignment="1" applyProtection="1">
      <alignment horizontal="left" vertical="center" wrapText="1"/>
      <protection locked="0"/>
    </xf>
    <xf numFmtId="2" fontId="4" fillId="8" borderId="12" xfId="0" applyNumberFormat="1" applyFont="1" applyFill="1" applyBorder="1" applyAlignment="1" applyProtection="1">
      <alignment horizontal="left" vertical="center" wrapText="1"/>
      <protection locked="0"/>
    </xf>
    <xf numFmtId="4" fontId="4" fillId="8" borderId="7" xfId="0" applyNumberFormat="1" applyFont="1" applyFill="1" applyBorder="1" applyAlignment="1" applyProtection="1">
      <alignment horizontal="left" vertical="center" wrapText="1"/>
      <protection locked="0"/>
    </xf>
    <xf numFmtId="4" fontId="4" fillId="8" borderId="12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0" xfId="0" applyNumberFormat="1" applyFont="1" applyBorder="1" applyAlignment="1" applyProtection="1">
      <alignment horizontal="left" wrapText="1"/>
      <protection locked="0"/>
    </xf>
    <xf numFmtId="0" fontId="1" fillId="4" borderId="1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24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1" fillId="7" borderId="4" xfId="0" applyFont="1" applyFill="1" applyBorder="1" applyAlignment="1">
      <alignment horizontal="center"/>
    </xf>
  </cellXfs>
  <cellStyles count="2">
    <cellStyle name="Navadno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zoomScaleNormal="100" workbookViewId="0">
      <selection activeCell="F15" sqref="F15"/>
    </sheetView>
  </sheetViews>
  <sheetFormatPr defaultRowHeight="15" x14ac:dyDescent="0.25"/>
  <cols>
    <col min="1" max="1" width="18.5703125" customWidth="1"/>
    <col min="2" max="2" width="31.140625" customWidth="1"/>
    <col min="3" max="3" width="19.42578125" customWidth="1"/>
    <col min="4" max="4" width="22.28515625" customWidth="1"/>
    <col min="5" max="7" width="24.140625" customWidth="1"/>
  </cols>
  <sheetData>
    <row r="1" spans="1:8" ht="21" x14ac:dyDescent="0.35">
      <c r="A1" s="1" t="s">
        <v>111</v>
      </c>
      <c r="C1" s="2"/>
      <c r="D1" s="2"/>
    </row>
    <row r="2" spans="1:8" ht="21" x14ac:dyDescent="0.35">
      <c r="A2" s="1" t="s">
        <v>0</v>
      </c>
      <c r="C2" s="2"/>
      <c r="D2" s="2"/>
    </row>
    <row r="3" spans="1:8" ht="21" x14ac:dyDescent="0.35">
      <c r="B3" s="3"/>
    </row>
    <row r="4" spans="1:8" ht="21" x14ac:dyDescent="0.35">
      <c r="A4" s="3" t="s">
        <v>113</v>
      </c>
      <c r="D4" s="4"/>
    </row>
    <row r="5" spans="1:8" ht="15.75" thickBot="1" x14ac:dyDescent="0.3">
      <c r="B5" s="43"/>
      <c r="C5" s="44"/>
      <c r="D5" s="43"/>
      <c r="E5" s="43"/>
      <c r="F5" s="43"/>
      <c r="G5" s="43"/>
      <c r="H5" s="45"/>
    </row>
    <row r="6" spans="1:8" ht="38.25" thickBot="1" x14ac:dyDescent="0.3">
      <c r="A6" s="5" t="s">
        <v>1</v>
      </c>
      <c r="B6" s="6" t="s">
        <v>2</v>
      </c>
      <c r="C6" s="7" t="s">
        <v>3</v>
      </c>
      <c r="D6" s="7" t="s">
        <v>4</v>
      </c>
      <c r="E6" s="7" t="s">
        <v>5</v>
      </c>
      <c r="F6" s="8" t="s">
        <v>6</v>
      </c>
      <c r="G6" s="9" t="s">
        <v>7</v>
      </c>
    </row>
    <row r="7" spans="1:8" ht="37.5" x14ac:dyDescent="0.3">
      <c r="A7" s="10">
        <v>1</v>
      </c>
      <c r="B7" s="11" t="s">
        <v>8</v>
      </c>
      <c r="C7" s="12">
        <v>12000</v>
      </c>
      <c r="D7" s="13" t="s">
        <v>9</v>
      </c>
      <c r="E7" s="94"/>
      <c r="F7" s="14">
        <f>C7*E7</f>
        <v>0</v>
      </c>
      <c r="G7" s="15">
        <f>F7*1.22</f>
        <v>0</v>
      </c>
    </row>
    <row r="8" spans="1:8" ht="18.75" x14ac:dyDescent="0.3">
      <c r="A8" s="16">
        <v>2</v>
      </c>
      <c r="B8" s="17" t="s">
        <v>10</v>
      </c>
      <c r="C8" s="18">
        <v>3300</v>
      </c>
      <c r="D8" s="19" t="s">
        <v>11</v>
      </c>
      <c r="E8" s="95"/>
      <c r="F8" s="20">
        <f t="shared" ref="F8:F9" si="0">C8*E8</f>
        <v>0</v>
      </c>
      <c r="G8" s="21">
        <f t="shared" ref="G8:G9" si="1">F8*1.22</f>
        <v>0</v>
      </c>
    </row>
    <row r="9" spans="1:8" ht="56.25" x14ac:dyDescent="0.3">
      <c r="A9" s="16">
        <v>3</v>
      </c>
      <c r="B9" s="17" t="s">
        <v>32</v>
      </c>
      <c r="C9" s="18">
        <v>2168</v>
      </c>
      <c r="D9" s="19" t="s">
        <v>11</v>
      </c>
      <c r="E9" s="95"/>
      <c r="F9" s="20">
        <f t="shared" si="0"/>
        <v>0</v>
      </c>
      <c r="G9" s="21">
        <f t="shared" si="1"/>
        <v>0</v>
      </c>
    </row>
    <row r="10" spans="1:8" ht="19.5" thickBot="1" x14ac:dyDescent="0.35">
      <c r="B10" s="32"/>
      <c r="C10" s="33"/>
      <c r="D10" s="33"/>
      <c r="E10" s="33"/>
      <c r="F10" s="33"/>
      <c r="G10" s="33"/>
      <c r="H10" s="33"/>
    </row>
    <row r="11" spans="1:8" ht="35.1" customHeight="1" thickBot="1" x14ac:dyDescent="0.35">
      <c r="A11" s="34" t="s">
        <v>21</v>
      </c>
      <c r="B11" s="35" t="s">
        <v>22</v>
      </c>
      <c r="C11" s="35" t="s">
        <v>23</v>
      </c>
      <c r="D11" s="36" t="s">
        <v>24</v>
      </c>
      <c r="E11" s="33"/>
      <c r="F11" s="33"/>
      <c r="G11" s="33"/>
      <c r="H11" s="33"/>
    </row>
    <row r="12" spans="1:8" ht="35.1" customHeight="1" thickBot="1" x14ac:dyDescent="0.35">
      <c r="A12" s="37" t="s">
        <v>34</v>
      </c>
      <c r="B12" s="38">
        <f>4*(F7+F8+F9)</f>
        <v>0</v>
      </c>
      <c r="C12" s="39">
        <f>B12*0.22</f>
        <v>0</v>
      </c>
      <c r="D12" s="40">
        <f>4*(G7+G8+G9)</f>
        <v>0</v>
      </c>
      <c r="F12" s="33"/>
      <c r="G12" s="33"/>
      <c r="H12" s="33"/>
    </row>
    <row r="13" spans="1:8" ht="18.75" x14ac:dyDescent="0.3">
      <c r="F13" s="33"/>
      <c r="G13" s="33"/>
      <c r="H13" s="33"/>
    </row>
    <row r="14" spans="1:8" ht="27.75" customHeight="1" x14ac:dyDescent="0.25">
      <c r="A14" s="96" t="s">
        <v>25</v>
      </c>
      <c r="B14" s="96"/>
      <c r="C14" s="96"/>
      <c r="D14" s="96"/>
      <c r="E14" s="41"/>
      <c r="F14" s="41"/>
      <c r="G14" s="41"/>
      <c r="H14" s="42"/>
    </row>
    <row r="15" spans="1:8" x14ac:dyDescent="0.25">
      <c r="B15" s="43"/>
      <c r="C15" s="44"/>
      <c r="D15" s="43"/>
      <c r="E15" s="43"/>
      <c r="F15" s="43"/>
      <c r="G15" s="43"/>
      <c r="H15" s="45"/>
    </row>
    <row r="16" spans="1:8" x14ac:dyDescent="0.25">
      <c r="A16" s="43" t="s">
        <v>26</v>
      </c>
      <c r="C16" s="43"/>
      <c r="D16" s="43"/>
      <c r="E16" s="43"/>
      <c r="F16" s="43"/>
      <c r="G16" s="43"/>
      <c r="H16" s="45"/>
    </row>
    <row r="17" spans="1:8" x14ac:dyDescent="0.25">
      <c r="B17" s="43"/>
      <c r="C17" s="43"/>
      <c r="D17" s="44"/>
      <c r="E17" s="43"/>
      <c r="F17" s="43"/>
      <c r="G17" s="43"/>
      <c r="H17" s="45"/>
    </row>
    <row r="18" spans="1:8" x14ac:dyDescent="0.25">
      <c r="A18" s="2" t="s">
        <v>27</v>
      </c>
      <c r="C18" s="2"/>
      <c r="D18" s="2"/>
      <c r="E18" s="2"/>
      <c r="F18" s="43"/>
      <c r="G18" s="43"/>
      <c r="H18" s="45"/>
    </row>
    <row r="19" spans="1:8" x14ac:dyDescent="0.25">
      <c r="A19" s="2" t="s">
        <v>28</v>
      </c>
      <c r="C19" s="2"/>
      <c r="D19" s="2"/>
      <c r="E19" s="2"/>
      <c r="F19" s="2"/>
      <c r="G19" s="2"/>
    </row>
    <row r="20" spans="1:8" x14ac:dyDescent="0.25">
      <c r="B20" s="2"/>
      <c r="C20" s="2"/>
      <c r="D20" s="2"/>
      <c r="E20" s="2"/>
      <c r="F20" s="2"/>
      <c r="G20" s="2"/>
    </row>
    <row r="21" spans="1:8" x14ac:dyDescent="0.25">
      <c r="A21" s="91" t="s">
        <v>109</v>
      </c>
      <c r="B21" s="2"/>
      <c r="C21" s="2"/>
      <c r="D21" s="2"/>
      <c r="E21" s="2"/>
      <c r="F21" s="2"/>
      <c r="G21" s="2"/>
    </row>
    <row r="22" spans="1:8" x14ac:dyDescent="0.25">
      <c r="B22" s="2"/>
      <c r="C22" s="2"/>
      <c r="D22" s="2"/>
      <c r="E22" s="2"/>
      <c r="F22" s="2"/>
      <c r="G22" s="2"/>
    </row>
    <row r="23" spans="1:8" x14ac:dyDescent="0.25">
      <c r="A23" s="2" t="s">
        <v>29</v>
      </c>
      <c r="B23" s="2" t="s">
        <v>30</v>
      </c>
      <c r="D23" s="2" t="s">
        <v>31</v>
      </c>
      <c r="E23" s="2"/>
      <c r="F23" s="2"/>
      <c r="G23" s="2"/>
    </row>
  </sheetData>
  <mergeCells count="1">
    <mergeCell ref="A14:D14"/>
  </mergeCells>
  <pageMargins left="0.7" right="0.7" top="0.75" bottom="0.75" header="0.3" footer="0.3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Normal="100" workbookViewId="0">
      <selection activeCell="E32" sqref="E32"/>
    </sheetView>
  </sheetViews>
  <sheetFormatPr defaultRowHeight="15" x14ac:dyDescent="0.25"/>
  <cols>
    <col min="1" max="1" width="22.42578125" customWidth="1"/>
    <col min="2" max="2" width="31.140625" customWidth="1"/>
    <col min="3" max="3" width="19.42578125" customWidth="1"/>
    <col min="4" max="4" width="22.28515625" customWidth="1"/>
    <col min="5" max="7" width="24.140625" customWidth="1"/>
  </cols>
  <sheetData>
    <row r="1" spans="1:8" ht="21" x14ac:dyDescent="0.35">
      <c r="A1" s="1" t="s">
        <v>111</v>
      </c>
      <c r="C1" s="2"/>
      <c r="D1" s="2"/>
    </row>
    <row r="2" spans="1:8" ht="21" x14ac:dyDescent="0.35">
      <c r="A2" s="1" t="s">
        <v>0</v>
      </c>
      <c r="C2" s="2"/>
      <c r="D2" s="2"/>
    </row>
    <row r="3" spans="1:8" ht="21" x14ac:dyDescent="0.35">
      <c r="B3" s="3"/>
    </row>
    <row r="4" spans="1:8" ht="21" x14ac:dyDescent="0.35">
      <c r="A4" s="3" t="s">
        <v>112</v>
      </c>
      <c r="D4" s="4"/>
    </row>
    <row r="5" spans="1:8" ht="21.75" thickBot="1" x14ac:dyDescent="0.4">
      <c r="B5" s="3"/>
    </row>
    <row r="6" spans="1:8" ht="38.25" thickBot="1" x14ac:dyDescent="0.3">
      <c r="A6" s="5" t="s">
        <v>1</v>
      </c>
      <c r="B6" s="6" t="s">
        <v>2</v>
      </c>
      <c r="C6" s="7" t="s">
        <v>3</v>
      </c>
      <c r="D6" s="7" t="s">
        <v>4</v>
      </c>
      <c r="E6" s="7" t="s">
        <v>5</v>
      </c>
      <c r="F6" s="8" t="s">
        <v>6</v>
      </c>
      <c r="G6" s="9" t="s">
        <v>7</v>
      </c>
    </row>
    <row r="7" spans="1:8" ht="56.25" x14ac:dyDescent="0.3">
      <c r="A7" s="23">
        <v>1</v>
      </c>
      <c r="B7" s="24" t="s">
        <v>35</v>
      </c>
      <c r="C7" s="46">
        <v>300</v>
      </c>
      <c r="D7" s="25" t="s">
        <v>12</v>
      </c>
      <c r="E7" s="92"/>
      <c r="F7" s="20">
        <f t="shared" ref="F7:F13" si="0">C7*E7</f>
        <v>0</v>
      </c>
      <c r="G7" s="21">
        <f t="shared" ref="G7:G13" si="1">F7*1.22</f>
        <v>0</v>
      </c>
    </row>
    <row r="8" spans="1:8" ht="56.25" x14ac:dyDescent="0.3">
      <c r="A8" s="23">
        <v>2</v>
      </c>
      <c r="B8" s="24" t="s">
        <v>36</v>
      </c>
      <c r="C8" s="46">
        <v>156</v>
      </c>
      <c r="D8" s="25" t="s">
        <v>12</v>
      </c>
      <c r="E8" s="92"/>
      <c r="F8" s="20">
        <f>C8*E8</f>
        <v>0</v>
      </c>
      <c r="G8" s="21">
        <f t="shared" ref="G8" si="2">F8*1.22</f>
        <v>0</v>
      </c>
    </row>
    <row r="9" spans="1:8" ht="56.25" x14ac:dyDescent="0.3">
      <c r="A9" s="23">
        <v>3</v>
      </c>
      <c r="B9" s="24" t="s">
        <v>33</v>
      </c>
      <c r="C9" s="25">
        <v>120</v>
      </c>
      <c r="D9" s="25" t="s">
        <v>12</v>
      </c>
      <c r="E9" s="92"/>
      <c r="F9" s="20">
        <f t="shared" si="0"/>
        <v>0</v>
      </c>
      <c r="G9" s="21">
        <f t="shared" si="1"/>
        <v>0</v>
      </c>
    </row>
    <row r="10" spans="1:8" ht="56.25" x14ac:dyDescent="0.3">
      <c r="A10" s="16">
        <v>4</v>
      </c>
      <c r="B10" s="17" t="s">
        <v>13</v>
      </c>
      <c r="C10" s="19">
        <v>276</v>
      </c>
      <c r="D10" s="19" t="s">
        <v>12</v>
      </c>
      <c r="E10" s="93"/>
      <c r="F10" s="20">
        <f t="shared" si="0"/>
        <v>0</v>
      </c>
      <c r="G10" s="21">
        <f t="shared" si="1"/>
        <v>0</v>
      </c>
    </row>
    <row r="11" spans="1:8" ht="18.75" x14ac:dyDescent="0.3">
      <c r="A11" s="16">
        <v>5</v>
      </c>
      <c r="B11" s="17" t="s">
        <v>14</v>
      </c>
      <c r="C11" s="22">
        <v>5</v>
      </c>
      <c r="D11" s="19" t="s">
        <v>15</v>
      </c>
      <c r="E11" s="93"/>
      <c r="F11" s="20">
        <f t="shared" si="0"/>
        <v>0</v>
      </c>
      <c r="G11" s="21">
        <f t="shared" si="1"/>
        <v>0</v>
      </c>
    </row>
    <row r="12" spans="1:8" ht="56.25" x14ac:dyDescent="0.3">
      <c r="A12" s="16">
        <v>6</v>
      </c>
      <c r="B12" s="22" t="s">
        <v>16</v>
      </c>
      <c r="C12" s="22">
        <v>120</v>
      </c>
      <c r="D12" s="19" t="s">
        <v>15</v>
      </c>
      <c r="E12" s="93"/>
      <c r="F12" s="20">
        <f t="shared" si="0"/>
        <v>0</v>
      </c>
      <c r="G12" s="21">
        <f t="shared" si="1"/>
        <v>0</v>
      </c>
    </row>
    <row r="13" spans="1:8" ht="56.25" x14ac:dyDescent="0.3">
      <c r="A13" s="16">
        <v>7</v>
      </c>
      <c r="B13" s="24" t="s">
        <v>17</v>
      </c>
      <c r="C13" s="22">
        <v>20</v>
      </c>
      <c r="D13" s="19" t="s">
        <v>9</v>
      </c>
      <c r="E13" s="93"/>
      <c r="F13" s="20">
        <f t="shared" si="0"/>
        <v>0</v>
      </c>
      <c r="G13" s="21">
        <f t="shared" si="1"/>
        <v>0</v>
      </c>
    </row>
    <row r="14" spans="1:8" ht="19.5" thickBot="1" x14ac:dyDescent="0.35">
      <c r="B14" s="32"/>
      <c r="C14" s="33"/>
      <c r="D14" s="33"/>
      <c r="E14" s="33"/>
      <c r="F14" s="33"/>
      <c r="G14" s="33"/>
      <c r="H14" s="33"/>
    </row>
    <row r="15" spans="1:8" ht="35.1" customHeight="1" thickBot="1" x14ac:dyDescent="0.35">
      <c r="A15" s="34" t="s">
        <v>21</v>
      </c>
      <c r="B15" s="35" t="s">
        <v>22</v>
      </c>
      <c r="C15" s="35" t="s">
        <v>23</v>
      </c>
      <c r="D15" s="36" t="s">
        <v>24</v>
      </c>
      <c r="E15" s="33"/>
      <c r="F15" s="33"/>
      <c r="G15" s="33"/>
      <c r="H15" s="33"/>
    </row>
    <row r="16" spans="1:8" ht="35.1" customHeight="1" thickBot="1" x14ac:dyDescent="0.35">
      <c r="A16" s="37" t="s">
        <v>37</v>
      </c>
      <c r="B16" s="38">
        <f>4*(F7++F8+F9+F10+F11+F12+F13)</f>
        <v>0</v>
      </c>
      <c r="C16" s="39">
        <f>B16*0.22</f>
        <v>0</v>
      </c>
      <c r="D16" s="40">
        <f>4*(G9+G7+G8+G10+G11+G12+G13)</f>
        <v>0</v>
      </c>
      <c r="F16" s="33"/>
      <c r="G16" s="33"/>
      <c r="H16" s="33"/>
    </row>
    <row r="17" spans="1:8" ht="18.75" x14ac:dyDescent="0.3">
      <c r="F17" s="33"/>
      <c r="G17" s="33"/>
      <c r="H17" s="33"/>
    </row>
    <row r="18" spans="1:8" ht="27.75" customHeight="1" x14ac:dyDescent="0.25">
      <c r="A18" s="96" t="s">
        <v>25</v>
      </c>
      <c r="B18" s="96"/>
      <c r="C18" s="96"/>
      <c r="D18" s="96"/>
      <c r="E18" s="41"/>
      <c r="F18" s="41"/>
      <c r="G18" s="41"/>
      <c r="H18" s="42"/>
    </row>
    <row r="19" spans="1:8" x14ac:dyDescent="0.25">
      <c r="B19" s="43"/>
      <c r="C19" s="44"/>
      <c r="D19" s="43"/>
      <c r="E19" s="43"/>
      <c r="F19" s="43"/>
      <c r="G19" s="43"/>
      <c r="H19" s="45"/>
    </row>
    <row r="20" spans="1:8" x14ac:dyDescent="0.25">
      <c r="A20" s="43" t="s">
        <v>26</v>
      </c>
      <c r="C20" s="43"/>
      <c r="D20" s="43"/>
      <c r="E20" s="43"/>
      <c r="F20" s="43"/>
      <c r="G20" s="43"/>
      <c r="H20" s="45"/>
    </row>
    <row r="21" spans="1:8" x14ac:dyDescent="0.25">
      <c r="B21" s="43"/>
      <c r="C21" s="43"/>
      <c r="D21" s="44"/>
      <c r="E21" s="43"/>
      <c r="F21" s="43"/>
      <c r="G21" s="43"/>
      <c r="H21" s="45"/>
    </row>
    <row r="22" spans="1:8" x14ac:dyDescent="0.25">
      <c r="A22" s="2" t="s">
        <v>27</v>
      </c>
      <c r="C22" s="2"/>
      <c r="D22" s="2"/>
      <c r="E22" s="2"/>
      <c r="F22" s="43"/>
      <c r="G22" s="43"/>
      <c r="H22" s="45"/>
    </row>
    <row r="23" spans="1:8" x14ac:dyDescent="0.25">
      <c r="A23" s="2" t="s">
        <v>28</v>
      </c>
      <c r="C23" s="2"/>
      <c r="D23" s="2"/>
      <c r="E23" s="2"/>
      <c r="F23" s="2"/>
      <c r="G23" s="2"/>
    </row>
    <row r="24" spans="1:8" x14ac:dyDescent="0.25">
      <c r="B24" s="2"/>
      <c r="C24" s="2"/>
      <c r="D24" s="2"/>
      <c r="E24" s="2"/>
      <c r="F24" s="2"/>
      <c r="G24" s="2"/>
    </row>
    <row r="25" spans="1:8" x14ac:dyDescent="0.25">
      <c r="A25" s="91" t="s">
        <v>109</v>
      </c>
      <c r="B25" s="2"/>
      <c r="C25" s="2"/>
      <c r="D25" s="2"/>
      <c r="E25" s="2"/>
      <c r="F25" s="2"/>
      <c r="G25" s="2"/>
    </row>
    <row r="26" spans="1:8" x14ac:dyDescent="0.25">
      <c r="B26" s="2"/>
      <c r="C26" s="2"/>
      <c r="D26" s="2"/>
      <c r="E26" s="2"/>
      <c r="F26" s="2"/>
      <c r="G26" s="2"/>
    </row>
    <row r="27" spans="1:8" x14ac:dyDescent="0.25">
      <c r="A27" s="2" t="s">
        <v>29</v>
      </c>
      <c r="B27" s="2" t="s">
        <v>30</v>
      </c>
      <c r="D27" s="2" t="s">
        <v>31</v>
      </c>
      <c r="E27" s="2"/>
      <c r="F27" s="2"/>
      <c r="G27" s="2"/>
    </row>
  </sheetData>
  <mergeCells count="1">
    <mergeCell ref="A18:D18"/>
  </mergeCells>
  <pageMargins left="0.7" right="0.7" top="0.75" bottom="0.75" header="0.3" footer="0.3"/>
  <pageSetup paperSize="9" scale="65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7"/>
  <sheetViews>
    <sheetView tabSelected="1" zoomScaleNormal="100" workbookViewId="0">
      <selection activeCell="G3" sqref="G3"/>
    </sheetView>
  </sheetViews>
  <sheetFormatPr defaultRowHeight="15" x14ac:dyDescent="0.25"/>
  <cols>
    <col min="1" max="1" width="28.28515625" customWidth="1"/>
    <col min="2" max="2" width="37.85546875" customWidth="1"/>
    <col min="3" max="3" width="19.42578125" customWidth="1"/>
    <col min="4" max="4" width="22.28515625" customWidth="1"/>
    <col min="5" max="7" width="24.140625" customWidth="1"/>
    <col min="10" max="10" width="14.5703125" customWidth="1"/>
  </cols>
  <sheetData>
    <row r="1" spans="1:11" ht="21" x14ac:dyDescent="0.35">
      <c r="A1" s="1" t="s">
        <v>111</v>
      </c>
      <c r="C1" s="2"/>
      <c r="D1" s="2"/>
    </row>
    <row r="2" spans="1:11" ht="21" x14ac:dyDescent="0.35">
      <c r="A2" s="1" t="s">
        <v>0</v>
      </c>
      <c r="C2" s="2"/>
      <c r="D2" s="2"/>
    </row>
    <row r="3" spans="1:11" ht="21" x14ac:dyDescent="0.35">
      <c r="B3" s="3"/>
    </row>
    <row r="4" spans="1:11" ht="21" x14ac:dyDescent="0.35">
      <c r="A4" s="3" t="s">
        <v>110</v>
      </c>
      <c r="D4" s="4"/>
    </row>
    <row r="5" spans="1:11" ht="12.75" customHeight="1" thickBot="1" x14ac:dyDescent="0.4">
      <c r="B5" s="3"/>
      <c r="D5" s="4"/>
    </row>
    <row r="6" spans="1:11" ht="15.75" thickBot="1" x14ac:dyDescent="0.3">
      <c r="C6" s="97" t="s">
        <v>40</v>
      </c>
      <c r="D6" s="98"/>
      <c r="E6" s="99" t="s">
        <v>41</v>
      </c>
      <c r="F6" s="100"/>
      <c r="G6" s="101" t="s">
        <v>42</v>
      </c>
      <c r="H6" s="102"/>
      <c r="I6" s="103"/>
    </row>
    <row r="7" spans="1:11" s="52" customFormat="1" ht="30" x14ac:dyDescent="0.25">
      <c r="A7" s="53" t="s">
        <v>43</v>
      </c>
      <c r="B7" s="54" t="s">
        <v>44</v>
      </c>
      <c r="C7" s="60" t="s">
        <v>45</v>
      </c>
      <c r="D7" s="61" t="s">
        <v>46</v>
      </c>
      <c r="E7" s="68" t="s">
        <v>45</v>
      </c>
      <c r="F7" s="69" t="s">
        <v>46</v>
      </c>
      <c r="G7" s="76" t="s">
        <v>45</v>
      </c>
      <c r="H7" s="77" t="s">
        <v>47</v>
      </c>
      <c r="I7" s="78" t="s">
        <v>48</v>
      </c>
      <c r="J7" s="59" t="s">
        <v>49</v>
      </c>
    </row>
    <row r="8" spans="1:11" ht="15" customHeight="1" x14ac:dyDescent="0.25">
      <c r="A8" s="47" t="s">
        <v>50</v>
      </c>
      <c r="B8" s="56" t="s">
        <v>51</v>
      </c>
      <c r="C8" s="62" t="s">
        <v>52</v>
      </c>
      <c r="D8" s="63">
        <v>365</v>
      </c>
      <c r="E8" s="70" t="s">
        <v>53</v>
      </c>
      <c r="F8" s="71">
        <v>40</v>
      </c>
      <c r="G8" s="79" t="s">
        <v>54</v>
      </c>
      <c r="H8" s="80">
        <v>26</v>
      </c>
      <c r="I8" s="81">
        <v>16</v>
      </c>
      <c r="J8" s="88"/>
      <c r="K8" s="52"/>
    </row>
    <row r="9" spans="1:11" ht="15" customHeight="1" x14ac:dyDescent="0.25">
      <c r="A9" s="47" t="s">
        <v>55</v>
      </c>
      <c r="B9" s="56" t="s">
        <v>51</v>
      </c>
      <c r="C9" s="62" t="s">
        <v>56</v>
      </c>
      <c r="D9" s="63">
        <v>1</v>
      </c>
      <c r="E9" s="70"/>
      <c r="F9" s="71"/>
      <c r="G9" s="79" t="s">
        <v>54</v>
      </c>
      <c r="H9" s="80">
        <v>17</v>
      </c>
      <c r="I9" s="81">
        <v>3</v>
      </c>
      <c r="J9" s="88"/>
      <c r="K9" s="52"/>
    </row>
    <row r="10" spans="1:11" ht="15" customHeight="1" x14ac:dyDescent="0.25">
      <c r="A10" s="47" t="s">
        <v>57</v>
      </c>
      <c r="B10" s="56" t="s">
        <v>58</v>
      </c>
      <c r="C10" s="62"/>
      <c r="D10" s="63"/>
      <c r="E10" s="70"/>
      <c r="F10" s="71"/>
      <c r="G10" s="79" t="s">
        <v>54</v>
      </c>
      <c r="H10" s="80">
        <v>1</v>
      </c>
      <c r="I10" s="81"/>
      <c r="J10" s="88"/>
      <c r="K10" s="52"/>
    </row>
    <row r="11" spans="1:11" ht="15" customHeight="1" x14ac:dyDescent="0.25">
      <c r="A11" s="47" t="s">
        <v>59</v>
      </c>
      <c r="B11" s="56" t="s">
        <v>60</v>
      </c>
      <c r="C11" s="62"/>
      <c r="D11" s="63"/>
      <c r="E11" s="70"/>
      <c r="F11" s="71"/>
      <c r="G11" s="79"/>
      <c r="H11" s="80"/>
      <c r="I11" s="81"/>
      <c r="J11" s="88"/>
      <c r="K11" s="52"/>
    </row>
    <row r="12" spans="1:11" ht="15" customHeight="1" x14ac:dyDescent="0.25">
      <c r="A12" s="47" t="s">
        <v>61</v>
      </c>
      <c r="B12" s="56" t="s">
        <v>62</v>
      </c>
      <c r="C12" s="62"/>
      <c r="D12" s="63"/>
      <c r="E12" s="70" t="s">
        <v>63</v>
      </c>
      <c r="F12" s="71">
        <v>1</v>
      </c>
      <c r="G12" s="79" t="s">
        <v>54</v>
      </c>
      <c r="H12" s="80">
        <v>6</v>
      </c>
      <c r="I12" s="81">
        <v>4</v>
      </c>
      <c r="J12" s="88"/>
      <c r="K12" s="52"/>
    </row>
    <row r="13" spans="1:11" ht="15" customHeight="1" x14ac:dyDescent="0.25">
      <c r="A13" s="47" t="s">
        <v>64</v>
      </c>
      <c r="B13" s="56" t="s">
        <v>65</v>
      </c>
      <c r="C13" s="62" t="s">
        <v>66</v>
      </c>
      <c r="D13" s="63">
        <v>19</v>
      </c>
      <c r="E13" s="70" t="s">
        <v>66</v>
      </c>
      <c r="F13" s="71">
        <v>6</v>
      </c>
      <c r="G13" s="79"/>
      <c r="H13" s="80"/>
      <c r="I13" s="81"/>
      <c r="J13" s="88"/>
      <c r="K13" s="52"/>
    </row>
    <row r="14" spans="1:11" ht="15" customHeight="1" x14ac:dyDescent="0.25">
      <c r="A14" s="47" t="s">
        <v>67</v>
      </c>
      <c r="B14" s="56" t="s">
        <v>68</v>
      </c>
      <c r="C14" s="62">
        <v>0</v>
      </c>
      <c r="D14" s="63">
        <v>0</v>
      </c>
      <c r="E14" s="70" t="s">
        <v>69</v>
      </c>
      <c r="F14" s="71">
        <v>5</v>
      </c>
      <c r="G14" s="79"/>
      <c r="H14" s="80">
        <v>3</v>
      </c>
      <c r="I14" s="81">
        <v>1</v>
      </c>
      <c r="J14" s="88"/>
      <c r="K14" s="52"/>
    </row>
    <row r="15" spans="1:11" ht="15" customHeight="1" x14ac:dyDescent="0.25">
      <c r="A15" s="47" t="s">
        <v>70</v>
      </c>
      <c r="B15" s="56" t="s">
        <v>71</v>
      </c>
      <c r="C15" s="62" t="s">
        <v>72</v>
      </c>
      <c r="D15" s="63">
        <v>132</v>
      </c>
      <c r="E15" s="70" t="s">
        <v>63</v>
      </c>
      <c r="F15" s="71">
        <v>14</v>
      </c>
      <c r="G15" s="79" t="s">
        <v>73</v>
      </c>
      <c r="H15" s="80">
        <v>10</v>
      </c>
      <c r="I15" s="81"/>
      <c r="J15" s="88"/>
      <c r="K15" s="52"/>
    </row>
    <row r="16" spans="1:11" ht="15" customHeight="1" x14ac:dyDescent="0.25">
      <c r="A16" s="47" t="s">
        <v>74</v>
      </c>
      <c r="B16" s="56" t="s">
        <v>75</v>
      </c>
      <c r="C16" s="62" t="s">
        <v>76</v>
      </c>
      <c r="D16" s="63">
        <v>83</v>
      </c>
      <c r="E16" s="70" t="s">
        <v>77</v>
      </c>
      <c r="F16" s="71">
        <v>12</v>
      </c>
      <c r="G16" s="79" t="s">
        <v>78</v>
      </c>
      <c r="H16" s="80">
        <v>15</v>
      </c>
      <c r="I16" s="81">
        <v>8</v>
      </c>
      <c r="J16" s="88"/>
      <c r="K16" s="52"/>
    </row>
    <row r="17" spans="1:11" ht="15" customHeight="1" x14ac:dyDescent="0.25">
      <c r="A17" s="47" t="s">
        <v>79</v>
      </c>
      <c r="B17" s="56" t="s">
        <v>80</v>
      </c>
      <c r="C17" s="62" t="s">
        <v>76</v>
      </c>
      <c r="D17" s="63">
        <v>42</v>
      </c>
      <c r="E17" s="70" t="s">
        <v>81</v>
      </c>
      <c r="F17" s="71">
        <v>22</v>
      </c>
      <c r="G17" s="79"/>
      <c r="H17" s="80"/>
      <c r="I17" s="81"/>
      <c r="J17" s="88"/>
      <c r="K17" s="52"/>
    </row>
    <row r="18" spans="1:11" ht="15" customHeight="1" x14ac:dyDescent="0.25">
      <c r="A18" s="47" t="s">
        <v>82</v>
      </c>
      <c r="B18" s="56" t="s">
        <v>83</v>
      </c>
      <c r="C18" s="62"/>
      <c r="D18" s="63"/>
      <c r="E18" s="70" t="s">
        <v>84</v>
      </c>
      <c r="F18" s="71"/>
      <c r="G18" s="79"/>
      <c r="H18" s="80"/>
      <c r="I18" s="81"/>
      <c r="J18" s="88"/>
      <c r="K18" s="52"/>
    </row>
    <row r="19" spans="1:11" ht="15" customHeight="1" x14ac:dyDescent="0.25">
      <c r="A19" s="47" t="s">
        <v>85</v>
      </c>
      <c r="B19" s="56" t="s">
        <v>86</v>
      </c>
      <c r="C19" s="62"/>
      <c r="D19" s="63"/>
      <c r="E19" s="70"/>
      <c r="F19" s="71">
        <v>2</v>
      </c>
      <c r="G19" s="79"/>
      <c r="H19" s="80">
        <v>11</v>
      </c>
      <c r="I19" s="81">
        <v>4</v>
      </c>
      <c r="J19" s="88"/>
      <c r="K19" s="52"/>
    </row>
    <row r="20" spans="1:11" ht="15" customHeight="1" x14ac:dyDescent="0.25">
      <c r="A20" s="47" t="s">
        <v>87</v>
      </c>
      <c r="B20" s="56" t="s">
        <v>88</v>
      </c>
      <c r="C20" s="62" t="s">
        <v>52</v>
      </c>
      <c r="D20" s="63">
        <v>216</v>
      </c>
      <c r="E20" s="70" t="s">
        <v>52</v>
      </c>
      <c r="F20" s="71">
        <v>14</v>
      </c>
      <c r="G20" s="79" t="s">
        <v>89</v>
      </c>
      <c r="H20" s="80">
        <v>2</v>
      </c>
      <c r="I20" s="81">
        <v>7</v>
      </c>
      <c r="J20" s="88"/>
      <c r="K20" s="52"/>
    </row>
    <row r="21" spans="1:11" ht="15" customHeight="1" x14ac:dyDescent="0.25">
      <c r="A21" s="47" t="s">
        <v>90</v>
      </c>
      <c r="B21" s="56" t="s">
        <v>91</v>
      </c>
      <c r="C21" s="62" t="s">
        <v>92</v>
      </c>
      <c r="D21" s="63">
        <v>1</v>
      </c>
      <c r="E21" s="70" t="s">
        <v>93</v>
      </c>
      <c r="F21" s="71">
        <v>16</v>
      </c>
      <c r="G21" s="79" t="s">
        <v>93</v>
      </c>
      <c r="H21" s="80">
        <v>9</v>
      </c>
      <c r="I21" s="81">
        <v>7</v>
      </c>
      <c r="J21" s="88"/>
      <c r="K21" s="52"/>
    </row>
    <row r="22" spans="1:11" ht="15" customHeight="1" x14ac:dyDescent="0.25">
      <c r="A22" s="47" t="s">
        <v>94</v>
      </c>
      <c r="B22" s="56" t="s">
        <v>95</v>
      </c>
      <c r="C22" s="62"/>
      <c r="D22" s="63"/>
      <c r="E22" s="70" t="s">
        <v>63</v>
      </c>
      <c r="F22" s="71">
        <v>3</v>
      </c>
      <c r="G22" s="79"/>
      <c r="H22" s="80"/>
      <c r="I22" s="81"/>
      <c r="J22" s="88"/>
      <c r="K22" s="52"/>
    </row>
    <row r="23" spans="1:11" ht="15" customHeight="1" x14ac:dyDescent="0.25">
      <c r="A23" s="47" t="s">
        <v>96</v>
      </c>
      <c r="B23" s="56" t="s">
        <v>97</v>
      </c>
      <c r="C23" s="62" t="s">
        <v>98</v>
      </c>
      <c r="D23" s="63">
        <v>14</v>
      </c>
      <c r="E23" s="70" t="s">
        <v>98</v>
      </c>
      <c r="F23" s="71">
        <v>14</v>
      </c>
      <c r="G23" s="79" t="s">
        <v>99</v>
      </c>
      <c r="H23" s="80">
        <v>15</v>
      </c>
      <c r="I23" s="81">
        <v>9</v>
      </c>
      <c r="J23" s="88"/>
      <c r="K23" s="52"/>
    </row>
    <row r="24" spans="1:11" ht="15" customHeight="1" x14ac:dyDescent="0.25">
      <c r="A24" s="47" t="s">
        <v>100</v>
      </c>
      <c r="B24" s="56" t="s">
        <v>101</v>
      </c>
      <c r="C24" s="62"/>
      <c r="D24" s="63"/>
      <c r="E24" s="70"/>
      <c r="F24" s="71"/>
      <c r="G24" s="79" t="s">
        <v>99</v>
      </c>
      <c r="H24" s="80">
        <v>2</v>
      </c>
      <c r="I24" s="81">
        <v>5</v>
      </c>
      <c r="J24" s="88"/>
      <c r="K24" s="52"/>
    </row>
    <row r="25" spans="1:11" ht="15" customHeight="1" x14ac:dyDescent="0.25">
      <c r="A25" s="48" t="s">
        <v>102</v>
      </c>
      <c r="B25" s="57" t="s">
        <v>103</v>
      </c>
      <c r="C25" s="64" t="s">
        <v>104</v>
      </c>
      <c r="D25" s="65">
        <v>1106</v>
      </c>
      <c r="E25" s="72" t="s">
        <v>105</v>
      </c>
      <c r="F25" s="73">
        <v>60</v>
      </c>
      <c r="G25" s="82" t="s">
        <v>106</v>
      </c>
      <c r="H25" s="83">
        <v>54</v>
      </c>
      <c r="I25" s="84">
        <v>12</v>
      </c>
      <c r="J25" s="88"/>
      <c r="K25" s="52"/>
    </row>
    <row r="26" spans="1:11" ht="15" customHeight="1" thickBot="1" x14ac:dyDescent="0.3">
      <c r="A26" s="49" t="s">
        <v>107</v>
      </c>
      <c r="B26" s="58" t="s">
        <v>103</v>
      </c>
      <c r="C26" s="66" t="s">
        <v>104</v>
      </c>
      <c r="D26" s="67">
        <v>460</v>
      </c>
      <c r="E26" s="74" t="s">
        <v>105</v>
      </c>
      <c r="F26" s="75">
        <v>30</v>
      </c>
      <c r="G26" s="85" t="s">
        <v>106</v>
      </c>
      <c r="H26" s="86">
        <v>12</v>
      </c>
      <c r="I26" s="87">
        <v>10</v>
      </c>
      <c r="J26" s="88"/>
      <c r="K26" s="52"/>
    </row>
    <row r="27" spans="1:11" ht="15.75" thickBot="1" x14ac:dyDescent="0.3">
      <c r="A27" s="50"/>
      <c r="I27" s="51" t="s">
        <v>108</v>
      </c>
      <c r="J27" s="55">
        <f>SUM(J8:J26)</f>
        <v>0</v>
      </c>
      <c r="K27" s="52"/>
    </row>
    <row r="28" spans="1:11" ht="15" customHeight="1" thickBot="1" x14ac:dyDescent="0.4">
      <c r="B28" s="3"/>
      <c r="D28" s="4"/>
    </row>
    <row r="29" spans="1:11" ht="35.1" customHeight="1" thickBot="1" x14ac:dyDescent="0.3">
      <c r="A29" s="5" t="s">
        <v>1</v>
      </c>
      <c r="B29" s="6" t="s">
        <v>2</v>
      </c>
      <c r="C29" s="7" t="s">
        <v>3</v>
      </c>
      <c r="D29" s="7" t="s">
        <v>4</v>
      </c>
      <c r="E29" s="7" t="s">
        <v>5</v>
      </c>
      <c r="F29" s="8" t="s">
        <v>6</v>
      </c>
      <c r="G29" s="9" t="s">
        <v>7</v>
      </c>
    </row>
    <row r="30" spans="1:11" ht="35.1" customHeight="1" x14ac:dyDescent="0.3">
      <c r="A30" s="16">
        <v>1</v>
      </c>
      <c r="B30" s="17" t="s">
        <v>18</v>
      </c>
      <c r="C30" s="19">
        <v>12</v>
      </c>
      <c r="D30" s="19" t="s">
        <v>39</v>
      </c>
      <c r="E30" s="90">
        <f>J27</f>
        <v>0</v>
      </c>
      <c r="F30" s="20">
        <f t="shared" ref="F30:F31" si="0">C30*E30</f>
        <v>0</v>
      </c>
      <c r="G30" s="21">
        <f t="shared" ref="G30:G31" si="1">F30*1.22</f>
        <v>0</v>
      </c>
    </row>
    <row r="31" spans="1:11" ht="35.1" customHeight="1" thickBot="1" x14ac:dyDescent="0.35">
      <c r="A31" s="26">
        <v>2</v>
      </c>
      <c r="B31" s="27" t="s">
        <v>19</v>
      </c>
      <c r="C31" s="28">
        <v>20</v>
      </c>
      <c r="D31" s="29" t="s">
        <v>20</v>
      </c>
      <c r="E31" s="89"/>
      <c r="F31" s="30">
        <f t="shared" si="0"/>
        <v>0</v>
      </c>
      <c r="G31" s="31">
        <f t="shared" si="1"/>
        <v>0</v>
      </c>
    </row>
    <row r="32" spans="1:11" ht="19.5" thickBot="1" x14ac:dyDescent="0.35">
      <c r="B32" s="32"/>
      <c r="C32" s="33"/>
      <c r="D32" s="33"/>
      <c r="E32" s="33"/>
      <c r="F32" s="33"/>
      <c r="G32" s="33"/>
      <c r="H32" s="33"/>
    </row>
    <row r="33" spans="1:8" ht="38.25" thickBot="1" x14ac:dyDescent="0.35">
      <c r="A33" s="34" t="s">
        <v>21</v>
      </c>
      <c r="B33" s="35" t="s">
        <v>22</v>
      </c>
      <c r="C33" s="35" t="s">
        <v>23</v>
      </c>
      <c r="D33" s="36" t="s">
        <v>24</v>
      </c>
      <c r="E33" s="33"/>
      <c r="F33" s="33"/>
      <c r="G33" s="33"/>
      <c r="H33" s="33"/>
    </row>
    <row r="34" spans="1:8" ht="19.5" thickBot="1" x14ac:dyDescent="0.35">
      <c r="A34" s="37" t="s">
        <v>38</v>
      </c>
      <c r="B34" s="38">
        <f>4*(F30+F31)</f>
        <v>0</v>
      </c>
      <c r="C34" s="39">
        <f>B34*0.22</f>
        <v>0</v>
      </c>
      <c r="D34" s="40">
        <f>4*(G30+G31)</f>
        <v>0</v>
      </c>
      <c r="F34" s="33"/>
      <c r="G34" s="33"/>
      <c r="H34" s="33"/>
    </row>
    <row r="35" spans="1:8" ht="18.75" x14ac:dyDescent="0.3">
      <c r="F35" s="33"/>
      <c r="G35" s="33"/>
      <c r="H35" s="33"/>
    </row>
    <row r="36" spans="1:8" ht="27.75" customHeight="1" x14ac:dyDescent="0.25">
      <c r="A36" s="96" t="s">
        <v>25</v>
      </c>
      <c r="B36" s="96"/>
      <c r="C36" s="96"/>
      <c r="D36" s="96"/>
      <c r="E36" s="41"/>
      <c r="F36" s="41"/>
      <c r="G36" s="41"/>
      <c r="H36" s="42"/>
    </row>
    <row r="37" spans="1:8" x14ac:dyDescent="0.25">
      <c r="B37" s="43"/>
      <c r="C37" s="44"/>
      <c r="D37" s="43"/>
      <c r="E37" s="43"/>
      <c r="F37" s="43"/>
      <c r="G37" s="43"/>
      <c r="H37" s="45"/>
    </row>
    <row r="38" spans="1:8" x14ac:dyDescent="0.25">
      <c r="A38" s="43" t="s">
        <v>26</v>
      </c>
      <c r="C38" s="43"/>
      <c r="D38" s="43"/>
      <c r="E38" s="43"/>
      <c r="F38" s="43"/>
      <c r="G38" s="43"/>
      <c r="H38" s="45"/>
    </row>
    <row r="39" spans="1:8" x14ac:dyDescent="0.25">
      <c r="B39" s="43"/>
      <c r="C39" s="43"/>
      <c r="D39" s="44"/>
      <c r="E39" s="43"/>
      <c r="F39" s="43"/>
      <c r="G39" s="43"/>
      <c r="H39" s="45"/>
    </row>
    <row r="40" spans="1:8" x14ac:dyDescent="0.25">
      <c r="A40" s="2" t="s">
        <v>27</v>
      </c>
      <c r="C40" s="2"/>
      <c r="D40" s="2"/>
      <c r="E40" s="2"/>
      <c r="F40" s="43"/>
      <c r="G40" s="43"/>
      <c r="H40" s="45"/>
    </row>
    <row r="41" spans="1:8" x14ac:dyDescent="0.25">
      <c r="A41" s="2" t="s">
        <v>28</v>
      </c>
      <c r="C41" s="2"/>
      <c r="D41" s="2"/>
      <c r="E41" s="2"/>
      <c r="F41" s="2"/>
      <c r="G41" s="2"/>
    </row>
    <row r="42" spans="1:8" x14ac:dyDescent="0.25">
      <c r="B42" s="2"/>
      <c r="C42" s="2"/>
      <c r="D42" s="2"/>
      <c r="E42" s="2"/>
      <c r="F42" s="2"/>
      <c r="G42" s="2"/>
    </row>
    <row r="43" spans="1:8" x14ac:dyDescent="0.25">
      <c r="A43" s="91" t="s">
        <v>109</v>
      </c>
      <c r="B43" s="2"/>
      <c r="C43" s="2"/>
      <c r="D43" s="2"/>
      <c r="E43" s="2"/>
      <c r="F43" s="2"/>
      <c r="G43" s="2"/>
    </row>
    <row r="44" spans="1:8" x14ac:dyDescent="0.25">
      <c r="B44" s="2"/>
      <c r="C44" s="2"/>
      <c r="D44" s="2"/>
      <c r="E44" s="2"/>
      <c r="F44" s="2"/>
      <c r="G44" s="2"/>
    </row>
    <row r="45" spans="1:8" x14ac:dyDescent="0.25">
      <c r="A45" s="2" t="s">
        <v>29</v>
      </c>
      <c r="B45" s="2" t="s">
        <v>30</v>
      </c>
      <c r="D45" s="2" t="s">
        <v>31</v>
      </c>
      <c r="E45" s="2"/>
      <c r="F45" s="2"/>
      <c r="G45" s="2"/>
    </row>
    <row r="46" spans="1:8" x14ac:dyDescent="0.25">
      <c r="B46" s="2"/>
      <c r="C46" s="2"/>
      <c r="D46" s="2"/>
      <c r="E46" s="2"/>
      <c r="F46" s="2"/>
      <c r="G46" s="2"/>
    </row>
    <row r="47" spans="1:8" x14ac:dyDescent="0.25">
      <c r="B47" s="2"/>
      <c r="C47" s="2"/>
      <c r="D47" s="2"/>
      <c r="E47" s="2"/>
      <c r="F47" s="2"/>
      <c r="G47" s="2"/>
    </row>
  </sheetData>
  <mergeCells count="4">
    <mergeCell ref="A36:D36"/>
    <mergeCell ref="C6:D6"/>
    <mergeCell ref="E6:F6"/>
    <mergeCell ref="G6:I6"/>
  </mergeCells>
  <pageMargins left="0.7" right="0.7" top="0.75" bottom="0.75" header="0.3" footer="0.3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SKLOP 1</vt:lpstr>
      <vt:lpstr>SKLOP 2</vt:lpstr>
      <vt:lpstr>SKLOP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Matej Kop</dc:creator>
  <cp:lastModifiedBy>Špela Burgar</cp:lastModifiedBy>
  <cp:lastPrinted>2022-04-07T12:29:37Z</cp:lastPrinted>
  <dcterms:created xsi:type="dcterms:W3CDTF">2022-02-27T18:48:33Z</dcterms:created>
  <dcterms:modified xsi:type="dcterms:W3CDTF">2022-04-07T12:35:22Z</dcterms:modified>
</cp:coreProperties>
</file>