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2"/>
  </bookViews>
  <sheets>
    <sheet name="REKAPITULACIJA" sheetId="1" r:id="rId1"/>
    <sheet name="Splošno" sheetId="2" r:id="rId2"/>
    <sheet name="A._Ogrevanje Hlajenje" sheetId="3" r:id="rId3"/>
  </sheets>
  <definedNames>
    <definedName name="_xlnm.Print_Area" localSheetId="0">'REKAPITULACIJA'!$A$2:$F$21</definedName>
  </definedNames>
  <calcPr fullCalcOnLoad="1"/>
</workbook>
</file>

<file path=xl/sharedStrings.xml><?xml version="1.0" encoding="utf-8"?>
<sst xmlns="http://schemas.openxmlformats.org/spreadsheetml/2006/main" count="477" uniqueCount="292">
  <si>
    <t>Opis</t>
  </si>
  <si>
    <t>kos</t>
  </si>
  <si>
    <t>kpl</t>
  </si>
  <si>
    <t>m</t>
  </si>
  <si>
    <t>OZNAKA</t>
  </si>
  <si>
    <t>REKAPITULACIJA STROJNIH INSTALACIJ IN STROJNE OPREME</t>
  </si>
  <si>
    <t xml:space="preserve"> </t>
  </si>
  <si>
    <t>%</t>
  </si>
  <si>
    <t>VSOTA</t>
  </si>
  <si>
    <t>kg</t>
  </si>
  <si>
    <t>2.</t>
  </si>
  <si>
    <t>11.</t>
  </si>
  <si>
    <t>1.</t>
  </si>
  <si>
    <t>3.</t>
  </si>
  <si>
    <t>4.</t>
  </si>
  <si>
    <t>5.</t>
  </si>
  <si>
    <t>7.</t>
  </si>
  <si>
    <t>8.</t>
  </si>
  <si>
    <t>9.</t>
  </si>
  <si>
    <t>10.</t>
  </si>
  <si>
    <t>18.</t>
  </si>
  <si>
    <t>19.</t>
  </si>
  <si>
    <t>20.</t>
  </si>
  <si>
    <t>21.</t>
  </si>
  <si>
    <t>22.</t>
  </si>
  <si>
    <t>23.</t>
  </si>
  <si>
    <t>24.</t>
  </si>
  <si>
    <t>25.</t>
  </si>
  <si>
    <t>26.</t>
  </si>
  <si>
    <t>E/M</t>
  </si>
  <si>
    <t>12.</t>
  </si>
  <si>
    <t>13.</t>
  </si>
  <si>
    <t>14.</t>
  </si>
  <si>
    <t>15.</t>
  </si>
  <si>
    <t>16.</t>
  </si>
  <si>
    <t>17.</t>
  </si>
  <si>
    <t>6.</t>
  </si>
  <si>
    <t>27.</t>
  </si>
  <si>
    <t>A. Ogrevanje in Hlajenje</t>
  </si>
  <si>
    <t>Izdelava PID projektne dokumentacije</t>
  </si>
  <si>
    <t>Poskusno obratovanje, sestavljeno iz naslednjih dejavnosti:</t>
  </si>
  <si>
    <t xml:space="preserve"> - odzračevanje</t>
  </si>
  <si>
    <t xml:space="preserve"> - pregled instalacije</t>
  </si>
  <si>
    <t xml:space="preserve"> - ureguliranje armatur</t>
  </si>
  <si>
    <t xml:space="preserve"> - nastavitev avtomatike</t>
  </si>
  <si>
    <t>poskusno obrtovanje traja 72 ur</t>
  </si>
  <si>
    <t>28.</t>
  </si>
  <si>
    <t>količ</t>
  </si>
  <si>
    <t>cen/enoto</t>
  </si>
  <si>
    <t>skupaj</t>
  </si>
  <si>
    <r>
      <t xml:space="preserve">I. SPLOŠNO
Opis postavke
Pri izdelavi ponudbe na podlagi predmetnega popisa je potrebno v ceni posamezne enote ali sistema
navedenega v popisu </t>
    </r>
    <r>
      <rPr>
        <u val="single"/>
        <sz val="10"/>
        <rFont val="Tahoma"/>
        <family val="2"/>
      </rPr>
      <t>upoštevati</t>
    </r>
    <r>
      <rPr>
        <sz val="10"/>
        <rFont val="Tahoma"/>
        <family val="2"/>
      </rPr>
      <t xml:space="preserve">:
a) 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b)Pripravo dokumentacije skladno s »Pravilnikom o gradbenih proizvodih«, ki jo izvajalec pred montažo
preda nadzornemu organu (atesti, izjave o skladnosti, CE certifikati, tehnična soglasja…)
</t>
    </r>
  </si>
  <si>
    <t>c) 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</si>
  <si>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 xml:space="preserve">
d) Zaščito vgrajenega materiala na objektu proti poškodbam nastalim zaradi izvajanja gradbenih ali ostalih del po vgradnji materiala.
e) Pripravo dokumentacije o ustrezni montaži elementov ali naprav z zapisniki o kontroli električnih in cevnih povezav posamezne naprave ali zagonu naprav s strani za to pooblaščene organizacije ali proizvajalca, če je to potrebno.</t>
  </si>
  <si>
    <t xml:space="preserve">k) Meritve mikroklime za letno in zimsko obratovanje ter izdaja potrdila o izpolnjevanju projektnih zahtev
s strani pooblaščene organizacije.
 </t>
  </si>
  <si>
    <r>
      <rPr>
        <b/>
        <sz val="10"/>
        <rFont val="Tahoma"/>
        <family val="2"/>
      </rPr>
      <t>Dobava in montaža varnostnega ventila</t>
    </r>
    <r>
      <rPr>
        <sz val="10"/>
        <rFont val="Tahoma"/>
        <family val="2"/>
      </rPr>
      <t xml:space="preserve"> za toplovodni sistem po TRD 721, za odvod raztezne vode pri indirektnih ogrevalnih sistemih vključno z izpustom speljanega v odtok in vsem z pritrdilnim in tesnilnim materialom za montažo.</t>
    </r>
  </si>
  <si>
    <t>kot npr. proizvod: GOETZE ali enakovredno tip:</t>
  </si>
  <si>
    <r>
      <rPr>
        <b/>
        <sz val="10"/>
        <rFont val="Tahoma"/>
        <family val="2"/>
      </rPr>
      <t>Dobava in montaža ventila s kapo za membranske tlačne</t>
    </r>
    <r>
      <rPr>
        <sz val="10"/>
        <rFont val="Tahoma"/>
        <family val="2"/>
      </rPr>
      <t xml:space="preserve"> raztezne posode  z sledečimi karateristikami in funkciami:
- kontrolo, vzdrževanje in zamenjavo membranskih tlačnih razteznih posod</t>
    </r>
  </si>
  <si>
    <t xml:space="preserve"> - za zaprte ogrevalne naprave po DIN 4751-2
- nazivni tlak PN 10
- maks. obratovalna temperatura 120C
 skupaj z vsem tesnilnim in pritrdilnim materialom</t>
  </si>
  <si>
    <t>Manometer</t>
  </si>
  <si>
    <t xml:space="preserve"> v okroglem ohišju f80 mm z merilnim območjem do 6 bar z varilnim kolčakom, navojnim priključkom DN 15, manometrsko navojno pipico DN 15, komplet z montažnim in tesnilnim materialom</t>
  </si>
  <si>
    <t xml:space="preserve">Tekočinski termometer  </t>
  </si>
  <si>
    <t>v medeninastem ohišju  ohišju  kompletno z zaščitno tulko DN 15, L=50mm navojnim priključkom R 1/2" ter merilnim območjem do 120 °C komplet z montažnim in tesnilnim materialom</t>
  </si>
  <si>
    <t xml:space="preserve">JEKLENA KONSTRUKCIJA </t>
  </si>
  <si>
    <t>za pritrditev cevovodov .Konstrukcija je narejena na licu mesta prilagojena  stanju na objektu, vključno ves pritrdilni in montažni material.</t>
  </si>
  <si>
    <r>
      <t xml:space="preserve">Dobava in montaža črne jeklene brezšivne cevi </t>
    </r>
    <r>
      <rPr>
        <sz val="10"/>
        <rFont val="Tahoma"/>
        <family val="2"/>
      </rPr>
      <t xml:space="preserve">po DIN 2448/2440 iz St-37.0 po DIN1629za nazivni tlak NP10, vključno kolena (R=1.5*d), reducirni kosi in ostalo, predhodno peskane in zaščitene s temeljno barvo, skupaj z materialom za varjenje in pritrditev </t>
    </r>
  </si>
  <si>
    <r>
      <t xml:space="preserve">Polnilno praznilna pipa 
</t>
    </r>
    <r>
      <rPr>
        <sz val="10"/>
        <rFont val="Tahoma"/>
        <family val="2"/>
      </rPr>
      <t xml:space="preserve"> za nazivni tlak PN10, z ročico za zapiranje, vključno s spojnim in tesnilnim materialom,  ter spojnimi kosi, dimenzij, kovina</t>
    </r>
  </si>
  <si>
    <t>DN15</t>
  </si>
  <si>
    <r>
      <t xml:space="preserve">Polnjenje sistema z mešanico glikol voda 30% 
</t>
    </r>
    <r>
      <rPr>
        <sz val="10"/>
        <rFont val="Tahoma"/>
        <family val="2"/>
      </rPr>
      <t xml:space="preserve">za primarni del, upoštevti pri vgrajeni armaturi, tesnila  </t>
    </r>
  </si>
  <si>
    <t>L</t>
  </si>
  <si>
    <t>2 x nanos   barve</t>
  </si>
  <si>
    <t>m²</t>
  </si>
  <si>
    <r>
      <rPr>
        <b/>
        <sz val="10"/>
        <rFont val="Tahoma"/>
        <family val="2"/>
      </rPr>
      <t xml:space="preserve">Tlačni  preizkusi  </t>
    </r>
    <r>
      <rPr>
        <sz val="10"/>
        <rFont val="Tahoma"/>
        <family val="2"/>
      </rPr>
      <t>tesnosti  cevi  in  armatur  s  tlakom  min. 1.5 krat  obratovalni tlak, čas  preizkusa  8  ur.Tlačni in tesnostni preizkus ter odzračevanje omrežja, skladno s standardom DIN 18380, skupaj z zapisnikom o izvedbi preizkusa, podpisanim s strani nadzornega organa 
OPOMBA:
Za tlačni preizkus se lahko uporabi samo inštrumente, kalibrirane s strani akreditiranega laboratorija!</t>
    </r>
  </si>
  <si>
    <r>
      <rPr>
        <b/>
        <sz val="10"/>
        <rFont val="Tahoma"/>
        <family val="2"/>
      </rPr>
      <t>Izvedba meritev</t>
    </r>
    <r>
      <rPr>
        <sz val="10"/>
        <rFont val="Tahoma"/>
        <family val="2"/>
      </rPr>
      <t xml:space="preserve"> pretokov,  temperatur medijev in regulacija armatur. Predaja meritev investitorju</t>
    </r>
  </si>
  <si>
    <r>
      <rPr>
        <b/>
        <sz val="10"/>
        <rFont val="Tahoma"/>
        <family val="2"/>
      </rPr>
      <t xml:space="preserve">Označevanje cevnih napeljav </t>
    </r>
    <r>
      <rPr>
        <sz val="10"/>
        <rFont val="Tahoma"/>
        <family val="2"/>
      </rPr>
      <t>po DIN 2403 z jeklenim zateznim pasom za montažo na izolacijo cevi ali direktno na cev (direktna montaža na cev dovoljena pri temperatur do 100°C), barva tablice določena na podlagi vrste medija, dimenzije okvirja 105x55 mm</t>
    </r>
  </si>
  <si>
    <t>29.</t>
  </si>
  <si>
    <t xml:space="preserve"> - preureditev delovanja črpalk</t>
  </si>
  <si>
    <t xml:space="preserve"> - izdelava zapisnikov o preizkusih</t>
  </si>
  <si>
    <t xml:space="preserve">   </t>
  </si>
  <si>
    <t>30.</t>
  </si>
  <si>
    <r>
      <rPr>
        <b/>
        <sz val="10"/>
        <color indexed="8"/>
        <rFont val="Tahoma"/>
        <family val="2"/>
      </rPr>
      <t>Drobni inštalacijski material za izvedbo sistema hladilne vode</t>
    </r>
    <r>
      <rPr>
        <sz val="10"/>
        <color indexed="8"/>
        <rFont val="Tahoma"/>
        <family val="2"/>
      </rPr>
      <t xml:space="preserve"> (fitingi, prehodni kosi, pritrdilni material, dodatna odzračevanja, praznilne pipice...)</t>
    </r>
  </si>
  <si>
    <t>31.</t>
  </si>
  <si>
    <t>32.</t>
  </si>
  <si>
    <r>
      <rPr>
        <b/>
        <sz val="10"/>
        <rFont val="Tahoma"/>
        <family val="2"/>
      </rPr>
      <t>Pripravo dokumentacije dokazilo o zanesljivosti objekta</t>
    </r>
    <r>
      <rPr>
        <sz val="10"/>
        <rFont val="Tahoma"/>
        <family val="2"/>
      </rPr>
      <t xml:space="preserve"> , ki jo izvajalec preda investitorju (atesti, izjave o skladnosti, CE certifikati, tehnična soglasja…</t>
    </r>
  </si>
  <si>
    <t>33.</t>
  </si>
  <si>
    <r>
      <rPr>
        <b/>
        <sz val="10"/>
        <rFont val="Tahoma"/>
        <family val="2"/>
      </rPr>
      <t>Priprava podrobnih navodil za obratovanje in vzdrževanje</t>
    </r>
    <r>
      <rPr>
        <sz val="10"/>
        <rFont val="Tahoma"/>
        <family val="2"/>
      </rPr>
      <t xml:space="preserve"> elementov in sistemov v objektu. Uvajanje  upravljavca sistemov investitorja, poučevanja, šolanja ter pomoč v prvem letu obratovanja. Priprava poslovnika za vzdrževanje strojnih inštalacij</t>
    </r>
  </si>
  <si>
    <t>34.</t>
  </si>
  <si>
    <r>
      <rPr>
        <b/>
        <sz val="10"/>
        <rFont val="Tahoma"/>
        <family val="2"/>
      </rPr>
      <t>Izdelava skic in izvedenih detajlov izvajalca del,</t>
    </r>
    <r>
      <rPr>
        <sz val="10"/>
        <rFont val="Tahoma"/>
        <family val="2"/>
      </rPr>
      <t xml:space="preserve">            v sklopu priprave dela za izvedbo (podpiranje, obešanje, priključevanja, križanja in podobno) ter potrjevanje le-teh pri nadzoru in projektantu</t>
    </r>
  </si>
  <si>
    <t>35.</t>
  </si>
  <si>
    <r>
      <rPr>
        <b/>
        <sz val="10"/>
        <rFont val="Tahoma"/>
        <family val="2"/>
      </rPr>
      <t xml:space="preserve">Izdelava posnetkov za projekt izvedenih del                     </t>
    </r>
    <r>
      <rPr>
        <sz val="10"/>
        <rFont val="Tahoma"/>
        <family val="2"/>
      </rPr>
      <t>z vrisom sprememb nastalih med gradnjo v projektno dokumentacijo (PZI načrt) v papirni obliki, ki jih potrdi nadzor po ZGO in predaja izdelovalcu PID načrta,</t>
    </r>
  </si>
  <si>
    <r>
      <rPr>
        <b/>
        <sz val="10"/>
        <rFont val="Tahoma"/>
        <family val="2"/>
      </rPr>
      <t xml:space="preserve">Izdelava  sheme  strojnih  instalacij  </t>
    </r>
    <r>
      <rPr>
        <sz val="10"/>
        <rFont val="Tahoma"/>
        <family val="2"/>
      </rPr>
      <t>z  navodili  za  obratovanje  vloženih  v  okvir   in zaščitenih s steklom.</t>
    </r>
  </si>
  <si>
    <t>4.3.1.1.   PROJEKTANTSKI POPIS DOBAVE IN MONTAŽE S PREDIZMERAMI</t>
  </si>
  <si>
    <t>Dobava in montaža vključno s potrebno dokumentacijo ( statika):</t>
  </si>
  <si>
    <r>
      <rPr>
        <b/>
        <sz val="10"/>
        <rFont val="Tahoma"/>
        <family val="2"/>
      </rPr>
      <t xml:space="preserve">Demontaža hladilnega agregata  </t>
    </r>
    <r>
      <rPr>
        <sz val="10"/>
        <rFont val="Tahoma"/>
        <family val="2"/>
      </rPr>
      <t xml:space="preserve"> vključno s  cevno povezavo ter armaturo   z odvozom  na stalno deponijo   </t>
    </r>
  </si>
  <si>
    <r>
      <rPr>
        <b/>
        <sz val="10"/>
        <rFont val="Tahoma"/>
        <family val="2"/>
      </rPr>
      <t xml:space="preserve">Barvanje  cevovodov  z  barvo, </t>
    </r>
    <r>
      <rPr>
        <sz val="10"/>
        <rFont val="Tahoma"/>
        <family val="2"/>
      </rPr>
      <t>odporno proti temperaturi 150°C  na  predhodno miniziranih   cevovodov 2x.</t>
    </r>
  </si>
  <si>
    <t>op. brez ddv</t>
  </si>
  <si>
    <t>kpl.</t>
  </si>
  <si>
    <t>DN 80</t>
  </si>
  <si>
    <t>DN20</t>
  </si>
  <si>
    <r>
      <rPr>
        <b/>
        <sz val="10"/>
        <rFont val="Tahoma"/>
        <family val="2"/>
      </rPr>
      <t>Dobava in montaža zaprte membranske tlačne raztezne posode,</t>
    </r>
    <r>
      <rPr>
        <sz val="10"/>
        <rFont val="Tahoma"/>
        <family val="2"/>
      </rPr>
      <t xml:space="preserve"> (varovanje sistema) z naslednjimi karateristikami:
- prostornina 35 litrov
- max. obratovalni tlak 6,0 bar
- s postavitvenima nogama, prašno lakirana
 z  vsem z pritrdilnim in tesnilnim materialom za montažo.</t>
    </r>
  </si>
  <si>
    <t>kot naprimer Reflex NG35</t>
  </si>
  <si>
    <t xml:space="preserve">tlak odpiranja: 3,5bar </t>
  </si>
  <si>
    <t>DN 20</t>
  </si>
  <si>
    <t xml:space="preserve">kot npr. proizvod: Hertz- Kovina ali enakovredno, tip: </t>
  </si>
  <si>
    <t>Tlačna stopnja PN10 bar</t>
  </si>
  <si>
    <t>Tmax.= 180°C</t>
  </si>
  <si>
    <t>Proizvod:  POLIX  - lovilec nesnage  upoštevali navojno izvedbo</t>
  </si>
  <si>
    <r>
      <rPr>
        <b/>
        <sz val="10"/>
        <rFont val="Tahoma"/>
        <family val="2"/>
      </rPr>
      <t>Dobava in montaža  prirobničnega lovilnika nesnage</t>
    </r>
    <r>
      <rPr>
        <sz val="10"/>
        <rFont val="Tahoma"/>
        <family val="2"/>
      </rPr>
      <t xml:space="preserve"> nazivnega tlaka PN16, ohišje in pokrov  iz sive litine, mrežica iz nerjavnega jekla A304, ter izpustom. Za temperaturno območje od 0...+120°C. dimenzij</t>
    </r>
  </si>
  <si>
    <r>
      <t xml:space="preserve">Odzračevalna posoda iz jeklene cevi 
</t>
    </r>
    <r>
      <rPr>
        <sz val="10"/>
        <rFont val="Tahoma"/>
        <family val="2"/>
      </rPr>
      <t>iz celega, DIN 2448, za nazivni tlak PN10, zun. premer 108,0 mm, vključno z odzračevalno cevjo in izpustno pipo DN10 z nastavkom za gumi cev, volumen posode je 1 l.</t>
    </r>
  </si>
  <si>
    <t>DN80</t>
  </si>
  <si>
    <t>36.</t>
  </si>
  <si>
    <t>37.</t>
  </si>
  <si>
    <t>38.</t>
  </si>
  <si>
    <t>39.</t>
  </si>
  <si>
    <t xml:space="preserve">Skupaj A.  </t>
  </si>
  <si>
    <t>Serijsko tovarniško izdelan hladilnik tekočin za pripravo hlajene vode, delujoč s hladivom HFC (R32), sestoječ se iz dveh hladilnih krogov in štirih ''scroll'' kompresorjev z el. motornim pogonom, vodnega ploščnega uparjalnika HFC (R32) / voda in zračno hlajenega lamelnega kondenzatorja. Število stopenj delovanja je tako štiri z minimalno kapaciteto 25% nazivne obremenitve. Izvedba je dobavljena s tovarniško mikroprocesorsko vodeno regulacijo ter cevnimi in elektro povezavami z glavno elektro omarico skladno z IEC (EN60204-1).  Vrsta hladiva je HFC R32. Hladilnik tekočin mora imeti potrjene tehnične podatke pri pogojih EUROVENT s strani neodvisne inštitucije. Izdane mora imeti listine po pravilniku o tlačni opremi (Ur.l. RS, 15/029) in varnostne zahteve za strojne in elektro naprave.</t>
  </si>
  <si>
    <t>- Nosilno ogrodje:</t>
  </si>
  <si>
    <t>Nosilno ogrodje je narejeno iz kvalitetnega galvansko zaščitenega jekla za postavitev na prostem in z ustreznimi protivibracijskimi nogicami.</t>
  </si>
  <si>
    <t>- Ohišje in konstrukcija:</t>
  </si>
  <si>
    <t>Ohišje je narejeno iz jeklenih barvanih panelov debeline ca.2mm. Bočne stranice panelov so spojene z vijaki, stranice so tesnjene z vodoodpornimi tesnili.</t>
  </si>
  <si>
    <t>- Kompresorska enota:</t>
  </si>
  <si>
    <t xml:space="preserve">Izvedba je predvidena s štirimi kompresorji spiralne hermetične izvedbe ''scroll''. Kompresorji so pozicionirani drug poleg drugega zaradi vzdrževanja ustrezne izravnave med hladivom in mazalnim oljem. Kompresorji so preko anti-vibracijskih montažnih elementov povezana na ogrodje naprave. Elektro motor je dvopolni in popolnoma hlajen z vsesanim hladivom ter zaščiten proti pregretju. Mazalni sistem ima avtomatsko oljno črpalko z lovilcem nečistoč ter okence s kazalom nivoja olja. </t>
  </si>
  <si>
    <t>- Uparjalnik:</t>
  </si>
  <si>
    <t>Uparjalnik je ploščne izvedbe z nerjavnimi ploščami, ki so med seboj varjene, priključka sta navojna ISO/R7. Menjalnik je popolnoma izoliran vsled preprečevanja kondenzacije.</t>
  </si>
  <si>
    <t>- Kondenzator:</t>
  </si>
  <si>
    <t>Kondenzator je iz bakrenih cevi in nasajenimi Al lamelami s poševno konfiguracijo. Ventilatorji so trije aksialnega tipa iz Al pločevine in zaščitene s PP nanosom. Ventilatorji so dinamično uravnoteženi po ISO 1940/1, elektro motor je nasajen direktno na gred in je EC motor.</t>
  </si>
  <si>
    <t>- Hladilni krog:</t>
  </si>
  <si>
    <t>Izvedba je predvidena z enim hladilnim krogom in dvema kompresorjema. Izvedba vsebuje tlačno stikalo za visoki tlak ter visokotlačni manometer, tlačno zaznavalo (high pressure control, na sesalni strani pa zaznavalo nizkega tlaka (low pressure control) temperaturno zaznavalo za EEV (electronic expansion valve). Razvod plinske faze med kondenzatorjem in uparjalnikom vsebuje še: filterski sušilnik, zaporni ventil, okence s kazalom vlažnosti hladiva ter elektronski ekspanzijski ventil (EEV).</t>
  </si>
  <si>
    <t>- Krmilna električna omara:</t>
  </si>
  <si>
    <t>Mikroprocesorski krmilnik je namenjen samodejnemu krmiljenju ter nadzoru nad vgrajenimi elementi. Sistem omogoča povezavo na hišno komunikacijo preko lokalnega omrežja LAN Ethernet wiring (ISO 8802-3) in sicer po odprtem protokolu (Mod BUS, profibus, BACnet...) skladno s SIST EN 14908-1:2014 in SIST EN 14908-2:2014.</t>
  </si>
  <si>
    <t>- Kvaliteta:</t>
  </si>
  <si>
    <t>Potreben Eurovent certifikat, ki ustreza zahtevam Evropske direktive: 98/37/CE, 73/23/EEC, 89/336/EEC in Evropskim standardom EN 60204-1, EN 50081-1, EN 50081-2, EN50082-2. Naprave so testirane v skladu s standardi: ISO9001, ISO14001 in pred dobavo opravijo električen test.</t>
  </si>
  <si>
    <t>- Varnost:</t>
  </si>
  <si>
    <t>Enota je opremljena z vsemi potrebnimi komponentami, ki so povezane s krmilnim sistemom in zagotavljajo zaščito v primeru:</t>
  </si>
  <si>
    <t>* Izteka hladiva,</t>
  </si>
  <si>
    <t>* nasprotne rotacije,</t>
  </si>
  <si>
    <t>* nizkega olja,</t>
  </si>
  <si>
    <t>* nihanja električnega toka,</t>
  </si>
  <si>
    <t>* toplotne obremenitve,</t>
  </si>
  <si>
    <t>* visokega tlaka,</t>
  </si>
  <si>
    <t>* električne preobremenitve,</t>
  </si>
  <si>
    <t>* prekinitve faze.</t>
  </si>
  <si>
    <t>- Dodatna oprema:</t>
  </si>
  <si>
    <t>* hladilni plin R32 ali ustrezni drugi z GWP&lt; 700,</t>
  </si>
  <si>
    <t>* zvezna regulacija ventilatorjev,</t>
  </si>
  <si>
    <t>* mehki zagon kompresorjev,</t>
  </si>
  <si>
    <t>* glavno zunanje stikalo,</t>
  </si>
  <si>
    <t>* antivibracijske gumi podloge,</t>
  </si>
  <si>
    <t>* pretočno stikalo za hlajeno vodo,</t>
  </si>
  <si>
    <t>* victalic kit,</t>
  </si>
  <si>
    <t>* protihrupne zaščite-ohišja kompresorjev,</t>
  </si>
  <si>
    <t>* protizmrzovalna zaščita,</t>
  </si>
  <si>
    <t>* zaščitni paneli kondenzatorja,</t>
  </si>
  <si>
    <t>* hidravlični modul sestavljen iz enojne obtočne črpalke, AKUMULATORJA &gt; 240 L, polnilne / izpustne pipe, filtra vode, pretočnega stikala, temperaturnih in tlačnih tipal ter varnostnega ventila</t>
  </si>
  <si>
    <t>- Tehnične lastnosti hladilnika tekočin:</t>
  </si>
  <si>
    <t>* Regulacija hladilne moči: 25/50/75/100%</t>
  </si>
  <si>
    <t>* min število kompresorjev/krogov: 4x / 2x hladilna kroga</t>
  </si>
  <si>
    <t>* Maks zagonski tok &lt; 270 A z mehkim zagonom</t>
  </si>
  <si>
    <t xml:space="preserve">Dobava in  montaža ter zagon hladilnega agregata </t>
  </si>
  <si>
    <t>* Hladilna moč (pri pogojih 35°C zunanje temperature; režim 7/12°C; glikol 35%); Qhl,min=145kW</t>
  </si>
  <si>
    <t>* Celotna dovedena potrebna električna moč: Pel=65kW; 3x400V; 50Hz</t>
  </si>
  <si>
    <t>* povprečni letni izkoristek (EU2016/2281): SEER 12/7 ≥ 4,10</t>
  </si>
  <si>
    <t>*maks količina hladiva R32: 13 kg</t>
  </si>
  <si>
    <t>* min število ventilatorjev 8x</t>
  </si>
  <si>
    <t>*maks Zvočni tlak naprave (po ISO 3744 na razdalji 1m od naprave): 63 dB(A)</t>
  </si>
  <si>
    <t>* maks Zvočna moč naprave (po ISO 9614-1): 82 dB(A)</t>
  </si>
  <si>
    <t>* Maks delovni tok &lt; 143 A (maks dimenzija kabla 3x 95mm2)</t>
  </si>
  <si>
    <t>* Masa naprave - obratovalna (kg): 1035</t>
  </si>
  <si>
    <t>Ustreza npr. proizvod: DAIKIN tip EWAT155B-SRB2 ali enakovredno</t>
  </si>
  <si>
    <r>
      <t xml:space="preserve">* Okvirna dimenzija naprave (ŠxGxV): 3570x1210x1822mm </t>
    </r>
    <r>
      <rPr>
        <b/>
        <sz val="10"/>
        <color indexed="8"/>
        <rFont val="Tahoma"/>
        <family val="2"/>
      </rPr>
      <t>(dolžina in širina omejena glede na obstoječi prostor)</t>
    </r>
  </si>
  <si>
    <t>DN 100</t>
  </si>
  <si>
    <r>
      <rPr>
        <b/>
        <sz val="10"/>
        <rFont val="Tahoma"/>
        <family val="2"/>
      </rPr>
      <t>Dobava in montaža krogelni prirobnični zaporni ventil</t>
    </r>
    <r>
      <rPr>
        <sz val="10"/>
        <rFont val="Tahoma"/>
        <family val="2"/>
      </rPr>
      <t xml:space="preserve"> z s proti prirobnicami za uporabo v sistemu hlajenja skupaj  z tesnili, vijaki,  iz ojačenega PTFE ter ročko za posluževanje  in  vsem ostalim tesnilnim in pritrdilnim materialom upoštevali navojno izvedbo, PN16</t>
    </r>
  </si>
  <si>
    <t xml:space="preserve">Proizvod:  ALFA LU-VE  -  </t>
  </si>
  <si>
    <t xml:space="preserve">Proizvod:  POLIX  - lovilec nesnage  </t>
  </si>
  <si>
    <r>
      <rPr>
        <b/>
        <sz val="10"/>
        <rFont val="Tahoma"/>
        <family val="2"/>
      </rPr>
      <t>Dobava in montaža  prirobničnega dilatacijskega spoja-kompenzator</t>
    </r>
    <r>
      <rPr>
        <sz val="10"/>
        <rFont val="Tahoma"/>
        <family val="2"/>
      </rPr>
      <t xml:space="preserve"> nazivnega tlaka PN16,  iz nerjavnega jekla A304, ter protiprirobnicami Za temperaturno območje od 0...+120°C. dimenzij</t>
    </r>
  </si>
  <si>
    <t xml:space="preserve">kot npr. proizvod: POLIX ali enakovredno, tip: </t>
  </si>
  <si>
    <t xml:space="preserve">DN100, </t>
  </si>
  <si>
    <r>
      <rPr>
        <b/>
        <sz val="10"/>
        <rFont val="Tahoma"/>
        <family val="2"/>
      </rPr>
      <t xml:space="preserve">Izolacija cevi, armatur in aparatov </t>
    </r>
    <r>
      <rPr>
        <sz val="10"/>
        <rFont val="Tahoma"/>
        <family val="2"/>
      </rPr>
      <t xml:space="preserve">
z izolacijo izdelano iz sintetičnega kavčuka, z zaprto celično strukturo, nizko stopnjo razvoja dimnih plinov, ki ob požaru ne kaplja, ter je samougasljiva :Armaflex ACE Plus    Debelina: 25mm za cevi dimenzije</t>
    </r>
  </si>
  <si>
    <t>DN 65</t>
  </si>
  <si>
    <t>DN 50</t>
  </si>
  <si>
    <t>DN 40</t>
  </si>
  <si>
    <t>Izdelek kot npr.: Danfoss AB-QM  50</t>
  </si>
  <si>
    <t>min. diferenčni tlak:                          0,30 bar</t>
  </si>
  <si>
    <t>območje pretoka:                            5000-12500 l/h</t>
  </si>
  <si>
    <t>vgradna dolžina:                             130 mm</t>
  </si>
  <si>
    <t>priključek:                                       ZN 2 1/2"</t>
  </si>
  <si>
    <t>Izdelek kot npr.: Danfoss AB-QM  25</t>
  </si>
  <si>
    <t>min. diferenčni tlak:                          0,20 bar</t>
  </si>
  <si>
    <t>območje pretoka:                            340-1700 l/h</t>
  </si>
  <si>
    <t>vgradna dolžina:                             104 mm</t>
  </si>
  <si>
    <t>priključek:                                       ZN 1 1/4"</t>
  </si>
  <si>
    <t>Izdelek kot npr.: Danfoss AB-QM  20</t>
  </si>
  <si>
    <t>min. diferenčni tlak:                          0,16 bar</t>
  </si>
  <si>
    <t>območje pretoka:                            180-900 l/h</t>
  </si>
  <si>
    <t>vgradna dolžina:                             82 mm</t>
  </si>
  <si>
    <t>priključek:                                       ZN 1"</t>
  </si>
  <si>
    <r>
      <rPr>
        <b/>
        <sz val="9"/>
        <color indexed="8"/>
        <rFont val="Tahoma"/>
        <family val="2"/>
      </rPr>
      <t xml:space="preserve">Tlačno neodvisni kombinirani regulator pretoka </t>
    </r>
    <r>
      <rPr>
        <sz val="9"/>
        <color indexed="8"/>
        <rFont val="Tahoma"/>
        <family val="2"/>
      </rPr>
      <t xml:space="preserve">z regulacijskim ventilom brez pomožne energije za ogrevalne in hladilne sisteme, ki samodejno zapira ob preseženem največjem nastavljenem pretoku, z nastavitvijo pretoka v odstotkih od maksimalnega pretoka brez orodja, z integriranim regulacijskim ventilom z linearno karakteristiko, z možnostjo priklopa elektromotornega pogona, z merilnimi priključki za preverjanje doseganja pretoka. Tlačne stopnje PN16, za maksimalno temperaturo vode 120 °C in maksimalni diferenčni tlak 4bar. Vključno z navojnimi privijali in tesnilnim materialom. 
Če je ventil vgrajen na tlačno najbolj neugodno mesto v sistemu, postavka vključuje optimiranje delovanja elektronsko vodene obtočne črpalke na najmanjši še zadosten tlak, ki zagotavlja računske pretoke na vseh ventilih v sistemu. 
</t>
    </r>
  </si>
  <si>
    <t xml:space="preserve">Izdelek kot npr.: Danfoss </t>
  </si>
  <si>
    <t>za AB-QM  50</t>
  </si>
  <si>
    <t>za AB-QM  20</t>
  </si>
  <si>
    <r>
      <rPr>
        <b/>
        <sz val="9"/>
        <color indexed="8"/>
        <rFont val="Tahoma"/>
        <family val="2"/>
      </rPr>
      <t>Izolacijski element izdelan i</t>
    </r>
    <r>
      <rPr>
        <sz val="9"/>
        <color indexed="8"/>
        <rFont val="Tahoma"/>
        <family val="2"/>
      </rPr>
      <t xml:space="preserve">z poliuretana obdan z zaščitno plastiko, namenjen za delovno temperaturo  od -8°C (z lepljenjem obeh polovic) do 140°C (pri prekinjenem obratovanju). Omogoča enostavno montažo in demontažo. Odgovarja standardu protipožarne zaščite DIN 4102 razred B2. Ima odprtino za nastavitveno kolo za nemoteno uporabo ventil.
</t>
    </r>
  </si>
  <si>
    <t>DN100</t>
  </si>
  <si>
    <r>
      <rPr>
        <b/>
        <sz val="10"/>
        <rFont val="Tahoma"/>
        <family val="2"/>
      </rPr>
      <t xml:space="preserve">Izolacija cevi, armatur in aparatov </t>
    </r>
    <r>
      <rPr>
        <sz val="10"/>
        <rFont val="Tahoma"/>
        <family val="2"/>
      </rPr>
      <t xml:space="preserve">
z izolacijo izdelano iz sintetičnega kavčuka, z zaprto celično strukturo, nizko stopnjo razvoja dimnih plinov, ki ob požaru ne kaplja, ter je samougasljiva :Armaflex ACE Plus    Debelina: 19mm za cevi dimenzije</t>
    </r>
  </si>
  <si>
    <r>
      <t xml:space="preserve">Cevna držala cevi </t>
    </r>
    <r>
      <rPr>
        <sz val="10"/>
        <rFont val="Tahoma"/>
        <family val="2"/>
      </rPr>
      <t xml:space="preserve">
za cevovode ogrevalne in hladilne vode  podloga iz trde  izolacije,  ter koeficientom prevodnosti l=0,039W7mk,debeline 19mm,  skupaj z montažnim materialom za pritrditev, vijaki in vložki ter lepilnim in tesnilnim materialom npr. Armaflex
Za cevi:</t>
    </r>
  </si>
  <si>
    <r>
      <rPr>
        <b/>
        <sz val="9"/>
        <color indexed="8"/>
        <rFont val="Tahoma"/>
        <family val="2"/>
      </rPr>
      <t>Prirobnice za uvaritev na cev</t>
    </r>
    <r>
      <rPr>
        <sz val="9"/>
        <color indexed="8"/>
        <rFont val="Tahoma"/>
        <family val="2"/>
      </rPr>
      <t xml:space="preserve"> po EN 1092-1 PN 10/16 vključno z varilnim materialom, tesnilom in vijačnim materialom</t>
    </r>
  </si>
  <si>
    <t>- kroglična pipa DN 15</t>
  </si>
  <si>
    <t>Izdelek kot npr.: IMI tip ZUT 15</t>
  </si>
  <si>
    <r>
      <rPr>
        <b/>
        <sz val="9"/>
        <color indexed="8"/>
        <rFont val="Tahoma"/>
        <family val="2"/>
      </rPr>
      <t xml:space="preserve">Avtomatski odzračevalnik za suh izpust </t>
    </r>
    <r>
      <rPr>
        <sz val="9"/>
        <color indexed="8"/>
        <rFont val="Tahoma"/>
        <family val="2"/>
      </rPr>
      <t>izločenih plinov z navojnim priključkom NP 10 namenjen za toplo vodo do 110 °C, skupaj s tesnilnim materialom.</t>
    </r>
  </si>
  <si>
    <r>
      <t>Priklop  cevi  obstoječi razvod hladne in tople vode</t>
    </r>
    <r>
      <rPr>
        <sz val="10"/>
        <rFont val="Tahoma"/>
        <family val="2"/>
      </rPr>
      <t xml:space="preserve">
Vključno z varilnim, spojnim in tesnilnim materialom ter prehodnim kosom jeklo/baker</t>
    </r>
  </si>
  <si>
    <t>DN50</t>
  </si>
  <si>
    <t>DN32</t>
  </si>
  <si>
    <t>DN25</t>
  </si>
  <si>
    <t>do dimenzije Ø170mm</t>
  </si>
  <si>
    <r>
      <rPr>
        <b/>
        <sz val="10"/>
        <color indexed="8"/>
        <rFont val="Tahoma"/>
        <family val="2"/>
      </rPr>
      <t xml:space="preserve">Izdelava prebojev z vrtanjem </t>
    </r>
    <r>
      <rPr>
        <sz val="10"/>
        <color indexed="8"/>
        <rFont val="Tahoma"/>
        <family val="2"/>
      </rPr>
      <t>skozi notranje betonske in opečne stene in stropove skupaj s tesnjenjem prebojev</t>
    </r>
  </si>
  <si>
    <r>
      <rPr>
        <b/>
        <sz val="10"/>
        <rFont val="Tahoma"/>
        <family val="2"/>
      </rPr>
      <t>Nosilne cevnih podpore in konzole za cevi,</t>
    </r>
    <r>
      <rPr>
        <sz val="10"/>
        <rFont val="Tahoma"/>
        <family val="2"/>
      </rPr>
      <t xml:space="preserve"> sestavljen iz pocinkanih profilov, pocinkanih  tirnic z zaključnimi čepi, navojnih pocinkanih palic s pritrdilnim materialom, kondenzacijsko zaščitene -  brez toplotnih mostov, dvotočkovnih pocinkanih držal z gumi objemkami iz  standardnega podpornega materiala, izdelek npr. Sikla ali enakovredno, skupaj s pritrdilnim materialom.</t>
    </r>
  </si>
  <si>
    <r>
      <t>Izpust hladilnega medija  -  vode/glikol iz sistema</t>
    </r>
    <r>
      <rPr>
        <sz val="10"/>
        <rFont val="Tahoma"/>
        <family val="2"/>
      </rPr>
      <t xml:space="preserve"> </t>
    </r>
  </si>
  <si>
    <t xml:space="preserve"> - na strani krajših strani možna odprtina širine 1,2m </t>
  </si>
  <si>
    <t xml:space="preserve"> - na strani daljše stranice demontaža stranice 3m</t>
  </si>
  <si>
    <t>op. Ponudbo se izdela po predhodnem ogledu objekta</t>
  </si>
  <si>
    <t>Ob ponovni montaži ograje se izvede možnost demontaže   posameznih stranic ograje iz pocinkanh profilov.</t>
  </si>
  <si>
    <r>
      <rPr>
        <b/>
        <sz val="10"/>
        <rFont val="Tahoma"/>
        <family val="2"/>
      </rPr>
      <t>Sanacija ograje izdelane iz pocinkanih profilov in pocinkane mreže</t>
    </r>
    <r>
      <rPr>
        <sz val="10"/>
        <rFont val="Tahoma"/>
        <family val="2"/>
      </rPr>
      <t xml:space="preserve">
Obstoječo ograjo se pred demontažo hladilneg agregata demontira.</t>
    </r>
  </si>
  <si>
    <t xml:space="preserve">Odvoz na stalno deponijo, predložitev dokumentacije o razgradnji </t>
  </si>
  <si>
    <r>
      <rPr>
        <b/>
        <sz val="10"/>
        <rFont val="Tahoma"/>
        <family val="2"/>
      </rPr>
      <t xml:space="preserve">Demontaža obstoječih cevovodov </t>
    </r>
    <r>
      <rPr>
        <sz val="10"/>
        <rFont val="Tahoma"/>
        <family val="2"/>
      </rPr>
      <t xml:space="preserve">vključno z izolacijo in obešalnim materialom   z odvozom  na stalno deponijo   </t>
    </r>
  </si>
  <si>
    <r>
      <rPr>
        <b/>
        <sz val="10"/>
        <color indexed="8"/>
        <rFont val="Tahoma"/>
        <family val="2"/>
      </rPr>
      <t>Prilagoditev podesta</t>
    </r>
    <r>
      <rPr>
        <sz val="10"/>
        <color indexed="8"/>
        <rFont val="Tahoma"/>
        <family val="2"/>
      </rPr>
      <t xml:space="preserve"> za namestitev hladilnega agregata   ob objketu</t>
    </r>
  </si>
  <si>
    <t xml:space="preserve">Izdelava , dobava in montaža podpor na mestu obstoječega  HA, prilagojeno dejansko dobavljenemu HA   v obsegu :
 - privaritev ploščic za nosilce prilagojene dobavljenemu hladilnemu agregatu, ter zahtevam kii jih narekuje dobavitelj,
 - korozijska zaščita  - minizranje 2x,
 - barvanje podkonstrukcije  - bela barva 2x
 V ceni je zajeta tudi statična preverba dimenzioniranja glede na obtežbe in izdelava delavniških načrtov jeklene konstrukcije in izjava o lastnostih po EN 1090, izvedbeni razred EXC 2.  </t>
  </si>
  <si>
    <r>
      <rPr>
        <b/>
        <sz val="10"/>
        <rFont val="Tahoma"/>
        <family val="2"/>
      </rPr>
      <t xml:space="preserve">Tesnjenje prebojev jeklenih cevi </t>
    </r>
    <r>
      <rPr>
        <sz val="10"/>
        <rFont val="Tahoma"/>
        <family val="2"/>
      </rPr>
      <t xml:space="preserve">izoliranih s toplotno protikondenčno izolirani cevaki skozi stene ali stropove, ki delijo požarne cone, s požarno zaščitnim premazom kot npr. PP-P in požarno zaščitnim kitom kot npr. PK Expan proizvajalca Tinde, odpornosti EI 90 z atestom  </t>
    </r>
  </si>
  <si>
    <r>
      <t xml:space="preserve">cev DN 100 ( odprtina </t>
    </r>
    <r>
      <rPr>
        <sz val="10"/>
        <color indexed="8"/>
        <rFont val="Symbol"/>
        <family val="1"/>
      </rPr>
      <t>f</t>
    </r>
    <r>
      <rPr>
        <sz val="10"/>
        <color indexed="8"/>
        <rFont val="Tahoma"/>
        <family val="2"/>
      </rPr>
      <t>170mm)</t>
    </r>
  </si>
  <si>
    <t>Nepredvidena dela</t>
  </si>
  <si>
    <t>Nepredvidena dela, ki se obračunajo zgolj ob predhodni potrditvi investitorja in nadzora</t>
  </si>
  <si>
    <t>40.</t>
  </si>
  <si>
    <t>41.</t>
  </si>
  <si>
    <t>42.</t>
  </si>
  <si>
    <t>43.</t>
  </si>
  <si>
    <t>44.</t>
  </si>
  <si>
    <t>priključek za termometer DN15</t>
  </si>
  <si>
    <t>priključek za manometer DN15</t>
  </si>
  <si>
    <t>DN 25</t>
  </si>
  <si>
    <t xml:space="preserve">kot npr. proizvod: CALEFFI ali enakovredno tip: </t>
  </si>
  <si>
    <t>63/0-10 bar 1/4"</t>
  </si>
  <si>
    <t xml:space="preserve">0-100°C 1/2" </t>
  </si>
  <si>
    <t>kot na primer  IMI</t>
  </si>
  <si>
    <t xml:space="preserve">DN 25, z merilnimi nastavki, </t>
  </si>
  <si>
    <t>DN25, PN6, WW</t>
  </si>
  <si>
    <t>Tlačna stopnja PN6 bar</t>
  </si>
  <si>
    <t>npr. kot KOVINA ali enakovredno, dimenzije:</t>
  </si>
  <si>
    <t>ogrevanje</t>
  </si>
  <si>
    <t>OGREVANJ IN HLAJENJE</t>
  </si>
  <si>
    <t>A.</t>
  </si>
  <si>
    <t>Zamenjava hladilnega agregata</t>
  </si>
  <si>
    <t>Sanacija toplotne podpostaje</t>
  </si>
  <si>
    <t xml:space="preserve">1x DN80 </t>
  </si>
  <si>
    <t>2x DN50</t>
  </si>
  <si>
    <t>1x DN32</t>
  </si>
  <si>
    <t>3x DN25</t>
  </si>
  <si>
    <t>DN 32</t>
  </si>
  <si>
    <t xml:space="preserve">DN 50, z merilnimi nastavki, </t>
  </si>
  <si>
    <t xml:space="preserve">DN 32, z merilnimi nastavki, </t>
  </si>
  <si>
    <t>DN50, PN6, WW</t>
  </si>
  <si>
    <t>DN32, PN6, WW</t>
  </si>
  <si>
    <t>DN 25  (s=25mm)</t>
  </si>
  <si>
    <t>DN 32 (s=25mm)</t>
  </si>
  <si>
    <t>DN 80 (s=50mm)</t>
  </si>
  <si>
    <t>DN 50 (s=35mm)</t>
  </si>
  <si>
    <r>
      <rPr>
        <b/>
        <sz val="10"/>
        <rFont val="Tahoma"/>
        <family val="2"/>
      </rPr>
      <t>Povezava na obstoječi dvocevni razvod ogrevanja</t>
    </r>
    <r>
      <rPr>
        <sz val="10"/>
        <rFont val="Tahoma"/>
        <family val="2"/>
      </rPr>
      <t>, vključno s spojnim in tesnilnim materialom , PN10</t>
    </r>
  </si>
  <si>
    <r>
      <rPr>
        <b/>
        <sz val="10"/>
        <rFont val="Tahoma"/>
        <family val="2"/>
      </rPr>
      <t xml:space="preserve">Dobava in montaža razdelilnika in zbiralnika </t>
    </r>
    <r>
      <rPr>
        <sz val="10"/>
        <rFont val="Tahoma"/>
        <family val="2"/>
      </rPr>
      <t>za TOPLO VODO  . Izdelanega iz črne jeklene brezšivne cevi DN150, L=2400mm po DIN 2448/2440  iz St-37.0 za nazivni tlak PN16, dvakrat zaščitenega z barvo in prepleskanega z barvo obstojno na temperaturo do 120 °C,dobaviti skupaj s protiprirobnicami, tesnili, vijaki, maticami ter montažnim in pritrdilnim materialom za talno izvedbo z nogicami, opremljen z polnilno praznilno pipo DN20 ter sledečimi odcepi:</t>
    </r>
  </si>
  <si>
    <r>
      <rPr>
        <b/>
        <sz val="10"/>
        <rFont val="Tahoma"/>
        <family val="2"/>
      </rPr>
      <t>Dobava in montaža manometra</t>
    </r>
    <r>
      <rPr>
        <sz val="10"/>
        <rFont val="Tahoma"/>
        <family val="2"/>
      </rPr>
      <t xml:space="preserve"> v okroglem ohišju f80 mm z merilnim območjem do 16 bar z varilnim kolčakom, navojnim priključkom, manometrsko navojno pipico komplet z montažnim in tesnilnim materialom.</t>
    </r>
  </si>
  <si>
    <r>
      <rPr>
        <b/>
        <sz val="10"/>
        <rFont val="Tahoma"/>
        <family val="2"/>
      </rPr>
      <t>Dobava in montaža tekočinskega termometra</t>
    </r>
    <r>
      <rPr>
        <sz val="10"/>
        <rFont val="Tahoma"/>
        <family val="2"/>
      </rPr>
      <t xml:space="preserve"> v kotni v medeninastem ohišju , steklo  </t>
    </r>
    <r>
      <rPr>
        <sz val="10"/>
        <rFont val="Symbol"/>
        <family val="1"/>
      </rPr>
      <t>f</t>
    </r>
    <r>
      <rPr>
        <sz val="10"/>
        <rFont val="Tahoma"/>
        <family val="2"/>
      </rPr>
      <t xml:space="preserve"> 6mm, DN15, l=50mm ohišju f80, z varilnim kolčakom, navojnim priključkom ter merilnim območjem 0 do 150 °C komplet z montažnim in tesnilnim materialom.</t>
    </r>
  </si>
  <si>
    <t>kot npr. proizvod: INOL ali enakovredno tip: MT</t>
  </si>
  <si>
    <r>
      <rPr>
        <b/>
        <sz val="10"/>
        <rFont val="Tahoma"/>
        <family val="2"/>
      </rPr>
      <t xml:space="preserve">Dobava in montaža prirobničnega oz navojnega (do DN50) regulacijskega ventila </t>
    </r>
    <r>
      <rPr>
        <sz val="10"/>
        <rFont val="Tahoma"/>
        <family val="2"/>
      </rPr>
      <t xml:space="preserve">
za reguliranje cevne mreže, kot tip STAD-navojni oz. STAF-prirobnični, dobavitelj IMI, vključno s spojnim in tesnilnim materialom, dimenzij</t>
    </r>
  </si>
  <si>
    <r>
      <rPr>
        <b/>
        <sz val="10"/>
        <rFont val="Tahoma"/>
        <family val="2"/>
      </rPr>
      <t>Dobava in montaža krogelne zaporne pipe</t>
    </r>
    <r>
      <rPr>
        <sz val="10"/>
        <rFont val="Tahoma"/>
        <family val="2"/>
      </rPr>
      <t xml:space="preserve"> z varilnima priključkoma, za uporabo v ogrevanju skupaj  z tesnili iz ojačenega PTFE ter ročko za posluževanje  in  vsem ostalim tesnilnim in pritrdilnim materialom upoštevali navojno izvedbo, PN16</t>
    </r>
  </si>
  <si>
    <r>
      <rPr>
        <b/>
        <sz val="10"/>
        <rFont val="Tahoma"/>
        <family val="2"/>
      </rPr>
      <t>Dobava in montaža toplotne izolacije</t>
    </r>
    <r>
      <rPr>
        <sz val="10"/>
        <rFont val="Tahoma"/>
        <family val="2"/>
      </rPr>
      <t xml:space="preserve"> za kontrolo kondenzacije s cevno izolacijo iz vulkanizirane sintetične gume z zaprto celično strukturo, parazaporni koeficient μ: 7000, toplotna prevodnost λ:0,035 W/(mK) cevovodov ogrevanja in hlajenja, skupaj z vsem potrebnim tesnilnim in pritrdilnim, materialom proizvajalca ARMACELL, tip: Armaflex XG</t>
    </r>
  </si>
  <si>
    <r>
      <rPr>
        <b/>
        <sz val="10"/>
        <rFont val="Tahoma"/>
        <family val="2"/>
      </rPr>
      <t>Dobava in montaža polnilne - praznilne krogelne navojne</t>
    </r>
    <r>
      <rPr>
        <sz val="10"/>
        <rFont val="Tahoma"/>
        <family val="2"/>
      </rPr>
      <t xml:space="preserve">  pipe z navojnima priključkoma z tesnilnim prilegom po DIN2999, ohišje iz medenine MS58 niklano, krogla kovana iz medenine MS58 kromana, jekleno ročico in priključki za gibko cev ter z vsem tesnilnim in pritrdilnim materialom, tlačne stopnje PN10 in montirana na najnižje mesto.</t>
    </r>
  </si>
  <si>
    <r>
      <rPr>
        <b/>
        <sz val="10"/>
        <rFont val="Tahoma"/>
        <family val="2"/>
      </rPr>
      <t>Izpraznitev sistema in ponovno polnjenje sistema</t>
    </r>
    <r>
      <rPr>
        <sz val="10"/>
        <rFont val="Tahoma"/>
        <family val="2"/>
      </rPr>
      <t xml:space="preserve"> z mehčano vodo </t>
    </r>
  </si>
  <si>
    <r>
      <rPr>
        <b/>
        <sz val="10"/>
        <rFont val="Tahoma"/>
        <family val="2"/>
      </rPr>
      <t>Tlačni in tesnostni preizkusi napeljav</t>
    </r>
    <r>
      <rPr>
        <sz val="10"/>
        <rFont val="Tahoma"/>
        <family val="2"/>
      </rPr>
      <t>, izvedeni po navodilih iz načrta, izdaja poročila</t>
    </r>
  </si>
  <si>
    <r>
      <rPr>
        <b/>
        <sz val="10"/>
        <rFont val="Tahoma"/>
        <family val="2"/>
      </rPr>
      <t xml:space="preserve">Demontaža obstoječega razdelilnika/zbiralnika </t>
    </r>
    <r>
      <rPr>
        <sz val="10"/>
        <rFont val="Tahoma"/>
        <family val="2"/>
      </rPr>
      <t xml:space="preserve">v toplotni postaji z odvozom na lokacijo  - deponijo, vključno z armaturo priključno   cevjo.  </t>
    </r>
  </si>
  <si>
    <r>
      <rPr>
        <b/>
        <sz val="10"/>
        <rFont val="Tahoma"/>
        <family val="2"/>
      </rPr>
      <t>Demontaža obstoječih cevovodov in obešalnega materiala</t>
    </r>
    <r>
      <rPr>
        <sz val="10"/>
        <rFont val="Tahoma"/>
        <family val="2"/>
      </rPr>
      <t xml:space="preserve"> z odvozom na stalno deponijo</t>
    </r>
  </si>
  <si>
    <r>
      <rPr>
        <b/>
        <sz val="10"/>
        <rFont val="Tahoma"/>
        <family val="2"/>
      </rPr>
      <t xml:space="preserve">Izvedba hidravličnega uravnoteženja sistema, </t>
    </r>
    <r>
      <rPr>
        <sz val="10"/>
        <rFont val="Tahoma"/>
        <family val="2"/>
      </rPr>
      <t>meritev pretokov z merilnim inštrumentov, skupaj s poročilom o opravljenih meritvah</t>
    </r>
  </si>
  <si>
    <t xml:space="preserve">
Opis postavke
Pri izdelavi ponudbe na podlagi predmetnega popisa je potrebno v ceni posamezne enote ali sistema
navedenega v popisu upoštevati:
a) 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
b)
Pripravo dokumentacije skladno s »Pravilnikom o gradbenih proizvodih«, ki jo izvajalec pred montažo
preda nadzornemu organu (atesti, izjave o skladnosti, CE certifikati, tehnična soglasja…)
</t>
  </si>
  <si>
    <t>h) Tlačne, tesnostne, trdnostne in ostale potrebne preizkuse sistemov z zapisniki o izvedbah preizkusov,
podpisanimi s strani nadzornega organa. V kolikor je za posamezno instalacijo potrebno pridobiti
ustrezno dokumentacijo drugega podjetja (plin, vodovod), je potrebno upoštevati stroške nadzora s
strani tega podjetja, naročilo preskusov in pridobitev dokumentacije o ustreznosti in uspešno
opravljenih preizkusih.
i) Ureguliranje vseh cevnih razvodov z nastavitvijo regulacijskih elementov na posameznem končnem
elementu in v sistemu, izvedbo meritev pretokov ter pridobitev zapisnika o uravnovešenju cevnih
sistemov.</t>
  </si>
  <si>
    <t xml:space="preserve">
j) Zagon in kontrola posameznega sistema v celoti ter izdelava zapisnika o funkcionalnosti sistema.
k) Meritve mikroklime za letno in zimsko obratovanje ter izdaja potrdila o izpolnjevanju projektnih zahtev
s strani pooblaščene organizacije.
l) Vris sprememb, nastalih med gradnjo v PZI načrt ter predaja teh izdelovalcu PID načrta.
m) Izdelava funkcionalnih shem posameznih sistemov v okvirju, nameščena na steno v strojnici, skupaj z
navodili za uporabo posameznega sistema.
n) Izdelava dokazila o zanesljivosti objekta skladno z veljavnim pravilnikom.
o) Priprava podrobnih navodil za obratovanje in vzdrževanje elementov in sistemov v objektu. Uvajanje
upravljavca sistemov investitorja, poučevanja, šolanja ter pomoč v prvem letu obratovanja.</t>
  </si>
  <si>
    <r>
      <t xml:space="preserve">Objekt: </t>
    </r>
    <r>
      <rPr>
        <b/>
        <sz val="10"/>
        <rFont val="Arial"/>
        <family val="2"/>
      </rPr>
      <t xml:space="preserve"> Zamenjava Hladilnega agregata in sanacija toplotne podpostaje</t>
    </r>
  </si>
  <si>
    <r>
      <t xml:space="preserve">Načrt strojnih inštalacij in strojne opreme št.  </t>
    </r>
    <r>
      <rPr>
        <b/>
        <sz val="10"/>
        <rFont val="Arial"/>
        <family val="2"/>
      </rPr>
      <t>15/2023</t>
    </r>
  </si>
  <si>
    <t>A1. Zamenjava hladilnega agregata</t>
  </si>
  <si>
    <t>A2. Sanacija toplotne podpostaje</t>
  </si>
  <si>
    <t>A1.</t>
  </si>
  <si>
    <t>Skupaj A1 vgradnja novega hladilnega agregata</t>
  </si>
  <si>
    <t>A2.</t>
  </si>
  <si>
    <t>Skupaj A2. Sanacija toplotne podpostaje</t>
  </si>
  <si>
    <r>
      <rPr>
        <b/>
        <sz val="10"/>
        <rFont val="Tahoma"/>
        <family val="2"/>
      </rPr>
      <t xml:space="preserve">Izolacija cevi, armatur in aparatov </t>
    </r>
    <r>
      <rPr>
        <sz val="10"/>
        <rFont val="Tahoma"/>
        <family val="2"/>
      </rPr>
      <t xml:space="preserve">
z izolacijo izdelano iz sintetičnega kavčuka, z zaprto celično strukturo, nizko stopnjo razvoja dimnih plinov, ki ob požaru ne kaplja, ter je samougasljiva,     :Armaflex AC zaščitena z AL pločevino  Debelina: 50mm   za cevi dimenzije</t>
    </r>
  </si>
  <si>
    <r>
      <t xml:space="preserve">Pretočno stikalo  sstikalo 
</t>
    </r>
    <r>
      <rPr>
        <sz val="10"/>
        <rFont val="Tahoma"/>
        <family val="2"/>
      </rPr>
      <t xml:space="preserve"> za nazivni tlak PN10, z ročico za zapiranje, vključno s spojnim in tesnilnim materialom,  ter spojnimi kosi, dimenzij, kovina</t>
    </r>
  </si>
  <si>
    <t xml:space="preserve"> za AB-QM  25</t>
  </si>
  <si>
    <t>suma od 1. do 24.</t>
  </si>
  <si>
    <t>suma od 1. do 42</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</si>
</sst>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 #,##0\ _D_i_n_-;_-* &quot;-&quot;\ _D_i_n_-;_-@_-"/>
    <numFmt numFmtId="170" formatCode="_-* #,##0.00\ &quot;Din&quot;_-;\-* #,##0.00\ &quot;Din&quot;_-;_-* &quot;-&quot;??\ &quot;Din&quot;_-;_-@_-"/>
    <numFmt numFmtId="171" formatCode="_-* #,##0.00\ _D_i_n_-;\-* #,##0.00\ _D_i_n_-;_-* &quot;-&quot;??\ _D_i_n_-;_-@_-"/>
    <numFmt numFmtId="172" formatCode="_-* #,##0\ _€_-;\-* #,##0\ _€_-;_-* &quot;-&quot;\ _€_-;_-@_-"/>
    <numFmt numFmtId="173" formatCode="_-* #,##0.00\ _€_-;\-* #,##0.00\ _€_-;_-* &quot;-&quot;??\ _€_-;_-@_-"/>
    <numFmt numFmtId="174" formatCode="_-* #,##0\ &quot;SIT&quot;_-;\-* #,##0\ &quot;SIT&quot;_-;_-* &quot;-&quot;\ &quot;SIT&quot;_-;_-@_-"/>
    <numFmt numFmtId="175" formatCode="_-* #,##0\ _S_I_T_-;\-* #,##0\ _S_I_T_-;_-* &quot;-&quot;\ _S_I_T_-;_-@_-"/>
    <numFmt numFmtId="176" formatCode="_-* #,##0.00\ &quot;SIT&quot;_-;\-* #,##0.00\ &quot;SIT&quot;_-;_-* &quot;-&quot;??\ &quot;SIT&quot;_-;_-@_-"/>
    <numFmt numFmtId="177" formatCode="_-* #,##0.00\ _S_I_T_-;\-* #,##0.00\ _S_I_T_-;_-* &quot;-&quot;??\ _S_I_T_-;_-@_-"/>
    <numFmt numFmtId="178" formatCode="_(* #,##0.00_);_(* \(#,##0.00\);_(* &quot;-&quot;??_);_(@_)"/>
    <numFmt numFmtId="179" formatCode="#,##0.00\ _S_I_T"/>
    <numFmt numFmtId="180" formatCode="#,##0.00\ [$€-1]"/>
    <numFmt numFmtId="181" formatCode="#,##0.00\ &quot;€&quot;"/>
    <numFmt numFmtId="182" formatCode="######"/>
    <numFmt numFmtId="183" formatCode="00&quot;.&quot;"/>
    <numFmt numFmtId="184" formatCode="0.0"/>
    <numFmt numFmtId="185" formatCode="#,##0.00\ [$SIT-424]"/>
    <numFmt numFmtId="186" formatCode="#,##0.00\ [$EUR]"/>
    <numFmt numFmtId="187" formatCode="#,##0.0"/>
    <numFmt numFmtId="188" formatCode="#,##0\ [$€-1]"/>
    <numFmt numFmtId="189" formatCode="&quot;True&quot;;&quot;True&quot;;&quot;False&quot;"/>
    <numFmt numFmtId="190" formatCode="&quot;On&quot;;&quot;On&quot;;&quot;Off&quot;"/>
    <numFmt numFmtId="191" formatCode="[$€-2]\ #,##0.00_);[Red]\([$€-2]\ #,##0.00\)"/>
    <numFmt numFmtId="192" formatCode="#,##0.00\ _D_i_n"/>
    <numFmt numFmtId="193" formatCode="0.00;[Red]0.00"/>
    <numFmt numFmtId="194" formatCode="#,##0.00\ [$€-424]"/>
    <numFmt numFmtId="195" formatCode="[$€-2]\ #,##0.00"/>
    <numFmt numFmtId="196" formatCode="_([$€-2]\ * #,##0.00_);_([$€-2]\ * \(#,##0.00\);_([$€-2]\ * &quot;-&quot;??_);_(@_)"/>
    <numFmt numFmtId="197" formatCode="#,##0.00\ [$€-424];[Red]#,##0.00\ [$€-424]"/>
    <numFmt numFmtId="198" formatCode="#,##0.00\ [$€-1];\-#,##0.00\ [$€-1]"/>
    <numFmt numFmtId="199" formatCode="_-* #,##0.00\ [$€-1]_-;\-* #,##0.00\ [$€-1]_-;_-* &quot;-&quot;??\ [$€-1]_-;_-@_-"/>
    <numFmt numFmtId="200" formatCode="#,##0.00\ _€"/>
    <numFmt numFmtId="201" formatCode="000"/>
    <numFmt numFmtId="202" formatCode="d\-mmm\-yyyy"/>
    <numFmt numFmtId="203" formatCode="#,##0.00_ ;\-#,##0.00\ "/>
  </numFmts>
  <fonts count="78">
    <font>
      <sz val="10"/>
      <name val="Arial"/>
      <family val="0"/>
    </font>
    <font>
      <u val="single"/>
      <sz val="10"/>
      <color indexed="12"/>
      <name val="Arial CE"/>
      <family val="0"/>
    </font>
    <font>
      <sz val="10"/>
      <name val="Arial CE"/>
      <family val="0"/>
    </font>
    <font>
      <u val="single"/>
      <sz val="10"/>
      <color indexed="36"/>
      <name val="Arial CE"/>
      <family val="0"/>
    </font>
    <font>
      <b/>
      <sz val="10"/>
      <name val="Arial"/>
      <family val="2"/>
    </font>
    <font>
      <b/>
      <sz val="10"/>
      <name val="Arial CE"/>
      <family val="2"/>
    </font>
    <font>
      <i/>
      <sz val="10"/>
      <name val="Arial"/>
      <family val="2"/>
    </font>
    <font>
      <b/>
      <sz val="14"/>
      <name val="Arial"/>
      <family val="2"/>
    </font>
    <font>
      <b/>
      <sz val="12"/>
      <name val="Arial Narrow"/>
      <family val="2"/>
    </font>
    <font>
      <b/>
      <sz val="12"/>
      <name val="Arial"/>
      <family val="2"/>
    </font>
    <font>
      <sz val="11"/>
      <name val="Times New Roman"/>
      <family val="1"/>
    </font>
    <font>
      <sz val="10"/>
      <name val="Times New Roman"/>
      <family val="1"/>
    </font>
    <font>
      <b/>
      <sz val="10"/>
      <name val="Tahoma"/>
      <family val="2"/>
    </font>
    <font>
      <sz val="10"/>
      <name val="Tahoma"/>
      <family val="2"/>
    </font>
    <font>
      <sz val="12"/>
      <name val="Courier"/>
      <family val="1"/>
    </font>
    <font>
      <sz val="10"/>
      <color indexed="8"/>
      <name val="Tahoma"/>
      <family val="2"/>
    </font>
    <font>
      <b/>
      <sz val="12"/>
      <name val="Tahoma"/>
      <family val="2"/>
    </font>
    <font>
      <b/>
      <sz val="11"/>
      <name val="Tahoma"/>
      <family val="2"/>
    </font>
    <font>
      <sz val="11"/>
      <color indexed="8"/>
      <name val="Calibri"/>
      <family val="2"/>
    </font>
    <font>
      <sz val="10"/>
      <name val="Symbol"/>
      <family val="1"/>
    </font>
    <font>
      <sz val="10"/>
      <color indexed="10"/>
      <name val="Tahoma"/>
      <family val="2"/>
    </font>
    <font>
      <b/>
      <sz val="10"/>
      <color indexed="8"/>
      <name val="Tahoma"/>
      <family val="2"/>
    </font>
    <font>
      <u val="single"/>
      <sz val="10"/>
      <name val="Tahoma"/>
      <family val="2"/>
    </font>
    <font>
      <sz val="9"/>
      <name val="Tahoma"/>
      <family val="2"/>
    </font>
    <font>
      <sz val="11"/>
      <name val="Tahoma"/>
      <family val="2"/>
    </font>
    <font>
      <i/>
      <sz val="10"/>
      <name val="Tahoma"/>
      <family val="2"/>
    </font>
    <font>
      <sz val="10"/>
      <color indexed="8"/>
      <name val="Calibri"/>
      <family val="2"/>
    </font>
    <font>
      <sz val="9"/>
      <color indexed="8"/>
      <name val="Calibri"/>
      <family val="2"/>
    </font>
    <font>
      <sz val="9"/>
      <color indexed="8"/>
      <name val="Tahoma"/>
      <family val="2"/>
    </font>
    <font>
      <b/>
      <sz val="9"/>
      <name val="Tahoma"/>
      <family val="2"/>
    </font>
    <font>
      <b/>
      <sz val="9"/>
      <color indexed="8"/>
      <name val="Tahoma"/>
      <family val="2"/>
    </font>
    <font>
      <sz val="10"/>
      <color indexed="8"/>
      <name val="Symbol"/>
      <family val="1"/>
    </font>
    <font>
      <sz val="10"/>
      <name val="Gatineau"/>
      <family val="0"/>
    </font>
    <font>
      <sz val="10"/>
      <color indexed="30"/>
      <name val="Tahoma"/>
      <family val="2"/>
    </font>
    <font>
      <b/>
      <sz val="10"/>
      <color indexed="30"/>
      <name val="Tahoma"/>
      <family val="2"/>
    </font>
    <font>
      <b/>
      <sz val="14"/>
      <name val="Tahoma"/>
      <family val="2"/>
    </font>
    <font>
      <sz val="14"/>
      <name val="Tahoma"/>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8"/>
      <name val="Tahoma"/>
      <family val="2"/>
    </font>
    <font>
      <sz val="11"/>
      <color theme="1"/>
      <name val="Calibri"/>
      <family val="2"/>
    </font>
    <font>
      <sz val="11"/>
      <color theme="0"/>
      <name val="Calibri"/>
      <family val="2"/>
    </font>
    <font>
      <sz val="10"/>
      <color theme="1"/>
      <name val="Calibri"/>
      <family val="2"/>
    </font>
    <font>
      <sz val="11"/>
      <color rgb="FF006100"/>
      <name val="Calibri"/>
      <family val="2"/>
    </font>
    <font>
      <b/>
      <sz val="11"/>
      <color rgb="FF3F3F3F"/>
      <name val="Calibri"/>
      <family val="2"/>
    </font>
    <font>
      <sz val="9"/>
      <color theme="1"/>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Tahoma"/>
      <family val="2"/>
    </font>
    <font>
      <sz val="10"/>
      <color theme="1"/>
      <name val="Tahoma"/>
      <family val="2"/>
    </font>
    <font>
      <b/>
      <sz val="10"/>
      <color theme="1"/>
      <name val="Tahoma"/>
      <family val="2"/>
    </font>
    <font>
      <sz val="11"/>
      <color theme="1"/>
      <name val="Tahoma"/>
      <family val="2"/>
    </font>
    <font>
      <b/>
      <sz val="9"/>
      <color theme="1"/>
      <name val="Tahom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22"/>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style="thin"/>
      <top style="thin"/>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4" fontId="56" fillId="0" borderId="0">
      <alignment horizontal="right" vertical="top" wrapText="1"/>
      <protection/>
    </xf>
    <xf numFmtId="4" fontId="26" fillId="0" borderId="0">
      <alignment horizontal="right" vertical="top" wrapText="1"/>
      <protection/>
    </xf>
    <xf numFmtId="0" fontId="57" fillId="20" borderId="0" applyNumberFormat="0" applyBorder="0" applyAlignment="0" applyProtection="0"/>
    <xf numFmtId="0" fontId="1" fillId="0" borderId="0" applyNumberFormat="0" applyFill="0" applyBorder="0" applyAlignment="0" applyProtection="0"/>
    <xf numFmtId="0" fontId="58" fillId="21" borderId="1" applyNumberFormat="0" applyAlignment="0" applyProtection="0"/>
    <xf numFmtId="4" fontId="59" fillId="0" borderId="0">
      <alignment horizontal="right" vertical="top"/>
      <protection/>
    </xf>
    <xf numFmtId="4" fontId="27" fillId="0" borderId="0">
      <alignment horizontal="right" vertical="top"/>
      <protection/>
    </xf>
    <xf numFmtId="0" fontId="60" fillId="0" borderId="0" applyNumberForma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54" fillId="0" borderId="0">
      <alignment/>
      <protection/>
    </xf>
    <xf numFmtId="0" fontId="0" fillId="0" borderId="0">
      <alignment/>
      <protection/>
    </xf>
    <xf numFmtId="0" fontId="54" fillId="0" borderId="0">
      <alignment/>
      <protection/>
    </xf>
    <xf numFmtId="0" fontId="54" fillId="0" borderId="0">
      <alignment/>
      <protection/>
    </xf>
    <xf numFmtId="0" fontId="10" fillId="0" borderId="0">
      <alignment/>
      <protection/>
    </xf>
    <xf numFmtId="0" fontId="0" fillId="0" borderId="0">
      <alignment/>
      <protection/>
    </xf>
    <xf numFmtId="0" fontId="10" fillId="0" borderId="0">
      <alignment/>
      <protection/>
    </xf>
    <xf numFmtId="0" fontId="54" fillId="0" borderId="0">
      <alignment/>
      <protection/>
    </xf>
    <xf numFmtId="0" fontId="2" fillId="0" borderId="0">
      <alignment/>
      <protection/>
    </xf>
    <xf numFmtId="0" fontId="0" fillId="0" borderId="0">
      <alignment/>
      <protection/>
    </xf>
    <xf numFmtId="0" fontId="11" fillId="0" borderId="0">
      <alignment/>
      <protection/>
    </xf>
    <xf numFmtId="0" fontId="14" fillId="0" borderId="0">
      <alignment/>
      <protection/>
    </xf>
    <xf numFmtId="0" fontId="18" fillId="0" borderId="0">
      <alignment/>
      <protection/>
    </xf>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6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7" fillId="0" borderId="6" applyNumberFormat="0" applyFill="0" applyAlignment="0" applyProtection="0"/>
    <xf numFmtId="0" fontId="68" fillId="30" borderId="7" applyNumberFormat="0" applyAlignment="0" applyProtection="0"/>
    <xf numFmtId="0" fontId="69" fillId="21" borderId="8" applyNumberFormat="0" applyAlignment="0" applyProtection="0"/>
    <xf numFmtId="0" fontId="70" fillId="31"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4" fontId="54"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1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10" fillId="0" borderId="0" applyFont="0" applyFill="0" applyBorder="0" applyAlignment="0" applyProtection="0"/>
    <xf numFmtId="177" fontId="2"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3" fontId="54" fillId="0" borderId="0" applyFont="0" applyFill="0" applyBorder="0" applyAlignment="0" applyProtection="0"/>
    <xf numFmtId="177" fontId="32" fillId="0" borderId="0" applyFont="0" applyFill="0" applyBorder="0" applyAlignment="0" applyProtection="0"/>
    <xf numFmtId="0" fontId="71" fillId="32" borderId="8" applyNumberFormat="0" applyAlignment="0" applyProtection="0"/>
    <xf numFmtId="0" fontId="72" fillId="0" borderId="9" applyNumberFormat="0" applyFill="0" applyAlignment="0" applyProtection="0"/>
  </cellStyleXfs>
  <cellXfs count="293">
    <xf numFmtId="0" fontId="0" fillId="0" borderId="0" xfId="0" applyAlignment="1">
      <alignment/>
    </xf>
    <xf numFmtId="0" fontId="0" fillId="0" borderId="0" xfId="0" applyFont="1" applyAlignment="1">
      <alignment/>
    </xf>
    <xf numFmtId="0" fontId="2" fillId="0" borderId="0" xfId="74" applyFont="1" applyFill="1" applyAlignment="1">
      <alignment wrapText="1"/>
      <protection/>
    </xf>
    <xf numFmtId="0" fontId="2" fillId="0" borderId="0" xfId="74" applyFont="1" applyFill="1" applyAlignment="1">
      <alignment horizontal="left"/>
      <protection/>
    </xf>
    <xf numFmtId="4" fontId="2" fillId="0" borderId="0" xfId="74" applyNumberFormat="1" applyFont="1" applyFill="1" applyAlignment="1">
      <alignment horizontal="right"/>
      <protection/>
    </xf>
    <xf numFmtId="0" fontId="2" fillId="0" borderId="0" xfId="74" applyFont="1" applyFill="1" applyAlignment="1">
      <alignment horizontal="right"/>
      <protection/>
    </xf>
    <xf numFmtId="0" fontId="2" fillId="0" borderId="0" xfId="74" applyFont="1" applyFill="1">
      <alignment/>
      <protection/>
    </xf>
    <xf numFmtId="0" fontId="5" fillId="0" borderId="0" xfId="74" applyFont="1" applyFill="1" applyAlignment="1">
      <alignment horizontal="center" vertical="top"/>
      <protection/>
    </xf>
    <xf numFmtId="0" fontId="0" fillId="0" borderId="0" xfId="0" applyBorder="1" applyAlignment="1">
      <alignment/>
    </xf>
    <xf numFmtId="0" fontId="6" fillId="0" borderId="0" xfId="0" applyFont="1" applyAlignment="1">
      <alignment horizontal="left" vertical="center"/>
    </xf>
    <xf numFmtId="0" fontId="0" fillId="0" borderId="0" xfId="0" applyFont="1" applyAlignment="1">
      <alignment horizontal="left" vertical="center"/>
    </xf>
    <xf numFmtId="0" fontId="0"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 vertical="center"/>
    </xf>
    <xf numFmtId="0" fontId="0" fillId="0" borderId="0" xfId="0" applyAlignment="1">
      <alignment horizontal="center"/>
    </xf>
    <xf numFmtId="0" fontId="4" fillId="0" borderId="10" xfId="0" applyFont="1" applyBorder="1" applyAlignment="1">
      <alignment horizontal="center" vertical="center"/>
    </xf>
    <xf numFmtId="4" fontId="0" fillId="33" borderId="10" xfId="0" applyNumberFormat="1" applyFont="1" applyFill="1" applyBorder="1" applyAlignment="1">
      <alignment horizontal="right" vertical="center"/>
    </xf>
    <xf numFmtId="0" fontId="13" fillId="0" borderId="0" xfId="0" applyFont="1" applyAlignment="1">
      <alignment/>
    </xf>
    <xf numFmtId="0" fontId="13" fillId="0" borderId="0" xfId="0" applyFont="1" applyAlignment="1">
      <alignment vertical="top"/>
    </xf>
    <xf numFmtId="0" fontId="13" fillId="0" borderId="0" xfId="0" applyFont="1" applyAlignment="1">
      <alignment vertical="top" wrapText="1"/>
    </xf>
    <xf numFmtId="0" fontId="13" fillId="0" borderId="0" xfId="72" applyFont="1">
      <alignment/>
      <protection/>
    </xf>
    <xf numFmtId="0" fontId="12" fillId="0" borderId="0" xfId="0" applyFont="1" applyAlignment="1">
      <alignment horizontal="left" vertical="top"/>
    </xf>
    <xf numFmtId="49" fontId="16" fillId="0" borderId="0" xfId="0" applyNumberFormat="1" applyFont="1" applyAlignment="1">
      <alignment horizontal="left" vertical="top"/>
    </xf>
    <xf numFmtId="0" fontId="12" fillId="0" borderId="0" xfId="72" applyFont="1" applyAlignment="1">
      <alignment vertical="top"/>
      <protection/>
    </xf>
    <xf numFmtId="181" fontId="13" fillId="0" borderId="0" xfId="85" applyNumberFormat="1" applyFont="1">
      <alignment/>
      <protection/>
    </xf>
    <xf numFmtId="0" fontId="13" fillId="0" borderId="0" xfId="75" applyFont="1" applyAlignment="1">
      <alignment horizontal="left"/>
      <protection/>
    </xf>
    <xf numFmtId="0" fontId="13" fillId="0" borderId="0" xfId="75" applyFont="1" applyAlignment="1">
      <alignment horizontal="right"/>
      <protection/>
    </xf>
    <xf numFmtId="0" fontId="13" fillId="0" borderId="0" xfId="85" applyFont="1" applyAlignment="1">
      <alignment horizontal="left" vertical="top" wrapText="1"/>
      <protection/>
    </xf>
    <xf numFmtId="49" fontId="12" fillId="0" borderId="0" xfId="85" applyNumberFormat="1" applyFont="1" applyAlignment="1">
      <alignment horizontal="left" vertical="top"/>
      <protection/>
    </xf>
    <xf numFmtId="0" fontId="13" fillId="0" borderId="0" xfId="85" applyFont="1" applyAlignment="1">
      <alignment vertical="top" wrapText="1"/>
      <protection/>
    </xf>
    <xf numFmtId="1" fontId="13" fillId="0" borderId="0" xfId="75" applyNumberFormat="1" applyFont="1">
      <alignment/>
      <protection/>
    </xf>
    <xf numFmtId="49" fontId="12" fillId="0" borderId="0" xfId="85" applyNumberFormat="1" applyFont="1" applyAlignment="1">
      <alignment vertical="top"/>
      <protection/>
    </xf>
    <xf numFmtId="49" fontId="12" fillId="0" borderId="0" xfId="0" applyNumberFormat="1" applyFont="1" applyAlignment="1">
      <alignment horizontal="left" vertical="top"/>
    </xf>
    <xf numFmtId="0" fontId="13" fillId="0" borderId="0" xfId="81" applyFont="1">
      <alignment/>
      <protection/>
    </xf>
    <xf numFmtId="49" fontId="13" fillId="0" borderId="0" xfId="0" applyNumberFormat="1" applyFont="1" applyAlignment="1">
      <alignment vertical="top" wrapText="1"/>
    </xf>
    <xf numFmtId="49" fontId="13" fillId="0" borderId="0" xfId="0" applyNumberFormat="1" applyFont="1" applyAlignment="1" quotePrefix="1">
      <alignment vertical="top" wrapText="1"/>
    </xf>
    <xf numFmtId="49" fontId="12" fillId="0" borderId="0" xfId="0" applyNumberFormat="1" applyFont="1" applyAlignment="1">
      <alignment horizontal="left" vertical="top" wrapText="1"/>
    </xf>
    <xf numFmtId="0" fontId="13" fillId="0" borderId="0" xfId="74" applyFont="1">
      <alignment/>
      <protection/>
    </xf>
    <xf numFmtId="0" fontId="12" fillId="0" borderId="0" xfId="72" applyFont="1" applyAlignment="1">
      <alignment horizontal="left"/>
      <protection/>
    </xf>
    <xf numFmtId="49" fontId="12" fillId="0" borderId="0" xfId="69" applyNumberFormat="1" applyFont="1" applyAlignment="1">
      <alignment horizontal="left" vertical="top"/>
      <protection/>
    </xf>
    <xf numFmtId="2" fontId="13" fillId="0" borderId="0" xfId="0" applyNumberFormat="1" applyFont="1" applyAlignment="1">
      <alignment vertical="top" wrapText="1"/>
    </xf>
    <xf numFmtId="49" fontId="12" fillId="0" borderId="0" xfId="56" applyNumberFormat="1" applyFont="1" applyAlignment="1">
      <alignment horizontal="left" vertical="top"/>
      <protection/>
    </xf>
    <xf numFmtId="0" fontId="13" fillId="0" borderId="0" xfId="74" applyFont="1" applyAlignment="1">
      <alignment horizontal="left" vertical="top" wrapText="1"/>
      <protection/>
    </xf>
    <xf numFmtId="0" fontId="13" fillId="0" borderId="0" xfId="85" applyFont="1" applyAlignment="1">
      <alignment vertical="top"/>
      <protection/>
    </xf>
    <xf numFmtId="0" fontId="13" fillId="0" borderId="0" xfId="85" applyFont="1" applyAlignment="1" quotePrefix="1">
      <alignment horizontal="left" vertical="top" wrapText="1"/>
      <protection/>
    </xf>
    <xf numFmtId="0" fontId="13" fillId="0" borderId="0" xfId="0" applyFont="1" applyAlignment="1">
      <alignment wrapText="1"/>
    </xf>
    <xf numFmtId="49" fontId="12" fillId="0" borderId="0" xfId="74" applyNumberFormat="1" applyFont="1" applyAlignment="1">
      <alignment vertical="top"/>
      <protection/>
    </xf>
    <xf numFmtId="0" fontId="13" fillId="0" borderId="0" xfId="74" applyFont="1" applyAlignment="1">
      <alignment horizontal="left"/>
      <protection/>
    </xf>
    <xf numFmtId="0" fontId="12" fillId="0" borderId="0" xfId="75" applyFont="1" applyAlignment="1">
      <alignment horizontal="left"/>
      <protection/>
    </xf>
    <xf numFmtId="49" fontId="12" fillId="0" borderId="0" xfId="74" applyNumberFormat="1" applyFont="1" applyAlignment="1">
      <alignment horizontal="left" vertical="top"/>
      <protection/>
    </xf>
    <xf numFmtId="49" fontId="17" fillId="0" borderId="11" xfId="74" applyNumberFormat="1" applyFont="1" applyBorder="1" applyAlignment="1">
      <alignment horizontal="left" vertical="top"/>
      <protection/>
    </xf>
    <xf numFmtId="181" fontId="12" fillId="0" borderId="0" xfId="72" applyNumberFormat="1" applyFont="1" applyFill="1" applyAlignment="1">
      <alignment horizontal="right"/>
      <protection/>
    </xf>
    <xf numFmtId="0" fontId="13" fillId="0" borderId="0" xfId="0" applyFont="1" applyAlignment="1">
      <alignment/>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4" fontId="9" fillId="0" borderId="14" xfId="0" applyNumberFormat="1" applyFont="1" applyFill="1" applyBorder="1" applyAlignment="1">
      <alignment horizontal="right" vertical="center"/>
    </xf>
    <xf numFmtId="4" fontId="4" fillId="33" borderId="0" xfId="0" applyNumberFormat="1" applyFont="1" applyFill="1" applyBorder="1" applyAlignment="1">
      <alignment horizontal="center" vertical="center"/>
    </xf>
    <xf numFmtId="4" fontId="0" fillId="33" borderId="0" xfId="0" applyNumberFormat="1" applyFont="1" applyFill="1" applyBorder="1" applyAlignment="1">
      <alignment horizontal="right"/>
    </xf>
    <xf numFmtId="4" fontId="9" fillId="33" borderId="14" xfId="0" applyNumberFormat="1" applyFont="1" applyFill="1" applyBorder="1" applyAlignment="1">
      <alignment horizontal="right" vertical="center"/>
    </xf>
    <xf numFmtId="0" fontId="13" fillId="0" borderId="0" xfId="0" applyFont="1" applyAlignment="1">
      <alignment horizontal="left" wrapText="1"/>
    </xf>
    <xf numFmtId="0" fontId="12" fillId="0" borderId="0" xfId="0" applyFont="1" applyAlignment="1">
      <alignment vertical="top"/>
    </xf>
    <xf numFmtId="0" fontId="13" fillId="0" borderId="0" xfId="0" applyFont="1" applyAlignment="1">
      <alignment horizontal="left"/>
    </xf>
    <xf numFmtId="1" fontId="13" fillId="0" borderId="0" xfId="72" applyNumberFormat="1" applyFont="1" applyFill="1" applyAlignment="1">
      <alignment horizontal="right"/>
      <protection/>
    </xf>
    <xf numFmtId="0" fontId="12" fillId="0" borderId="0" xfId="0" applyFont="1" applyAlignment="1">
      <alignment vertical="top" wrapText="1"/>
    </xf>
    <xf numFmtId="0" fontId="15" fillId="0" borderId="0" xfId="0" applyFont="1" applyAlignment="1">
      <alignment horizontal="left"/>
    </xf>
    <xf numFmtId="0" fontId="12" fillId="0" borderId="0" xfId="0" applyFont="1" applyAlignment="1">
      <alignment horizontal="left" vertical="top" wrapText="1"/>
    </xf>
    <xf numFmtId="0" fontId="12" fillId="0" borderId="0" xfId="74" applyFont="1" applyAlignment="1">
      <alignment horizontal="left"/>
      <protection/>
    </xf>
    <xf numFmtId="0" fontId="13" fillId="0" borderId="0" xfId="85" applyFont="1" applyAlignment="1">
      <alignment horizontal="left"/>
      <protection/>
    </xf>
    <xf numFmtId="0" fontId="13" fillId="0" borderId="0" xfId="56" applyFont="1" applyAlignment="1">
      <alignment horizontal="left"/>
      <protection/>
    </xf>
    <xf numFmtId="0" fontId="13" fillId="0" borderId="0" xfId="56" applyFont="1" applyAlignment="1">
      <alignment/>
      <protection/>
    </xf>
    <xf numFmtId="0" fontId="13" fillId="0" borderId="0" xfId="74" applyFont="1" applyAlignment="1">
      <alignment horizontal="left" wrapText="1"/>
      <protection/>
    </xf>
    <xf numFmtId="0" fontId="13" fillId="0" borderId="0" xfId="85" applyFont="1" applyAlignment="1">
      <alignment horizontal="left" wrapText="1"/>
      <protection/>
    </xf>
    <xf numFmtId="0" fontId="12" fillId="0" borderId="0" xfId="74" applyFont="1" applyAlignment="1">
      <alignment vertical="top"/>
      <protection/>
    </xf>
    <xf numFmtId="0" fontId="13" fillId="0" borderId="0" xfId="56" applyFont="1" applyAlignment="1">
      <alignment vertical="top"/>
      <protection/>
    </xf>
    <xf numFmtId="0" fontId="13" fillId="0" borderId="0" xfId="74" applyFont="1" applyAlignment="1">
      <alignment vertical="top" wrapText="1"/>
      <protection/>
    </xf>
    <xf numFmtId="0" fontId="13" fillId="0" borderId="0" xfId="72" applyFont="1" applyAlignment="1">
      <alignment vertical="top"/>
      <protection/>
    </xf>
    <xf numFmtId="0" fontId="13" fillId="0" borderId="0" xfId="69" applyFont="1" applyAlignment="1">
      <alignment vertical="top"/>
      <protection/>
    </xf>
    <xf numFmtId="0" fontId="12" fillId="0" borderId="0" xfId="69" applyFont="1" applyAlignment="1">
      <alignment vertical="top"/>
      <protection/>
    </xf>
    <xf numFmtId="0" fontId="12" fillId="0" borderId="0" xfId="74" applyFont="1" applyAlignment="1">
      <alignment vertical="top" wrapText="1"/>
      <protection/>
    </xf>
    <xf numFmtId="0" fontId="13" fillId="0" borderId="0" xfId="69" applyFont="1" applyAlignment="1">
      <alignment vertical="top" wrapText="1"/>
      <protection/>
    </xf>
    <xf numFmtId="2" fontId="12" fillId="0" borderId="0" xfId="0" applyNumberFormat="1" applyFont="1" applyAlignment="1">
      <alignment vertical="top" wrapText="1"/>
    </xf>
    <xf numFmtId="0" fontId="25" fillId="0" borderId="0" xfId="0" applyFont="1" applyAlignment="1">
      <alignment vertical="top" wrapText="1"/>
    </xf>
    <xf numFmtId="2" fontId="13" fillId="0" borderId="0" xfId="71" applyNumberFormat="1" applyFont="1" applyAlignment="1">
      <alignment vertical="top" wrapText="1"/>
      <protection/>
    </xf>
    <xf numFmtId="0" fontId="13" fillId="0" borderId="0" xfId="85" applyFont="1" applyAlignment="1" quotePrefix="1">
      <alignment vertical="top" wrapText="1"/>
      <protection/>
    </xf>
    <xf numFmtId="2" fontId="12" fillId="0" borderId="0" xfId="0" applyNumberFormat="1" applyFont="1" applyAlignment="1" quotePrefix="1">
      <alignment vertical="top" wrapText="1"/>
    </xf>
    <xf numFmtId="0" fontId="15" fillId="0" borderId="0" xfId="70" applyFont="1" applyAlignment="1">
      <alignment vertical="top" wrapText="1"/>
      <protection/>
    </xf>
    <xf numFmtId="0" fontId="12" fillId="0" borderId="0" xfId="85" applyFont="1" applyAlignment="1">
      <alignment vertical="top" wrapText="1"/>
      <protection/>
    </xf>
    <xf numFmtId="0" fontId="13" fillId="0" borderId="0" xfId="75" applyFont="1" applyAlignment="1">
      <alignment vertical="top" wrapText="1"/>
      <protection/>
    </xf>
    <xf numFmtId="2" fontId="12" fillId="0" borderId="0" xfId="71" applyNumberFormat="1" applyFont="1" applyAlignment="1">
      <alignment vertical="top" wrapText="1"/>
      <protection/>
    </xf>
    <xf numFmtId="0" fontId="13" fillId="0" borderId="0" xfId="56" applyFont="1" applyAlignment="1">
      <alignment vertical="top" wrapText="1"/>
      <protection/>
    </xf>
    <xf numFmtId="0" fontId="73" fillId="0" borderId="0" xfId="0" applyFont="1" applyAlignment="1">
      <alignment vertical="top" wrapText="1"/>
    </xf>
    <xf numFmtId="0" fontId="74" fillId="0" borderId="0" xfId="0" applyFont="1" applyAlignment="1">
      <alignment vertical="top"/>
    </xf>
    <xf numFmtId="0" fontId="74" fillId="0" borderId="0" xfId="0" applyFont="1" applyAlignment="1">
      <alignment vertical="top" wrapText="1"/>
    </xf>
    <xf numFmtId="0" fontId="75" fillId="0" borderId="0" xfId="0" applyFont="1" applyAlignment="1">
      <alignment vertical="top" wrapText="1"/>
    </xf>
    <xf numFmtId="0" fontId="73" fillId="0" borderId="0" xfId="0" applyFont="1" applyAlignment="1">
      <alignment horizontal="left" vertical="top" wrapText="1" indent="1"/>
    </xf>
    <xf numFmtId="0" fontId="74" fillId="0" borderId="0" xfId="0" applyFont="1" applyAlignment="1">
      <alignment horizontal="center"/>
    </xf>
    <xf numFmtId="0" fontId="24" fillId="0" borderId="0" xfId="0" applyFont="1" applyAlignment="1">
      <alignment/>
    </xf>
    <xf numFmtId="0" fontId="73" fillId="0" borderId="0" xfId="0" applyFont="1" applyAlignment="1">
      <alignment horizontal="center" wrapText="1"/>
    </xf>
    <xf numFmtId="49" fontId="73" fillId="0" borderId="0" xfId="0" applyNumberFormat="1" applyFont="1" applyAlignment="1">
      <alignment horizontal="left" vertical="top" wrapText="1"/>
    </xf>
    <xf numFmtId="0" fontId="74" fillId="0" borderId="0" xfId="0" applyFont="1" applyAlignment="1">
      <alignment horizontal="left" vertical="top" indent="1"/>
    </xf>
    <xf numFmtId="0" fontId="76" fillId="0" borderId="0" xfId="0" applyFont="1" applyAlignment="1">
      <alignment horizontal="center"/>
    </xf>
    <xf numFmtId="0" fontId="77" fillId="0" borderId="0" xfId="0" applyFont="1" applyAlignment="1">
      <alignment horizontal="left" vertical="top" wrapText="1"/>
    </xf>
    <xf numFmtId="49" fontId="73" fillId="0" borderId="0" xfId="0" applyNumberFormat="1" applyFont="1" applyAlignment="1">
      <alignment vertical="top" wrapText="1"/>
    </xf>
    <xf numFmtId="0" fontId="74" fillId="0" borderId="0" xfId="0" applyFont="1" applyAlignment="1">
      <alignment horizontal="left"/>
    </xf>
    <xf numFmtId="0" fontId="73" fillId="0" borderId="0" xfId="0" applyFont="1" applyAlignment="1">
      <alignment horizontal="left" wrapText="1"/>
    </xf>
    <xf numFmtId="0" fontId="74" fillId="0" borderId="0" xfId="0" applyFont="1" applyAlignment="1">
      <alignment horizontal="center" wrapText="1"/>
    </xf>
    <xf numFmtId="49" fontId="74" fillId="0" borderId="0" xfId="0" applyNumberFormat="1" applyFont="1" applyAlignment="1">
      <alignment horizontal="left" vertical="top" wrapText="1"/>
    </xf>
    <xf numFmtId="0" fontId="74" fillId="0" borderId="0" xfId="0" applyFont="1" applyAlignment="1">
      <alignment horizontal="left" vertical="top" wrapText="1" indent="1"/>
    </xf>
    <xf numFmtId="0" fontId="75" fillId="0" borderId="0" xfId="0" applyFont="1" applyAlignment="1">
      <alignment horizontal="left" vertical="top"/>
    </xf>
    <xf numFmtId="49" fontId="77" fillId="0" borderId="0" xfId="0" applyNumberFormat="1" applyFont="1" applyAlignment="1">
      <alignment horizontal="left" vertical="top"/>
    </xf>
    <xf numFmtId="49" fontId="75" fillId="0" borderId="0" xfId="0" applyNumberFormat="1" applyFont="1" applyAlignment="1">
      <alignment horizontal="left" vertical="top"/>
    </xf>
    <xf numFmtId="4" fontId="21" fillId="0" borderId="0" xfId="36" applyFont="1" applyAlignment="1">
      <alignment horizontal="left" vertical="top" wrapText="1"/>
      <protection/>
    </xf>
    <xf numFmtId="2" fontId="12" fillId="0" borderId="0" xfId="122" applyNumberFormat="1" applyFont="1" applyBorder="1" applyAlignment="1">
      <alignment horizontal="left"/>
    </xf>
    <xf numFmtId="2" fontId="13" fillId="0" borderId="0" xfId="117" applyNumberFormat="1" applyFont="1" applyBorder="1" applyAlignment="1">
      <alignment horizontal="left"/>
    </xf>
    <xf numFmtId="2" fontId="13" fillId="0" borderId="0" xfId="0" applyNumberFormat="1" applyFont="1" applyAlignment="1">
      <alignment horizontal="left"/>
    </xf>
    <xf numFmtId="0" fontId="13" fillId="0" borderId="0" xfId="70" applyFont="1" applyAlignment="1">
      <alignment horizontal="left"/>
      <protection/>
    </xf>
    <xf numFmtId="0" fontId="13" fillId="0" borderId="0" xfId="71" applyFont="1">
      <alignment/>
      <protection/>
    </xf>
    <xf numFmtId="49" fontId="12" fillId="0" borderId="0" xfId="50" applyNumberFormat="1" applyFont="1" applyAlignment="1">
      <alignment vertical="top" wrapText="1"/>
      <protection/>
    </xf>
    <xf numFmtId="4" fontId="13" fillId="0" borderId="0" xfId="50" applyNumberFormat="1" applyFont="1" applyAlignment="1">
      <alignment vertical="top" wrapText="1"/>
      <protection/>
    </xf>
    <xf numFmtId="4" fontId="13" fillId="0" borderId="0" xfId="50" applyNumberFormat="1" applyFont="1" applyAlignment="1">
      <alignment horizontal="left" wrapText="1"/>
      <protection/>
    </xf>
    <xf numFmtId="0" fontId="13" fillId="0" borderId="0" xfId="50" applyFont="1">
      <alignment/>
      <protection/>
    </xf>
    <xf numFmtId="0" fontId="12" fillId="0" borderId="0" xfId="50" applyFont="1">
      <alignment/>
      <protection/>
    </xf>
    <xf numFmtId="0" fontId="13" fillId="0" borderId="0" xfId="50" applyFont="1" applyAlignment="1">
      <alignment horizontal="left"/>
      <protection/>
    </xf>
    <xf numFmtId="0" fontId="12" fillId="0" borderId="0" xfId="50" applyFont="1" applyAlignment="1">
      <alignment vertical="top"/>
      <protection/>
    </xf>
    <xf numFmtId="0" fontId="13" fillId="0" borderId="0" xfId="50" applyFont="1" applyAlignment="1">
      <alignment horizontal="left" vertical="top" wrapText="1"/>
      <protection/>
    </xf>
    <xf numFmtId="0" fontId="13" fillId="0" borderId="0" xfId="57" applyFont="1">
      <alignment/>
      <protection/>
    </xf>
    <xf numFmtId="0" fontId="15" fillId="0" borderId="0" xfId="50" applyFont="1" applyAlignment="1">
      <alignment horizontal="left"/>
      <protection/>
    </xf>
    <xf numFmtId="0" fontId="12" fillId="0" borderId="0" xfId="50" applyFont="1" applyAlignment="1">
      <alignment vertical="top" wrapText="1"/>
      <protection/>
    </xf>
    <xf numFmtId="2" fontId="13" fillId="0" borderId="0" xfId="50" applyNumberFormat="1" applyFont="1" applyAlignment="1">
      <alignment horizontal="left" vertical="top" wrapText="1"/>
      <protection/>
    </xf>
    <xf numFmtId="49" fontId="12" fillId="0" borderId="0" xfId="57" applyNumberFormat="1" applyFont="1" applyAlignment="1">
      <alignment vertical="top"/>
      <protection/>
    </xf>
    <xf numFmtId="0" fontId="13" fillId="0" borderId="0" xfId="50" applyFont="1" applyAlignment="1">
      <alignment vertical="top" wrapText="1"/>
      <protection/>
    </xf>
    <xf numFmtId="0" fontId="20" fillId="0" borderId="0" xfId="74" applyFont="1" applyAlignment="1">
      <alignment horizontal="left" vertical="top" wrapText="1"/>
      <protection/>
    </xf>
    <xf numFmtId="49" fontId="12" fillId="0" borderId="0" xfId="50" applyNumberFormat="1" applyFont="1" applyAlignment="1">
      <alignment vertical="top"/>
      <protection/>
    </xf>
    <xf numFmtId="2" fontId="13" fillId="0" borderId="0" xfId="50" applyNumberFormat="1" applyFont="1" applyAlignment="1" quotePrefix="1">
      <alignment horizontal="left" vertical="top" wrapText="1"/>
      <protection/>
    </xf>
    <xf numFmtId="0" fontId="12" fillId="0" borderId="0" xfId="79" applyFont="1" applyAlignment="1">
      <alignment vertical="top" wrapText="1"/>
      <protection/>
    </xf>
    <xf numFmtId="0" fontId="12" fillId="0" borderId="0" xfId="57" applyFont="1" applyAlignment="1">
      <alignment vertical="top"/>
      <protection/>
    </xf>
    <xf numFmtId="2" fontId="33" fillId="0" borderId="0" xfId="50" applyNumberFormat="1" applyFont="1" applyAlignment="1">
      <alignment horizontal="left" vertical="top" wrapText="1"/>
      <protection/>
    </xf>
    <xf numFmtId="2" fontId="34" fillId="0" borderId="0" xfId="50" applyNumberFormat="1" applyFont="1" applyAlignment="1">
      <alignment horizontal="left"/>
      <protection/>
    </xf>
    <xf numFmtId="0" fontId="13" fillId="0" borderId="0" xfId="50" applyFont="1" applyAlignment="1">
      <alignment horizontal="center"/>
      <protection/>
    </xf>
    <xf numFmtId="0" fontId="13" fillId="0" borderId="0" xfId="50" applyFont="1" applyAlignment="1">
      <alignment horizontal="left" wrapText="1"/>
      <protection/>
    </xf>
    <xf numFmtId="0" fontId="13" fillId="0" borderId="0" xfId="69" applyFont="1">
      <alignment/>
      <protection/>
    </xf>
    <xf numFmtId="0" fontId="13" fillId="0" borderId="0" xfId="130" applyNumberFormat="1" applyFont="1" applyFill="1" applyBorder="1" applyAlignment="1" applyProtection="1">
      <alignment horizontal="left"/>
      <protection/>
    </xf>
    <xf numFmtId="49" fontId="12" fillId="0" borderId="0" xfId="50" applyNumberFormat="1" applyFont="1" applyAlignment="1">
      <alignment horizontal="left" vertical="top"/>
      <protection/>
    </xf>
    <xf numFmtId="49" fontId="13" fillId="0" borderId="0" xfId="50" applyNumberFormat="1" applyFont="1" applyAlignment="1">
      <alignment horizontal="justify" wrapText="1"/>
      <protection/>
    </xf>
    <xf numFmtId="49" fontId="13" fillId="0" borderId="0" xfId="50" applyNumberFormat="1" applyFont="1" applyAlignment="1">
      <alignment vertical="top" wrapText="1"/>
      <protection/>
    </xf>
    <xf numFmtId="0" fontId="13" fillId="0" borderId="0" xfId="50" applyFont="1" applyAlignment="1">
      <alignment vertical="top"/>
      <protection/>
    </xf>
    <xf numFmtId="49" fontId="13" fillId="0" borderId="0" xfId="50" applyNumberFormat="1" applyFont="1" applyAlignment="1" quotePrefix="1">
      <alignment vertical="top" wrapText="1"/>
      <protection/>
    </xf>
    <xf numFmtId="0" fontId="13" fillId="0" borderId="0" xfId="74" applyFont="1" applyAlignment="1">
      <alignment horizontal="justify" vertical="top" wrapText="1"/>
      <protection/>
    </xf>
    <xf numFmtId="0" fontId="13" fillId="0" borderId="0" xfId="57" applyFont="1" applyAlignment="1">
      <alignment horizontal="left" vertical="top"/>
      <protection/>
    </xf>
    <xf numFmtId="0" fontId="13" fillId="0" borderId="0" xfId="50" applyFont="1" applyAlignment="1">
      <alignment horizontal="left" vertical="top"/>
      <protection/>
    </xf>
    <xf numFmtId="0" fontId="13" fillId="0" borderId="0" xfId="130" applyNumberFormat="1" applyFont="1" applyFill="1" applyBorder="1" applyAlignment="1" applyProtection="1">
      <alignment horizontal="left" vertical="top" wrapText="1"/>
      <protection/>
    </xf>
    <xf numFmtId="0" fontId="12" fillId="0" borderId="15" xfId="69" applyFont="1" applyBorder="1" applyAlignment="1">
      <alignment vertical="top"/>
      <protection/>
    </xf>
    <xf numFmtId="3" fontId="12" fillId="0" borderId="15" xfId="122" applyNumberFormat="1" applyFont="1" applyBorder="1" applyAlignment="1" applyProtection="1">
      <alignment horizontal="left" vertical="top" wrapText="1"/>
      <protection/>
    </xf>
    <xf numFmtId="2" fontId="12" fillId="0" borderId="15" xfId="69" applyNumberFormat="1" applyFont="1" applyBorder="1" applyAlignment="1">
      <alignment horizontal="left"/>
      <protection/>
    </xf>
    <xf numFmtId="0" fontId="12" fillId="0" borderId="0" xfId="69" applyFont="1">
      <alignment/>
      <protection/>
    </xf>
    <xf numFmtId="3" fontId="13" fillId="0" borderId="0" xfId="122" applyNumberFormat="1" applyFont="1" applyBorder="1" applyAlignment="1" applyProtection="1">
      <alignment horizontal="left" vertical="top" wrapText="1"/>
      <protection/>
    </xf>
    <xf numFmtId="2" fontId="12" fillId="0" borderId="0" xfId="69" applyNumberFormat="1" applyFont="1" applyAlignment="1">
      <alignment horizontal="left"/>
      <protection/>
    </xf>
    <xf numFmtId="49" fontId="35" fillId="0" borderId="0" xfId="69" applyNumberFormat="1" applyFont="1" applyAlignment="1">
      <alignment horizontal="left" vertical="top"/>
      <protection/>
    </xf>
    <xf numFmtId="0" fontId="35" fillId="0" borderId="0" xfId="74" applyFont="1" applyAlignment="1">
      <alignment vertical="top" wrapText="1"/>
      <protection/>
    </xf>
    <xf numFmtId="0" fontId="36" fillId="0" borderId="0" xfId="0" applyFont="1" applyAlignment="1">
      <alignment horizontal="left"/>
    </xf>
    <xf numFmtId="0" fontId="36" fillId="0" borderId="0" xfId="69" applyFont="1" applyAlignment="1">
      <alignment vertical="top"/>
      <protection/>
    </xf>
    <xf numFmtId="49" fontId="17" fillId="0" borderId="0" xfId="74" applyNumberFormat="1" applyFont="1" applyAlignment="1">
      <alignment horizontal="left" vertical="top"/>
      <protection/>
    </xf>
    <xf numFmtId="0" fontId="17" fillId="0" borderId="0" xfId="74" applyFont="1" applyAlignment="1">
      <alignment vertical="top" wrapText="1"/>
      <protection/>
    </xf>
    <xf numFmtId="0" fontId="17" fillId="0" borderId="0" xfId="74" applyFont="1" applyAlignment="1">
      <alignment horizontal="left"/>
      <protection/>
    </xf>
    <xf numFmtId="0" fontId="17" fillId="0" borderId="0" xfId="74" applyFont="1" applyAlignment="1">
      <alignment vertical="top"/>
      <protection/>
    </xf>
    <xf numFmtId="49" fontId="29" fillId="34" borderId="16" xfId="72" applyNumberFormat="1" applyFont="1" applyFill="1" applyBorder="1" applyAlignment="1" quotePrefix="1">
      <alignment horizontal="left" vertical="top"/>
      <protection/>
    </xf>
    <xf numFmtId="0" fontId="29" fillId="34" borderId="16" xfId="72" applyFont="1" applyFill="1" applyBorder="1" applyAlignment="1">
      <alignment vertical="top" wrapText="1"/>
      <protection/>
    </xf>
    <xf numFmtId="0" fontId="29" fillId="34" borderId="16" xfId="72" applyFont="1" applyFill="1" applyBorder="1" applyAlignment="1">
      <alignment horizontal="left"/>
      <protection/>
    </xf>
    <xf numFmtId="0" fontId="29" fillId="0" borderId="0" xfId="72" applyFont="1" applyAlignment="1">
      <alignment vertical="top"/>
      <protection/>
    </xf>
    <xf numFmtId="181" fontId="13" fillId="0" borderId="0" xfId="72" applyNumberFormat="1" applyFont="1" applyFill="1" applyAlignment="1">
      <alignment horizontal="right"/>
      <protection/>
    </xf>
    <xf numFmtId="0" fontId="12" fillId="0" borderId="0" xfId="72" applyFont="1" applyFill="1" applyAlignment="1">
      <alignment vertical="top"/>
      <protection/>
    </xf>
    <xf numFmtId="1" fontId="36" fillId="0" borderId="0" xfId="0" applyNumberFormat="1" applyFont="1" applyFill="1" applyAlignment="1">
      <alignment horizontal="right"/>
    </xf>
    <xf numFmtId="181" fontId="36" fillId="0" borderId="0" xfId="0" applyNumberFormat="1" applyFont="1" applyFill="1" applyAlignment="1">
      <alignment horizontal="right"/>
    </xf>
    <xf numFmtId="0" fontId="36" fillId="0" borderId="0" xfId="69" applyFont="1" applyFill="1" applyAlignment="1">
      <alignment vertical="top"/>
      <protection/>
    </xf>
    <xf numFmtId="1" fontId="13" fillId="0" borderId="0" xfId="122" applyNumberFormat="1" applyFont="1" applyFill="1" applyBorder="1" applyAlignment="1">
      <alignment horizontal="right"/>
    </xf>
    <xf numFmtId="181" fontId="13" fillId="0" borderId="0" xfId="69" applyNumberFormat="1" applyFont="1" applyFill="1" applyAlignment="1">
      <alignment horizontal="right"/>
      <protection/>
    </xf>
    <xf numFmtId="181" fontId="12" fillId="0" borderId="0" xfId="69" applyNumberFormat="1" applyFont="1" applyFill="1" applyAlignment="1">
      <alignment horizontal="right"/>
      <protection/>
    </xf>
    <xf numFmtId="0" fontId="12" fillId="0" borderId="0" xfId="69" applyFont="1" applyFill="1" applyAlignment="1">
      <alignment vertical="top"/>
      <protection/>
    </xf>
    <xf numFmtId="1" fontId="13" fillId="0" borderId="0" xfId="75" applyNumberFormat="1" applyFont="1" applyFill="1" applyAlignment="1">
      <alignment horizontal="right"/>
      <protection/>
    </xf>
    <xf numFmtId="181" fontId="13" fillId="0" borderId="0" xfId="85" applyNumberFormat="1" applyFont="1" applyFill="1" applyAlignment="1">
      <alignment horizontal="right"/>
      <protection/>
    </xf>
    <xf numFmtId="0" fontId="13" fillId="0" borderId="0" xfId="85" applyFont="1" applyFill="1" applyAlignment="1">
      <alignment vertical="top"/>
      <protection/>
    </xf>
    <xf numFmtId="1" fontId="13" fillId="0" borderId="0" xfId="0" applyNumberFormat="1" applyFont="1" applyFill="1" applyAlignment="1">
      <alignment horizontal="right"/>
    </xf>
    <xf numFmtId="181" fontId="13" fillId="0" borderId="0" xfId="0" applyNumberFormat="1" applyFont="1" applyFill="1" applyAlignment="1">
      <alignment horizontal="right"/>
    </xf>
    <xf numFmtId="0" fontId="13" fillId="0" borderId="0" xfId="0" applyFont="1" applyFill="1" applyAlignment="1">
      <alignment vertical="top"/>
    </xf>
    <xf numFmtId="1" fontId="24" fillId="0" borderId="0" xfId="74" applyNumberFormat="1" applyFont="1" applyFill="1" applyAlignment="1">
      <alignment horizontal="right"/>
      <protection/>
    </xf>
    <xf numFmtId="181" fontId="24" fillId="0" borderId="0" xfId="74" applyNumberFormat="1" applyFont="1" applyFill="1" applyAlignment="1">
      <alignment horizontal="right"/>
      <protection/>
    </xf>
    <xf numFmtId="181" fontId="17" fillId="0" borderId="0" xfId="74" applyNumberFormat="1" applyFont="1" applyFill="1" applyAlignment="1">
      <alignment horizontal="right"/>
      <protection/>
    </xf>
    <xf numFmtId="0" fontId="17" fillId="0" borderId="0" xfId="74" applyFont="1" applyFill="1" applyAlignment="1">
      <alignment vertical="top"/>
      <protection/>
    </xf>
    <xf numFmtId="1" fontId="13" fillId="0" borderId="0" xfId="74" applyNumberFormat="1" applyFont="1" applyFill="1" applyAlignment="1">
      <alignment horizontal="right"/>
      <protection/>
    </xf>
    <xf numFmtId="181" fontId="13" fillId="0" borderId="0" xfId="74" applyNumberFormat="1" applyFont="1" applyFill="1" applyAlignment="1">
      <alignment horizontal="right"/>
      <protection/>
    </xf>
    <xf numFmtId="181" fontId="12" fillId="0" borderId="0" xfId="74" applyNumberFormat="1" applyFont="1" applyFill="1" applyAlignment="1">
      <alignment horizontal="right"/>
      <protection/>
    </xf>
    <xf numFmtId="0" fontId="12" fillId="0" borderId="0" xfId="74" applyFont="1" applyFill="1" applyAlignment="1">
      <alignment vertical="top"/>
      <protection/>
    </xf>
    <xf numFmtId="181" fontId="29" fillId="0" borderId="16" xfId="72" applyNumberFormat="1" applyFont="1" applyFill="1" applyBorder="1" applyAlignment="1">
      <alignment horizontal="right"/>
      <protection/>
    </xf>
    <xf numFmtId="0" fontId="29" fillId="0" borderId="0" xfId="72" applyFont="1" applyFill="1" applyAlignment="1">
      <alignment vertical="top"/>
      <protection/>
    </xf>
    <xf numFmtId="1" fontId="13" fillId="0" borderId="0" xfId="117" applyNumberFormat="1" applyFont="1" applyFill="1" applyBorder="1" applyAlignment="1">
      <alignment horizontal="right"/>
    </xf>
    <xf numFmtId="0" fontId="13" fillId="0" borderId="0" xfId="69" applyFont="1" applyFill="1" applyAlignment="1">
      <alignment vertical="top"/>
      <protection/>
    </xf>
    <xf numFmtId="4" fontId="74" fillId="0" borderId="0" xfId="0" applyNumberFormat="1" applyFont="1" applyFill="1" applyAlignment="1">
      <alignment horizontal="right"/>
    </xf>
    <xf numFmtId="0" fontId="13" fillId="0" borderId="0" xfId="56" applyFont="1" applyFill="1" applyAlignment="1">
      <alignment vertical="top"/>
      <protection/>
    </xf>
    <xf numFmtId="4" fontId="13" fillId="0" borderId="0" xfId="0" applyNumberFormat="1" applyFont="1" applyFill="1" applyAlignment="1">
      <alignment horizontal="right"/>
    </xf>
    <xf numFmtId="181" fontId="13" fillId="0" borderId="0" xfId="56" applyNumberFormat="1" applyFont="1" applyFill="1" applyAlignment="1">
      <alignment horizontal="right"/>
      <protection/>
    </xf>
    <xf numFmtId="4" fontId="73" fillId="0" borderId="0" xfId="110" applyNumberFormat="1" applyFont="1" applyFill="1" applyBorder="1" applyAlignment="1" applyProtection="1">
      <alignment horizontal="right"/>
      <protection locked="0"/>
    </xf>
    <xf numFmtId="4" fontId="73" fillId="0" borderId="0" xfId="110" applyNumberFormat="1" applyFont="1" applyFill="1" applyBorder="1" applyAlignment="1" applyProtection="1">
      <alignment horizontal="right"/>
      <protection/>
    </xf>
    <xf numFmtId="0" fontId="17" fillId="0" borderId="0" xfId="0" applyFont="1" applyFill="1" applyAlignment="1">
      <alignment/>
    </xf>
    <xf numFmtId="0" fontId="23" fillId="0" borderId="0" xfId="0" applyFont="1" applyFill="1" applyAlignment="1">
      <alignment vertical="top"/>
    </xf>
    <xf numFmtId="0" fontId="24" fillId="0" borderId="0" xfId="0" applyFont="1" applyFill="1" applyAlignment="1">
      <alignment/>
    </xf>
    <xf numFmtId="0" fontId="13" fillId="0" borderId="0" xfId="0" applyFont="1" applyFill="1" applyAlignment="1">
      <alignment/>
    </xf>
    <xf numFmtId="181" fontId="13" fillId="0" borderId="0" xfId="56" applyNumberFormat="1" applyFont="1" applyFill="1" applyAlignment="1" applyProtection="1">
      <alignment horizontal="right"/>
      <protection locked="0"/>
    </xf>
    <xf numFmtId="194" fontId="13" fillId="0" borderId="0" xfId="56" applyNumberFormat="1" applyFont="1" applyFill="1" applyAlignment="1" applyProtection="1">
      <alignment horizontal="right"/>
      <protection locked="0"/>
    </xf>
    <xf numFmtId="1" fontId="15" fillId="0" borderId="0" xfId="0" applyNumberFormat="1" applyFont="1" applyFill="1" applyAlignment="1">
      <alignment horizontal="right"/>
    </xf>
    <xf numFmtId="181" fontId="13" fillId="0" borderId="0" xfId="69" applyNumberFormat="1" applyFont="1" applyFill="1" applyAlignment="1" applyProtection="1">
      <alignment horizontal="right"/>
      <protection locked="0"/>
    </xf>
    <xf numFmtId="194" fontId="13" fillId="0" borderId="0" xfId="69" applyNumberFormat="1" applyFont="1" applyFill="1" applyAlignment="1" applyProtection="1">
      <alignment horizontal="right"/>
      <protection locked="0"/>
    </xf>
    <xf numFmtId="1" fontId="13" fillId="0" borderId="0" xfId="85" applyNumberFormat="1" applyFont="1" applyFill="1" applyAlignment="1">
      <alignment horizontal="right"/>
      <protection/>
    </xf>
    <xf numFmtId="1" fontId="13" fillId="0" borderId="0" xfId="73" applyNumberFormat="1" applyFont="1" applyFill="1" applyAlignment="1" applyProtection="1">
      <alignment horizontal="right"/>
      <protection locked="0"/>
    </xf>
    <xf numFmtId="181" fontId="13" fillId="0" borderId="0" xfId="73" applyNumberFormat="1" applyFont="1" applyFill="1" applyAlignment="1">
      <alignment horizontal="right"/>
      <protection/>
    </xf>
    <xf numFmtId="4" fontId="74" fillId="0" borderId="0" xfId="110" applyNumberFormat="1" applyFont="1" applyFill="1" applyBorder="1" applyAlignment="1" applyProtection="1">
      <alignment horizontal="right"/>
      <protection locked="0"/>
    </xf>
    <xf numFmtId="4" fontId="74" fillId="0" borderId="0" xfId="110" applyNumberFormat="1" applyFont="1" applyFill="1" applyBorder="1" applyAlignment="1" applyProtection="1">
      <alignment horizontal="right"/>
      <protection/>
    </xf>
    <xf numFmtId="0" fontId="12" fillId="0" borderId="0" xfId="0" applyFont="1" applyFill="1" applyAlignment="1">
      <alignment/>
    </xf>
    <xf numFmtId="0" fontId="13" fillId="0" borderId="0" xfId="0" applyFont="1" applyFill="1" applyAlignment="1">
      <alignment/>
    </xf>
    <xf numFmtId="0" fontId="13" fillId="0" borderId="0" xfId="56" applyFont="1" applyFill="1" applyAlignment="1">
      <alignment horizontal="right"/>
      <protection/>
    </xf>
    <xf numFmtId="0" fontId="13" fillId="0" borderId="0" xfId="56" applyFont="1" applyFill="1" applyAlignment="1">
      <alignment/>
      <protection/>
    </xf>
    <xf numFmtId="39" fontId="28" fillId="0" borderId="0" xfId="41" applyNumberFormat="1" applyFont="1" applyFill="1" applyAlignment="1">
      <alignment horizontal="right"/>
      <protection/>
    </xf>
    <xf numFmtId="194" fontId="13" fillId="0" borderId="0" xfId="0" applyNumberFormat="1" applyFont="1" applyFill="1" applyAlignment="1">
      <alignment horizontal="right"/>
    </xf>
    <xf numFmtId="0" fontId="13" fillId="0" borderId="0" xfId="0" applyFont="1" applyFill="1" applyAlignment="1">
      <alignment horizontal="right"/>
    </xf>
    <xf numFmtId="181" fontId="13" fillId="0" borderId="0" xfId="73" applyNumberFormat="1" applyFont="1" applyFill="1" applyAlignment="1" applyProtection="1">
      <alignment horizontal="right"/>
      <protection locked="0"/>
    </xf>
    <xf numFmtId="181" fontId="13" fillId="0" borderId="0" xfId="106" applyNumberFormat="1" applyFont="1" applyFill="1" applyAlignment="1">
      <alignment horizontal="right"/>
    </xf>
    <xf numFmtId="0" fontId="13" fillId="0" borderId="0" xfId="72" applyFont="1" applyFill="1" applyAlignment="1">
      <alignment vertical="top"/>
      <protection/>
    </xf>
    <xf numFmtId="181" fontId="12" fillId="0" borderId="0" xfId="85" applyNumberFormat="1" applyFont="1" applyFill="1" applyAlignment="1">
      <alignment horizontal="right"/>
      <protection/>
    </xf>
    <xf numFmtId="0" fontId="12" fillId="0" borderId="0" xfId="0" applyFont="1" applyFill="1" applyAlignment="1">
      <alignment vertical="top"/>
    </xf>
    <xf numFmtId="181" fontId="13" fillId="0" borderId="0" xfId="75" applyNumberFormat="1" applyFont="1" applyFill="1" applyAlignment="1">
      <alignment horizontal="right"/>
      <protection/>
    </xf>
    <xf numFmtId="1" fontId="24" fillId="0" borderId="11" xfId="74" applyNumberFormat="1" applyFont="1" applyFill="1" applyBorder="1" applyAlignment="1">
      <alignment horizontal="right"/>
      <protection/>
    </xf>
    <xf numFmtId="181" fontId="24" fillId="0" borderId="11" xfId="74" applyNumberFormat="1" applyFont="1" applyFill="1" applyBorder="1" applyAlignment="1">
      <alignment horizontal="right"/>
      <protection/>
    </xf>
    <xf numFmtId="181" fontId="12" fillId="0" borderId="11" xfId="74" applyNumberFormat="1" applyFont="1" applyFill="1" applyBorder="1" applyAlignment="1">
      <alignment horizontal="right"/>
      <protection/>
    </xf>
    <xf numFmtId="4" fontId="13" fillId="0" borderId="0" xfId="124" applyNumberFormat="1" applyFont="1" applyFill="1" applyAlignment="1" applyProtection="1">
      <alignment/>
      <protection/>
    </xf>
    <xf numFmtId="196" fontId="13" fillId="0" borderId="0" xfId="71" applyNumberFormat="1" applyFont="1" applyFill="1" applyAlignment="1">
      <alignment horizontal="center"/>
      <protection/>
    </xf>
    <xf numFmtId="177" fontId="13" fillId="0" borderId="0" xfId="110" applyFont="1" applyFill="1" applyAlignment="1" applyProtection="1">
      <alignment horizontal="center"/>
      <protection/>
    </xf>
    <xf numFmtId="4" fontId="74" fillId="0" borderId="0" xfId="124" applyNumberFormat="1" applyFont="1" applyFill="1" applyAlignment="1" applyProtection="1">
      <alignment horizontal="right"/>
      <protection locked="0"/>
    </xf>
    <xf numFmtId="203" fontId="74" fillId="0" borderId="0" xfId="124" applyNumberFormat="1" applyFont="1" applyFill="1" applyAlignment="1" applyProtection="1">
      <alignment horizontal="right"/>
      <protection/>
    </xf>
    <xf numFmtId="4" fontId="13" fillId="0" borderId="0" xfId="124" applyNumberFormat="1" applyFont="1" applyFill="1" applyAlignment="1" applyProtection="1">
      <alignment wrapText="1"/>
      <protection/>
    </xf>
    <xf numFmtId="0" fontId="13" fillId="0" borderId="0" xfId="50" applyFont="1" applyFill="1" applyAlignment="1">
      <alignment horizontal="center"/>
      <protection/>
    </xf>
    <xf numFmtId="0" fontId="13" fillId="0" borderId="0" xfId="57" applyFont="1" applyFill="1" applyAlignment="1">
      <alignment horizontal="center"/>
      <protection/>
    </xf>
    <xf numFmtId="177" fontId="13" fillId="0" borderId="0" xfId="110" applyFont="1" applyFill="1" applyAlignment="1" applyProtection="1">
      <alignment horizontal="center" vertical="top"/>
      <protection/>
    </xf>
    <xf numFmtId="0" fontId="13" fillId="0" borderId="0" xfId="74" applyFont="1" applyFill="1" applyAlignment="1">
      <alignment horizontal="center"/>
      <protection/>
    </xf>
    <xf numFmtId="198" fontId="13" fillId="0" borderId="0" xfId="108" applyNumberFormat="1" applyFont="1" applyFill="1" applyAlignment="1" applyProtection="1">
      <alignment horizontal="center"/>
      <protection/>
    </xf>
    <xf numFmtId="0" fontId="13" fillId="0" borderId="0" xfId="72" applyFont="1" applyFill="1" applyAlignment="1">
      <alignment horizontal="center"/>
      <protection/>
    </xf>
    <xf numFmtId="4" fontId="34" fillId="0" borderId="0" xfId="124" applyNumberFormat="1" applyFont="1" applyFill="1" applyAlignment="1" applyProtection="1">
      <alignment/>
      <protection/>
    </xf>
    <xf numFmtId="0" fontId="13" fillId="0" borderId="0" xfId="69" applyFont="1" applyFill="1" applyAlignment="1">
      <alignment horizontal="center"/>
      <protection/>
    </xf>
    <xf numFmtId="0" fontId="13" fillId="0" borderId="0" xfId="57" applyFont="1" applyFill="1" applyAlignment="1">
      <alignment horizontal="center" vertical="top"/>
      <protection/>
    </xf>
    <xf numFmtId="4" fontId="12" fillId="0" borderId="15" xfId="124" applyNumberFormat="1" applyFont="1" applyFill="1" applyBorder="1" applyAlignment="1" applyProtection="1">
      <alignment/>
      <protection/>
    </xf>
    <xf numFmtId="0" fontId="12" fillId="0" borderId="15" xfId="69" applyFont="1" applyFill="1" applyBorder="1" applyAlignment="1">
      <alignment horizontal="center"/>
      <protection/>
    </xf>
    <xf numFmtId="177" fontId="12" fillId="0" borderId="15" xfId="110" applyFont="1" applyFill="1" applyBorder="1" applyAlignment="1" applyProtection="1">
      <alignment horizontal="center"/>
      <protection/>
    </xf>
    <xf numFmtId="4" fontId="12" fillId="0" borderId="0" xfId="124" applyNumberFormat="1" applyFont="1" applyFill="1" applyAlignment="1" applyProtection="1">
      <alignment/>
      <protection/>
    </xf>
    <xf numFmtId="0" fontId="12" fillId="0" borderId="0" xfId="69" applyFont="1" applyFill="1" applyAlignment="1">
      <alignment horizontal="center"/>
      <protection/>
    </xf>
    <xf numFmtId="177" fontId="12" fillId="0" borderId="0" xfId="110" applyFont="1" applyFill="1" applyAlignment="1" applyProtection="1">
      <alignment horizontal="center"/>
      <protection/>
    </xf>
    <xf numFmtId="1" fontId="29" fillId="0" borderId="16" xfId="72" applyNumberFormat="1" applyFont="1" applyFill="1" applyBorder="1" applyAlignment="1">
      <alignment horizontal="right"/>
      <protection/>
    </xf>
    <xf numFmtId="1" fontId="74" fillId="0" borderId="0" xfId="0" applyNumberFormat="1" applyFont="1" applyFill="1" applyAlignment="1">
      <alignment horizontal="right"/>
    </xf>
    <xf numFmtId="1" fontId="73" fillId="0" borderId="0" xfId="0" applyNumberFormat="1" applyFont="1" applyFill="1" applyAlignment="1">
      <alignment horizontal="right" wrapText="1"/>
    </xf>
    <xf numFmtId="1" fontId="76" fillId="0" borderId="0" xfId="0" applyNumberFormat="1" applyFont="1" applyFill="1" applyAlignment="1">
      <alignment horizontal="right"/>
    </xf>
    <xf numFmtId="1" fontId="74" fillId="0" borderId="0" xfId="0" applyNumberFormat="1" applyFont="1" applyFill="1" applyAlignment="1">
      <alignment horizontal="right" wrapText="1"/>
    </xf>
    <xf numFmtId="1" fontId="13" fillId="0" borderId="0" xfId="0" applyNumberFormat="1" applyFont="1" applyFill="1" applyAlignment="1">
      <alignment/>
    </xf>
    <xf numFmtId="1" fontId="13" fillId="0" borderId="0" xfId="56" applyNumberFormat="1" applyFont="1" applyFill="1" applyAlignment="1">
      <alignment horizontal="right"/>
      <protection/>
    </xf>
    <xf numFmtId="1" fontId="13" fillId="0" borderId="0" xfId="56" applyNumberFormat="1" applyFont="1" applyFill="1" applyAlignment="1">
      <alignment/>
      <protection/>
    </xf>
    <xf numFmtId="1" fontId="13" fillId="0" borderId="0" xfId="70" applyNumberFormat="1" applyFont="1" applyFill="1" applyAlignment="1">
      <alignment horizontal="right" wrapText="1"/>
      <protection/>
    </xf>
    <xf numFmtId="1" fontId="12" fillId="0" borderId="0" xfId="75" applyNumberFormat="1" applyFont="1" applyFill="1" applyAlignment="1">
      <alignment horizontal="right"/>
      <protection/>
    </xf>
    <xf numFmtId="1" fontId="13" fillId="0" borderId="0" xfId="0" applyNumberFormat="1" applyFont="1" applyFill="1" applyAlignment="1">
      <alignment vertical="top"/>
    </xf>
    <xf numFmtId="1" fontId="13" fillId="0" borderId="0" xfId="75" applyNumberFormat="1" applyFont="1" applyFill="1">
      <alignment/>
      <protection/>
    </xf>
    <xf numFmtId="1" fontId="13" fillId="0" borderId="0" xfId="50" applyNumberFormat="1" applyFont="1" applyFill="1" applyAlignment="1">
      <alignment wrapText="1"/>
      <protection/>
    </xf>
    <xf numFmtId="1" fontId="13" fillId="0" borderId="0" xfId="50" applyNumberFormat="1" applyFont="1" applyFill="1">
      <alignment/>
      <protection/>
    </xf>
    <xf numFmtId="1" fontId="15" fillId="0" borderId="0" xfId="50" applyNumberFormat="1" applyFont="1" applyFill="1">
      <alignment/>
      <protection/>
    </xf>
    <xf numFmtId="1" fontId="15" fillId="0" borderId="0" xfId="74" applyNumberFormat="1" applyFont="1" applyFill="1">
      <alignment/>
      <protection/>
    </xf>
    <xf numFmtId="1" fontId="13" fillId="0" borderId="0" xfId="74" applyNumberFormat="1" applyFont="1" applyFill="1" applyAlignment="1">
      <alignment wrapText="1"/>
      <protection/>
    </xf>
    <xf numFmtId="1" fontId="13" fillId="0" borderId="0" xfId="72" applyNumberFormat="1" applyFont="1" applyFill="1">
      <alignment/>
      <protection/>
    </xf>
    <xf numFmtId="1" fontId="34" fillId="0" borderId="0" xfId="50" applyNumberFormat="1" applyFont="1" applyFill="1">
      <alignment/>
      <protection/>
    </xf>
    <xf numFmtId="1" fontId="13" fillId="0" borderId="0" xfId="130" applyNumberFormat="1" applyFont="1" applyFill="1" applyBorder="1" applyAlignment="1" applyProtection="1">
      <alignment wrapText="1"/>
      <protection/>
    </xf>
    <xf numFmtId="1" fontId="13" fillId="0" borderId="0" xfId="74" applyNumberFormat="1" applyFont="1" applyFill="1">
      <alignment/>
      <protection/>
    </xf>
    <xf numFmtId="1" fontId="12" fillId="0" borderId="15" xfId="122" applyNumberFormat="1" applyFont="1" applyFill="1" applyBorder="1" applyAlignment="1" applyProtection="1">
      <alignment/>
      <protection/>
    </xf>
    <xf numFmtId="1" fontId="12" fillId="0" borderId="0" xfId="122" applyNumberFormat="1" applyFont="1" applyFill="1" applyBorder="1" applyAlignment="1" applyProtection="1">
      <alignment/>
      <protection/>
    </xf>
    <xf numFmtId="0" fontId="13" fillId="0" borderId="0" xfId="0" applyFont="1" applyFill="1" applyAlignment="1">
      <alignment horizontal="right" vertical="top"/>
    </xf>
    <xf numFmtId="177" fontId="13" fillId="0" borderId="0" xfId="124" applyFont="1" applyFill="1" applyAlignment="1" applyProtection="1">
      <alignment horizontal="right"/>
      <protection/>
    </xf>
    <xf numFmtId="177" fontId="13" fillId="0" borderId="0" xfId="124" applyFont="1" applyFill="1" applyAlignment="1" applyProtection="1">
      <alignment horizontal="right" wrapText="1"/>
      <protection/>
    </xf>
    <xf numFmtId="177" fontId="12" fillId="0" borderId="15" xfId="124" applyFont="1" applyFill="1" applyBorder="1" applyAlignment="1" applyProtection="1">
      <alignment horizontal="right" wrapText="1"/>
      <protection/>
    </xf>
    <xf numFmtId="177" fontId="12" fillId="0" borderId="0" xfId="124" applyFont="1" applyFill="1" applyAlignment="1" applyProtection="1">
      <alignment horizontal="right" wrapText="1"/>
      <protection/>
    </xf>
    <xf numFmtId="0" fontId="12" fillId="0" borderId="0" xfId="75" applyFont="1" applyAlignment="1">
      <alignment wrapText="1"/>
      <protection/>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9" fillId="0" borderId="12" xfId="0" applyFont="1" applyFill="1" applyBorder="1" applyAlignment="1">
      <alignment horizontal="left" vertical="center"/>
    </xf>
    <xf numFmtId="0" fontId="9" fillId="0" borderId="13" xfId="0" applyFont="1" applyFill="1" applyBorder="1" applyAlignment="1">
      <alignment horizontal="left" vertical="center"/>
    </xf>
    <xf numFmtId="0" fontId="0" fillId="0" borderId="0" xfId="0" applyFont="1" applyAlignment="1">
      <alignment horizontal="left" vertical="center"/>
    </xf>
    <xf numFmtId="0" fontId="4" fillId="0" borderId="12" xfId="0" applyFont="1" applyBorder="1" applyAlignment="1">
      <alignment horizontal="center"/>
    </xf>
    <xf numFmtId="0" fontId="4" fillId="0" borderId="13" xfId="0" applyFont="1" applyBorder="1" applyAlignment="1">
      <alignment horizontal="center"/>
    </xf>
    <xf numFmtId="0" fontId="7" fillId="0" borderId="0" xfId="0" applyFont="1" applyAlignment="1">
      <alignment horizontal="center" vertical="center" wrapText="1"/>
    </xf>
    <xf numFmtId="0" fontId="17" fillId="0" borderId="11" xfId="74" applyFont="1" applyBorder="1" applyAlignment="1">
      <alignment vertical="top" wrapText="1"/>
      <protection/>
    </xf>
  </cellXfs>
  <cellStyles count="11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_Sheet1" xfId="33"/>
    <cellStyle name="Currency 2" xfId="34"/>
    <cellStyle name="Desno" xfId="35"/>
    <cellStyle name="Desno 2" xfId="36"/>
    <cellStyle name="Dobro" xfId="37"/>
    <cellStyle name="Hyperlink" xfId="38"/>
    <cellStyle name="Izhod" xfId="39"/>
    <cellStyle name="Izračuni" xfId="40"/>
    <cellStyle name="Izračuni 2" xfId="41"/>
    <cellStyle name="Naslov" xfId="42"/>
    <cellStyle name="Naslov 1" xfId="43"/>
    <cellStyle name="Naslov 2" xfId="44"/>
    <cellStyle name="Naslov 3" xfId="45"/>
    <cellStyle name="Naslov 4" xfId="46"/>
    <cellStyle name="Navadno 10" xfId="47"/>
    <cellStyle name="Navadno 2" xfId="48"/>
    <cellStyle name="Navadno 2 2" xfId="49"/>
    <cellStyle name="Navadno 2 2 2" xfId="50"/>
    <cellStyle name="Navadno 2 3" xfId="51"/>
    <cellStyle name="Navadno 2 4" xfId="52"/>
    <cellStyle name="Navadno 25" xfId="53"/>
    <cellStyle name="Navadno 3" xfId="54"/>
    <cellStyle name="Navadno 3 11" xfId="55"/>
    <cellStyle name="Navadno 3 2" xfId="56"/>
    <cellStyle name="Navadno 3 2 2" xfId="57"/>
    <cellStyle name="Navadno 3 2 3" xfId="58"/>
    <cellStyle name="Navadno 3 3" xfId="59"/>
    <cellStyle name="Navadno 3 5" xfId="60"/>
    <cellStyle name="Navadno 4" xfId="61"/>
    <cellStyle name="Navadno 4 2" xfId="62"/>
    <cellStyle name="Navadno 4 3" xfId="63"/>
    <cellStyle name="Navadno 46" xfId="64"/>
    <cellStyle name="Navadno 5" xfId="65"/>
    <cellStyle name="Navadno 5 2" xfId="66"/>
    <cellStyle name="Navadno 6" xfId="67"/>
    <cellStyle name="Navadno 7" xfId="68"/>
    <cellStyle name="Navadno 7 2" xfId="69"/>
    <cellStyle name="Navadno 8 3" xfId="70"/>
    <cellStyle name="Navadno_.s1720" xfId="71"/>
    <cellStyle name="Navadno_KALAMAR-PSO GREGORČIČEVA MS-16.11.04 2" xfId="72"/>
    <cellStyle name="Navadno_KALAMAR-PSO GREGORČIČEVA MS-16.11.04 2 2" xfId="73"/>
    <cellStyle name="Navadno_KALAMAR-PSO GREGORČIČEVA MS-16.11.04 3 2" xfId="74"/>
    <cellStyle name="Navadno_S1714-PA-ZP" xfId="75"/>
    <cellStyle name="Nevtralno" xfId="76"/>
    <cellStyle name="Normal 2" xfId="77"/>
    <cellStyle name="Normal 2 2" xfId="78"/>
    <cellStyle name="Normal 2 2 2" xfId="79"/>
    <cellStyle name="Normal 3" xfId="80"/>
    <cellStyle name="Normal 4" xfId="81"/>
    <cellStyle name="Normal 4 2" xfId="82"/>
    <cellStyle name="Normal 4 2 2" xfId="83"/>
    <cellStyle name="Normal_CO5-popis-PZI_K" xfId="84"/>
    <cellStyle name="Normal_Popis" xfId="85"/>
    <cellStyle name="Followed Hyperlink" xfId="86"/>
    <cellStyle name="Percent" xfId="87"/>
    <cellStyle name="Opomba" xfId="88"/>
    <cellStyle name="Opozorilo" xfId="89"/>
    <cellStyle name="Pojasnjevalno besedilo" xfId="90"/>
    <cellStyle name="Poudarek1" xfId="91"/>
    <cellStyle name="Poudarek2" xfId="92"/>
    <cellStyle name="Poudarek3" xfId="93"/>
    <cellStyle name="Poudarek4" xfId="94"/>
    <cellStyle name="Poudarek5" xfId="95"/>
    <cellStyle name="Poudarek6" xfId="96"/>
    <cellStyle name="Povezana celica" xfId="97"/>
    <cellStyle name="Preveri celico" xfId="98"/>
    <cellStyle name="Računanje" xfId="99"/>
    <cellStyle name="Slabo" xfId="100"/>
    <cellStyle name="Currency" xfId="101"/>
    <cellStyle name="Currency [0]" xfId="102"/>
    <cellStyle name="Valuta 2" xfId="103"/>
    <cellStyle name="Valuta 2 2" xfId="104"/>
    <cellStyle name="Valuta 2 2 2" xfId="105"/>
    <cellStyle name="Valuta 2 2 2 2" xfId="106"/>
    <cellStyle name="Valuta 3" xfId="107"/>
    <cellStyle name="Valuta 3 3" xfId="108"/>
    <cellStyle name="Valuta 4" xfId="109"/>
    <cellStyle name="Comma" xfId="110"/>
    <cellStyle name="Comma [0]" xfId="111"/>
    <cellStyle name="Vejica 2" xfId="112"/>
    <cellStyle name="Vejica 2 2" xfId="113"/>
    <cellStyle name="Vejica 2 2 2" xfId="114"/>
    <cellStyle name="Vejica 2 2 3" xfId="115"/>
    <cellStyle name="Vejica 2 3" xfId="116"/>
    <cellStyle name="Vejica 3" xfId="117"/>
    <cellStyle name="Vejica 3 2" xfId="118"/>
    <cellStyle name="Vejica 3 3" xfId="119"/>
    <cellStyle name="Vejica 3 5" xfId="120"/>
    <cellStyle name="Vejica 4" xfId="121"/>
    <cellStyle name="Vejica 4 2" xfId="122"/>
    <cellStyle name="Vejica 4 3" xfId="123"/>
    <cellStyle name="Vejica 5" xfId="124"/>
    <cellStyle name="Vejica 6" xfId="125"/>
    <cellStyle name="Vejica 6 2" xfId="126"/>
    <cellStyle name="Vejica 7" xfId="127"/>
    <cellStyle name="Vejica 7 2" xfId="128"/>
    <cellStyle name="Vejica 8" xfId="129"/>
    <cellStyle name="Vejica_popis-splošno-zun.ured" xfId="130"/>
    <cellStyle name="Vnos" xfId="131"/>
    <cellStyle name="Vsota"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2" tint="-0.8999800086021423"/>
  </sheetPr>
  <dimension ref="A2:G20"/>
  <sheetViews>
    <sheetView view="pageBreakPreview" zoomScaleSheetLayoutView="100" workbookViewId="0" topLeftCell="A1">
      <selection activeCell="E15" sqref="E15"/>
    </sheetView>
  </sheetViews>
  <sheetFormatPr defaultColWidth="9.140625" defaultRowHeight="12.75"/>
  <cols>
    <col min="1" max="1" width="2.140625" style="7" customWidth="1"/>
    <col min="2" max="2" width="39.140625" style="2" customWidth="1"/>
    <col min="3" max="3" width="5.421875" style="3" customWidth="1"/>
    <col min="4" max="4" width="7.28125" style="4" customWidth="1"/>
    <col min="5" max="5" width="18.00390625" style="5" customWidth="1"/>
    <col min="6" max="6" width="2.28125" style="5" customWidth="1"/>
    <col min="7" max="8" width="9.140625" style="5" customWidth="1"/>
    <col min="9" max="16384" width="9.140625" style="6" customWidth="1"/>
  </cols>
  <sheetData>
    <row r="2" spans="1:5" ht="12.75">
      <c r="A2" s="8"/>
      <c r="B2" s="10" t="s">
        <v>279</v>
      </c>
      <c r="C2" s="10"/>
      <c r="D2" s="10"/>
      <c r="E2" s="1"/>
    </row>
    <row r="3" spans="1:5" ht="12.75">
      <c r="A3" s="8"/>
      <c r="B3" s="10"/>
      <c r="C3" s="10"/>
      <c r="D3" s="10"/>
      <c r="E3" s="1"/>
    </row>
    <row r="4" spans="2:5" ht="12.75">
      <c r="B4" s="288" t="s">
        <v>280</v>
      </c>
      <c r="C4" s="288"/>
      <c r="D4" s="288"/>
      <c r="E4" s="288"/>
    </row>
    <row r="5" spans="2:5" ht="12.75">
      <c r="B5" s="9"/>
      <c r="C5" s="9"/>
      <c r="D5" s="9"/>
      <c r="E5" s="1"/>
    </row>
    <row r="6" spans="2:5" ht="12.75" customHeight="1">
      <c r="B6" s="291" t="s">
        <v>5</v>
      </c>
      <c r="C6" s="291"/>
      <c r="D6" s="291"/>
      <c r="E6" s="291"/>
    </row>
    <row r="7" spans="2:5" ht="18" customHeight="1">
      <c r="B7" s="291"/>
      <c r="C7" s="291"/>
      <c r="D7" s="291"/>
      <c r="E7" s="291"/>
    </row>
    <row r="8" spans="2:7" ht="12.75" customHeight="1">
      <c r="B8" s="291"/>
      <c r="C8" s="291"/>
      <c r="D8" s="291"/>
      <c r="E8" s="291"/>
      <c r="G8" s="8"/>
    </row>
    <row r="9" spans="2:5" ht="13.5" thickBot="1">
      <c r="B9" s="11"/>
      <c r="C9" s="11"/>
      <c r="D9" s="11"/>
      <c r="E9" s="1"/>
    </row>
    <row r="10" spans="1:5" s="13" customFormat="1" ht="16.5" thickBot="1">
      <c r="A10" s="12"/>
      <c r="B10" s="289" t="s">
        <v>4</v>
      </c>
      <c r="C10" s="290"/>
      <c r="D10" s="290"/>
      <c r="E10" s="17" t="s">
        <v>8</v>
      </c>
    </row>
    <row r="11" spans="1:6" s="13" customFormat="1" ht="11.25" customHeight="1" thickBot="1">
      <c r="A11" s="12"/>
      <c r="B11" s="14"/>
      <c r="C11" s="14"/>
      <c r="D11" s="14"/>
      <c r="E11" s="15"/>
      <c r="F11" s="12"/>
    </row>
    <row r="12" spans="1:6" ht="15.75" customHeight="1" thickBot="1">
      <c r="A12" s="8"/>
      <c r="B12" s="284" t="s">
        <v>38</v>
      </c>
      <c r="C12" s="285"/>
      <c r="D12" s="285"/>
      <c r="E12" s="18"/>
      <c r="F12" s="16"/>
    </row>
    <row r="13" spans="1:6" ht="15.75" customHeight="1" thickBot="1">
      <c r="A13" s="8"/>
      <c r="B13" s="284" t="s">
        <v>281</v>
      </c>
      <c r="C13" s="285"/>
      <c r="D13" s="285"/>
      <c r="E13" s="18">
        <f>'A._Ogrevanje Hlajenje'!F286</f>
        <v>0</v>
      </c>
      <c r="F13" s="16"/>
    </row>
    <row r="14" spans="1:6" ht="15.75" customHeight="1" thickBot="1">
      <c r="A14" s="8"/>
      <c r="B14" s="284" t="s">
        <v>282</v>
      </c>
      <c r="C14" s="285"/>
      <c r="D14" s="285"/>
      <c r="E14" s="18">
        <f>'A._Ogrevanje Hlajenje'!F422</f>
        <v>0</v>
      </c>
      <c r="F14" s="16"/>
    </row>
    <row r="15" spans="1:6" ht="15.75" customHeight="1">
      <c r="A15" s="8"/>
      <c r="B15" s="14"/>
      <c r="C15" s="14"/>
      <c r="D15" s="14"/>
      <c r="E15" s="58"/>
      <c r="F15" s="16"/>
    </row>
    <row r="16" spans="2:5" ht="13.5" thickBot="1">
      <c r="B16" s="11"/>
      <c r="C16" s="11"/>
      <c r="D16" s="11"/>
      <c r="E16" s="59"/>
    </row>
    <row r="17" spans="2:5" ht="16.5" thickBot="1">
      <c r="B17" s="286" t="s">
        <v>113</v>
      </c>
      <c r="C17" s="287"/>
      <c r="D17" s="287"/>
      <c r="E17" s="60">
        <f>SUM(E12:E16)</f>
        <v>0</v>
      </c>
    </row>
    <row r="18" spans="2:5" ht="16.5" thickBot="1">
      <c r="B18" s="55"/>
      <c r="C18" s="56"/>
      <c r="D18" s="56"/>
      <c r="E18" s="57"/>
    </row>
    <row r="19" spans="2:5" ht="16.5" thickBot="1">
      <c r="B19" s="286" t="s">
        <v>94</v>
      </c>
      <c r="C19" s="287"/>
      <c r="D19" s="287"/>
      <c r="E19" s="57"/>
    </row>
    <row r="20" spans="2:5" ht="16.5" thickBot="1">
      <c r="B20" s="286"/>
      <c r="C20" s="287"/>
      <c r="D20" s="287"/>
      <c r="E20" s="57"/>
    </row>
  </sheetData>
  <sheetProtection/>
  <mergeCells count="9">
    <mergeCell ref="B14:D14"/>
    <mergeCell ref="B19:D19"/>
    <mergeCell ref="B20:D20"/>
    <mergeCell ref="B4:E4"/>
    <mergeCell ref="B10:D10"/>
    <mergeCell ref="B12:D12"/>
    <mergeCell ref="B6:E8"/>
    <mergeCell ref="B17:D17"/>
    <mergeCell ref="B13:D13"/>
  </mergeCells>
  <printOptions horizontalCentered="1"/>
  <pageMargins left="0.07874015748031496" right="0.2362204724409449" top="0.7874015748031497" bottom="0.7874015748031497" header="0.31496062992125984" footer="0.31496062992125984"/>
  <pageSetup horizontalDpi="180" verticalDpi="180" orientation="portrait" paperSize="9" r:id="rId1"/>
  <headerFooter alignWithMargins="0">
    <oddFooter xml:space="preserve">&amp;C&amp;8&amp;A&amp;R&amp;8&amp;P   od   &amp;N &amp;10 </oddFooter>
  </headerFooter>
</worksheet>
</file>

<file path=xl/worksheets/sheet2.xml><?xml version="1.0" encoding="utf-8"?>
<worksheet xmlns="http://schemas.openxmlformats.org/spreadsheetml/2006/main" xmlns:r="http://schemas.openxmlformats.org/officeDocument/2006/relationships">
  <dimension ref="A2:F7"/>
  <sheetViews>
    <sheetView zoomScalePageLayoutView="0" workbookViewId="0" topLeftCell="A1">
      <selection activeCell="A1" sqref="A1:IV1"/>
    </sheetView>
  </sheetViews>
  <sheetFormatPr defaultColWidth="9.140625" defaultRowHeight="12.75"/>
  <cols>
    <col min="2" max="2" width="68.57421875" style="0" customWidth="1"/>
  </cols>
  <sheetData>
    <row r="2" spans="1:6" s="19" customFormat="1" ht="229.5">
      <c r="A2" s="30"/>
      <c r="B2" s="29" t="s">
        <v>276</v>
      </c>
      <c r="C2" s="73"/>
      <c r="D2" s="28"/>
      <c r="E2" s="32"/>
      <c r="F2" s="26"/>
    </row>
    <row r="3" spans="1:6" s="19" customFormat="1" ht="89.25">
      <c r="A3" s="30"/>
      <c r="B3" s="29" t="s">
        <v>51</v>
      </c>
      <c r="C3" s="73"/>
      <c r="D3" s="28"/>
      <c r="E3" s="32"/>
      <c r="F3" s="26"/>
    </row>
    <row r="4" spans="1:6" s="19" customFormat="1" ht="178.5">
      <c r="A4" s="30"/>
      <c r="B4" s="29" t="s">
        <v>277</v>
      </c>
      <c r="C4" s="73"/>
      <c r="D4" s="28"/>
      <c r="E4" s="32"/>
      <c r="F4" s="26"/>
    </row>
    <row r="5" spans="1:6" s="19" customFormat="1" ht="204">
      <c r="A5" s="30"/>
      <c r="B5" s="31" t="s">
        <v>278</v>
      </c>
      <c r="C5" s="73"/>
      <c r="D5" s="28"/>
      <c r="E5" s="32"/>
      <c r="F5" s="26"/>
    </row>
    <row r="6" spans="1:6" s="19" customFormat="1" ht="12.75">
      <c r="A6" s="30"/>
      <c r="B6" s="31"/>
      <c r="C6" s="73"/>
      <c r="D6" s="28"/>
      <c r="E6" s="32"/>
      <c r="F6" s="26"/>
    </row>
    <row r="7" spans="1:6" s="19" customFormat="1" ht="12.75">
      <c r="A7" s="30"/>
      <c r="B7" s="31"/>
      <c r="C7" s="73"/>
      <c r="D7" s="28"/>
      <c r="E7" s="32"/>
      <c r="F7" s="2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2" tint="-0.4999699890613556"/>
  </sheetPr>
  <dimension ref="A1:DD423"/>
  <sheetViews>
    <sheetView showZeros="0" tabSelected="1" zoomScale="130" zoomScaleNormal="130" zoomScaleSheetLayoutView="120" workbookViewId="0" topLeftCell="A378">
      <selection activeCell="D386" sqref="D386"/>
    </sheetView>
  </sheetViews>
  <sheetFormatPr defaultColWidth="9.140625" defaultRowHeight="12.75"/>
  <cols>
    <col min="1" max="1" width="4.28125" style="43" customWidth="1"/>
    <col min="2" max="2" width="54.140625" style="91" customWidth="1"/>
    <col min="3" max="3" width="5.28125" style="115" customWidth="1"/>
    <col min="4" max="4" width="6.421875" style="196" customWidth="1"/>
    <col min="5" max="5" width="10.28125" style="201" customWidth="1"/>
    <col min="6" max="6" width="16.7109375" style="201" customWidth="1"/>
    <col min="7" max="7" width="9.28125" style="199" bestFit="1" customWidth="1"/>
    <col min="8" max="8" width="13.140625" style="199" bestFit="1" customWidth="1"/>
    <col min="9" max="9" width="16.00390625" style="199" bestFit="1" customWidth="1"/>
    <col min="10" max="16384" width="9.140625" style="75" customWidth="1"/>
  </cols>
  <sheetData>
    <row r="1" spans="1:9" s="25" customFormat="1" ht="15">
      <c r="A1" s="24" t="s">
        <v>90</v>
      </c>
      <c r="C1" s="40"/>
      <c r="D1" s="64"/>
      <c r="E1" s="171"/>
      <c r="F1" s="53"/>
      <c r="G1" s="172"/>
      <c r="H1" s="172"/>
      <c r="I1" s="172"/>
    </row>
    <row r="2" spans="1:9" s="162" customFormat="1" ht="18">
      <c r="A2" s="159" t="s">
        <v>246</v>
      </c>
      <c r="B2" s="160" t="s">
        <v>245</v>
      </c>
      <c r="C2" s="161"/>
      <c r="D2" s="173"/>
      <c r="E2" s="174"/>
      <c r="F2" s="174"/>
      <c r="G2" s="175"/>
      <c r="H2" s="175"/>
      <c r="I2" s="175"/>
    </row>
    <row r="3" spans="1:9" s="79" customFormat="1" ht="12.75">
      <c r="A3" s="41"/>
      <c r="C3" s="114"/>
      <c r="D3" s="176"/>
      <c r="E3" s="177"/>
      <c r="F3" s="178"/>
      <c r="G3" s="179"/>
      <c r="H3" s="179"/>
      <c r="I3" s="179"/>
    </row>
    <row r="4" spans="1:9" s="45" customFormat="1" ht="204">
      <c r="A4" s="30"/>
      <c r="B4" s="42" t="s">
        <v>50</v>
      </c>
      <c r="C4" s="27"/>
      <c r="D4" s="180"/>
      <c r="E4" s="181"/>
      <c r="F4" s="181"/>
      <c r="G4" s="182"/>
      <c r="H4" s="182"/>
      <c r="I4" s="182"/>
    </row>
    <row r="5" spans="1:9" s="45" customFormat="1" ht="89.25">
      <c r="A5" s="30"/>
      <c r="B5" s="42" t="s">
        <v>51</v>
      </c>
      <c r="C5" s="27"/>
      <c r="D5" s="180"/>
      <c r="E5" s="181"/>
      <c r="F5" s="181"/>
      <c r="G5" s="182"/>
      <c r="H5" s="182"/>
      <c r="I5" s="182"/>
    </row>
    <row r="6" spans="1:9" s="45" customFormat="1" ht="102">
      <c r="A6" s="30"/>
      <c r="B6" s="42" t="s">
        <v>52</v>
      </c>
      <c r="C6" s="27"/>
      <c r="D6" s="180"/>
      <c r="E6" s="181"/>
      <c r="F6" s="181"/>
      <c r="G6" s="182"/>
      <c r="H6" s="182"/>
      <c r="I6" s="182"/>
    </row>
    <row r="7" spans="1:9" s="20" customFormat="1" ht="51">
      <c r="A7" s="34"/>
      <c r="B7" s="21" t="s">
        <v>53</v>
      </c>
      <c r="C7" s="63"/>
      <c r="D7" s="183"/>
      <c r="E7" s="184"/>
      <c r="F7" s="184"/>
      <c r="G7" s="185"/>
      <c r="H7" s="185"/>
      <c r="I7" s="185"/>
    </row>
    <row r="8" spans="1:9" s="20" customFormat="1" ht="12.75">
      <c r="A8" s="34"/>
      <c r="B8" s="21"/>
      <c r="C8" s="63"/>
      <c r="D8" s="183"/>
      <c r="E8" s="184"/>
      <c r="F8" s="184"/>
      <c r="G8" s="185"/>
      <c r="H8" s="185"/>
      <c r="I8" s="185"/>
    </row>
    <row r="9" spans="1:9" s="166" customFormat="1" ht="14.25">
      <c r="A9" s="163" t="s">
        <v>283</v>
      </c>
      <c r="B9" s="164" t="s">
        <v>247</v>
      </c>
      <c r="C9" s="165"/>
      <c r="D9" s="186"/>
      <c r="E9" s="187"/>
      <c r="F9" s="188"/>
      <c r="G9" s="189"/>
      <c r="H9" s="189"/>
      <c r="I9" s="189"/>
    </row>
    <row r="10" spans="1:9" s="74" customFormat="1" ht="12.75">
      <c r="A10" s="51"/>
      <c r="B10" s="80"/>
      <c r="C10" s="68"/>
      <c r="D10" s="190"/>
      <c r="E10" s="191"/>
      <c r="F10" s="192"/>
      <c r="G10" s="193"/>
      <c r="H10" s="193"/>
      <c r="I10" s="193"/>
    </row>
    <row r="11" spans="1:9" s="170" customFormat="1" ht="11.25">
      <c r="A11" s="167"/>
      <c r="B11" s="168" t="s">
        <v>0</v>
      </c>
      <c r="C11" s="169" t="s">
        <v>29</v>
      </c>
      <c r="D11" s="255" t="s">
        <v>47</v>
      </c>
      <c r="E11" s="194" t="s">
        <v>48</v>
      </c>
      <c r="F11" s="194" t="s">
        <v>49</v>
      </c>
      <c r="G11" s="195"/>
      <c r="H11" s="195"/>
      <c r="I11" s="195"/>
    </row>
    <row r="12" spans="1:9" s="78" customFormat="1" ht="12.75">
      <c r="A12" s="41"/>
      <c r="B12" s="81"/>
      <c r="C12" s="115"/>
      <c r="D12" s="196"/>
      <c r="E12" s="177"/>
      <c r="F12" s="177"/>
      <c r="G12" s="197"/>
      <c r="H12" s="197"/>
      <c r="I12" s="197"/>
    </row>
    <row r="13" spans="1:9" s="45" customFormat="1" ht="12.75">
      <c r="A13" s="30" t="s">
        <v>12</v>
      </c>
      <c r="B13" s="82" t="s">
        <v>157</v>
      </c>
      <c r="C13" s="27"/>
      <c r="D13" s="180"/>
      <c r="E13" s="181"/>
      <c r="F13" s="181"/>
      <c r="G13" s="182"/>
      <c r="H13" s="182"/>
      <c r="I13" s="182"/>
    </row>
    <row r="14" spans="1:6" ht="178.5">
      <c r="A14" s="110"/>
      <c r="B14" s="94" t="s">
        <v>114</v>
      </c>
      <c r="C14" s="105"/>
      <c r="D14" s="256"/>
      <c r="E14" s="198"/>
      <c r="F14" s="198"/>
    </row>
    <row r="15" spans="1:6" ht="12.75">
      <c r="A15" s="110"/>
      <c r="B15" s="95" t="s">
        <v>115</v>
      </c>
      <c r="C15" s="105"/>
      <c r="D15" s="256"/>
      <c r="E15" s="198"/>
      <c r="F15" s="198"/>
    </row>
    <row r="16" spans="1:6" ht="38.25">
      <c r="A16" s="110"/>
      <c r="B16" s="94" t="s">
        <v>116</v>
      </c>
      <c r="C16" s="105"/>
      <c r="D16" s="256"/>
      <c r="E16" s="198"/>
      <c r="F16" s="198"/>
    </row>
    <row r="17" spans="1:6" ht="12.75">
      <c r="A17" s="110"/>
      <c r="B17" s="95" t="s">
        <v>117</v>
      </c>
      <c r="C17" s="105"/>
      <c r="D17" s="256"/>
      <c r="E17" s="198"/>
      <c r="F17" s="198"/>
    </row>
    <row r="18" spans="1:6" ht="38.25">
      <c r="A18" s="110"/>
      <c r="B18" s="94" t="s">
        <v>118</v>
      </c>
      <c r="C18" s="105"/>
      <c r="D18" s="256"/>
      <c r="E18" s="198"/>
      <c r="F18" s="198"/>
    </row>
    <row r="19" spans="1:6" ht="12.75">
      <c r="A19" s="110"/>
      <c r="B19" s="95" t="s">
        <v>119</v>
      </c>
      <c r="C19" s="105"/>
      <c r="D19" s="256"/>
      <c r="E19" s="198"/>
      <c r="F19" s="198"/>
    </row>
    <row r="20" spans="1:6" ht="102">
      <c r="A20" s="110"/>
      <c r="B20" s="94" t="s">
        <v>120</v>
      </c>
      <c r="C20" s="105"/>
      <c r="D20" s="256"/>
      <c r="E20" s="198"/>
      <c r="F20" s="198"/>
    </row>
    <row r="21" spans="1:6" ht="12.75">
      <c r="A21" s="110"/>
      <c r="B21" s="95" t="s">
        <v>121</v>
      </c>
      <c r="C21" s="105"/>
      <c r="D21" s="256"/>
      <c r="E21" s="198"/>
      <c r="F21" s="198"/>
    </row>
    <row r="22" spans="1:6" ht="38.25">
      <c r="A22" s="110"/>
      <c r="B22" s="94" t="s">
        <v>122</v>
      </c>
      <c r="C22" s="105"/>
      <c r="D22" s="256"/>
      <c r="E22" s="198"/>
      <c r="F22" s="198"/>
    </row>
    <row r="23" spans="1:6" ht="12.75">
      <c r="A23" s="110"/>
      <c r="B23" s="95" t="s">
        <v>123</v>
      </c>
      <c r="C23" s="105"/>
      <c r="D23" s="256"/>
      <c r="E23" s="198"/>
      <c r="F23" s="198"/>
    </row>
    <row r="24" spans="1:6" ht="63.75">
      <c r="A24" s="110"/>
      <c r="B24" s="94" t="s">
        <v>124</v>
      </c>
      <c r="C24" s="105"/>
      <c r="D24" s="256"/>
      <c r="E24" s="198"/>
      <c r="F24" s="198"/>
    </row>
    <row r="25" spans="1:6" ht="12.75">
      <c r="A25" s="110"/>
      <c r="B25" s="95" t="s">
        <v>125</v>
      </c>
      <c r="C25" s="105"/>
      <c r="D25" s="256"/>
      <c r="E25" s="198"/>
      <c r="F25" s="198"/>
    </row>
    <row r="26" spans="1:6" ht="114.75">
      <c r="A26" s="110"/>
      <c r="B26" s="94" t="s">
        <v>126</v>
      </c>
      <c r="C26" s="105"/>
      <c r="D26" s="256"/>
      <c r="E26" s="198"/>
      <c r="F26" s="198"/>
    </row>
    <row r="27" spans="1:6" ht="12.75">
      <c r="A27" s="110"/>
      <c r="B27" s="95" t="s">
        <v>127</v>
      </c>
      <c r="C27" s="105"/>
      <c r="D27" s="256"/>
      <c r="E27" s="198"/>
      <c r="F27" s="198"/>
    </row>
    <row r="28" spans="1:6" ht="76.5">
      <c r="A28" s="110"/>
      <c r="B28" s="94" t="s">
        <v>128</v>
      </c>
      <c r="C28" s="105"/>
      <c r="D28" s="256"/>
      <c r="E28" s="198"/>
      <c r="F28" s="198"/>
    </row>
    <row r="29" spans="1:6" ht="12.75">
      <c r="A29" s="110"/>
      <c r="B29" s="95" t="s">
        <v>129</v>
      </c>
      <c r="C29" s="105"/>
      <c r="D29" s="256"/>
      <c r="E29" s="198"/>
      <c r="F29" s="198"/>
    </row>
    <row r="30" spans="1:6" ht="63.75">
      <c r="A30" s="110"/>
      <c r="B30" s="94" t="s">
        <v>130</v>
      </c>
      <c r="C30" s="105"/>
      <c r="D30" s="256"/>
      <c r="E30" s="198"/>
      <c r="F30" s="198"/>
    </row>
    <row r="31" spans="1:6" ht="12.75">
      <c r="A31" s="110"/>
      <c r="B31" s="95" t="s">
        <v>131</v>
      </c>
      <c r="C31" s="105"/>
      <c r="D31" s="256"/>
      <c r="E31" s="198"/>
      <c r="F31" s="198"/>
    </row>
    <row r="32" spans="1:6" ht="38.25">
      <c r="A32" s="110"/>
      <c r="B32" s="94" t="s">
        <v>132</v>
      </c>
      <c r="C32" s="105"/>
      <c r="D32" s="256"/>
      <c r="E32" s="198"/>
      <c r="F32" s="198"/>
    </row>
    <row r="33" spans="1:6" ht="12.75">
      <c r="A33" s="110"/>
      <c r="B33" s="94" t="s">
        <v>133</v>
      </c>
      <c r="C33" s="105"/>
      <c r="D33" s="256"/>
      <c r="E33" s="198"/>
      <c r="F33" s="198"/>
    </row>
    <row r="34" spans="1:6" ht="12.75">
      <c r="A34" s="110"/>
      <c r="B34" s="94" t="s">
        <v>134</v>
      </c>
      <c r="C34" s="105"/>
      <c r="D34" s="256"/>
      <c r="E34" s="198"/>
      <c r="F34" s="198"/>
    </row>
    <row r="35" spans="1:6" ht="12.75">
      <c r="A35" s="110"/>
      <c r="B35" s="94" t="s">
        <v>135</v>
      </c>
      <c r="C35" s="105"/>
      <c r="D35" s="256"/>
      <c r="E35" s="198"/>
      <c r="F35" s="198"/>
    </row>
    <row r="36" spans="1:6" ht="12.75">
      <c r="A36" s="110"/>
      <c r="B36" s="94" t="s">
        <v>136</v>
      </c>
      <c r="C36" s="105"/>
      <c r="D36" s="256"/>
      <c r="E36" s="198"/>
      <c r="F36" s="198"/>
    </row>
    <row r="37" spans="1:6" ht="12.75">
      <c r="A37" s="110"/>
      <c r="B37" s="94" t="s">
        <v>137</v>
      </c>
      <c r="C37" s="105"/>
      <c r="D37" s="256"/>
      <c r="E37" s="198"/>
      <c r="F37" s="198"/>
    </row>
    <row r="38" spans="1:6" ht="12.75">
      <c r="A38" s="110"/>
      <c r="B38" s="94" t="s">
        <v>138</v>
      </c>
      <c r="C38" s="105"/>
      <c r="D38" s="256"/>
      <c r="E38" s="198"/>
      <c r="F38" s="198"/>
    </row>
    <row r="39" spans="1:6" ht="12.75">
      <c r="A39" s="110"/>
      <c r="B39" s="94" t="s">
        <v>139</v>
      </c>
      <c r="C39" s="105"/>
      <c r="D39" s="256"/>
      <c r="E39" s="198"/>
      <c r="F39" s="198"/>
    </row>
    <row r="40" spans="1:6" ht="12.75">
      <c r="A40" s="110"/>
      <c r="B40" s="94" t="s">
        <v>140</v>
      </c>
      <c r="C40" s="105"/>
      <c r="D40" s="256"/>
      <c r="E40" s="198"/>
      <c r="F40" s="198"/>
    </row>
    <row r="41" spans="1:6" ht="12.75">
      <c r="A41" s="110"/>
      <c r="B41" s="95" t="s">
        <v>141</v>
      </c>
      <c r="C41" s="105"/>
      <c r="D41" s="256"/>
      <c r="E41" s="198"/>
      <c r="F41" s="198"/>
    </row>
    <row r="42" spans="1:6" ht="12.75">
      <c r="A42" s="110"/>
      <c r="B42" s="94" t="s">
        <v>142</v>
      </c>
      <c r="C42" s="105"/>
      <c r="D42" s="256"/>
      <c r="E42" s="198"/>
      <c r="F42" s="198"/>
    </row>
    <row r="43" spans="1:6" ht="12.75">
      <c r="A43" s="110"/>
      <c r="B43" s="94" t="s">
        <v>143</v>
      </c>
      <c r="C43" s="105"/>
      <c r="D43" s="256"/>
      <c r="E43" s="198"/>
      <c r="F43" s="198"/>
    </row>
    <row r="44" spans="1:6" ht="12.75">
      <c r="A44" s="110"/>
      <c r="B44" s="94" t="s">
        <v>144</v>
      </c>
      <c r="C44" s="105"/>
      <c r="D44" s="256"/>
      <c r="E44" s="198"/>
      <c r="F44" s="198"/>
    </row>
    <row r="45" spans="1:6" ht="12.75">
      <c r="A45" s="110"/>
      <c r="B45" s="94" t="s">
        <v>145</v>
      </c>
      <c r="C45" s="105"/>
      <c r="D45" s="256"/>
      <c r="E45" s="198"/>
      <c r="F45" s="198"/>
    </row>
    <row r="46" spans="1:6" ht="12.75">
      <c r="A46" s="110"/>
      <c r="B46" s="94" t="s">
        <v>146</v>
      </c>
      <c r="C46" s="105"/>
      <c r="D46" s="256"/>
      <c r="E46" s="198"/>
      <c r="F46" s="198"/>
    </row>
    <row r="47" spans="1:6" ht="12.75">
      <c r="A47" s="110"/>
      <c r="B47" s="94" t="s">
        <v>147</v>
      </c>
      <c r="C47" s="105"/>
      <c r="D47" s="256"/>
      <c r="E47" s="198"/>
      <c r="F47" s="198"/>
    </row>
    <row r="48" spans="1:6" ht="12.75">
      <c r="A48" s="110"/>
      <c r="B48" s="94" t="s">
        <v>148</v>
      </c>
      <c r="C48" s="105"/>
      <c r="D48" s="256"/>
      <c r="E48" s="198"/>
      <c r="F48" s="198"/>
    </row>
    <row r="49" spans="1:6" ht="12.75">
      <c r="A49" s="110"/>
      <c r="B49" s="94" t="s">
        <v>149</v>
      </c>
      <c r="C49" s="105"/>
      <c r="D49" s="256"/>
      <c r="E49" s="198"/>
      <c r="F49" s="198"/>
    </row>
    <row r="50" spans="1:6" ht="12.75">
      <c r="A50" s="110"/>
      <c r="B50" s="94" t="s">
        <v>150</v>
      </c>
      <c r="C50" s="105"/>
      <c r="D50" s="256"/>
      <c r="E50" s="198"/>
      <c r="F50" s="198"/>
    </row>
    <row r="51" spans="1:6" ht="12.75">
      <c r="A51" s="110"/>
      <c r="B51" s="94" t="s">
        <v>151</v>
      </c>
      <c r="C51" s="105"/>
      <c r="D51" s="256"/>
      <c r="E51" s="198"/>
      <c r="F51" s="198"/>
    </row>
    <row r="52" spans="1:6" ht="51">
      <c r="A52" s="110"/>
      <c r="B52" s="21" t="s">
        <v>152</v>
      </c>
      <c r="C52" s="105"/>
      <c r="D52" s="256"/>
      <c r="E52" s="198"/>
      <c r="F52" s="198"/>
    </row>
    <row r="53" spans="1:6" ht="12.75">
      <c r="A53" s="110"/>
      <c r="B53" s="95" t="s">
        <v>153</v>
      </c>
      <c r="C53" s="105"/>
      <c r="D53" s="256"/>
      <c r="E53" s="198"/>
      <c r="F53" s="198"/>
    </row>
    <row r="54" spans="1:6" ht="25.5">
      <c r="A54" s="110"/>
      <c r="B54" s="94" t="s">
        <v>158</v>
      </c>
      <c r="C54" s="105"/>
      <c r="D54" s="256"/>
      <c r="E54" s="198"/>
      <c r="F54" s="198"/>
    </row>
    <row r="55" spans="1:6" ht="25.5">
      <c r="A55" s="110"/>
      <c r="B55" s="94" t="s">
        <v>159</v>
      </c>
      <c r="C55" s="105"/>
      <c r="D55" s="256"/>
      <c r="E55" s="198"/>
      <c r="F55" s="198"/>
    </row>
    <row r="56" spans="1:6" ht="12.75">
      <c r="A56" s="110"/>
      <c r="B56" s="94" t="s">
        <v>160</v>
      </c>
      <c r="C56" s="105"/>
      <c r="D56" s="256"/>
      <c r="E56" s="198"/>
      <c r="F56" s="198"/>
    </row>
    <row r="57" spans="1:6" ht="12.75">
      <c r="A57" s="110"/>
      <c r="B57" s="94" t="s">
        <v>154</v>
      </c>
      <c r="C57" s="105"/>
      <c r="D57" s="256"/>
      <c r="E57" s="198"/>
      <c r="F57" s="198"/>
    </row>
    <row r="58" spans="1:6" ht="12.75">
      <c r="A58" s="110"/>
      <c r="B58" s="94" t="s">
        <v>155</v>
      </c>
      <c r="C58" s="105"/>
      <c r="D58" s="256"/>
      <c r="E58" s="198"/>
      <c r="F58" s="198"/>
    </row>
    <row r="59" spans="1:6" ht="12.75">
      <c r="A59" s="110"/>
      <c r="B59" s="94" t="s">
        <v>161</v>
      </c>
      <c r="C59" s="105"/>
      <c r="D59" s="256"/>
      <c r="E59" s="198"/>
      <c r="F59" s="198"/>
    </row>
    <row r="60" spans="1:6" ht="12.75">
      <c r="A60" s="110"/>
      <c r="B60" s="94" t="s">
        <v>162</v>
      </c>
      <c r="C60" s="105"/>
      <c r="D60" s="256"/>
      <c r="E60" s="198"/>
      <c r="F60" s="198"/>
    </row>
    <row r="61" spans="1:6" ht="25.5">
      <c r="A61" s="110"/>
      <c r="B61" s="94" t="s">
        <v>163</v>
      </c>
      <c r="C61" s="105"/>
      <c r="D61" s="256"/>
      <c r="E61" s="198"/>
      <c r="F61" s="198"/>
    </row>
    <row r="62" spans="1:6" ht="12.75">
      <c r="A62" s="110"/>
      <c r="B62" s="94" t="s">
        <v>164</v>
      </c>
      <c r="C62" s="105"/>
      <c r="D62" s="256"/>
      <c r="E62" s="198"/>
      <c r="F62" s="198"/>
    </row>
    <row r="63" spans="1:6" ht="12.75">
      <c r="A63" s="110"/>
      <c r="B63" s="94" t="s">
        <v>156</v>
      </c>
      <c r="C63" s="105"/>
      <c r="D63" s="256"/>
      <c r="E63" s="198"/>
      <c r="F63" s="198"/>
    </row>
    <row r="64" spans="1:6" ht="12.75">
      <c r="A64" s="110"/>
      <c r="B64" s="94" t="s">
        <v>165</v>
      </c>
      <c r="C64" s="105"/>
      <c r="D64" s="256"/>
      <c r="E64" s="198"/>
      <c r="F64" s="198"/>
    </row>
    <row r="65" spans="1:6" ht="25.5">
      <c r="A65" s="110"/>
      <c r="B65" s="94" t="s">
        <v>168</v>
      </c>
      <c r="C65" s="105"/>
      <c r="D65" s="256"/>
      <c r="E65" s="198"/>
      <c r="F65" s="198"/>
    </row>
    <row r="66" spans="1:6" ht="12.75">
      <c r="A66" s="110"/>
      <c r="B66" s="94" t="s">
        <v>166</v>
      </c>
      <c r="C66" s="105"/>
      <c r="D66" s="256"/>
      <c r="E66" s="198"/>
      <c r="F66" s="198"/>
    </row>
    <row r="67" spans="1:6" ht="25.5">
      <c r="A67" s="110"/>
      <c r="B67" s="94" t="s">
        <v>167</v>
      </c>
      <c r="C67" s="105" t="s">
        <v>2</v>
      </c>
      <c r="D67" s="256">
        <v>1</v>
      </c>
      <c r="E67" s="200"/>
      <c r="F67" s="198">
        <f>D67*E67</f>
        <v>0</v>
      </c>
    </row>
    <row r="68" spans="1:9" s="20" customFormat="1" ht="12.75">
      <c r="A68" s="34"/>
      <c r="B68" s="65"/>
      <c r="C68" s="115"/>
      <c r="D68" s="196"/>
      <c r="E68" s="201"/>
      <c r="F68" s="201"/>
      <c r="G68" s="185"/>
      <c r="H68" s="185"/>
      <c r="I68" s="185"/>
    </row>
    <row r="69" spans="1:6" ht="12.75">
      <c r="A69" s="34"/>
      <c r="B69" s="83"/>
      <c r="C69" s="63"/>
      <c r="D69" s="183"/>
      <c r="F69" s="177">
        <f>SUM(D69*E69)</f>
        <v>0</v>
      </c>
    </row>
    <row r="70" spans="1:6" ht="76.5">
      <c r="A70" s="34" t="s">
        <v>10</v>
      </c>
      <c r="B70" s="21" t="s">
        <v>98</v>
      </c>
      <c r="C70" s="63" t="s">
        <v>2</v>
      </c>
      <c r="D70" s="183">
        <v>1</v>
      </c>
      <c r="E70" s="184"/>
      <c r="F70" s="177">
        <f>SUM(D70*E70)</f>
        <v>0</v>
      </c>
    </row>
    <row r="71" spans="1:2" ht="12.75">
      <c r="A71" s="34"/>
      <c r="B71" s="21" t="s">
        <v>99</v>
      </c>
    </row>
    <row r="72" spans="1:2" ht="12.75">
      <c r="A72" s="34"/>
      <c r="B72" s="21"/>
    </row>
    <row r="73" spans="1:6" ht="12.75">
      <c r="A73" s="34"/>
      <c r="B73" s="83"/>
      <c r="C73" s="63"/>
      <c r="D73" s="183"/>
      <c r="F73" s="177"/>
    </row>
    <row r="74" spans="1:6" ht="51">
      <c r="A74" s="38" t="s">
        <v>13</v>
      </c>
      <c r="B74" s="84" t="s">
        <v>54</v>
      </c>
      <c r="C74" s="63"/>
      <c r="D74" s="183"/>
      <c r="F74" s="177"/>
    </row>
    <row r="75" spans="1:6" ht="12.75">
      <c r="A75" s="38"/>
      <c r="B75" s="21" t="s">
        <v>55</v>
      </c>
      <c r="C75" s="63"/>
      <c r="D75" s="183"/>
      <c r="F75" s="177"/>
    </row>
    <row r="76" spans="1:2" ht="12.75">
      <c r="A76" s="34"/>
      <c r="B76" s="21" t="s">
        <v>97</v>
      </c>
    </row>
    <row r="77" spans="1:6" ht="12.75">
      <c r="A77" s="34"/>
      <c r="B77" s="21" t="s">
        <v>100</v>
      </c>
      <c r="C77" s="63" t="s">
        <v>2</v>
      </c>
      <c r="D77" s="183">
        <v>1</v>
      </c>
      <c r="E77" s="184"/>
      <c r="F77" s="177">
        <f>SUM(D77*E77)</f>
        <v>0</v>
      </c>
    </row>
    <row r="78" spans="1:6" ht="12.75">
      <c r="A78" s="34"/>
      <c r="B78" s="83"/>
      <c r="C78" s="63"/>
      <c r="D78" s="183"/>
      <c r="F78" s="177"/>
    </row>
    <row r="79" spans="1:6" ht="12.75">
      <c r="A79" s="34"/>
      <c r="B79" s="21"/>
      <c r="C79" s="63"/>
      <c r="D79" s="183"/>
      <c r="E79" s="177"/>
      <c r="F79" s="177"/>
    </row>
    <row r="80" spans="1:6" ht="63.75">
      <c r="A80" s="34" t="s">
        <v>14</v>
      </c>
      <c r="B80" s="21" t="s">
        <v>56</v>
      </c>
      <c r="C80" s="63"/>
      <c r="D80" s="183"/>
      <c r="F80" s="177"/>
    </row>
    <row r="81" spans="1:6" ht="51">
      <c r="A81" s="34"/>
      <c r="B81" s="21" t="s">
        <v>57</v>
      </c>
      <c r="C81" s="63"/>
      <c r="D81" s="183"/>
      <c r="F81" s="177"/>
    </row>
    <row r="82" spans="1:6" ht="12.75">
      <c r="A82" s="34"/>
      <c r="B82" s="21" t="s">
        <v>101</v>
      </c>
      <c r="C82" s="63" t="s">
        <v>2</v>
      </c>
      <c r="D82" s="183">
        <v>1</v>
      </c>
      <c r="E82" s="184"/>
      <c r="F82" s="177">
        <f>SUM(D82*E82)</f>
        <v>0</v>
      </c>
    </row>
    <row r="83" spans="1:6" ht="12.75">
      <c r="A83" s="34"/>
      <c r="B83" s="21"/>
      <c r="C83" s="63"/>
      <c r="D83" s="183"/>
      <c r="E83" s="184"/>
      <c r="F83" s="177"/>
    </row>
    <row r="84" spans="1:9" s="20" customFormat="1" ht="12.75">
      <c r="A84" s="30"/>
      <c r="B84" s="85"/>
      <c r="C84" s="27"/>
      <c r="D84" s="180"/>
      <c r="E84" s="181"/>
      <c r="F84" s="181"/>
      <c r="G84" s="185"/>
      <c r="H84" s="185"/>
      <c r="I84" s="185"/>
    </row>
    <row r="85" spans="1:9" s="20" customFormat="1" ht="51">
      <c r="A85" s="30" t="s">
        <v>15</v>
      </c>
      <c r="B85" s="85" t="s">
        <v>173</v>
      </c>
      <c r="C85" s="27"/>
      <c r="D85" s="180"/>
      <c r="E85" s="181"/>
      <c r="F85" s="181"/>
      <c r="G85" s="185"/>
      <c r="H85" s="185"/>
      <c r="I85" s="185"/>
    </row>
    <row r="86" spans="1:9" s="20" customFormat="1" ht="12.75">
      <c r="A86" s="30"/>
      <c r="B86" s="85" t="s">
        <v>171</v>
      </c>
      <c r="C86" s="27"/>
      <c r="D86" s="180"/>
      <c r="E86" s="181"/>
      <c r="F86" s="181"/>
      <c r="G86" s="185"/>
      <c r="H86" s="185"/>
      <c r="I86" s="185"/>
    </row>
    <row r="87" spans="1:9" s="20" customFormat="1" ht="12.75">
      <c r="A87" s="30"/>
      <c r="B87" s="85" t="s">
        <v>169</v>
      </c>
      <c r="C87" s="27" t="s">
        <v>1</v>
      </c>
      <c r="D87" s="180">
        <v>1</v>
      </c>
      <c r="E87" s="181"/>
      <c r="F87" s="181">
        <f>D87*E87</f>
        <v>0</v>
      </c>
      <c r="G87" s="185"/>
      <c r="H87" s="185"/>
      <c r="I87" s="185"/>
    </row>
    <row r="88" spans="1:9" s="20" customFormat="1" ht="12.75">
      <c r="A88" s="30"/>
      <c r="B88" s="85"/>
      <c r="C88" s="27"/>
      <c r="D88" s="180"/>
      <c r="E88" s="181"/>
      <c r="F88" s="181"/>
      <c r="G88" s="185"/>
      <c r="H88" s="185"/>
      <c r="I88" s="185"/>
    </row>
    <row r="89" spans="1:9" s="98" customFormat="1" ht="14.25">
      <c r="A89" s="111"/>
      <c r="B89" s="92"/>
      <c r="C89" s="105"/>
      <c r="D89" s="256"/>
      <c r="E89" s="202"/>
      <c r="F89" s="203">
        <f aca="true" t="shared" si="0" ref="F89:F106">+E89*D89</f>
        <v>0</v>
      </c>
      <c r="G89" s="204"/>
      <c r="H89" s="205"/>
      <c r="I89" s="206"/>
    </row>
    <row r="90" spans="1:9" s="98" customFormat="1" ht="180">
      <c r="A90" s="30" t="s">
        <v>36</v>
      </c>
      <c r="B90" s="92" t="s">
        <v>195</v>
      </c>
      <c r="C90" s="106"/>
      <c r="D90" s="257"/>
      <c r="E90" s="202"/>
      <c r="F90" s="203">
        <f t="shared" si="0"/>
        <v>0</v>
      </c>
      <c r="G90" s="204"/>
      <c r="H90" s="205"/>
      <c r="I90" s="206"/>
    </row>
    <row r="91" spans="1:9" s="19" customFormat="1" ht="12.75">
      <c r="A91" s="111"/>
      <c r="B91" s="92" t="s">
        <v>180</v>
      </c>
      <c r="C91" s="106" t="s">
        <v>1</v>
      </c>
      <c r="D91" s="257">
        <v>1</v>
      </c>
      <c r="E91" s="202"/>
      <c r="F91" s="203">
        <f t="shared" si="0"/>
        <v>0</v>
      </c>
      <c r="G91" s="207"/>
      <c r="H91" s="205"/>
      <c r="I91" s="207"/>
    </row>
    <row r="92" spans="1:9" s="19" customFormat="1" ht="12.75">
      <c r="A92" s="111"/>
      <c r="B92" s="92" t="s">
        <v>181</v>
      </c>
      <c r="C92" s="105"/>
      <c r="D92" s="256"/>
      <c r="E92" s="202"/>
      <c r="F92" s="203">
        <f t="shared" si="0"/>
        <v>0</v>
      </c>
      <c r="G92" s="207"/>
      <c r="H92" s="205"/>
      <c r="I92" s="207"/>
    </row>
    <row r="93" spans="1:9" s="19" customFormat="1" ht="12.75">
      <c r="A93" s="111"/>
      <c r="B93" s="92" t="s">
        <v>182</v>
      </c>
      <c r="C93" s="105"/>
      <c r="D93" s="256"/>
      <c r="E93" s="202"/>
      <c r="F93" s="203">
        <f t="shared" si="0"/>
        <v>0</v>
      </c>
      <c r="G93" s="207"/>
      <c r="H93" s="205"/>
      <c r="I93" s="207"/>
    </row>
    <row r="94" spans="1:9" s="19" customFormat="1" ht="12.75">
      <c r="A94" s="111"/>
      <c r="B94" s="92" t="s">
        <v>183</v>
      </c>
      <c r="C94" s="105"/>
      <c r="D94" s="256"/>
      <c r="E94" s="202"/>
      <c r="F94" s="203">
        <f t="shared" si="0"/>
        <v>0</v>
      </c>
      <c r="G94" s="207"/>
      <c r="H94" s="205"/>
      <c r="I94" s="207"/>
    </row>
    <row r="95" spans="1:9" s="98" customFormat="1" ht="14.25">
      <c r="A95" s="111"/>
      <c r="B95" s="92" t="s">
        <v>184</v>
      </c>
      <c r="C95" s="105"/>
      <c r="D95" s="256"/>
      <c r="E95" s="202"/>
      <c r="F95" s="203">
        <f t="shared" si="0"/>
        <v>0</v>
      </c>
      <c r="G95" s="204"/>
      <c r="H95" s="205"/>
      <c r="I95" s="206"/>
    </row>
    <row r="96" spans="1:9" s="98" customFormat="1" ht="14.25">
      <c r="A96" s="111"/>
      <c r="B96" s="92" t="s">
        <v>185</v>
      </c>
      <c r="C96" s="106" t="s">
        <v>1</v>
      </c>
      <c r="D96" s="257">
        <v>3</v>
      </c>
      <c r="E96" s="202"/>
      <c r="F96" s="203">
        <f t="shared" si="0"/>
        <v>0</v>
      </c>
      <c r="G96" s="204"/>
      <c r="H96" s="205"/>
      <c r="I96" s="206"/>
    </row>
    <row r="97" spans="1:9" s="98" customFormat="1" ht="14.25">
      <c r="A97" s="111"/>
      <c r="B97" s="92" t="s">
        <v>186</v>
      </c>
      <c r="C97" s="105"/>
      <c r="D97" s="256"/>
      <c r="E97" s="202"/>
      <c r="F97" s="203">
        <f t="shared" si="0"/>
        <v>0</v>
      </c>
      <c r="G97" s="204"/>
      <c r="H97" s="205"/>
      <c r="I97" s="206"/>
    </row>
    <row r="98" spans="1:9" s="98" customFormat="1" ht="14.25">
      <c r="A98" s="111"/>
      <c r="B98" s="92" t="s">
        <v>187</v>
      </c>
      <c r="C98" s="105"/>
      <c r="D98" s="256"/>
      <c r="E98" s="202"/>
      <c r="F98" s="203">
        <f t="shared" si="0"/>
        <v>0</v>
      </c>
      <c r="G98" s="204"/>
      <c r="H98" s="205"/>
      <c r="I98" s="206"/>
    </row>
    <row r="99" spans="1:9" s="98" customFormat="1" ht="14.25">
      <c r="A99" s="111"/>
      <c r="B99" s="92" t="s">
        <v>188</v>
      </c>
      <c r="C99" s="105"/>
      <c r="D99" s="256"/>
      <c r="E99" s="202"/>
      <c r="F99" s="203">
        <f t="shared" si="0"/>
        <v>0</v>
      </c>
      <c r="G99" s="204"/>
      <c r="H99" s="205"/>
      <c r="I99" s="206"/>
    </row>
    <row r="100" spans="1:9" s="98" customFormat="1" ht="14.25">
      <c r="A100" s="111"/>
      <c r="B100" s="92" t="s">
        <v>189</v>
      </c>
      <c r="C100" s="105"/>
      <c r="D100" s="257"/>
      <c r="E100" s="202"/>
      <c r="F100" s="203">
        <f t="shared" si="0"/>
        <v>0</v>
      </c>
      <c r="G100" s="204"/>
      <c r="H100" s="205"/>
      <c r="I100" s="206"/>
    </row>
    <row r="101" spans="1:9" s="98" customFormat="1" ht="14.25">
      <c r="A101" s="30"/>
      <c r="B101" s="92" t="s">
        <v>190</v>
      </c>
      <c r="C101" s="106" t="s">
        <v>1</v>
      </c>
      <c r="D101" s="257">
        <v>2</v>
      </c>
      <c r="E101" s="202"/>
      <c r="F101" s="203">
        <f t="shared" si="0"/>
        <v>0</v>
      </c>
      <c r="G101" s="204"/>
      <c r="H101" s="205"/>
      <c r="I101" s="206"/>
    </row>
    <row r="102" spans="1:9" s="98" customFormat="1" ht="14.25">
      <c r="A102" s="30"/>
      <c r="B102" s="92" t="s">
        <v>191</v>
      </c>
      <c r="C102" s="105"/>
      <c r="D102" s="257"/>
      <c r="E102" s="202"/>
      <c r="F102" s="203">
        <f t="shared" si="0"/>
        <v>0</v>
      </c>
      <c r="G102" s="204"/>
      <c r="H102" s="205"/>
      <c r="I102" s="206"/>
    </row>
    <row r="103" spans="1:9" s="98" customFormat="1" ht="14.25">
      <c r="A103" s="30"/>
      <c r="B103" s="92" t="s">
        <v>192</v>
      </c>
      <c r="C103" s="105"/>
      <c r="D103" s="257"/>
      <c r="E103" s="202"/>
      <c r="F103" s="203">
        <f t="shared" si="0"/>
        <v>0</v>
      </c>
      <c r="G103" s="204"/>
      <c r="H103" s="205"/>
      <c r="I103" s="206"/>
    </row>
    <row r="104" spans="1:9" s="98" customFormat="1" ht="14.25">
      <c r="A104" s="30"/>
      <c r="B104" s="92" t="s">
        <v>193</v>
      </c>
      <c r="C104" s="105"/>
      <c r="D104" s="257"/>
      <c r="E104" s="202"/>
      <c r="F104" s="203">
        <f t="shared" si="0"/>
        <v>0</v>
      </c>
      <c r="G104" s="204"/>
      <c r="H104" s="205"/>
      <c r="I104" s="206"/>
    </row>
    <row r="105" spans="1:9" s="98" customFormat="1" ht="14.25">
      <c r="A105" s="30"/>
      <c r="B105" s="92" t="s">
        <v>194</v>
      </c>
      <c r="C105" s="105"/>
      <c r="D105" s="257"/>
      <c r="E105" s="202"/>
      <c r="F105" s="203">
        <f t="shared" si="0"/>
        <v>0</v>
      </c>
      <c r="G105" s="204"/>
      <c r="H105" s="205"/>
      <c r="I105" s="206"/>
    </row>
    <row r="106" spans="1:9" s="98" customFormat="1" ht="14.25">
      <c r="A106" s="30"/>
      <c r="B106" s="92"/>
      <c r="C106" s="105"/>
      <c r="D106" s="257"/>
      <c r="E106" s="202"/>
      <c r="F106" s="203">
        <f t="shared" si="0"/>
        <v>0</v>
      </c>
      <c r="G106" s="204"/>
      <c r="H106" s="205"/>
      <c r="I106" s="206"/>
    </row>
    <row r="107" spans="1:9" s="98" customFormat="1" ht="14.25">
      <c r="A107" s="30"/>
      <c r="B107" s="92"/>
      <c r="C107" s="106"/>
      <c r="D107" s="257"/>
      <c r="E107" s="202"/>
      <c r="F107" s="203">
        <v>0</v>
      </c>
      <c r="G107" s="204"/>
      <c r="H107" s="205"/>
      <c r="I107" s="206"/>
    </row>
    <row r="108" spans="1:9" s="19" customFormat="1" ht="90">
      <c r="A108" s="30" t="s">
        <v>16</v>
      </c>
      <c r="B108" s="92" t="s">
        <v>199</v>
      </c>
      <c r="C108" s="106"/>
      <c r="D108" s="257"/>
      <c r="E108" s="202"/>
      <c r="F108" s="203">
        <v>0</v>
      </c>
      <c r="G108" s="207"/>
      <c r="H108" s="205"/>
      <c r="I108" s="207"/>
    </row>
    <row r="109" spans="1:9" s="19" customFormat="1" ht="12.75">
      <c r="A109" s="30"/>
      <c r="B109" s="92" t="s">
        <v>196</v>
      </c>
      <c r="C109" s="105"/>
      <c r="D109" s="256"/>
      <c r="E109" s="202"/>
      <c r="F109" s="203">
        <v>0</v>
      </c>
      <c r="G109" s="207"/>
      <c r="H109" s="205"/>
      <c r="I109" s="207"/>
    </row>
    <row r="110" spans="1:9" s="19" customFormat="1" ht="12.75">
      <c r="A110" s="30"/>
      <c r="B110" s="92" t="s">
        <v>197</v>
      </c>
      <c r="C110" s="105" t="s">
        <v>1</v>
      </c>
      <c r="D110" s="256">
        <v>1</v>
      </c>
      <c r="E110" s="202"/>
      <c r="F110" s="203">
        <f>D110*E110</f>
        <v>0</v>
      </c>
      <c r="G110" s="207"/>
      <c r="H110" s="205"/>
      <c r="I110" s="207"/>
    </row>
    <row r="111" spans="1:9" s="98" customFormat="1" ht="14.25">
      <c r="A111" s="30"/>
      <c r="B111" s="92" t="s">
        <v>289</v>
      </c>
      <c r="C111" s="106" t="s">
        <v>1</v>
      </c>
      <c r="D111" s="257">
        <v>3</v>
      </c>
      <c r="E111" s="202"/>
      <c r="F111" s="203">
        <f>D111*E111</f>
        <v>0</v>
      </c>
      <c r="G111" s="204"/>
      <c r="H111" s="205"/>
      <c r="I111" s="206"/>
    </row>
    <row r="112" spans="1:9" s="98" customFormat="1" ht="14.25">
      <c r="A112" s="30"/>
      <c r="B112" s="92" t="s">
        <v>198</v>
      </c>
      <c r="C112" s="105" t="s">
        <v>1</v>
      </c>
      <c r="D112" s="256">
        <v>2</v>
      </c>
      <c r="E112" s="202"/>
      <c r="F112" s="203">
        <f>D112*E112</f>
        <v>0</v>
      </c>
      <c r="G112" s="204"/>
      <c r="H112" s="205"/>
      <c r="I112" s="206"/>
    </row>
    <row r="113" spans="1:9" s="20" customFormat="1" ht="12.75">
      <c r="A113" s="30"/>
      <c r="B113" s="85"/>
      <c r="C113" s="27"/>
      <c r="D113" s="180"/>
      <c r="E113" s="181"/>
      <c r="F113" s="181"/>
      <c r="G113" s="185"/>
      <c r="H113" s="185"/>
      <c r="I113" s="185"/>
    </row>
    <row r="114" spans="1:9" s="20" customFormat="1" ht="51">
      <c r="A114" s="30" t="s">
        <v>17</v>
      </c>
      <c r="B114" s="85" t="s">
        <v>106</v>
      </c>
      <c r="C114" s="27"/>
      <c r="D114" s="180"/>
      <c r="E114" s="181"/>
      <c r="F114" s="181"/>
      <c r="G114" s="185"/>
      <c r="H114" s="185"/>
      <c r="I114" s="185"/>
    </row>
    <row r="115" spans="1:9" s="20" customFormat="1" ht="12.75">
      <c r="A115" s="30"/>
      <c r="B115" s="85" t="s">
        <v>172</v>
      </c>
      <c r="C115" s="27"/>
      <c r="D115" s="180"/>
      <c r="E115" s="181"/>
      <c r="F115" s="181"/>
      <c r="G115" s="185"/>
      <c r="H115" s="185"/>
      <c r="I115" s="185"/>
    </row>
    <row r="116" spans="1:9" s="20" customFormat="1" ht="12.75">
      <c r="A116" s="30"/>
      <c r="B116" s="85" t="s">
        <v>169</v>
      </c>
      <c r="C116" s="27" t="s">
        <v>1</v>
      </c>
      <c r="D116" s="180">
        <v>1</v>
      </c>
      <c r="E116" s="181"/>
      <c r="F116" s="181">
        <f>D116*E116</f>
        <v>0</v>
      </c>
      <c r="G116" s="185"/>
      <c r="H116" s="185"/>
      <c r="I116" s="185"/>
    </row>
    <row r="117" spans="1:9" s="20" customFormat="1" ht="12.75">
      <c r="A117" s="30"/>
      <c r="B117" s="85"/>
      <c r="C117" s="27"/>
      <c r="D117" s="180"/>
      <c r="E117" s="181"/>
      <c r="F117" s="181"/>
      <c r="G117" s="185"/>
      <c r="H117" s="185"/>
      <c r="I117" s="185"/>
    </row>
    <row r="118" spans="1:6" ht="12.75">
      <c r="A118" s="23"/>
      <c r="B118" s="21"/>
      <c r="C118" s="63"/>
      <c r="D118" s="183"/>
      <c r="E118" s="208"/>
      <c r="F118" s="209"/>
    </row>
    <row r="119" spans="1:6" ht="63.75">
      <c r="A119" s="67" t="s">
        <v>18</v>
      </c>
      <c r="B119" s="21" t="s">
        <v>170</v>
      </c>
      <c r="C119" s="66"/>
      <c r="D119" s="210"/>
      <c r="E119" s="208"/>
      <c r="F119" s="209"/>
    </row>
    <row r="120" spans="1:6" ht="12.75">
      <c r="A120" s="67"/>
      <c r="B120" s="21" t="s">
        <v>174</v>
      </c>
      <c r="C120" s="66"/>
      <c r="D120" s="210"/>
      <c r="E120" s="208"/>
      <c r="F120" s="209"/>
    </row>
    <row r="121" spans="1:2" ht="12.75">
      <c r="A121" s="67"/>
      <c r="B121" s="21" t="s">
        <v>175</v>
      </c>
    </row>
    <row r="122" spans="1:2" ht="12.75">
      <c r="A122" s="67"/>
      <c r="B122" s="21" t="s">
        <v>103</v>
      </c>
    </row>
    <row r="123" spans="1:6" ht="12.75">
      <c r="A123" s="23"/>
      <c r="B123" s="21" t="s">
        <v>104</v>
      </c>
      <c r="C123" s="66" t="s">
        <v>2</v>
      </c>
      <c r="D123" s="210">
        <v>3</v>
      </c>
      <c r="E123" s="211"/>
      <c r="F123" s="212">
        <f>SUM(D123*E123)</f>
        <v>0</v>
      </c>
    </row>
    <row r="124" spans="1:6" ht="12.75">
      <c r="A124" s="23"/>
      <c r="B124" s="21"/>
      <c r="C124" s="66"/>
      <c r="D124" s="210"/>
      <c r="E124" s="208"/>
      <c r="F124" s="209"/>
    </row>
    <row r="125" spans="1:9" s="45" customFormat="1" ht="12.75">
      <c r="A125" s="30"/>
      <c r="B125" s="42"/>
      <c r="C125" s="27"/>
      <c r="D125" s="180"/>
      <c r="E125" s="181"/>
      <c r="F125" s="177"/>
      <c r="G125" s="182"/>
      <c r="H125" s="182"/>
      <c r="I125" s="182"/>
    </row>
    <row r="126" spans="1:9" s="45" customFormat="1" ht="51">
      <c r="A126" s="30" t="s">
        <v>19</v>
      </c>
      <c r="B126" s="82" t="s">
        <v>107</v>
      </c>
      <c r="C126" s="27" t="s">
        <v>1</v>
      </c>
      <c r="D126" s="180">
        <v>2</v>
      </c>
      <c r="E126" s="184"/>
      <c r="F126" s="177">
        <f>SUM(D126*E126)</f>
        <v>0</v>
      </c>
      <c r="G126" s="182"/>
      <c r="H126" s="182"/>
      <c r="I126" s="182"/>
    </row>
    <row r="127" spans="1:9" s="45" customFormat="1" ht="12.75">
      <c r="A127" s="30"/>
      <c r="B127" s="42"/>
      <c r="C127" s="69"/>
      <c r="D127" s="213"/>
      <c r="E127" s="181"/>
      <c r="F127" s="177"/>
      <c r="G127" s="182"/>
      <c r="H127" s="182"/>
      <c r="I127" s="182"/>
    </row>
    <row r="128" spans="1:9" s="45" customFormat="1" ht="12.75">
      <c r="A128" s="30"/>
      <c r="B128" s="42"/>
      <c r="C128" s="27"/>
      <c r="D128" s="180"/>
      <c r="E128" s="181"/>
      <c r="F128" s="177"/>
      <c r="G128" s="182"/>
      <c r="H128" s="182"/>
      <c r="I128" s="182"/>
    </row>
    <row r="129" spans="1:9" s="45" customFormat="1" ht="12.75">
      <c r="A129" s="30" t="s">
        <v>11</v>
      </c>
      <c r="B129" s="82" t="s">
        <v>58</v>
      </c>
      <c r="C129" s="27"/>
      <c r="D129" s="180"/>
      <c r="E129" s="181"/>
      <c r="F129" s="177"/>
      <c r="G129" s="182"/>
      <c r="H129" s="182"/>
      <c r="I129" s="182"/>
    </row>
    <row r="130" spans="1:9" s="45" customFormat="1" ht="51">
      <c r="A130" s="30"/>
      <c r="B130" s="42" t="s">
        <v>59</v>
      </c>
      <c r="C130" s="27" t="s">
        <v>1</v>
      </c>
      <c r="D130" s="180">
        <v>2</v>
      </c>
      <c r="E130" s="184"/>
      <c r="F130" s="177">
        <f>SUM(D130*E130)</f>
        <v>0</v>
      </c>
      <c r="G130" s="182"/>
      <c r="H130" s="182"/>
      <c r="I130" s="182"/>
    </row>
    <row r="131" spans="1:9" s="45" customFormat="1" ht="12.75">
      <c r="A131" s="30"/>
      <c r="B131" s="42"/>
      <c r="C131" s="27"/>
      <c r="D131" s="180"/>
      <c r="E131" s="181"/>
      <c r="F131" s="177"/>
      <c r="G131" s="182"/>
      <c r="H131" s="182"/>
      <c r="I131" s="182"/>
    </row>
    <row r="132" spans="1:9" s="45" customFormat="1" ht="12.75">
      <c r="A132" s="30"/>
      <c r="B132" s="42"/>
      <c r="C132" s="27"/>
      <c r="D132" s="180"/>
      <c r="E132" s="181"/>
      <c r="F132" s="177"/>
      <c r="G132" s="182"/>
      <c r="H132" s="182"/>
      <c r="I132" s="182"/>
    </row>
    <row r="133" spans="1:9" s="45" customFormat="1" ht="12.75">
      <c r="A133" s="30" t="s">
        <v>30</v>
      </c>
      <c r="B133" s="82" t="s">
        <v>60</v>
      </c>
      <c r="C133" s="27"/>
      <c r="D133" s="180"/>
      <c r="E133" s="181"/>
      <c r="F133" s="177"/>
      <c r="G133" s="182"/>
      <c r="H133" s="182"/>
      <c r="I133" s="182"/>
    </row>
    <row r="134" spans="1:9" s="45" customFormat="1" ht="51">
      <c r="A134" s="30"/>
      <c r="B134" s="42" t="s">
        <v>61</v>
      </c>
      <c r="C134" s="27" t="s">
        <v>1</v>
      </c>
      <c r="D134" s="180">
        <v>2</v>
      </c>
      <c r="E134" s="184"/>
      <c r="F134" s="177">
        <f>SUM(D134*E134)</f>
        <v>0</v>
      </c>
      <c r="G134" s="182"/>
      <c r="H134" s="182"/>
      <c r="I134" s="182"/>
    </row>
    <row r="135" spans="1:9" s="45" customFormat="1" ht="12.75">
      <c r="A135" s="30"/>
      <c r="B135" s="42"/>
      <c r="C135" s="27"/>
      <c r="D135" s="180"/>
      <c r="E135" s="181"/>
      <c r="F135" s="177"/>
      <c r="G135" s="182"/>
      <c r="H135" s="182"/>
      <c r="I135" s="182"/>
    </row>
    <row r="136" spans="1:9" s="45" customFormat="1" ht="12.75">
      <c r="A136" s="30"/>
      <c r="B136" s="42"/>
      <c r="C136" s="27"/>
      <c r="D136" s="180"/>
      <c r="E136" s="181"/>
      <c r="F136" s="177"/>
      <c r="G136" s="182"/>
      <c r="H136" s="182"/>
      <c r="I136" s="182"/>
    </row>
    <row r="137" spans="1:9" s="45" customFormat="1" ht="12.75">
      <c r="A137" s="30" t="s">
        <v>31</v>
      </c>
      <c r="B137" s="82" t="s">
        <v>62</v>
      </c>
      <c r="C137" s="27"/>
      <c r="D137" s="180"/>
      <c r="E137" s="181"/>
      <c r="F137" s="177"/>
      <c r="G137" s="182"/>
      <c r="H137" s="182"/>
      <c r="I137" s="182"/>
    </row>
    <row r="138" spans="1:9" s="45" customFormat="1" ht="38.25">
      <c r="A138" s="30"/>
      <c r="B138" s="42" t="s">
        <v>63</v>
      </c>
      <c r="C138" s="27" t="s">
        <v>9</v>
      </c>
      <c r="D138" s="180">
        <v>75</v>
      </c>
      <c r="E138" s="181"/>
      <c r="F138" s="177">
        <f>SUM(D138*E138)</f>
        <v>0</v>
      </c>
      <c r="G138" s="182"/>
      <c r="H138" s="182"/>
      <c r="I138" s="182"/>
    </row>
    <row r="139" spans="2:6" ht="12.75">
      <c r="B139" s="83"/>
      <c r="C139" s="72"/>
      <c r="D139" s="214"/>
      <c r="E139" s="215"/>
      <c r="F139" s="177"/>
    </row>
    <row r="140" spans="1:9" s="45" customFormat="1" ht="12.75">
      <c r="A140" s="30"/>
      <c r="B140" s="42"/>
      <c r="C140" s="27"/>
      <c r="D140" s="180"/>
      <c r="E140" s="181"/>
      <c r="F140" s="177"/>
      <c r="G140" s="182"/>
      <c r="H140" s="182"/>
      <c r="I140" s="182"/>
    </row>
    <row r="141" spans="1:9" s="45" customFormat="1" ht="63.75">
      <c r="A141" s="30" t="s">
        <v>32</v>
      </c>
      <c r="B141" s="82" t="s">
        <v>64</v>
      </c>
      <c r="C141" s="27"/>
      <c r="D141" s="180"/>
      <c r="E141" s="181"/>
      <c r="F141" s="177"/>
      <c r="G141" s="182"/>
      <c r="H141" s="182"/>
      <c r="I141" s="182"/>
    </row>
    <row r="142" spans="1:9" s="45" customFormat="1" ht="12.75">
      <c r="A142" s="30"/>
      <c r="B142" s="42" t="s">
        <v>179</v>
      </c>
      <c r="C142" s="27" t="s">
        <v>3</v>
      </c>
      <c r="D142" s="180">
        <v>2</v>
      </c>
      <c r="E142" s="184"/>
      <c r="F142" s="177">
        <f>SUM(D142*E142)</f>
        <v>0</v>
      </c>
      <c r="G142" s="182"/>
      <c r="H142" s="182"/>
      <c r="I142" s="182"/>
    </row>
    <row r="143" spans="1:9" s="45" customFormat="1" ht="12.75">
      <c r="A143" s="30"/>
      <c r="B143" s="42" t="s">
        <v>178</v>
      </c>
      <c r="C143" s="27" t="s">
        <v>3</v>
      </c>
      <c r="D143" s="180">
        <v>8</v>
      </c>
      <c r="E143" s="184"/>
      <c r="F143" s="177">
        <f>SUM(D143*E143)</f>
        <v>0</v>
      </c>
      <c r="G143" s="182"/>
      <c r="H143" s="182"/>
      <c r="I143" s="182"/>
    </row>
    <row r="144" spans="1:9" s="45" customFormat="1" ht="12.75">
      <c r="A144" s="30"/>
      <c r="B144" s="42" t="s">
        <v>177</v>
      </c>
      <c r="C144" s="27" t="s">
        <v>3</v>
      </c>
      <c r="D144" s="180">
        <v>8</v>
      </c>
      <c r="E144" s="184"/>
      <c r="F144" s="177">
        <f>SUM(D144*E144)</f>
        <v>0</v>
      </c>
      <c r="G144" s="182"/>
      <c r="H144" s="182"/>
      <c r="I144" s="182"/>
    </row>
    <row r="145" spans="1:9" s="45" customFormat="1" ht="12.75">
      <c r="A145" s="30"/>
      <c r="B145" s="42" t="s">
        <v>96</v>
      </c>
      <c r="C145" s="27" t="s">
        <v>3</v>
      </c>
      <c r="D145" s="180">
        <v>14</v>
      </c>
      <c r="E145" s="184"/>
      <c r="F145" s="177">
        <f>SUM(D145*E145)</f>
        <v>0</v>
      </c>
      <c r="G145" s="182"/>
      <c r="H145" s="182"/>
      <c r="I145" s="182"/>
    </row>
    <row r="146" spans="1:9" s="45" customFormat="1" ht="12.75">
      <c r="A146" s="30"/>
      <c r="B146" s="42" t="s">
        <v>169</v>
      </c>
      <c r="C146" s="27" t="s">
        <v>3</v>
      </c>
      <c r="D146" s="180">
        <v>18</v>
      </c>
      <c r="E146" s="184"/>
      <c r="F146" s="177">
        <f>SUM(D146*E146)</f>
        <v>0</v>
      </c>
      <c r="G146" s="182"/>
      <c r="H146" s="182"/>
      <c r="I146" s="182"/>
    </row>
    <row r="147" spans="1:9" s="45" customFormat="1" ht="12.75">
      <c r="A147" s="30"/>
      <c r="B147" s="42"/>
      <c r="C147" s="27"/>
      <c r="D147" s="180"/>
      <c r="E147" s="181"/>
      <c r="F147" s="177"/>
      <c r="G147" s="182"/>
      <c r="H147" s="182"/>
      <c r="I147" s="182"/>
    </row>
    <row r="148" spans="1:6" ht="12.75">
      <c r="A148" s="38"/>
      <c r="B148" s="21"/>
      <c r="C148" s="63"/>
      <c r="D148" s="183"/>
      <c r="F148" s="177"/>
    </row>
    <row r="149" spans="1:9" s="20" customFormat="1" ht="63.75">
      <c r="A149" s="30" t="s">
        <v>33</v>
      </c>
      <c r="B149" s="42" t="s">
        <v>287</v>
      </c>
      <c r="C149" s="27"/>
      <c r="D149" s="180"/>
      <c r="E149" s="181"/>
      <c r="F149" s="177"/>
      <c r="G149" s="185"/>
      <c r="H149" s="185"/>
      <c r="I149" s="185"/>
    </row>
    <row r="150" spans="1:9" s="20" customFormat="1" ht="12.75">
      <c r="A150" s="30"/>
      <c r="B150" s="42" t="s">
        <v>200</v>
      </c>
      <c r="C150" s="27" t="s">
        <v>3</v>
      </c>
      <c r="D150" s="180">
        <v>8</v>
      </c>
      <c r="E150" s="181"/>
      <c r="F150" s="177">
        <f>SUM(D150*E150)</f>
        <v>0</v>
      </c>
      <c r="G150" s="185"/>
      <c r="H150" s="185"/>
      <c r="I150" s="185"/>
    </row>
    <row r="151" spans="1:9" s="20" customFormat="1" ht="12.75">
      <c r="A151" s="30"/>
      <c r="B151" s="85"/>
      <c r="C151" s="27"/>
      <c r="D151" s="180"/>
      <c r="E151" s="181"/>
      <c r="F151" s="184"/>
      <c r="G151" s="185"/>
      <c r="H151" s="185"/>
      <c r="I151" s="185"/>
    </row>
    <row r="152" spans="1:6" ht="12.75">
      <c r="A152" s="38"/>
      <c r="B152" s="21"/>
      <c r="C152" s="63"/>
      <c r="D152" s="183"/>
      <c r="F152" s="177"/>
    </row>
    <row r="153" spans="1:9" s="20" customFormat="1" ht="63.75">
      <c r="A153" s="30" t="s">
        <v>34</v>
      </c>
      <c r="B153" s="42" t="s">
        <v>176</v>
      </c>
      <c r="C153" s="27"/>
      <c r="D153" s="180"/>
      <c r="E153" s="181"/>
      <c r="F153" s="177"/>
      <c r="G153" s="185"/>
      <c r="H153" s="185"/>
      <c r="I153" s="185"/>
    </row>
    <row r="154" spans="1:9" s="45" customFormat="1" ht="12.75">
      <c r="A154" s="30"/>
      <c r="B154" s="42" t="s">
        <v>178</v>
      </c>
      <c r="C154" s="27" t="s">
        <v>3</v>
      </c>
      <c r="D154" s="180">
        <v>8</v>
      </c>
      <c r="E154" s="184"/>
      <c r="F154" s="177">
        <f>SUM(D154*E154)</f>
        <v>0</v>
      </c>
      <c r="G154" s="182"/>
      <c r="H154" s="182"/>
      <c r="I154" s="182"/>
    </row>
    <row r="155" spans="1:9" s="45" customFormat="1" ht="12.75">
      <c r="A155" s="30"/>
      <c r="B155" s="42" t="s">
        <v>177</v>
      </c>
      <c r="C155" s="27" t="s">
        <v>3</v>
      </c>
      <c r="D155" s="180">
        <v>8</v>
      </c>
      <c r="E155" s="184"/>
      <c r="F155" s="177">
        <f>SUM(D155*E155)</f>
        <v>0</v>
      </c>
      <c r="G155" s="182"/>
      <c r="H155" s="182"/>
      <c r="I155" s="182"/>
    </row>
    <row r="156" spans="1:9" s="45" customFormat="1" ht="12.75">
      <c r="A156" s="30"/>
      <c r="B156" s="42" t="s">
        <v>96</v>
      </c>
      <c r="C156" s="27" t="s">
        <v>3</v>
      </c>
      <c r="D156" s="180">
        <v>14</v>
      </c>
      <c r="E156" s="184"/>
      <c r="F156" s="177">
        <f>SUM(D156*E156)</f>
        <v>0</v>
      </c>
      <c r="G156" s="182"/>
      <c r="H156" s="182"/>
      <c r="I156" s="182"/>
    </row>
    <row r="157" spans="1:9" s="45" customFormat="1" ht="12.75">
      <c r="A157" s="30"/>
      <c r="B157" s="42" t="s">
        <v>169</v>
      </c>
      <c r="C157" s="27" t="s">
        <v>3</v>
      </c>
      <c r="D157" s="180">
        <v>10</v>
      </c>
      <c r="E157" s="184"/>
      <c r="F157" s="177">
        <f>SUM(D157*E157)</f>
        <v>0</v>
      </c>
      <c r="G157" s="182"/>
      <c r="H157" s="182"/>
      <c r="I157" s="182"/>
    </row>
    <row r="158" spans="1:9" s="20" customFormat="1" ht="12.75">
      <c r="A158" s="30"/>
      <c r="B158" s="42"/>
      <c r="C158" s="27"/>
      <c r="D158" s="180"/>
      <c r="E158" s="181"/>
      <c r="F158" s="177"/>
      <c r="G158" s="185"/>
      <c r="H158" s="185"/>
      <c r="I158" s="185"/>
    </row>
    <row r="159" spans="1:6" ht="12.75">
      <c r="A159" s="38"/>
      <c r="B159" s="21"/>
      <c r="C159" s="63"/>
      <c r="D159" s="183"/>
      <c r="F159" s="177"/>
    </row>
    <row r="160" spans="1:9" s="20" customFormat="1" ht="63.75">
      <c r="A160" s="30" t="s">
        <v>35</v>
      </c>
      <c r="B160" s="42" t="s">
        <v>201</v>
      </c>
      <c r="C160" s="27"/>
      <c r="D160" s="180"/>
      <c r="E160" s="181"/>
      <c r="F160" s="177"/>
      <c r="G160" s="185"/>
      <c r="H160" s="185"/>
      <c r="I160" s="185"/>
    </row>
    <row r="161" spans="1:9" s="45" customFormat="1" ht="12.75">
      <c r="A161" s="30"/>
      <c r="B161" s="42" t="s">
        <v>179</v>
      </c>
      <c r="C161" s="27" t="s">
        <v>3</v>
      </c>
      <c r="D161" s="180">
        <v>2</v>
      </c>
      <c r="E161" s="184"/>
      <c r="F161" s="177">
        <f>SUM(D161*E161)</f>
        <v>0</v>
      </c>
      <c r="G161" s="182"/>
      <c r="H161" s="182"/>
      <c r="I161" s="182"/>
    </row>
    <row r="162" spans="1:9" s="20" customFormat="1" ht="12.75">
      <c r="A162" s="30"/>
      <c r="B162" s="42"/>
      <c r="C162" s="27"/>
      <c r="D162" s="180"/>
      <c r="E162" s="181"/>
      <c r="F162" s="177"/>
      <c r="G162" s="185"/>
      <c r="H162" s="185"/>
      <c r="I162" s="185"/>
    </row>
    <row r="163" spans="1:6" ht="12.75">
      <c r="A163" s="38"/>
      <c r="B163" s="21"/>
      <c r="C163" s="63"/>
      <c r="D163" s="183"/>
      <c r="F163" s="177"/>
    </row>
    <row r="164" spans="1:9" s="20" customFormat="1" ht="76.5">
      <c r="A164" s="30" t="s">
        <v>20</v>
      </c>
      <c r="B164" s="86" t="s">
        <v>202</v>
      </c>
      <c r="C164" s="116"/>
      <c r="D164" s="183"/>
      <c r="E164" s="184"/>
      <c r="F164" s="177"/>
      <c r="G164" s="185"/>
      <c r="H164" s="185"/>
      <c r="I164" s="185"/>
    </row>
    <row r="165" spans="1:9" s="45" customFormat="1" ht="12.75">
      <c r="A165" s="30"/>
      <c r="B165" s="42" t="s">
        <v>179</v>
      </c>
      <c r="C165" s="27" t="s">
        <v>3</v>
      </c>
      <c r="D165" s="180">
        <v>2</v>
      </c>
      <c r="E165" s="184"/>
      <c r="F165" s="177">
        <f>SUM(D165*E165)</f>
        <v>0</v>
      </c>
      <c r="G165" s="182"/>
      <c r="H165" s="182"/>
      <c r="I165" s="182"/>
    </row>
    <row r="166" spans="1:9" s="45" customFormat="1" ht="12.75">
      <c r="A166" s="30"/>
      <c r="B166" s="42" t="s">
        <v>178</v>
      </c>
      <c r="C166" s="27" t="s">
        <v>3</v>
      </c>
      <c r="D166" s="180">
        <v>4</v>
      </c>
      <c r="E166" s="184"/>
      <c r="F166" s="177">
        <f>SUM(D166*E166)</f>
        <v>0</v>
      </c>
      <c r="G166" s="182"/>
      <c r="H166" s="182"/>
      <c r="I166" s="182"/>
    </row>
    <row r="167" spans="1:9" s="45" customFormat="1" ht="12.75">
      <c r="A167" s="30"/>
      <c r="B167" s="42" t="s">
        <v>177</v>
      </c>
      <c r="C167" s="27" t="s">
        <v>3</v>
      </c>
      <c r="D167" s="180">
        <v>4</v>
      </c>
      <c r="E167" s="184"/>
      <c r="F167" s="177">
        <f>SUM(D167*E167)</f>
        <v>0</v>
      </c>
      <c r="G167" s="182"/>
      <c r="H167" s="182"/>
      <c r="I167" s="182"/>
    </row>
    <row r="168" spans="1:9" s="45" customFormat="1" ht="12.75">
      <c r="A168" s="30"/>
      <c r="B168" s="42" t="s">
        <v>96</v>
      </c>
      <c r="C168" s="27" t="s">
        <v>3</v>
      </c>
      <c r="D168" s="180">
        <v>8</v>
      </c>
      <c r="E168" s="184"/>
      <c r="F168" s="177">
        <f>SUM(D168*E168)</f>
        <v>0</v>
      </c>
      <c r="G168" s="182"/>
      <c r="H168" s="182"/>
      <c r="I168" s="182"/>
    </row>
    <row r="169" spans="1:9" s="45" customFormat="1" ht="12.75">
      <c r="A169" s="30"/>
      <c r="B169" s="42" t="s">
        <v>169</v>
      </c>
      <c r="C169" s="27" t="s">
        <v>3</v>
      </c>
      <c r="D169" s="180">
        <v>6</v>
      </c>
      <c r="E169" s="184"/>
      <c r="F169" s="177">
        <f>SUM(D169*E169)</f>
        <v>0</v>
      </c>
      <c r="G169" s="182"/>
      <c r="H169" s="182"/>
      <c r="I169" s="182"/>
    </row>
    <row r="170" spans="1:9" s="45" customFormat="1" ht="12.75">
      <c r="A170" s="30"/>
      <c r="B170" s="42"/>
      <c r="C170" s="27"/>
      <c r="D170" s="180"/>
      <c r="E170" s="184"/>
      <c r="F170" s="177"/>
      <c r="G170" s="182"/>
      <c r="H170" s="182"/>
      <c r="I170" s="182"/>
    </row>
    <row r="171" spans="1:9" s="98" customFormat="1" ht="14.25">
      <c r="A171" s="103"/>
      <c r="B171" s="104"/>
      <c r="C171" s="106"/>
      <c r="D171" s="257"/>
      <c r="E171" s="202"/>
      <c r="F171" s="203">
        <f aca="true" t="shared" si="1" ref="F171:F178">+E171*D171</f>
        <v>0</v>
      </c>
      <c r="G171" s="204"/>
      <c r="H171" s="205"/>
      <c r="I171" s="206"/>
    </row>
    <row r="172" spans="1:9" s="98" customFormat="1" ht="22.5">
      <c r="A172" s="30" t="s">
        <v>21</v>
      </c>
      <c r="B172" s="104" t="s">
        <v>203</v>
      </c>
      <c r="C172" s="106"/>
      <c r="D172" s="257"/>
      <c r="E172" s="202"/>
      <c r="F172" s="203">
        <f t="shared" si="1"/>
        <v>0</v>
      </c>
      <c r="G172" s="204"/>
      <c r="H172" s="205"/>
      <c r="I172" s="206"/>
    </row>
    <row r="173" spans="1:9" s="98" customFormat="1" ht="14.25">
      <c r="A173" s="30"/>
      <c r="B173" s="92" t="s">
        <v>200</v>
      </c>
      <c r="C173" s="106" t="s">
        <v>1</v>
      </c>
      <c r="D173" s="257">
        <v>2</v>
      </c>
      <c r="E173" s="202"/>
      <c r="F173" s="203">
        <f t="shared" si="1"/>
        <v>0</v>
      </c>
      <c r="G173" s="204"/>
      <c r="H173" s="205"/>
      <c r="I173" s="206"/>
    </row>
    <row r="174" spans="1:9" s="98" customFormat="1" ht="14.25">
      <c r="A174" s="30"/>
      <c r="B174" s="93"/>
      <c r="C174" s="106"/>
      <c r="D174" s="258">
        <f>ROUNDUP(+C174*1.1,0)</f>
        <v>0</v>
      </c>
      <c r="E174" s="202"/>
      <c r="F174" s="203">
        <f t="shared" si="1"/>
        <v>0</v>
      </c>
      <c r="G174" s="204"/>
      <c r="H174" s="205"/>
      <c r="I174" s="206"/>
    </row>
    <row r="175" spans="1:9" s="98" customFormat="1" ht="14.25">
      <c r="A175" s="30"/>
      <c r="B175" s="96"/>
      <c r="C175" s="102"/>
      <c r="D175" s="258"/>
      <c r="E175" s="202"/>
      <c r="F175" s="203">
        <f t="shared" si="1"/>
        <v>0</v>
      </c>
      <c r="G175" s="204"/>
      <c r="H175" s="205"/>
      <c r="I175" s="206"/>
    </row>
    <row r="176" spans="1:9" s="98" customFormat="1" ht="33.75">
      <c r="A176" s="30" t="s">
        <v>22</v>
      </c>
      <c r="B176" s="100" t="s">
        <v>206</v>
      </c>
      <c r="C176" s="99"/>
      <c r="D176" s="257"/>
      <c r="E176" s="202"/>
      <c r="F176" s="203">
        <f t="shared" si="1"/>
        <v>0</v>
      </c>
      <c r="G176" s="204"/>
      <c r="H176" s="205"/>
      <c r="I176" s="206"/>
    </row>
    <row r="177" spans="1:9" s="98" customFormat="1" ht="14.25">
      <c r="A177" s="30"/>
      <c r="B177" s="100" t="s">
        <v>204</v>
      </c>
      <c r="C177" s="99"/>
      <c r="D177" s="257"/>
      <c r="E177" s="202"/>
      <c r="F177" s="203">
        <f t="shared" si="1"/>
        <v>0</v>
      </c>
      <c r="G177" s="204"/>
      <c r="H177" s="205"/>
      <c r="I177" s="206"/>
    </row>
    <row r="178" spans="1:9" s="98" customFormat="1" ht="14.25">
      <c r="A178" s="111"/>
      <c r="B178" s="100" t="s">
        <v>205</v>
      </c>
      <c r="C178" s="99" t="s">
        <v>1</v>
      </c>
      <c r="D178" s="257">
        <v>14</v>
      </c>
      <c r="E178" s="202"/>
      <c r="F178" s="203">
        <f t="shared" si="1"/>
        <v>0</v>
      </c>
      <c r="G178" s="204"/>
      <c r="H178" s="205"/>
      <c r="I178" s="206"/>
    </row>
    <row r="179" spans="1:9" s="98" customFormat="1" ht="14.25">
      <c r="A179" s="111"/>
      <c r="B179" s="100"/>
      <c r="C179" s="99"/>
      <c r="D179" s="257"/>
      <c r="E179" s="202"/>
      <c r="F179" s="203"/>
      <c r="G179" s="204"/>
      <c r="H179" s="205"/>
      <c r="I179" s="206"/>
    </row>
    <row r="180" spans="1:9" s="20" customFormat="1" ht="12.75">
      <c r="A180" s="34"/>
      <c r="B180" s="42"/>
      <c r="C180" s="116"/>
      <c r="D180" s="183"/>
      <c r="E180" s="184"/>
      <c r="F180" s="177"/>
      <c r="G180" s="185"/>
      <c r="H180" s="185"/>
      <c r="I180" s="185"/>
    </row>
    <row r="181" spans="1:9" s="20" customFormat="1" ht="38.25">
      <c r="A181" s="34" t="s">
        <v>23</v>
      </c>
      <c r="B181" s="82" t="s">
        <v>207</v>
      </c>
      <c r="C181" s="116"/>
      <c r="D181" s="183"/>
      <c r="E181" s="184"/>
      <c r="F181" s="177"/>
      <c r="G181" s="185"/>
      <c r="H181" s="185"/>
      <c r="I181" s="185"/>
    </row>
    <row r="182" spans="1:9" s="45" customFormat="1" ht="12.75">
      <c r="A182" s="30"/>
      <c r="B182" s="42" t="s">
        <v>208</v>
      </c>
      <c r="C182" s="27" t="s">
        <v>2</v>
      </c>
      <c r="D182" s="180">
        <v>2</v>
      </c>
      <c r="E182" s="181"/>
      <c r="F182" s="177">
        <f>SUM(D182*E182)</f>
        <v>0</v>
      </c>
      <c r="G182" s="182"/>
      <c r="H182" s="182"/>
      <c r="I182" s="182"/>
    </row>
    <row r="183" spans="1:9" s="45" customFormat="1" ht="12.75">
      <c r="A183" s="30"/>
      <c r="B183" s="42" t="s">
        <v>209</v>
      </c>
      <c r="C183" s="27" t="s">
        <v>2</v>
      </c>
      <c r="D183" s="180">
        <v>2</v>
      </c>
      <c r="E183" s="181"/>
      <c r="F183" s="177">
        <f>SUM(D183*E183)</f>
        <v>0</v>
      </c>
      <c r="G183" s="182"/>
      <c r="H183" s="182"/>
      <c r="I183" s="182"/>
    </row>
    <row r="184" spans="1:9" s="45" customFormat="1" ht="12.75">
      <c r="A184" s="30"/>
      <c r="B184" s="42" t="s">
        <v>210</v>
      </c>
      <c r="C184" s="27" t="s">
        <v>2</v>
      </c>
      <c r="D184" s="180">
        <v>8</v>
      </c>
      <c r="E184" s="181"/>
      <c r="F184" s="177">
        <f>SUM(D184*E184)</f>
        <v>0</v>
      </c>
      <c r="G184" s="182"/>
      <c r="H184" s="182"/>
      <c r="I184" s="182"/>
    </row>
    <row r="185" spans="1:9" s="45" customFormat="1" ht="12.75">
      <c r="A185" s="30"/>
      <c r="B185" s="42" t="s">
        <v>97</v>
      </c>
      <c r="C185" s="27" t="s">
        <v>2</v>
      </c>
      <c r="D185" s="180">
        <v>4</v>
      </c>
      <c r="E185" s="181"/>
      <c r="F185" s="177">
        <f>SUM(D185*E185)</f>
        <v>0</v>
      </c>
      <c r="G185" s="182"/>
      <c r="H185" s="182"/>
      <c r="I185" s="182"/>
    </row>
    <row r="186" spans="1:9" s="45" customFormat="1" ht="12.75">
      <c r="A186" s="30"/>
      <c r="B186" s="42"/>
      <c r="C186" s="27"/>
      <c r="D186" s="180"/>
      <c r="E186" s="181"/>
      <c r="F186" s="177"/>
      <c r="G186" s="182"/>
      <c r="H186" s="182"/>
      <c r="I186" s="182"/>
    </row>
    <row r="187" spans="1:9" s="19" customFormat="1" ht="12.75">
      <c r="A187" s="112"/>
      <c r="B187" s="94"/>
      <c r="C187" s="97"/>
      <c r="D187" s="256"/>
      <c r="E187" s="216"/>
      <c r="F187" s="217">
        <f aca="true" t="shared" si="2" ref="F187:F195">+E187*D187</f>
        <v>0</v>
      </c>
      <c r="G187" s="218"/>
      <c r="H187" s="185"/>
      <c r="I187" s="207"/>
    </row>
    <row r="188" spans="1:9" s="19" customFormat="1" ht="63.75">
      <c r="A188" s="112" t="s">
        <v>24</v>
      </c>
      <c r="B188" s="47" t="s">
        <v>224</v>
      </c>
      <c r="C188" s="97"/>
      <c r="D188" s="256"/>
      <c r="E188" s="216"/>
      <c r="F188" s="217">
        <f t="shared" si="2"/>
        <v>0</v>
      </c>
      <c r="G188" s="218"/>
      <c r="H188" s="185"/>
      <c r="I188" s="207"/>
    </row>
    <row r="189" spans="1:9" s="19" customFormat="1" ht="12.75">
      <c r="A189" s="112"/>
      <c r="B189" s="101" t="s">
        <v>225</v>
      </c>
      <c r="C189" s="107" t="s">
        <v>1</v>
      </c>
      <c r="D189" s="259">
        <v>16</v>
      </c>
      <c r="E189" s="216"/>
      <c r="F189" s="217">
        <f t="shared" si="2"/>
        <v>0</v>
      </c>
      <c r="G189" s="218"/>
      <c r="H189" s="185"/>
      <c r="I189" s="207"/>
    </row>
    <row r="190" spans="1:9" s="19" customFormat="1" ht="12.75">
      <c r="A190" s="112"/>
      <c r="B190" s="101"/>
      <c r="C190" s="107"/>
      <c r="D190" s="259"/>
      <c r="E190" s="216"/>
      <c r="F190" s="217"/>
      <c r="G190" s="218"/>
      <c r="H190" s="185"/>
      <c r="I190" s="207"/>
    </row>
    <row r="191" spans="1:9" s="19" customFormat="1" ht="12.75">
      <c r="A191" s="112"/>
      <c r="B191" s="101"/>
      <c r="C191" s="97"/>
      <c r="D191" s="256"/>
      <c r="E191" s="216"/>
      <c r="F191" s="217">
        <f t="shared" si="2"/>
        <v>0</v>
      </c>
      <c r="G191" s="218"/>
      <c r="H191" s="185"/>
      <c r="I191" s="207"/>
    </row>
    <row r="192" spans="1:9" s="19" customFormat="1" ht="25.5">
      <c r="A192" s="112" t="s">
        <v>25</v>
      </c>
      <c r="B192" s="108" t="s">
        <v>212</v>
      </c>
      <c r="C192" s="97"/>
      <c r="D192" s="256"/>
      <c r="E192" s="216"/>
      <c r="F192" s="217">
        <f t="shared" si="2"/>
        <v>0</v>
      </c>
      <c r="G192" s="218"/>
      <c r="H192" s="185"/>
      <c r="I192" s="207"/>
    </row>
    <row r="193" spans="1:9" s="19" customFormat="1" ht="12.75">
      <c r="A193" s="112"/>
      <c r="B193" s="109" t="s">
        <v>211</v>
      </c>
      <c r="C193" s="107" t="s">
        <v>2</v>
      </c>
      <c r="D193" s="259">
        <v>2</v>
      </c>
      <c r="E193" s="216"/>
      <c r="F193" s="217">
        <f t="shared" si="2"/>
        <v>0</v>
      </c>
      <c r="G193" s="218"/>
      <c r="H193" s="185"/>
      <c r="I193" s="207"/>
    </row>
    <row r="194" spans="1:9" s="19" customFormat="1" ht="12.75">
      <c r="A194" s="112"/>
      <c r="B194" s="109"/>
      <c r="C194" s="107"/>
      <c r="D194" s="259"/>
      <c r="E194" s="216"/>
      <c r="F194" s="217"/>
      <c r="G194" s="218"/>
      <c r="H194" s="185"/>
      <c r="I194" s="207"/>
    </row>
    <row r="195" spans="1:9" s="19" customFormat="1" ht="12.75">
      <c r="A195" s="112"/>
      <c r="B195" s="109"/>
      <c r="C195" s="107"/>
      <c r="D195" s="259"/>
      <c r="E195" s="216"/>
      <c r="F195" s="217">
        <f t="shared" si="2"/>
        <v>0</v>
      </c>
      <c r="G195" s="218"/>
      <c r="H195" s="185"/>
      <c r="I195" s="207"/>
    </row>
    <row r="196" spans="1:9" s="19" customFormat="1" ht="89.25">
      <c r="A196" s="112" t="s">
        <v>26</v>
      </c>
      <c r="B196" s="47" t="s">
        <v>213</v>
      </c>
      <c r="C196" s="97" t="s">
        <v>9</v>
      </c>
      <c r="D196" s="256">
        <v>80</v>
      </c>
      <c r="E196" s="216"/>
      <c r="F196" s="217">
        <f>+E196*D196</f>
        <v>0</v>
      </c>
      <c r="G196" s="218"/>
      <c r="H196" s="185"/>
      <c r="I196" s="207"/>
    </row>
    <row r="197" spans="1:9" s="19" customFormat="1" ht="12.75">
      <c r="A197" s="112"/>
      <c r="B197" s="94"/>
      <c r="C197" s="54"/>
      <c r="D197" s="260"/>
      <c r="E197" s="219"/>
      <c r="F197" s="224"/>
      <c r="G197" s="218"/>
      <c r="H197" s="185"/>
      <c r="I197" s="207"/>
    </row>
    <row r="198" spans="1:6" ht="12.75">
      <c r="A198" s="34"/>
      <c r="B198" s="83"/>
      <c r="C198" s="63"/>
      <c r="D198" s="183"/>
      <c r="E198" s="177"/>
      <c r="F198" s="177"/>
    </row>
    <row r="199" spans="1:9" s="45" customFormat="1" ht="38.25">
      <c r="A199" s="30" t="s">
        <v>27</v>
      </c>
      <c r="B199" s="82" t="s">
        <v>65</v>
      </c>
      <c r="C199" s="27"/>
      <c r="D199" s="180"/>
      <c r="E199" s="181"/>
      <c r="F199" s="177"/>
      <c r="G199" s="182"/>
      <c r="H199" s="182"/>
      <c r="I199" s="182"/>
    </row>
    <row r="200" spans="1:6" ht="12.75">
      <c r="A200" s="38"/>
      <c r="B200" s="21" t="s">
        <v>66</v>
      </c>
      <c r="C200" s="63" t="s">
        <v>2</v>
      </c>
      <c r="D200" s="183">
        <v>2</v>
      </c>
      <c r="E200" s="177"/>
      <c r="F200" s="177">
        <f>SUM(D200*E200)</f>
        <v>0</v>
      </c>
    </row>
    <row r="201" spans="1:6" ht="12.75">
      <c r="A201" s="38"/>
      <c r="B201" s="21"/>
      <c r="C201" s="63"/>
      <c r="D201" s="183"/>
      <c r="E201" s="177"/>
      <c r="F201" s="177"/>
    </row>
    <row r="202" spans="1:6" ht="12.75">
      <c r="A202" s="34"/>
      <c r="B202" s="83"/>
      <c r="C202" s="63"/>
      <c r="D202" s="183"/>
      <c r="E202" s="177"/>
      <c r="F202" s="177"/>
    </row>
    <row r="203" spans="1:9" s="45" customFormat="1" ht="38.25">
      <c r="A203" s="30" t="s">
        <v>27</v>
      </c>
      <c r="B203" s="82" t="s">
        <v>288</v>
      </c>
      <c r="C203" s="27"/>
      <c r="D203" s="180"/>
      <c r="E203" s="181"/>
      <c r="F203" s="177"/>
      <c r="G203" s="182"/>
      <c r="H203" s="182"/>
      <c r="I203" s="182"/>
    </row>
    <row r="204" spans="1:6" ht="12.75">
      <c r="A204" s="38"/>
      <c r="B204" s="21" t="s">
        <v>66</v>
      </c>
      <c r="C204" s="63" t="s">
        <v>2</v>
      </c>
      <c r="D204" s="183">
        <v>2</v>
      </c>
      <c r="E204" s="177"/>
      <c r="F204" s="177">
        <f>SUM(D204*E204)</f>
        <v>0</v>
      </c>
    </row>
    <row r="205" spans="1:6" ht="12.75">
      <c r="A205" s="38"/>
      <c r="B205" s="21"/>
      <c r="C205" s="63"/>
      <c r="D205" s="183"/>
      <c r="E205" s="177"/>
      <c r="F205" s="177"/>
    </row>
    <row r="206" spans="1:6" ht="12.75">
      <c r="A206" s="38"/>
      <c r="B206" s="21"/>
      <c r="C206" s="63"/>
      <c r="D206" s="183"/>
      <c r="E206" s="177"/>
      <c r="F206" s="177"/>
    </row>
    <row r="207" spans="1:9" s="45" customFormat="1" ht="12.75">
      <c r="A207" s="30" t="s">
        <v>28</v>
      </c>
      <c r="B207" s="82" t="s">
        <v>214</v>
      </c>
      <c r="C207" s="63" t="s">
        <v>2</v>
      </c>
      <c r="D207" s="183">
        <v>1</v>
      </c>
      <c r="E207" s="177"/>
      <c r="F207" s="177">
        <f>SUM(D207*E207)</f>
        <v>0</v>
      </c>
      <c r="G207" s="182"/>
      <c r="H207" s="182"/>
      <c r="I207" s="182"/>
    </row>
    <row r="208" spans="1:2" ht="12.75">
      <c r="A208" s="38"/>
      <c r="B208" s="21"/>
    </row>
    <row r="209" spans="1:9" s="45" customFormat="1" ht="12.75">
      <c r="A209" s="30"/>
      <c r="B209" s="42"/>
      <c r="C209" s="27"/>
      <c r="D209" s="180"/>
      <c r="E209" s="181"/>
      <c r="F209" s="177"/>
      <c r="G209" s="182"/>
      <c r="H209" s="182"/>
      <c r="I209" s="182"/>
    </row>
    <row r="210" spans="1:9" s="45" customFormat="1" ht="25.5">
      <c r="A210" s="30" t="s">
        <v>37</v>
      </c>
      <c r="B210" s="82" t="s">
        <v>67</v>
      </c>
      <c r="C210" s="63" t="s">
        <v>68</v>
      </c>
      <c r="D210" s="183">
        <v>600</v>
      </c>
      <c r="E210" s="177"/>
      <c r="F210" s="177">
        <f>SUM(D210*E210)</f>
        <v>0</v>
      </c>
      <c r="G210" s="182"/>
      <c r="H210" s="182"/>
      <c r="I210" s="182"/>
    </row>
    <row r="211" spans="1:6" ht="12.75">
      <c r="A211" s="38"/>
      <c r="B211" s="21"/>
      <c r="C211" s="70"/>
      <c r="D211" s="261"/>
      <c r="E211" s="220"/>
      <c r="F211" s="220"/>
    </row>
    <row r="212" spans="1:4" ht="12.75">
      <c r="A212" s="38"/>
      <c r="B212" s="21"/>
      <c r="C212" s="61"/>
      <c r="D212" s="183"/>
    </row>
    <row r="213" spans="1:4" ht="25.5">
      <c r="A213" s="38" t="s">
        <v>46</v>
      </c>
      <c r="B213" s="21" t="s">
        <v>93</v>
      </c>
      <c r="C213" s="63"/>
      <c r="D213" s="183"/>
    </row>
    <row r="214" spans="1:6" ht="12.75">
      <c r="A214" s="34"/>
      <c r="B214" s="21" t="s">
        <v>69</v>
      </c>
      <c r="C214" s="63" t="s">
        <v>70</v>
      </c>
      <c r="D214" s="183">
        <v>20</v>
      </c>
      <c r="E214" s="184"/>
      <c r="F214" s="177">
        <f>SUM(D214*E214)</f>
        <v>0</v>
      </c>
    </row>
    <row r="215" spans="1:6" ht="12.75">
      <c r="A215" s="34"/>
      <c r="B215" s="21"/>
      <c r="C215" s="63"/>
      <c r="D215" s="183"/>
      <c r="E215" s="177"/>
      <c r="F215" s="177"/>
    </row>
    <row r="216" spans="1:6" ht="12.75">
      <c r="A216" s="34"/>
      <c r="B216" s="21"/>
      <c r="C216" s="63"/>
      <c r="D216" s="183"/>
      <c r="E216" s="177"/>
      <c r="F216" s="177"/>
    </row>
    <row r="217" spans="1:6" ht="102">
      <c r="A217" s="43" t="s">
        <v>74</v>
      </c>
      <c r="B217" s="84" t="s">
        <v>71</v>
      </c>
      <c r="C217" s="63" t="s">
        <v>2</v>
      </c>
      <c r="D217" s="183">
        <v>1</v>
      </c>
      <c r="E217" s="177"/>
      <c r="F217" s="177">
        <f>SUM(D217*E217)</f>
        <v>0</v>
      </c>
    </row>
    <row r="218" spans="2:6" ht="12.75">
      <c r="B218" s="21"/>
      <c r="C218" s="71"/>
      <c r="D218" s="262"/>
      <c r="E218" s="221"/>
      <c r="F218" s="220"/>
    </row>
    <row r="219" spans="2:6" ht="12.75">
      <c r="B219" s="21"/>
      <c r="C219" s="63"/>
      <c r="D219" s="183"/>
      <c r="E219" s="184"/>
      <c r="F219" s="177"/>
    </row>
    <row r="220" spans="1:6" ht="25.5">
      <c r="A220" s="43" t="s">
        <v>78</v>
      </c>
      <c r="B220" s="84" t="s">
        <v>72</v>
      </c>
      <c r="C220" s="63" t="s">
        <v>2</v>
      </c>
      <c r="D220" s="183">
        <v>1</v>
      </c>
      <c r="F220" s="177">
        <f>SUM(D220*E220)</f>
        <v>0</v>
      </c>
    </row>
    <row r="221" spans="2:6" ht="12.75">
      <c r="B221" s="84"/>
      <c r="C221" s="63"/>
      <c r="D221" s="183"/>
      <c r="F221" s="177"/>
    </row>
    <row r="222" spans="2:4" ht="12.75">
      <c r="B222" s="20"/>
      <c r="C222" s="63"/>
      <c r="D222" s="183"/>
    </row>
    <row r="223" spans="1:6" ht="63.75">
      <c r="A223" s="43" t="s">
        <v>80</v>
      </c>
      <c r="B223" s="21" t="s">
        <v>73</v>
      </c>
      <c r="C223" s="63" t="s">
        <v>2</v>
      </c>
      <c r="D223" s="183">
        <v>16</v>
      </c>
      <c r="E223" s="177"/>
      <c r="F223" s="177">
        <f>SUM(D223*E223)</f>
        <v>0</v>
      </c>
    </row>
    <row r="224" ht="12.75">
      <c r="B224" s="21"/>
    </row>
    <row r="225" spans="2:6" ht="12.75">
      <c r="B225" s="21"/>
      <c r="C225" s="63"/>
      <c r="D225" s="183"/>
      <c r="F225" s="177"/>
    </row>
    <row r="226" spans="1:9" s="20" customFormat="1" ht="25.5">
      <c r="A226" s="34" t="s">
        <v>81</v>
      </c>
      <c r="B226" s="87" t="s">
        <v>222</v>
      </c>
      <c r="C226" s="117"/>
      <c r="D226" s="263"/>
      <c r="E226" s="222"/>
      <c r="F226" s="222" t="str">
        <f>IF(D226&lt;&gt;0,D226*E226," ")</f>
        <v> </v>
      </c>
      <c r="G226" s="185"/>
      <c r="H226" s="185"/>
      <c r="I226" s="185"/>
    </row>
    <row r="227" spans="1:9" s="20" customFormat="1" ht="114.75">
      <c r="A227" s="113"/>
      <c r="B227" s="87" t="s">
        <v>223</v>
      </c>
      <c r="C227" s="117"/>
      <c r="D227" s="183"/>
      <c r="E227" s="222"/>
      <c r="F227" s="222" t="str">
        <f>IF(D227&lt;&gt;0,D227*E227," ")</f>
        <v> </v>
      </c>
      <c r="G227" s="185"/>
      <c r="H227" s="185"/>
      <c r="I227" s="185"/>
    </row>
    <row r="228" spans="1:9" s="20" customFormat="1" ht="25.5">
      <c r="A228" s="113"/>
      <c r="B228" s="87" t="s">
        <v>91</v>
      </c>
      <c r="C228" s="117" t="s">
        <v>9</v>
      </c>
      <c r="D228" s="183">
        <v>120</v>
      </c>
      <c r="E228" s="222"/>
      <c r="F228" s="223">
        <f>D228*E228</f>
        <v>0</v>
      </c>
      <c r="G228" s="185"/>
      <c r="H228" s="185"/>
      <c r="I228" s="185"/>
    </row>
    <row r="229" spans="1:9" s="20" customFormat="1" ht="12.75">
      <c r="A229" s="34"/>
      <c r="C229" s="63"/>
      <c r="D229" s="183"/>
      <c r="E229" s="224"/>
      <c r="F229" s="224"/>
      <c r="G229" s="185"/>
      <c r="H229" s="185"/>
      <c r="I229" s="185"/>
    </row>
    <row r="230" spans="1:9" s="20" customFormat="1" ht="12.75">
      <c r="A230" s="34"/>
      <c r="B230" s="36"/>
      <c r="C230" s="63"/>
      <c r="D230" s="183"/>
      <c r="E230" s="184"/>
      <c r="F230" s="177">
        <f>SUM(D230*E230)</f>
        <v>0</v>
      </c>
      <c r="G230" s="185"/>
      <c r="H230" s="185"/>
      <c r="I230" s="185"/>
    </row>
    <row r="231" spans="1:9" s="20" customFormat="1" ht="51">
      <c r="A231" s="34" t="s">
        <v>83</v>
      </c>
      <c r="B231" s="36" t="s">
        <v>219</v>
      </c>
      <c r="C231" s="63"/>
      <c r="D231" s="183"/>
      <c r="E231" s="224"/>
      <c r="F231" s="224"/>
      <c r="G231" s="185"/>
      <c r="H231" s="185"/>
      <c r="I231" s="185"/>
    </row>
    <row r="232" spans="1:9" s="20" customFormat="1" ht="25.5">
      <c r="A232" s="34"/>
      <c r="B232" s="87" t="s">
        <v>218</v>
      </c>
      <c r="C232" s="63"/>
      <c r="D232" s="183"/>
      <c r="E232" s="224"/>
      <c r="F232" s="224"/>
      <c r="G232" s="185"/>
      <c r="H232" s="185"/>
      <c r="I232" s="185"/>
    </row>
    <row r="233" spans="1:9" s="20" customFormat="1" ht="12.75">
      <c r="A233" s="34"/>
      <c r="B233" s="87" t="s">
        <v>215</v>
      </c>
      <c r="C233" s="63"/>
      <c r="D233" s="183"/>
      <c r="E233" s="224"/>
      <c r="F233" s="224"/>
      <c r="G233" s="185"/>
      <c r="H233" s="185"/>
      <c r="I233" s="185"/>
    </row>
    <row r="234" spans="1:9" s="20" customFormat="1" ht="12.75">
      <c r="A234" s="34"/>
      <c r="B234" s="87" t="s">
        <v>216</v>
      </c>
      <c r="C234" s="63" t="s">
        <v>2</v>
      </c>
      <c r="D234" s="183">
        <v>1</v>
      </c>
      <c r="E234" s="184"/>
      <c r="F234" s="177">
        <f>SUM(D234*E234)</f>
        <v>0</v>
      </c>
      <c r="G234" s="185"/>
      <c r="H234" s="185"/>
      <c r="I234" s="185"/>
    </row>
    <row r="235" spans="1:9" s="20" customFormat="1" ht="12.75">
      <c r="A235" s="34"/>
      <c r="B235" s="87" t="s">
        <v>217</v>
      </c>
      <c r="C235" s="63"/>
      <c r="D235" s="183"/>
      <c r="E235" s="184"/>
      <c r="F235" s="177"/>
      <c r="G235" s="185"/>
      <c r="H235" s="185"/>
      <c r="I235" s="185"/>
    </row>
    <row r="236" spans="1:9" s="20" customFormat="1" ht="12.75">
      <c r="A236" s="34"/>
      <c r="B236" s="87"/>
      <c r="C236" s="63"/>
      <c r="D236" s="183"/>
      <c r="E236" s="184"/>
      <c r="F236" s="177"/>
      <c r="G236" s="185"/>
      <c r="H236" s="185"/>
      <c r="I236" s="185"/>
    </row>
    <row r="237" spans="1:9" s="77" customFormat="1" ht="12.75">
      <c r="A237" s="51"/>
      <c r="B237" s="76"/>
      <c r="C237" s="49"/>
      <c r="D237" s="180"/>
      <c r="E237" s="225"/>
      <c r="F237" s="226"/>
      <c r="G237" s="227"/>
      <c r="H237" s="227"/>
      <c r="I237" s="227"/>
    </row>
    <row r="238" spans="1:9" s="62" customFormat="1" ht="25.5">
      <c r="A238" s="30" t="s">
        <v>85</v>
      </c>
      <c r="B238" s="88" t="s">
        <v>40</v>
      </c>
      <c r="C238" s="50"/>
      <c r="D238" s="264"/>
      <c r="E238" s="228"/>
      <c r="F238" s="228"/>
      <c r="G238" s="229"/>
      <c r="H238" s="229"/>
      <c r="I238" s="229"/>
    </row>
    <row r="239" spans="1:9" s="20" customFormat="1" ht="12.75">
      <c r="A239" s="30" t="s">
        <v>6</v>
      </c>
      <c r="B239" s="31" t="s">
        <v>41</v>
      </c>
      <c r="C239" s="27" t="s">
        <v>6</v>
      </c>
      <c r="D239" s="180"/>
      <c r="E239" s="181"/>
      <c r="F239" s="181"/>
      <c r="G239" s="185"/>
      <c r="H239" s="185"/>
      <c r="I239" s="185"/>
    </row>
    <row r="240" spans="1:9" s="20" customFormat="1" ht="12.75">
      <c r="A240" s="30"/>
      <c r="B240" s="31" t="s">
        <v>42</v>
      </c>
      <c r="C240" s="27" t="s">
        <v>6</v>
      </c>
      <c r="D240" s="180"/>
      <c r="E240" s="181"/>
      <c r="F240" s="181"/>
      <c r="G240" s="185"/>
      <c r="H240" s="185"/>
      <c r="I240" s="185"/>
    </row>
    <row r="241" spans="1:9" s="20" customFormat="1" ht="12.75">
      <c r="A241" s="30"/>
      <c r="B241" s="31" t="s">
        <v>43</v>
      </c>
      <c r="C241" s="27" t="s">
        <v>6</v>
      </c>
      <c r="D241" s="180"/>
      <c r="E241" s="181"/>
      <c r="F241" s="181"/>
      <c r="G241" s="185"/>
      <c r="H241" s="185"/>
      <c r="I241" s="185"/>
    </row>
    <row r="242" spans="1:9" s="20" customFormat="1" ht="12.75">
      <c r="A242" s="30"/>
      <c r="B242" s="31" t="s">
        <v>44</v>
      </c>
      <c r="C242" s="27" t="s">
        <v>6</v>
      </c>
      <c r="D242" s="180"/>
      <c r="E242" s="181"/>
      <c r="F242" s="181"/>
      <c r="G242" s="185"/>
      <c r="H242" s="185"/>
      <c r="I242" s="185"/>
    </row>
    <row r="243" spans="1:9" s="20" customFormat="1" ht="12.75">
      <c r="A243" s="30"/>
      <c r="B243" s="31" t="s">
        <v>75</v>
      </c>
      <c r="C243" s="27" t="s">
        <v>6</v>
      </c>
      <c r="D243" s="180"/>
      <c r="E243" s="181"/>
      <c r="F243" s="181"/>
      <c r="G243" s="185"/>
      <c r="H243" s="185"/>
      <c r="I243" s="185"/>
    </row>
    <row r="244" spans="1:9" s="20" customFormat="1" ht="12.75">
      <c r="A244" s="30"/>
      <c r="B244" s="31" t="s">
        <v>76</v>
      </c>
      <c r="C244" s="27" t="s">
        <v>77</v>
      </c>
      <c r="D244" s="180"/>
      <c r="E244" s="181"/>
      <c r="F244" s="181"/>
      <c r="G244" s="185"/>
      <c r="H244" s="185"/>
      <c r="I244" s="185"/>
    </row>
    <row r="245" spans="1:9" s="20" customFormat="1" ht="12.75">
      <c r="A245" s="30"/>
      <c r="B245" s="31" t="s">
        <v>45</v>
      </c>
      <c r="C245" s="27" t="s">
        <v>2</v>
      </c>
      <c r="D245" s="180">
        <v>1</v>
      </c>
      <c r="E245" s="181"/>
      <c r="F245" s="181">
        <f>D245*E245</f>
        <v>0</v>
      </c>
      <c r="G245" s="185"/>
      <c r="H245" s="185"/>
      <c r="I245" s="185"/>
    </row>
    <row r="246" spans="1:9" s="20" customFormat="1" ht="12.75">
      <c r="A246" s="30" t="s">
        <v>6</v>
      </c>
      <c r="B246" s="31" t="s">
        <v>6</v>
      </c>
      <c r="C246" s="115"/>
      <c r="D246" s="196"/>
      <c r="E246" s="201"/>
      <c r="F246" s="201"/>
      <c r="G246" s="185"/>
      <c r="H246" s="185"/>
      <c r="I246" s="185"/>
    </row>
    <row r="247" spans="1:9" s="20" customFormat="1" ht="12.75">
      <c r="A247" s="23"/>
      <c r="B247" s="89"/>
      <c r="C247" s="63"/>
      <c r="D247" s="183"/>
      <c r="E247" s="230"/>
      <c r="F247" s="181"/>
      <c r="G247" s="185"/>
      <c r="H247" s="185"/>
      <c r="I247" s="185"/>
    </row>
    <row r="248" spans="1:9" s="20" customFormat="1" ht="38.25">
      <c r="A248" s="30" t="s">
        <v>87</v>
      </c>
      <c r="B248" s="88" t="s">
        <v>79</v>
      </c>
      <c r="C248" s="63"/>
      <c r="D248" s="183"/>
      <c r="E248" s="230"/>
      <c r="F248" s="181"/>
      <c r="G248" s="185"/>
      <c r="H248" s="185"/>
      <c r="I248" s="185"/>
    </row>
    <row r="249" spans="1:9" s="20" customFormat="1" ht="12.75">
      <c r="A249" s="23"/>
      <c r="B249" s="89"/>
      <c r="C249" s="27" t="s">
        <v>2</v>
      </c>
      <c r="D249" s="180">
        <v>1</v>
      </c>
      <c r="E249" s="181"/>
      <c r="F249" s="181">
        <f>D249*E249</f>
        <v>0</v>
      </c>
      <c r="G249" s="185"/>
      <c r="H249" s="185"/>
      <c r="I249" s="185"/>
    </row>
    <row r="250" spans="1:9" s="20" customFormat="1" ht="12.75">
      <c r="A250" s="23"/>
      <c r="B250" s="89"/>
      <c r="C250" s="63"/>
      <c r="D250" s="183"/>
      <c r="E250" s="230"/>
      <c r="F250" s="181"/>
      <c r="G250" s="185"/>
      <c r="H250" s="185"/>
      <c r="I250" s="185"/>
    </row>
    <row r="251" spans="2:6" ht="12.75">
      <c r="B251" s="21"/>
      <c r="C251" s="63"/>
      <c r="D251" s="183"/>
      <c r="E251" s="184"/>
      <c r="F251" s="177"/>
    </row>
    <row r="252" spans="1:6" ht="25.5">
      <c r="A252" s="43" t="s">
        <v>109</v>
      </c>
      <c r="B252" s="84" t="s">
        <v>92</v>
      </c>
      <c r="C252" s="63"/>
      <c r="D252" s="183"/>
      <c r="F252" s="177"/>
    </row>
    <row r="253" spans="2:6" ht="25.5">
      <c r="B253" s="84" t="s">
        <v>220</v>
      </c>
      <c r="C253" s="63" t="s">
        <v>2</v>
      </c>
      <c r="D253" s="183">
        <v>1</v>
      </c>
      <c r="F253" s="177">
        <f>SUM(D253*E253)</f>
        <v>0</v>
      </c>
    </row>
    <row r="254" spans="2:6" ht="12.75">
      <c r="B254" s="90"/>
      <c r="C254" s="63"/>
      <c r="D254" s="183"/>
      <c r="F254" s="177"/>
    </row>
    <row r="255" spans="2:6" ht="12.75">
      <c r="B255" s="21"/>
      <c r="C255" s="63"/>
      <c r="D255" s="183"/>
      <c r="E255" s="184"/>
      <c r="F255" s="177"/>
    </row>
    <row r="256" spans="1:6" ht="25.5">
      <c r="A256" s="43" t="s">
        <v>110</v>
      </c>
      <c r="B256" s="84" t="s">
        <v>221</v>
      </c>
      <c r="C256" s="63"/>
      <c r="D256" s="183"/>
      <c r="F256" s="177"/>
    </row>
    <row r="257" spans="2:6" ht="25.5">
      <c r="B257" s="84" t="s">
        <v>220</v>
      </c>
      <c r="C257" s="63" t="s">
        <v>2</v>
      </c>
      <c r="D257" s="183">
        <v>1</v>
      </c>
      <c r="F257" s="177">
        <f>SUM(D257*E257)</f>
        <v>0</v>
      </c>
    </row>
    <row r="258" spans="2:6" ht="12.75">
      <c r="B258" s="90"/>
      <c r="C258" s="63"/>
      <c r="D258" s="183"/>
      <c r="F258" s="177"/>
    </row>
    <row r="259" spans="2:6" ht="12.75">
      <c r="B259" s="21"/>
      <c r="C259" s="63"/>
      <c r="D259" s="183"/>
      <c r="F259" s="177"/>
    </row>
    <row r="260" spans="1:9" s="20" customFormat="1" ht="38.25">
      <c r="A260" s="34" t="s">
        <v>111</v>
      </c>
      <c r="B260" s="36" t="s">
        <v>82</v>
      </c>
      <c r="C260" s="63"/>
      <c r="D260" s="183"/>
      <c r="E260" s="184"/>
      <c r="F260" s="184"/>
      <c r="G260" s="185"/>
      <c r="H260" s="185"/>
      <c r="I260" s="185"/>
    </row>
    <row r="261" spans="1:9" s="20" customFormat="1" ht="12.75">
      <c r="A261" s="34"/>
      <c r="B261" s="37"/>
      <c r="C261" s="63" t="s">
        <v>2</v>
      </c>
      <c r="D261" s="183">
        <v>1</v>
      </c>
      <c r="E261" s="184"/>
      <c r="F261" s="184">
        <f>D261*E261</f>
        <v>0</v>
      </c>
      <c r="G261" s="185"/>
      <c r="H261" s="185"/>
      <c r="I261" s="185"/>
    </row>
    <row r="262" spans="1:9" s="20" customFormat="1" ht="12.75">
      <c r="A262" s="34"/>
      <c r="B262" s="37"/>
      <c r="C262" s="63"/>
      <c r="D262" s="183"/>
      <c r="E262" s="184"/>
      <c r="F262" s="184"/>
      <c r="G262" s="185"/>
      <c r="H262" s="185"/>
      <c r="I262" s="185"/>
    </row>
    <row r="263" spans="1:9" s="20" customFormat="1" ht="12.75">
      <c r="A263" s="34"/>
      <c r="B263" s="37"/>
      <c r="C263" s="63"/>
      <c r="D263" s="183"/>
      <c r="E263" s="184"/>
      <c r="F263" s="184"/>
      <c r="G263" s="185"/>
      <c r="H263" s="185"/>
      <c r="I263" s="185"/>
    </row>
    <row r="264" spans="1:9" s="20" customFormat="1" ht="63.75">
      <c r="A264" s="34" t="s">
        <v>112</v>
      </c>
      <c r="B264" s="31" t="s">
        <v>84</v>
      </c>
      <c r="C264" s="63" t="s">
        <v>2</v>
      </c>
      <c r="D264" s="183">
        <v>1</v>
      </c>
      <c r="E264" s="184"/>
      <c r="F264" s="184">
        <f>D264*E264</f>
        <v>0</v>
      </c>
      <c r="G264" s="185"/>
      <c r="H264" s="185"/>
      <c r="I264" s="185"/>
    </row>
    <row r="265" spans="1:9" s="20" customFormat="1" ht="12.75">
      <c r="A265" s="34"/>
      <c r="B265" s="31"/>
      <c r="C265" s="63"/>
      <c r="D265" s="183"/>
      <c r="E265" s="184"/>
      <c r="F265" s="184"/>
      <c r="G265" s="185"/>
      <c r="H265" s="185"/>
      <c r="I265" s="185"/>
    </row>
    <row r="266" spans="2:6" ht="12.75">
      <c r="B266" s="21"/>
      <c r="C266" s="63"/>
      <c r="D266" s="183"/>
      <c r="E266" s="177"/>
      <c r="F266" s="177"/>
    </row>
    <row r="267" spans="1:6" ht="25.5">
      <c r="A267" s="43" t="s">
        <v>228</v>
      </c>
      <c r="B267" s="84" t="s">
        <v>89</v>
      </c>
      <c r="C267" s="66"/>
      <c r="D267" s="210"/>
      <c r="E267" s="177"/>
      <c r="F267" s="177"/>
    </row>
    <row r="268" spans="2:6" ht="12.75">
      <c r="B268" s="21"/>
      <c r="C268" s="66" t="s">
        <v>2</v>
      </c>
      <c r="D268" s="210">
        <v>1</v>
      </c>
      <c r="E268" s="177"/>
      <c r="F268" s="177">
        <f>SUM(D268*E268)</f>
        <v>0</v>
      </c>
    </row>
    <row r="269" spans="2:6" ht="12.75">
      <c r="B269" s="21"/>
      <c r="C269" s="63"/>
      <c r="D269" s="183"/>
      <c r="E269" s="177"/>
      <c r="F269" s="177"/>
    </row>
    <row r="270" spans="1:9" s="20" customFormat="1" ht="12.75">
      <c r="A270" s="23"/>
      <c r="B270" s="89"/>
      <c r="C270" s="63"/>
      <c r="D270" s="183"/>
      <c r="E270" s="230"/>
      <c r="F270" s="181"/>
      <c r="G270" s="185"/>
      <c r="H270" s="185"/>
      <c r="I270" s="185"/>
    </row>
    <row r="271" spans="1:9" s="20" customFormat="1" ht="51">
      <c r="A271" s="30" t="s">
        <v>229</v>
      </c>
      <c r="B271" s="89" t="s">
        <v>86</v>
      </c>
      <c r="C271" s="27" t="s">
        <v>2</v>
      </c>
      <c r="D271" s="180">
        <v>1</v>
      </c>
      <c r="E271" s="184"/>
      <c r="F271" s="181">
        <f>D271*E271</f>
        <v>0</v>
      </c>
      <c r="G271" s="185"/>
      <c r="H271" s="185"/>
      <c r="I271" s="185"/>
    </row>
    <row r="272" spans="1:9" s="20" customFormat="1" ht="12.75">
      <c r="A272" s="23"/>
      <c r="B272" s="89"/>
      <c r="D272" s="265"/>
      <c r="E272" s="185"/>
      <c r="F272" s="278"/>
      <c r="G272" s="185"/>
      <c r="H272" s="185"/>
      <c r="I272" s="185"/>
    </row>
    <row r="273" spans="1:9" s="20" customFormat="1" ht="12.75">
      <c r="A273" s="23"/>
      <c r="B273" s="89"/>
      <c r="C273" s="63"/>
      <c r="D273" s="183"/>
      <c r="E273" s="230"/>
      <c r="F273" s="181"/>
      <c r="G273" s="185"/>
      <c r="H273" s="185"/>
      <c r="I273" s="185"/>
    </row>
    <row r="274" spans="1:9" s="20" customFormat="1" ht="51">
      <c r="A274" s="30" t="s">
        <v>230</v>
      </c>
      <c r="B274" s="89" t="s">
        <v>88</v>
      </c>
      <c r="C274" s="27" t="s">
        <v>2</v>
      </c>
      <c r="D274" s="180">
        <v>1</v>
      </c>
      <c r="E274" s="184"/>
      <c r="F274" s="181">
        <f>D274*E274</f>
        <v>0</v>
      </c>
      <c r="G274" s="185"/>
      <c r="H274" s="185"/>
      <c r="I274" s="185"/>
    </row>
    <row r="275" spans="1:9" s="20" customFormat="1" ht="37.5" customHeight="1">
      <c r="A275" s="23"/>
      <c r="B275" s="283" t="s">
        <v>291</v>
      </c>
      <c r="C275" s="63"/>
      <c r="D275" s="183"/>
      <c r="E275" s="230"/>
      <c r="F275" s="184">
        <f>SUM(F4:F274)</f>
        <v>0</v>
      </c>
      <c r="G275" s="185"/>
      <c r="H275" s="185"/>
      <c r="I275" s="185"/>
    </row>
    <row r="276" spans="1:9" s="20" customFormat="1" ht="12.75">
      <c r="A276" s="23"/>
      <c r="B276" s="31"/>
      <c r="C276" s="63"/>
      <c r="D276" s="183"/>
      <c r="E276" s="184"/>
      <c r="F276" s="181"/>
      <c r="G276" s="185"/>
      <c r="H276" s="185"/>
      <c r="I276" s="185"/>
    </row>
    <row r="277" spans="1:9" s="20" customFormat="1" ht="12.75">
      <c r="A277" s="30" t="s">
        <v>231</v>
      </c>
      <c r="B277" s="88" t="s">
        <v>39</v>
      </c>
      <c r="C277" s="115"/>
      <c r="D277" s="196"/>
      <c r="E277" s="201"/>
      <c r="F277" s="201"/>
      <c r="G277" s="185"/>
      <c r="H277" s="185"/>
      <c r="I277" s="185"/>
    </row>
    <row r="278" spans="1:9" s="20" customFormat="1" ht="12.75">
      <c r="A278" s="23"/>
      <c r="B278" s="31"/>
      <c r="C278" s="27" t="s">
        <v>7</v>
      </c>
      <c r="D278" s="180">
        <v>2</v>
      </c>
      <c r="E278" s="184"/>
      <c r="F278" s="181">
        <f>F275*D278/100</f>
        <v>0</v>
      </c>
      <c r="G278" s="185"/>
      <c r="H278" s="185"/>
      <c r="I278" s="185"/>
    </row>
    <row r="279" spans="1:9" s="20" customFormat="1" ht="12.75">
      <c r="A279" s="34"/>
      <c r="B279" s="37"/>
      <c r="C279" s="63"/>
      <c r="D279" s="183"/>
      <c r="E279" s="184"/>
      <c r="F279" s="184"/>
      <c r="G279" s="185"/>
      <c r="H279" s="185"/>
      <c r="I279" s="185"/>
    </row>
    <row r="280" spans="1:9" s="20" customFormat="1" ht="12.75">
      <c r="A280" s="23"/>
      <c r="B280" s="31"/>
      <c r="C280" s="63"/>
      <c r="D280" s="183"/>
      <c r="E280" s="184"/>
      <c r="F280" s="181"/>
      <c r="G280" s="185"/>
      <c r="H280" s="185"/>
      <c r="I280" s="185"/>
    </row>
    <row r="281" spans="1:9" s="20" customFormat="1" ht="12.75">
      <c r="A281" s="30" t="s">
        <v>232</v>
      </c>
      <c r="B281" s="88" t="s">
        <v>226</v>
      </c>
      <c r="C281" s="115"/>
      <c r="D281" s="196"/>
      <c r="E281" s="201"/>
      <c r="F281" s="201"/>
      <c r="G281" s="185"/>
      <c r="H281" s="185"/>
      <c r="I281" s="185"/>
    </row>
    <row r="282" spans="1:9" s="20" customFormat="1" ht="25.5">
      <c r="A282" s="23"/>
      <c r="B282" s="31" t="s">
        <v>227</v>
      </c>
      <c r="C282" s="27" t="s">
        <v>7</v>
      </c>
      <c r="D282" s="180">
        <v>5</v>
      </c>
      <c r="E282" s="184"/>
      <c r="F282" s="181">
        <f>F275*D282/100</f>
        <v>0</v>
      </c>
      <c r="G282" s="185"/>
      <c r="H282" s="185"/>
      <c r="I282" s="185"/>
    </row>
    <row r="283" spans="1:9" s="20" customFormat="1" ht="12.75">
      <c r="A283" s="34"/>
      <c r="B283" s="37"/>
      <c r="C283" s="63"/>
      <c r="D283" s="183"/>
      <c r="E283" s="184"/>
      <c r="F283" s="184"/>
      <c r="G283" s="185"/>
      <c r="H283" s="185"/>
      <c r="I283" s="185"/>
    </row>
    <row r="284" spans="1:9" s="20" customFormat="1" ht="12.75">
      <c r="A284" s="34"/>
      <c r="B284" s="31"/>
      <c r="C284" s="27"/>
      <c r="D284" s="180"/>
      <c r="E284" s="230"/>
      <c r="F284" s="181"/>
      <c r="G284" s="185"/>
      <c r="H284" s="185"/>
      <c r="I284" s="185"/>
    </row>
    <row r="285" spans="1:6" ht="12.75">
      <c r="A285" s="51"/>
      <c r="B285" s="76"/>
      <c r="C285" s="49"/>
      <c r="D285" s="190"/>
      <c r="E285" s="191"/>
      <c r="F285" s="191"/>
    </row>
    <row r="286" spans="1:6" ht="15" thickBot="1">
      <c r="A286" s="52"/>
      <c r="B286" s="292" t="s">
        <v>284</v>
      </c>
      <c r="C286" s="292"/>
      <c r="D286" s="231"/>
      <c r="E286" s="232"/>
      <c r="F286" s="233">
        <f>SUM(F275:F285)</f>
        <v>0</v>
      </c>
    </row>
    <row r="287" spans="1:6" ht="12.75">
      <c r="A287" s="51"/>
      <c r="B287" s="76"/>
      <c r="C287" s="49"/>
      <c r="D287" s="190"/>
      <c r="E287" s="191"/>
      <c r="F287" s="191"/>
    </row>
    <row r="288" spans="1:9" s="20" customFormat="1" ht="12.75">
      <c r="A288" s="34"/>
      <c r="B288" s="21"/>
      <c r="C288" s="63"/>
      <c r="D288" s="183"/>
      <c r="E288" s="184"/>
      <c r="F288" s="184"/>
      <c r="G288" s="185"/>
      <c r="H288" s="185"/>
      <c r="I288" s="185"/>
    </row>
    <row r="289" spans="1:9" s="166" customFormat="1" ht="14.25">
      <c r="A289" s="163" t="s">
        <v>285</v>
      </c>
      <c r="B289" s="164" t="s">
        <v>248</v>
      </c>
      <c r="C289" s="165"/>
      <c r="D289" s="186"/>
      <c r="E289" s="187"/>
      <c r="F289" s="188"/>
      <c r="G289" s="189"/>
      <c r="H289" s="189"/>
      <c r="I289" s="189"/>
    </row>
    <row r="290" spans="1:9" s="74" customFormat="1" ht="12.75">
      <c r="A290" s="51"/>
      <c r="B290" s="80"/>
      <c r="C290" s="68"/>
      <c r="D290" s="190"/>
      <c r="E290" s="191"/>
      <c r="F290" s="192"/>
      <c r="G290" s="193"/>
      <c r="H290" s="193"/>
      <c r="I290" s="193"/>
    </row>
    <row r="291" spans="1:9" s="170" customFormat="1" ht="11.25">
      <c r="A291" s="167"/>
      <c r="B291" s="168" t="s">
        <v>0</v>
      </c>
      <c r="C291" s="169" t="s">
        <v>29</v>
      </c>
      <c r="D291" s="255" t="s">
        <v>47</v>
      </c>
      <c r="E291" s="194" t="s">
        <v>48</v>
      </c>
      <c r="F291" s="194" t="s">
        <v>49</v>
      </c>
      <c r="G291" s="195"/>
      <c r="H291" s="195"/>
      <c r="I291" s="195"/>
    </row>
    <row r="292" spans="1:9" s="78" customFormat="1" ht="12.75">
      <c r="A292" s="41"/>
      <c r="B292" s="81"/>
      <c r="C292" s="115"/>
      <c r="D292" s="196"/>
      <c r="E292" s="177"/>
      <c r="F292" s="177"/>
      <c r="G292" s="197"/>
      <c r="H292" s="197"/>
      <c r="I292" s="197"/>
    </row>
    <row r="293" spans="1:4" ht="12.75">
      <c r="A293" s="34"/>
      <c r="B293" s="83"/>
      <c r="C293" s="63"/>
      <c r="D293" s="183"/>
    </row>
    <row r="294" spans="1:9" s="118" customFormat="1" ht="25.5">
      <c r="A294" s="33" t="s">
        <v>12</v>
      </c>
      <c r="B294" s="46" t="s">
        <v>262</v>
      </c>
      <c r="C294" s="27"/>
      <c r="D294" s="266"/>
      <c r="E294" s="234"/>
      <c r="F294" s="279"/>
      <c r="G294" s="235"/>
      <c r="H294" s="236"/>
      <c r="I294" s="236"/>
    </row>
    <row r="295" spans="1:9" s="118" customFormat="1" ht="12.75">
      <c r="A295" s="33"/>
      <c r="B295" s="29" t="s">
        <v>210</v>
      </c>
      <c r="C295" s="27" t="s">
        <v>2</v>
      </c>
      <c r="D295" s="266">
        <v>4</v>
      </c>
      <c r="E295" s="237"/>
      <c r="F295" s="238">
        <f>D295*E295</f>
        <v>0</v>
      </c>
      <c r="G295" s="235"/>
      <c r="H295" s="236"/>
      <c r="I295" s="236"/>
    </row>
    <row r="296" spans="1:9" s="118" customFormat="1" ht="12.75">
      <c r="A296" s="33"/>
      <c r="B296" s="29" t="s">
        <v>209</v>
      </c>
      <c r="C296" s="27" t="s">
        <v>2</v>
      </c>
      <c r="D296" s="266">
        <v>2</v>
      </c>
      <c r="E296" s="237"/>
      <c r="F296" s="238">
        <f>D296*E296</f>
        <v>0</v>
      </c>
      <c r="G296" s="235"/>
      <c r="H296" s="236"/>
      <c r="I296" s="236"/>
    </row>
    <row r="297" spans="1:9" s="118" customFormat="1" ht="12.75">
      <c r="A297" s="33"/>
      <c r="B297" s="29" t="s">
        <v>208</v>
      </c>
      <c r="C297" s="27" t="s">
        <v>2</v>
      </c>
      <c r="D297" s="266">
        <v>4</v>
      </c>
      <c r="E297" s="237"/>
      <c r="F297" s="238">
        <f>D297*E297</f>
        <v>0</v>
      </c>
      <c r="G297" s="235"/>
      <c r="H297" s="236"/>
      <c r="I297" s="236"/>
    </row>
    <row r="298" spans="1:9" s="118" customFormat="1" ht="12.75">
      <c r="A298" s="33"/>
      <c r="B298" s="29" t="s">
        <v>108</v>
      </c>
      <c r="C298" s="27" t="s">
        <v>2</v>
      </c>
      <c r="D298" s="266">
        <v>2</v>
      </c>
      <c r="E298" s="237"/>
      <c r="F298" s="238">
        <f>D298*E298</f>
        <v>0</v>
      </c>
      <c r="G298" s="235"/>
      <c r="H298" s="236"/>
      <c r="I298" s="236"/>
    </row>
    <row r="299" spans="1:9" s="118" customFormat="1" ht="12.75">
      <c r="A299" s="33"/>
      <c r="B299" s="29"/>
      <c r="C299" s="27"/>
      <c r="D299" s="266"/>
      <c r="E299" s="237"/>
      <c r="F299" s="238"/>
      <c r="G299" s="235"/>
      <c r="H299" s="236"/>
      <c r="I299" s="236"/>
    </row>
    <row r="300" spans="1:9" s="122" customFormat="1" ht="12.75">
      <c r="A300" s="119"/>
      <c r="B300" s="120"/>
      <c r="C300" s="121"/>
      <c r="D300" s="267"/>
      <c r="E300" s="239"/>
      <c r="F300" s="280"/>
      <c r="G300" s="240"/>
      <c r="H300" s="236"/>
      <c r="I300" s="236"/>
    </row>
    <row r="301" spans="1:9" s="122" customFormat="1" ht="102">
      <c r="A301" s="119" t="s">
        <v>10</v>
      </c>
      <c r="B301" s="120" t="s">
        <v>263</v>
      </c>
      <c r="C301" s="121"/>
      <c r="D301" s="267"/>
      <c r="E301" s="239"/>
      <c r="F301" s="280"/>
      <c r="G301" s="240"/>
      <c r="H301" s="236"/>
      <c r="I301" s="236"/>
    </row>
    <row r="302" spans="1:9" s="122" customFormat="1" ht="12.75">
      <c r="A302" s="119"/>
      <c r="B302" s="120" t="s">
        <v>249</v>
      </c>
      <c r="C302" s="121"/>
      <c r="D302" s="267"/>
      <c r="E302" s="239"/>
      <c r="F302" s="280"/>
      <c r="G302" s="240"/>
      <c r="H302" s="236"/>
      <c r="I302" s="236"/>
    </row>
    <row r="303" spans="1:9" s="122" customFormat="1" ht="12.75">
      <c r="A303" s="119"/>
      <c r="B303" s="120" t="s">
        <v>250</v>
      </c>
      <c r="C303" s="121"/>
      <c r="D303" s="267"/>
      <c r="E303" s="239"/>
      <c r="F303" s="280"/>
      <c r="G303" s="240"/>
      <c r="H303" s="236"/>
      <c r="I303" s="236"/>
    </row>
    <row r="304" spans="1:9" s="122" customFormat="1" ht="12.75">
      <c r="A304" s="119"/>
      <c r="B304" s="120" t="s">
        <v>251</v>
      </c>
      <c r="C304" s="121"/>
      <c r="D304" s="267"/>
      <c r="E304" s="239"/>
      <c r="F304" s="280"/>
      <c r="G304" s="240"/>
      <c r="H304" s="236"/>
      <c r="I304" s="236"/>
    </row>
    <row r="305" spans="1:9" s="122" customFormat="1" ht="12.75">
      <c r="A305" s="119"/>
      <c r="B305" s="120" t="s">
        <v>252</v>
      </c>
      <c r="C305" s="121"/>
      <c r="D305" s="267"/>
      <c r="E305" s="239"/>
      <c r="F305" s="280"/>
      <c r="G305" s="240"/>
      <c r="H305" s="236"/>
      <c r="I305" s="236"/>
    </row>
    <row r="306" spans="1:9" s="122" customFormat="1" ht="12.75">
      <c r="A306" s="119"/>
      <c r="B306" s="120" t="s">
        <v>233</v>
      </c>
      <c r="C306" s="121"/>
      <c r="D306" s="267"/>
      <c r="E306" s="239"/>
      <c r="F306" s="280"/>
      <c r="G306" s="240"/>
      <c r="H306" s="236"/>
      <c r="I306" s="236"/>
    </row>
    <row r="307" spans="1:9" s="122" customFormat="1" ht="12.75">
      <c r="A307" s="119"/>
      <c r="B307" s="120" t="s">
        <v>234</v>
      </c>
      <c r="C307" s="121" t="s">
        <v>2</v>
      </c>
      <c r="D307" s="267">
        <v>2</v>
      </c>
      <c r="E307" s="237"/>
      <c r="F307" s="238">
        <f>D307*E307</f>
        <v>0</v>
      </c>
      <c r="G307" s="240"/>
      <c r="H307" s="236"/>
      <c r="I307" s="236"/>
    </row>
    <row r="308" spans="1:9" s="122" customFormat="1" ht="12.75">
      <c r="A308" s="123"/>
      <c r="C308" s="124"/>
      <c r="D308" s="268"/>
      <c r="E308" s="234"/>
      <c r="F308" s="279"/>
      <c r="G308" s="240"/>
      <c r="H308" s="236"/>
      <c r="I308" s="236"/>
    </row>
    <row r="309" spans="1:9" s="127" customFormat="1" ht="12.75">
      <c r="A309" s="125"/>
      <c r="B309" s="126"/>
      <c r="C309" s="124"/>
      <c r="D309" s="268"/>
      <c r="E309" s="234"/>
      <c r="F309" s="279"/>
      <c r="G309" s="241"/>
      <c r="H309" s="236"/>
      <c r="I309" s="236"/>
    </row>
    <row r="310" spans="1:9" s="127" customFormat="1" ht="51">
      <c r="A310" s="129" t="s">
        <v>13</v>
      </c>
      <c r="B310" s="126" t="s">
        <v>264</v>
      </c>
      <c r="C310" s="128"/>
      <c r="D310" s="269"/>
      <c r="E310" s="234"/>
      <c r="F310" s="279"/>
      <c r="G310" s="241"/>
      <c r="H310" s="236"/>
      <c r="I310" s="236"/>
    </row>
    <row r="311" spans="1:9" s="127" customFormat="1" ht="12.75">
      <c r="A311" s="129"/>
      <c r="B311" s="126" t="s">
        <v>236</v>
      </c>
      <c r="C311" s="128" t="s">
        <v>2</v>
      </c>
      <c r="D311" s="269">
        <v>2</v>
      </c>
      <c r="E311" s="237"/>
      <c r="F311" s="238">
        <f>D311*E311</f>
        <v>0</v>
      </c>
      <c r="G311" s="241"/>
      <c r="H311" s="236"/>
      <c r="I311" s="236"/>
    </row>
    <row r="312" spans="1:9" s="127" customFormat="1" ht="12.75">
      <c r="A312" s="125"/>
      <c r="B312" s="126" t="s">
        <v>237</v>
      </c>
      <c r="C312" s="124"/>
      <c r="D312" s="268"/>
      <c r="E312" s="234"/>
      <c r="F312" s="279"/>
      <c r="G312" s="241"/>
      <c r="H312" s="236"/>
      <c r="I312" s="236"/>
    </row>
    <row r="313" spans="1:9" s="127" customFormat="1" ht="12.75">
      <c r="A313" s="125"/>
      <c r="B313" s="126"/>
      <c r="C313" s="124"/>
      <c r="D313" s="268"/>
      <c r="E313" s="234"/>
      <c r="F313" s="279"/>
      <c r="G313" s="241"/>
      <c r="H313" s="236"/>
      <c r="I313" s="236"/>
    </row>
    <row r="314" spans="1:9" s="127" customFormat="1" ht="12.75">
      <c r="A314" s="125"/>
      <c r="B314" s="126"/>
      <c r="C314" s="124"/>
      <c r="D314" s="268"/>
      <c r="E314" s="234"/>
      <c r="F314" s="279"/>
      <c r="G314" s="241"/>
      <c r="H314" s="236"/>
      <c r="I314" s="236"/>
    </row>
    <row r="315" spans="1:9" s="127" customFormat="1" ht="63.75">
      <c r="A315" s="129" t="s">
        <v>14</v>
      </c>
      <c r="B315" s="126" t="s">
        <v>265</v>
      </c>
      <c r="C315" s="128"/>
      <c r="D315" s="269"/>
      <c r="E315" s="234"/>
      <c r="F315" s="279"/>
      <c r="G315" s="241"/>
      <c r="H315" s="236"/>
      <c r="I315" s="236"/>
    </row>
    <row r="316" spans="1:9" s="127" customFormat="1" ht="12.75">
      <c r="A316" s="129"/>
      <c r="B316" s="126" t="s">
        <v>266</v>
      </c>
      <c r="C316" s="128"/>
      <c r="D316" s="269"/>
      <c r="E316" s="234"/>
      <c r="F316" s="279"/>
      <c r="G316" s="241"/>
      <c r="H316" s="236"/>
      <c r="I316" s="236"/>
    </row>
    <row r="317" spans="1:9" s="127" customFormat="1" ht="12.75">
      <c r="A317" s="125"/>
      <c r="B317" s="126" t="s">
        <v>238</v>
      </c>
      <c r="C317" s="124" t="s">
        <v>2</v>
      </c>
      <c r="D317" s="268">
        <v>12</v>
      </c>
      <c r="E317" s="237"/>
      <c r="F317" s="238">
        <f>D317*E317</f>
        <v>0</v>
      </c>
      <c r="G317" s="241"/>
      <c r="H317" s="236"/>
      <c r="I317" s="236"/>
    </row>
    <row r="318" spans="1:9" s="127" customFormat="1" ht="12.75">
      <c r="A318" s="125"/>
      <c r="B318" s="126"/>
      <c r="C318" s="124"/>
      <c r="D318" s="268"/>
      <c r="E318" s="234"/>
      <c r="F318" s="279"/>
      <c r="G318" s="241"/>
      <c r="H318" s="236"/>
      <c r="I318" s="236"/>
    </row>
    <row r="319" spans="1:9" s="122" customFormat="1" ht="12.75">
      <c r="A319" s="33"/>
      <c r="B319" s="46"/>
      <c r="C319" s="27"/>
      <c r="D319" s="266"/>
      <c r="E319" s="234"/>
      <c r="F319" s="279"/>
      <c r="G319" s="240"/>
      <c r="H319" s="236"/>
      <c r="I319" s="236"/>
    </row>
    <row r="320" spans="1:9" s="122" customFormat="1" ht="51">
      <c r="A320" s="33" t="s">
        <v>15</v>
      </c>
      <c r="B320" s="46" t="s">
        <v>106</v>
      </c>
      <c r="C320" s="27"/>
      <c r="D320" s="266"/>
      <c r="E320" s="234"/>
      <c r="F320" s="279"/>
      <c r="G320" s="240"/>
      <c r="H320" s="236"/>
      <c r="I320" s="236"/>
    </row>
    <row r="321" spans="1:9" s="122" customFormat="1" ht="12.75">
      <c r="A321" s="33"/>
      <c r="B321" s="46" t="s">
        <v>105</v>
      </c>
      <c r="C321" s="27"/>
      <c r="D321" s="266"/>
      <c r="E321" s="234"/>
      <c r="F321" s="279"/>
      <c r="G321" s="240"/>
      <c r="H321" s="236"/>
      <c r="I321" s="236"/>
    </row>
    <row r="322" spans="1:9" s="122" customFormat="1" ht="12.75">
      <c r="A322" s="33"/>
      <c r="B322" s="46" t="s">
        <v>253</v>
      </c>
      <c r="C322" s="27" t="s">
        <v>1</v>
      </c>
      <c r="D322" s="266">
        <v>1</v>
      </c>
      <c r="E322" s="237"/>
      <c r="F322" s="238">
        <f>D322*E322</f>
        <v>0</v>
      </c>
      <c r="G322" s="240"/>
      <c r="H322" s="236"/>
      <c r="I322" s="236"/>
    </row>
    <row r="323" spans="1:9" s="122" customFormat="1" ht="12.75">
      <c r="A323" s="33"/>
      <c r="B323" s="46" t="s">
        <v>235</v>
      </c>
      <c r="C323" s="27" t="s">
        <v>1</v>
      </c>
      <c r="D323" s="266">
        <v>2</v>
      </c>
      <c r="E323" s="237"/>
      <c r="F323" s="238">
        <f>D323*E323</f>
        <v>0</v>
      </c>
      <c r="G323" s="240"/>
      <c r="H323" s="236"/>
      <c r="I323" s="236"/>
    </row>
    <row r="324" spans="1:9" s="122" customFormat="1" ht="12.75">
      <c r="A324" s="33"/>
      <c r="B324" s="46"/>
      <c r="C324" s="27"/>
      <c r="D324" s="266"/>
      <c r="E324" s="234"/>
      <c r="F324" s="279"/>
      <c r="G324" s="240"/>
      <c r="H324" s="236"/>
      <c r="I324" s="236"/>
    </row>
    <row r="325" spans="1:9" s="122" customFormat="1" ht="51">
      <c r="A325" s="33" t="s">
        <v>36</v>
      </c>
      <c r="B325" s="46" t="s">
        <v>106</v>
      </c>
      <c r="C325" s="27"/>
      <c r="D325" s="266"/>
      <c r="E325" s="234"/>
      <c r="F325" s="279"/>
      <c r="G325" s="240"/>
      <c r="H325" s="236"/>
      <c r="I325" s="236"/>
    </row>
    <row r="326" spans="1:9" s="122" customFormat="1" ht="12.75">
      <c r="A326" s="33"/>
      <c r="B326" s="46" t="s">
        <v>105</v>
      </c>
      <c r="C326" s="27"/>
      <c r="D326" s="266"/>
      <c r="E326" s="234"/>
      <c r="F326" s="279"/>
      <c r="G326" s="240"/>
      <c r="H326" s="236"/>
      <c r="I326" s="236"/>
    </row>
    <row r="327" spans="1:9" s="122" customFormat="1" ht="12.75">
      <c r="A327" s="33"/>
      <c r="B327" s="46" t="s">
        <v>178</v>
      </c>
      <c r="C327" s="27" t="s">
        <v>1</v>
      </c>
      <c r="D327" s="266">
        <v>2</v>
      </c>
      <c r="E327" s="237"/>
      <c r="F327" s="238">
        <f>D327*E327</f>
        <v>0</v>
      </c>
      <c r="G327" s="240"/>
      <c r="H327" s="236"/>
      <c r="I327" s="236"/>
    </row>
    <row r="328" spans="1:9" s="122" customFormat="1" ht="12.75">
      <c r="A328" s="33"/>
      <c r="B328" s="29"/>
      <c r="C328" s="27"/>
      <c r="D328" s="266"/>
      <c r="E328" s="234">
        <v>0</v>
      </c>
      <c r="F328" s="279"/>
      <c r="G328" s="240"/>
      <c r="H328" s="236"/>
      <c r="I328" s="236"/>
    </row>
    <row r="329" spans="1:9" s="122" customFormat="1" ht="12.75">
      <c r="A329" s="33"/>
      <c r="B329" s="46"/>
      <c r="C329" s="27"/>
      <c r="D329" s="266"/>
      <c r="E329" s="234">
        <v>0</v>
      </c>
      <c r="F329" s="279"/>
      <c r="G329" s="240"/>
      <c r="H329" s="236"/>
      <c r="I329" s="236"/>
    </row>
    <row r="330" spans="1:9" s="122" customFormat="1" ht="63.75">
      <c r="A330" s="33" t="s">
        <v>16</v>
      </c>
      <c r="B330" s="130" t="s">
        <v>267</v>
      </c>
      <c r="C330" s="27"/>
      <c r="D330" s="266"/>
      <c r="E330" s="234">
        <v>0</v>
      </c>
      <c r="F330" s="279"/>
      <c r="G330" s="240"/>
      <c r="H330" s="236"/>
      <c r="I330" s="236"/>
    </row>
    <row r="331" spans="1:9" s="122" customFormat="1" ht="12.75">
      <c r="A331" s="33"/>
      <c r="B331" s="46" t="s">
        <v>239</v>
      </c>
      <c r="C331" s="27"/>
      <c r="D331" s="266"/>
      <c r="E331" s="234">
        <v>0</v>
      </c>
      <c r="F331" s="279"/>
      <c r="G331" s="240"/>
      <c r="H331" s="236"/>
      <c r="I331" s="236"/>
    </row>
    <row r="332" spans="1:9" s="122" customFormat="1" ht="12.75">
      <c r="A332" s="33"/>
      <c r="B332" s="46" t="s">
        <v>240</v>
      </c>
      <c r="C332" s="27" t="s">
        <v>1</v>
      </c>
      <c r="D332" s="266">
        <v>2</v>
      </c>
      <c r="E332" s="237"/>
      <c r="F332" s="238">
        <f>D332*E332</f>
        <v>0</v>
      </c>
      <c r="G332" s="240"/>
      <c r="H332" s="236"/>
      <c r="I332" s="236"/>
    </row>
    <row r="333" spans="1:9" s="122" customFormat="1" ht="12.75">
      <c r="A333" s="33"/>
      <c r="B333" s="46" t="s">
        <v>255</v>
      </c>
      <c r="C333" s="27" t="s">
        <v>1</v>
      </c>
      <c r="D333" s="266">
        <v>1</v>
      </c>
      <c r="E333" s="237"/>
      <c r="F333" s="238">
        <f>D333*E333</f>
        <v>0</v>
      </c>
      <c r="G333" s="240"/>
      <c r="H333" s="236"/>
      <c r="I333" s="236"/>
    </row>
    <row r="334" spans="1:9" s="122" customFormat="1" ht="12.75">
      <c r="A334" s="33"/>
      <c r="B334" s="46" t="s">
        <v>254</v>
      </c>
      <c r="C334" s="27" t="s">
        <v>1</v>
      </c>
      <c r="D334" s="266">
        <v>2</v>
      </c>
      <c r="E334" s="237"/>
      <c r="F334" s="238">
        <f>D334*E334</f>
        <v>0</v>
      </c>
      <c r="G334" s="240"/>
      <c r="H334" s="236"/>
      <c r="I334" s="236"/>
    </row>
    <row r="335" spans="1:9" s="39" customFormat="1" ht="12.75">
      <c r="A335" s="48"/>
      <c r="B335" s="44"/>
      <c r="C335" s="49"/>
      <c r="D335" s="270"/>
      <c r="E335" s="234"/>
      <c r="F335" s="279"/>
      <c r="G335" s="243"/>
      <c r="H335" s="236"/>
      <c r="I335" s="236"/>
    </row>
    <row r="336" spans="1:9" s="127" customFormat="1" ht="12.75">
      <c r="A336" s="125"/>
      <c r="B336" s="126"/>
      <c r="C336" s="124"/>
      <c r="D336" s="268"/>
      <c r="E336" s="234"/>
      <c r="F336" s="279"/>
      <c r="G336" s="241"/>
      <c r="H336" s="236"/>
      <c r="I336" s="236"/>
    </row>
    <row r="337" spans="1:9" s="127" customFormat="1" ht="63.75">
      <c r="A337" s="129" t="s">
        <v>17</v>
      </c>
      <c r="B337" s="126" t="s">
        <v>268</v>
      </c>
      <c r="C337" s="128"/>
      <c r="D337" s="269"/>
      <c r="E337" s="234"/>
      <c r="F337" s="279"/>
      <c r="G337" s="241"/>
      <c r="H337" s="236"/>
      <c r="I337" s="236"/>
    </row>
    <row r="338" spans="1:9" s="127" customFormat="1" ht="12.75">
      <c r="A338" s="129"/>
      <c r="B338" s="126" t="s">
        <v>102</v>
      </c>
      <c r="C338" s="128"/>
      <c r="D338" s="269"/>
      <c r="E338" s="234"/>
      <c r="F338" s="279"/>
      <c r="G338" s="241"/>
      <c r="H338" s="236"/>
      <c r="I338" s="236"/>
    </row>
    <row r="339" spans="1:9" s="127" customFormat="1" ht="12.75">
      <c r="A339" s="129"/>
      <c r="B339" s="126" t="s">
        <v>241</v>
      </c>
      <c r="C339" s="128" t="s">
        <v>2</v>
      </c>
      <c r="D339" s="269">
        <v>6</v>
      </c>
      <c r="E339" s="237"/>
      <c r="F339" s="238">
        <f>D339*E339</f>
        <v>0</v>
      </c>
      <c r="G339" s="241"/>
      <c r="H339" s="236"/>
      <c r="I339" s="236"/>
    </row>
    <row r="340" spans="1:9" s="127" customFormat="1" ht="12.75">
      <c r="A340" s="129"/>
      <c r="B340" s="126" t="s">
        <v>257</v>
      </c>
      <c r="C340" s="128" t="s">
        <v>2</v>
      </c>
      <c r="D340" s="269">
        <v>2</v>
      </c>
      <c r="E340" s="237"/>
      <c r="F340" s="238">
        <f>D340*E340</f>
        <v>0</v>
      </c>
      <c r="G340" s="241"/>
      <c r="H340" s="236"/>
      <c r="I340" s="236"/>
    </row>
    <row r="341" spans="1:9" s="127" customFormat="1" ht="12.75">
      <c r="A341" s="129"/>
      <c r="B341" s="126" t="s">
        <v>256</v>
      </c>
      <c r="C341" s="128" t="s">
        <v>2</v>
      </c>
      <c r="D341" s="269">
        <v>4</v>
      </c>
      <c r="E341" s="237"/>
      <c r="F341" s="238">
        <f>D341*E341</f>
        <v>0</v>
      </c>
      <c r="G341" s="241"/>
      <c r="H341" s="236"/>
      <c r="I341" s="236"/>
    </row>
    <row r="342" spans="1:9" s="127" customFormat="1" ht="12.75">
      <c r="A342" s="129"/>
      <c r="B342" s="126" t="s">
        <v>242</v>
      </c>
      <c r="C342" s="128"/>
      <c r="D342" s="269"/>
      <c r="E342" s="234"/>
      <c r="F342" s="279"/>
      <c r="G342" s="241"/>
      <c r="H342" s="236"/>
      <c r="I342" s="236"/>
    </row>
    <row r="343" spans="1:9" s="127" customFormat="1" ht="12.75">
      <c r="A343" s="125"/>
      <c r="B343" s="126" t="s">
        <v>104</v>
      </c>
      <c r="C343" s="124"/>
      <c r="D343" s="268"/>
      <c r="E343" s="234"/>
      <c r="F343" s="279"/>
      <c r="G343" s="241"/>
      <c r="H343" s="236"/>
      <c r="I343" s="236"/>
    </row>
    <row r="344" spans="1:9" s="127" customFormat="1" ht="12.75">
      <c r="A344" s="125"/>
      <c r="B344" s="126"/>
      <c r="C344" s="124"/>
      <c r="D344" s="268"/>
      <c r="E344" s="234"/>
      <c r="F344" s="279"/>
      <c r="G344" s="241"/>
      <c r="H344" s="236"/>
      <c r="I344" s="236"/>
    </row>
    <row r="345" spans="1:9" s="39" customFormat="1" ht="12.75">
      <c r="A345" s="33"/>
      <c r="B345" s="135"/>
      <c r="C345" s="27"/>
      <c r="D345" s="266"/>
      <c r="E345" s="234"/>
      <c r="F345" s="279"/>
      <c r="G345" s="243"/>
      <c r="H345" s="236"/>
      <c r="I345" s="236"/>
    </row>
    <row r="346" spans="1:9" s="45" customFormat="1" ht="63.75">
      <c r="A346" s="30" t="s">
        <v>18</v>
      </c>
      <c r="B346" s="82" t="s">
        <v>64</v>
      </c>
      <c r="C346" s="27"/>
      <c r="D346" s="180"/>
      <c r="E346" s="181"/>
      <c r="F346" s="177"/>
      <c r="G346" s="182"/>
      <c r="H346" s="182"/>
      <c r="I346" s="182"/>
    </row>
    <row r="347" spans="1:9" s="45" customFormat="1" ht="12.75">
      <c r="A347" s="30"/>
      <c r="B347" s="42" t="s">
        <v>235</v>
      </c>
      <c r="C347" s="27" t="s">
        <v>3</v>
      </c>
      <c r="D347" s="180">
        <v>8</v>
      </c>
      <c r="E347" s="184"/>
      <c r="F347" s="177">
        <f>SUM(D347*E347)</f>
        <v>0</v>
      </c>
      <c r="G347" s="182"/>
      <c r="H347" s="182"/>
      <c r="I347" s="182"/>
    </row>
    <row r="348" spans="1:9" s="45" customFormat="1" ht="12.75">
      <c r="A348" s="30"/>
      <c r="B348" s="42" t="s">
        <v>253</v>
      </c>
      <c r="C348" s="27" t="s">
        <v>3</v>
      </c>
      <c r="D348" s="180">
        <v>3</v>
      </c>
      <c r="E348" s="184"/>
      <c r="F348" s="177">
        <f>SUM(D348*E348)</f>
        <v>0</v>
      </c>
      <c r="G348" s="182"/>
      <c r="H348" s="182"/>
      <c r="I348" s="182"/>
    </row>
    <row r="349" spans="1:9" s="45" customFormat="1" ht="12.75">
      <c r="A349" s="30"/>
      <c r="B349" s="42" t="s">
        <v>178</v>
      </c>
      <c r="C349" s="27" t="s">
        <v>3</v>
      </c>
      <c r="D349" s="180">
        <v>8</v>
      </c>
      <c r="E349" s="184"/>
      <c r="F349" s="177">
        <f>SUM(D349*E349)</f>
        <v>0</v>
      </c>
      <c r="G349" s="182"/>
      <c r="H349" s="182"/>
      <c r="I349" s="182"/>
    </row>
    <row r="350" spans="1:9" s="45" customFormat="1" ht="12.75">
      <c r="A350" s="30"/>
      <c r="B350" s="42" t="s">
        <v>96</v>
      </c>
      <c r="C350" s="27" t="s">
        <v>3</v>
      </c>
      <c r="D350" s="180">
        <v>8</v>
      </c>
      <c r="E350" s="184"/>
      <c r="F350" s="177">
        <f>SUM(D350*E350)</f>
        <v>0</v>
      </c>
      <c r="G350" s="182"/>
      <c r="H350" s="182"/>
      <c r="I350" s="182"/>
    </row>
    <row r="351" spans="1:9" s="45" customFormat="1" ht="12.75">
      <c r="A351" s="30"/>
      <c r="B351" s="42"/>
      <c r="C351" s="27"/>
      <c r="D351" s="180"/>
      <c r="E351" s="181"/>
      <c r="F351" s="177"/>
      <c r="G351" s="182"/>
      <c r="H351" s="182"/>
      <c r="I351" s="182"/>
    </row>
    <row r="352" spans="1:9" s="22" customFormat="1" ht="12.75">
      <c r="A352" s="48"/>
      <c r="B352" s="126"/>
      <c r="C352" s="72"/>
      <c r="D352" s="272"/>
      <c r="E352" s="234"/>
      <c r="F352" s="279"/>
      <c r="G352" s="245"/>
      <c r="H352" s="236"/>
      <c r="I352" s="236"/>
    </row>
    <row r="353" spans="1:9" s="22" customFormat="1" ht="76.5">
      <c r="A353" s="48" t="s">
        <v>19</v>
      </c>
      <c r="B353" s="126" t="s">
        <v>269</v>
      </c>
      <c r="C353" s="72"/>
      <c r="D353" s="272"/>
      <c r="E353" s="234"/>
      <c r="F353" s="279"/>
      <c r="G353" s="245"/>
      <c r="H353" s="236"/>
      <c r="I353" s="236"/>
    </row>
    <row r="354" spans="1:9" s="22" customFormat="1" ht="12.75">
      <c r="A354" s="48"/>
      <c r="B354" s="44" t="s">
        <v>244</v>
      </c>
      <c r="C354" s="72"/>
      <c r="D354" s="272"/>
      <c r="E354" s="234"/>
      <c r="F354" s="279"/>
      <c r="G354" s="245"/>
      <c r="H354" s="236"/>
      <c r="I354" s="236"/>
    </row>
    <row r="355" spans="1:9" s="45" customFormat="1" ht="12.75">
      <c r="A355" s="30"/>
      <c r="B355" s="42" t="s">
        <v>258</v>
      </c>
      <c r="C355" s="27" t="s">
        <v>3</v>
      </c>
      <c r="D355" s="180">
        <v>8</v>
      </c>
      <c r="E355" s="184"/>
      <c r="F355" s="177">
        <f>SUM(D355*E355)</f>
        <v>0</v>
      </c>
      <c r="G355" s="182"/>
      <c r="H355" s="182"/>
      <c r="I355" s="182"/>
    </row>
    <row r="356" spans="1:9" s="45" customFormat="1" ht="12.75">
      <c r="A356" s="30"/>
      <c r="B356" s="42" t="s">
        <v>259</v>
      </c>
      <c r="C356" s="27" t="s">
        <v>3</v>
      </c>
      <c r="D356" s="180">
        <v>3</v>
      </c>
      <c r="E356" s="184"/>
      <c r="F356" s="177">
        <f>SUM(D356*E356)</f>
        <v>0</v>
      </c>
      <c r="G356" s="182"/>
      <c r="H356" s="182"/>
      <c r="I356" s="182"/>
    </row>
    <row r="357" spans="1:9" s="45" customFormat="1" ht="12.75">
      <c r="A357" s="30"/>
      <c r="B357" s="42" t="s">
        <v>261</v>
      </c>
      <c r="C357" s="27" t="s">
        <v>3</v>
      </c>
      <c r="D357" s="180">
        <v>8</v>
      </c>
      <c r="E357" s="184"/>
      <c r="F357" s="177">
        <f>SUM(D357*E357)</f>
        <v>0</v>
      </c>
      <c r="G357" s="182"/>
      <c r="H357" s="182"/>
      <c r="I357" s="182"/>
    </row>
    <row r="358" spans="1:9" s="45" customFormat="1" ht="12.75">
      <c r="A358" s="30"/>
      <c r="B358" s="42" t="s">
        <v>260</v>
      </c>
      <c r="C358" s="27" t="s">
        <v>3</v>
      </c>
      <c r="D358" s="180">
        <v>8</v>
      </c>
      <c r="E358" s="184"/>
      <c r="F358" s="177">
        <f>SUM(D358*E358)</f>
        <v>0</v>
      </c>
      <c r="G358" s="182"/>
      <c r="H358" s="182"/>
      <c r="I358" s="182"/>
    </row>
    <row r="359" spans="1:9" s="122" customFormat="1" ht="12.75">
      <c r="A359" s="134"/>
      <c r="B359" s="138"/>
      <c r="C359" s="139"/>
      <c r="D359" s="273">
        <v>0</v>
      </c>
      <c r="E359" s="246"/>
      <c r="F359" s="279">
        <f>D359*E359</f>
        <v>0</v>
      </c>
      <c r="G359" s="240"/>
      <c r="H359" s="236"/>
      <c r="I359" s="236"/>
    </row>
    <row r="360" spans="1:10" s="127" customFormat="1" ht="12.75">
      <c r="A360" s="131"/>
      <c r="B360" s="132"/>
      <c r="C360" s="72"/>
      <c r="D360" s="271"/>
      <c r="E360" s="234"/>
      <c r="F360" s="279"/>
      <c r="G360" s="244"/>
      <c r="H360" s="236"/>
      <c r="I360" s="236"/>
      <c r="J360" s="133"/>
    </row>
    <row r="361" spans="1:9" s="98" customFormat="1" ht="14.25">
      <c r="A361" s="103"/>
      <c r="B361" s="104"/>
      <c r="C361" s="106"/>
      <c r="D361" s="257"/>
      <c r="E361" s="202"/>
      <c r="F361" s="203">
        <f>+E361*D361</f>
        <v>0</v>
      </c>
      <c r="G361" s="204"/>
      <c r="H361" s="205"/>
      <c r="I361" s="206"/>
    </row>
    <row r="362" spans="1:9" s="98" customFormat="1" ht="22.5">
      <c r="A362" s="30" t="s">
        <v>11</v>
      </c>
      <c r="B362" s="104" t="s">
        <v>203</v>
      </c>
      <c r="C362" s="106"/>
      <c r="D362" s="257"/>
      <c r="E362" s="202"/>
      <c r="F362" s="203">
        <f>+E362*D362</f>
        <v>0</v>
      </c>
      <c r="G362" s="204"/>
      <c r="H362" s="205"/>
      <c r="I362" s="206"/>
    </row>
    <row r="363" spans="1:9" s="98" customFormat="1" ht="14.25">
      <c r="A363" s="30"/>
      <c r="B363" s="92" t="s">
        <v>108</v>
      </c>
      <c r="C363" s="106" t="s">
        <v>1</v>
      </c>
      <c r="D363" s="257">
        <v>2</v>
      </c>
      <c r="E363" s="202"/>
      <c r="F363" s="203">
        <f>+E363*D363</f>
        <v>0</v>
      </c>
      <c r="G363" s="204"/>
      <c r="H363" s="205"/>
      <c r="I363" s="206"/>
    </row>
    <row r="364" spans="1:9" s="98" customFormat="1" ht="14.25">
      <c r="A364" s="30"/>
      <c r="B364" s="93"/>
      <c r="C364" s="106"/>
      <c r="D364" s="258">
        <f>ROUNDUP(+C364*1.1,0)</f>
        <v>0</v>
      </c>
      <c r="E364" s="202"/>
      <c r="F364" s="203">
        <f>+E364*D364</f>
        <v>0</v>
      </c>
      <c r="G364" s="204"/>
      <c r="H364" s="205"/>
      <c r="I364" s="206"/>
    </row>
    <row r="365" spans="1:9" s="98" customFormat="1" ht="14.25">
      <c r="A365" s="30"/>
      <c r="B365" s="96"/>
      <c r="C365" s="102"/>
      <c r="D365" s="258"/>
      <c r="E365" s="202"/>
      <c r="F365" s="203">
        <f>+E365*D365</f>
        <v>0</v>
      </c>
      <c r="G365" s="204"/>
      <c r="H365" s="205"/>
      <c r="I365" s="206"/>
    </row>
    <row r="366" spans="1:9" s="20" customFormat="1" ht="38.25">
      <c r="A366" s="34" t="s">
        <v>30</v>
      </c>
      <c r="B366" s="82" t="s">
        <v>207</v>
      </c>
      <c r="C366" s="116"/>
      <c r="D366" s="183"/>
      <c r="E366" s="184"/>
      <c r="F366" s="177"/>
      <c r="G366" s="185"/>
      <c r="H366" s="185"/>
      <c r="I366" s="185"/>
    </row>
    <row r="367" spans="1:9" s="45" customFormat="1" ht="12.75">
      <c r="A367" s="30"/>
      <c r="B367" s="42" t="s">
        <v>208</v>
      </c>
      <c r="C367" s="27" t="s">
        <v>2</v>
      </c>
      <c r="D367" s="180">
        <v>2</v>
      </c>
      <c r="E367" s="181"/>
      <c r="F367" s="177">
        <f>SUM(D367*E367)</f>
        <v>0</v>
      </c>
      <c r="G367" s="182"/>
      <c r="H367" s="182"/>
      <c r="I367" s="182"/>
    </row>
    <row r="368" spans="1:9" s="45" customFormat="1" ht="12.75">
      <c r="A368" s="30"/>
      <c r="B368" s="42" t="s">
        <v>209</v>
      </c>
      <c r="C368" s="27" t="s">
        <v>2</v>
      </c>
      <c r="D368" s="180">
        <v>2</v>
      </c>
      <c r="E368" s="181"/>
      <c r="F368" s="177">
        <f>SUM(D368*E368)</f>
        <v>0</v>
      </c>
      <c r="G368" s="182"/>
      <c r="H368" s="182"/>
      <c r="I368" s="182"/>
    </row>
    <row r="369" spans="1:9" s="45" customFormat="1" ht="12.75">
      <c r="A369" s="30"/>
      <c r="B369" s="42" t="s">
        <v>210</v>
      </c>
      <c r="C369" s="27" t="s">
        <v>2</v>
      </c>
      <c r="D369" s="180">
        <v>8</v>
      </c>
      <c r="E369" s="181"/>
      <c r="F369" s="177">
        <f>SUM(D369*E369)</f>
        <v>0</v>
      </c>
      <c r="G369" s="182"/>
      <c r="H369" s="182"/>
      <c r="I369" s="182"/>
    </row>
    <row r="370" spans="1:9" s="45" customFormat="1" ht="12.75">
      <c r="A370" s="30"/>
      <c r="B370" s="42" t="s">
        <v>97</v>
      </c>
      <c r="C370" s="27" t="s">
        <v>2</v>
      </c>
      <c r="D370" s="180">
        <v>4</v>
      </c>
      <c r="E370" s="181"/>
      <c r="F370" s="177">
        <f>SUM(D370*E370)</f>
        <v>0</v>
      </c>
      <c r="G370" s="182"/>
      <c r="H370" s="182"/>
      <c r="I370" s="182"/>
    </row>
    <row r="371" spans="1:9" s="45" customFormat="1" ht="12.75">
      <c r="A371" s="30"/>
      <c r="B371" s="42"/>
      <c r="C371" s="27"/>
      <c r="D371" s="180"/>
      <c r="E371" s="181"/>
      <c r="F371" s="177"/>
      <c r="G371" s="182"/>
      <c r="H371" s="182"/>
      <c r="I371" s="182"/>
    </row>
    <row r="372" spans="1:9" s="19" customFormat="1" ht="12.75">
      <c r="A372" s="112"/>
      <c r="B372" s="94"/>
      <c r="C372" s="97"/>
      <c r="D372" s="256"/>
      <c r="E372" s="216"/>
      <c r="F372" s="217">
        <f>+E372*D372</f>
        <v>0</v>
      </c>
      <c r="G372" s="218"/>
      <c r="H372" s="185"/>
      <c r="I372" s="207"/>
    </row>
    <row r="373" spans="1:9" s="19" customFormat="1" ht="63.75">
      <c r="A373" s="112" t="s">
        <v>31</v>
      </c>
      <c r="B373" s="47" t="s">
        <v>224</v>
      </c>
      <c r="C373" s="97"/>
      <c r="D373" s="256"/>
      <c r="E373" s="216"/>
      <c r="F373" s="217">
        <f>+E373*D373</f>
        <v>0</v>
      </c>
      <c r="G373" s="218"/>
      <c r="H373" s="185"/>
      <c r="I373" s="207"/>
    </row>
    <row r="374" spans="1:9" s="19" customFormat="1" ht="12.75">
      <c r="A374" s="112"/>
      <c r="B374" s="101" t="s">
        <v>225</v>
      </c>
      <c r="C374" s="107" t="s">
        <v>1</v>
      </c>
      <c r="D374" s="259">
        <v>16</v>
      </c>
      <c r="E374" s="216"/>
      <c r="F374" s="217">
        <f>+E374*D374</f>
        <v>0</v>
      </c>
      <c r="G374" s="218"/>
      <c r="H374" s="185"/>
      <c r="I374" s="207"/>
    </row>
    <row r="375" spans="1:9" s="19" customFormat="1" ht="12.75">
      <c r="A375" s="112"/>
      <c r="B375" s="101"/>
      <c r="C375" s="107"/>
      <c r="D375" s="259"/>
      <c r="E375" s="216"/>
      <c r="F375" s="217"/>
      <c r="G375" s="218"/>
      <c r="H375" s="185"/>
      <c r="I375" s="207"/>
    </row>
    <row r="376" spans="1:9" s="19" customFormat="1" ht="12.75">
      <c r="A376" s="112"/>
      <c r="B376" s="101"/>
      <c r="C376" s="97"/>
      <c r="D376" s="256"/>
      <c r="E376" s="216"/>
      <c r="F376" s="217">
        <f>+E376*D376</f>
        <v>0</v>
      </c>
      <c r="G376" s="218"/>
      <c r="H376" s="185"/>
      <c r="I376" s="207"/>
    </row>
    <row r="377" spans="1:9" s="19" customFormat="1" ht="89.25">
      <c r="A377" s="112" t="s">
        <v>32</v>
      </c>
      <c r="B377" s="47" t="s">
        <v>213</v>
      </c>
      <c r="C377" s="97" t="s">
        <v>9</v>
      </c>
      <c r="D377" s="256">
        <v>80</v>
      </c>
      <c r="E377" s="216"/>
      <c r="F377" s="217">
        <f>+E377*D377</f>
        <v>0</v>
      </c>
      <c r="G377" s="218"/>
      <c r="H377" s="185"/>
      <c r="I377" s="207"/>
    </row>
    <row r="378" spans="1:9" s="19" customFormat="1" ht="12.75">
      <c r="A378" s="112"/>
      <c r="B378" s="94"/>
      <c r="C378" s="54"/>
      <c r="D378" s="260"/>
      <c r="E378" s="219"/>
      <c r="F378" s="224"/>
      <c r="G378" s="218"/>
      <c r="H378" s="185"/>
      <c r="I378" s="207"/>
    </row>
    <row r="379" spans="1:9" s="39" customFormat="1" ht="12.75">
      <c r="A379" s="48"/>
      <c r="B379" s="44"/>
      <c r="C379" s="49"/>
      <c r="D379" s="270"/>
      <c r="E379" s="234"/>
      <c r="F379" s="279"/>
      <c r="G379" s="243"/>
      <c r="H379" s="236"/>
      <c r="I379" s="236"/>
    </row>
    <row r="380" spans="1:9" s="127" customFormat="1" ht="12.75">
      <c r="A380" s="125"/>
      <c r="B380" s="126"/>
      <c r="C380" s="124"/>
      <c r="D380" s="268"/>
      <c r="E380" s="234"/>
      <c r="F380" s="279"/>
      <c r="G380" s="241"/>
      <c r="H380" s="236"/>
      <c r="I380" s="236"/>
    </row>
    <row r="381" spans="1:9" s="127" customFormat="1" ht="76.5">
      <c r="A381" s="136" t="s">
        <v>33</v>
      </c>
      <c r="B381" s="126" t="s">
        <v>270</v>
      </c>
      <c r="C381" s="128"/>
      <c r="D381" s="269"/>
      <c r="E381" s="234"/>
      <c r="F381" s="279"/>
      <c r="G381" s="241"/>
      <c r="H381" s="236"/>
      <c r="I381" s="236"/>
    </row>
    <row r="382" spans="1:9" s="127" customFormat="1" ht="12.75">
      <c r="A382" s="137"/>
      <c r="B382" s="126" t="s">
        <v>243</v>
      </c>
      <c r="C382" s="128"/>
      <c r="D382" s="269"/>
      <c r="E382" s="234"/>
      <c r="F382" s="279"/>
      <c r="G382" s="241"/>
      <c r="H382" s="236"/>
      <c r="I382" s="236"/>
    </row>
    <row r="383" spans="1:9" s="127" customFormat="1" ht="12.75">
      <c r="A383" s="137"/>
      <c r="B383" s="135" t="s">
        <v>97</v>
      </c>
      <c r="C383" s="128" t="s">
        <v>2</v>
      </c>
      <c r="D383" s="269">
        <v>2</v>
      </c>
      <c r="E383" s="237"/>
      <c r="F383" s="238">
        <f>D383*E383</f>
        <v>0</v>
      </c>
      <c r="G383" s="241"/>
      <c r="H383" s="236"/>
      <c r="I383" s="236"/>
    </row>
    <row r="384" spans="1:9" s="127" customFormat="1" ht="12.75">
      <c r="A384" s="137"/>
      <c r="B384" s="135"/>
      <c r="C384" s="128"/>
      <c r="D384" s="269"/>
      <c r="E384" s="234"/>
      <c r="F384" s="279"/>
      <c r="G384" s="241"/>
      <c r="H384" s="236"/>
      <c r="I384" s="236"/>
    </row>
    <row r="385" spans="1:9" s="118" customFormat="1" ht="12.75">
      <c r="A385" s="33"/>
      <c r="B385" s="135"/>
      <c r="C385" s="27"/>
      <c r="D385" s="266"/>
      <c r="E385" s="234"/>
      <c r="F385" s="279">
        <f>D385*E385</f>
        <v>0</v>
      </c>
      <c r="G385" s="235"/>
      <c r="H385" s="236"/>
      <c r="I385" s="236"/>
    </row>
    <row r="386" spans="1:108" s="140" customFormat="1" ht="25.5">
      <c r="A386" s="125" t="s">
        <v>34</v>
      </c>
      <c r="B386" s="135" t="s">
        <v>271</v>
      </c>
      <c r="C386" s="124" t="s">
        <v>2</v>
      </c>
      <c r="D386" s="268">
        <v>1</v>
      </c>
      <c r="E386" s="237"/>
      <c r="F386" s="238">
        <f>D386*E386</f>
        <v>0</v>
      </c>
      <c r="G386" s="240"/>
      <c r="H386" s="236"/>
      <c r="I386" s="236"/>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c r="AN386" s="122"/>
      <c r="AO386" s="122"/>
      <c r="AP386" s="122"/>
      <c r="AQ386" s="122"/>
      <c r="AR386" s="122"/>
      <c r="AS386" s="122"/>
      <c r="AT386" s="122"/>
      <c r="AU386" s="122"/>
      <c r="AV386" s="122"/>
      <c r="AW386" s="122"/>
      <c r="AX386" s="122"/>
      <c r="AY386" s="122"/>
      <c r="AZ386" s="122"/>
      <c r="BA386" s="122"/>
      <c r="BB386" s="122"/>
      <c r="BC386" s="122"/>
      <c r="BD386" s="122"/>
      <c r="BE386" s="122"/>
      <c r="BF386" s="122"/>
      <c r="BG386" s="122"/>
      <c r="BH386" s="122"/>
      <c r="BI386" s="122"/>
      <c r="BJ386" s="122"/>
      <c r="BK386" s="122"/>
      <c r="BL386" s="122"/>
      <c r="BM386" s="122"/>
      <c r="BN386" s="122"/>
      <c r="BO386" s="122"/>
      <c r="BP386" s="122"/>
      <c r="BQ386" s="122"/>
      <c r="BR386" s="122"/>
      <c r="BS386" s="122"/>
      <c r="BT386" s="122"/>
      <c r="BU386" s="122"/>
      <c r="BV386" s="122"/>
      <c r="BW386" s="122"/>
      <c r="BX386" s="122"/>
      <c r="BY386" s="122"/>
      <c r="BZ386" s="122"/>
      <c r="CA386" s="122"/>
      <c r="CB386" s="122"/>
      <c r="CC386" s="122"/>
      <c r="CD386" s="122"/>
      <c r="CE386" s="122"/>
      <c r="CF386" s="122"/>
      <c r="CG386" s="122"/>
      <c r="CH386" s="122"/>
      <c r="CI386" s="122"/>
      <c r="CJ386" s="122"/>
      <c r="CK386" s="122"/>
      <c r="CL386" s="122"/>
      <c r="CM386" s="122"/>
      <c r="CN386" s="122"/>
      <c r="CO386" s="122"/>
      <c r="CP386" s="122"/>
      <c r="CQ386" s="122"/>
      <c r="CR386" s="122"/>
      <c r="CS386" s="122"/>
      <c r="CT386" s="122"/>
      <c r="CU386" s="122"/>
      <c r="CV386" s="122"/>
      <c r="CW386" s="122"/>
      <c r="CX386" s="122"/>
      <c r="CY386" s="122"/>
      <c r="CZ386" s="122"/>
      <c r="DA386" s="122"/>
      <c r="DB386" s="122"/>
      <c r="DC386" s="122"/>
      <c r="DD386" s="122"/>
    </row>
    <row r="387" spans="1:108" s="140" customFormat="1" ht="12.75">
      <c r="A387" s="125"/>
      <c r="B387" s="135"/>
      <c r="C387" s="124"/>
      <c r="D387" s="268"/>
      <c r="E387" s="234"/>
      <c r="F387" s="279"/>
      <c r="G387" s="240"/>
      <c r="H387" s="236"/>
      <c r="I387" s="236"/>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c r="AN387" s="122"/>
      <c r="AO387" s="122"/>
      <c r="AP387" s="122"/>
      <c r="AQ387" s="122"/>
      <c r="AR387" s="122"/>
      <c r="AS387" s="122"/>
      <c r="AT387" s="122"/>
      <c r="AU387" s="122"/>
      <c r="AV387" s="122"/>
      <c r="AW387" s="122"/>
      <c r="AX387" s="122"/>
      <c r="AY387" s="122"/>
      <c r="AZ387" s="122"/>
      <c r="BA387" s="122"/>
      <c r="BB387" s="122"/>
      <c r="BC387" s="122"/>
      <c r="BD387" s="122"/>
      <c r="BE387" s="122"/>
      <c r="BF387" s="122"/>
      <c r="BG387" s="122"/>
      <c r="BH387" s="122"/>
      <c r="BI387" s="122"/>
      <c r="BJ387" s="122"/>
      <c r="BK387" s="122"/>
      <c r="BL387" s="122"/>
      <c r="BM387" s="122"/>
      <c r="BN387" s="122"/>
      <c r="BO387" s="122"/>
      <c r="BP387" s="122"/>
      <c r="BQ387" s="122"/>
      <c r="BR387" s="122"/>
      <c r="BS387" s="122"/>
      <c r="BT387" s="122"/>
      <c r="BU387" s="122"/>
      <c r="BV387" s="122"/>
      <c r="BW387" s="122"/>
      <c r="BX387" s="122"/>
      <c r="BY387" s="122"/>
      <c r="BZ387" s="122"/>
      <c r="CA387" s="122"/>
      <c r="CB387" s="122"/>
      <c r="CC387" s="122"/>
      <c r="CD387" s="122"/>
      <c r="CE387" s="122"/>
      <c r="CF387" s="122"/>
      <c r="CG387" s="122"/>
      <c r="CH387" s="122"/>
      <c r="CI387" s="122"/>
      <c r="CJ387" s="122"/>
      <c r="CK387" s="122"/>
      <c r="CL387" s="122"/>
      <c r="CM387" s="122"/>
      <c r="CN387" s="122"/>
      <c r="CO387" s="122"/>
      <c r="CP387" s="122"/>
      <c r="CQ387" s="122"/>
      <c r="CR387" s="122"/>
      <c r="CS387" s="122"/>
      <c r="CT387" s="122"/>
      <c r="CU387" s="122"/>
      <c r="CV387" s="122"/>
      <c r="CW387" s="122"/>
      <c r="CX387" s="122"/>
      <c r="CY387" s="122"/>
      <c r="CZ387" s="122"/>
      <c r="DA387" s="122"/>
      <c r="DB387" s="122"/>
      <c r="DC387" s="122"/>
      <c r="DD387" s="122"/>
    </row>
    <row r="388" spans="1:9" s="142" customFormat="1" ht="12.75">
      <c r="A388" s="79"/>
      <c r="B388" s="135"/>
      <c r="C388" s="141"/>
      <c r="D388" s="274"/>
      <c r="E388" s="234"/>
      <c r="F388" s="280"/>
      <c r="G388" s="247"/>
      <c r="H388" s="236"/>
      <c r="I388" s="236"/>
    </row>
    <row r="389" spans="1:9" s="142" customFormat="1" ht="25.5">
      <c r="A389" s="79" t="s">
        <v>35</v>
      </c>
      <c r="B389" s="135" t="s">
        <v>272</v>
      </c>
      <c r="C389" s="143" t="s">
        <v>95</v>
      </c>
      <c r="D389" s="274">
        <v>1</v>
      </c>
      <c r="E389" s="237"/>
      <c r="F389" s="238">
        <f>D389*E389</f>
        <v>0</v>
      </c>
      <c r="G389" s="247"/>
      <c r="H389" s="236"/>
      <c r="I389" s="236"/>
    </row>
    <row r="390" spans="1:9" s="142" customFormat="1" ht="12.75">
      <c r="A390" s="79"/>
      <c r="B390" s="135"/>
      <c r="C390" s="143"/>
      <c r="D390" s="274"/>
      <c r="E390" s="234"/>
      <c r="F390" s="280"/>
      <c r="G390" s="247"/>
      <c r="H390" s="236"/>
      <c r="I390" s="236"/>
    </row>
    <row r="391" spans="1:12" s="132" customFormat="1" ht="12.75">
      <c r="A391" s="144"/>
      <c r="B391" s="145"/>
      <c r="C391" s="124"/>
      <c r="D391" s="268"/>
      <c r="E391" s="234"/>
      <c r="F391" s="279"/>
      <c r="G391" s="240"/>
      <c r="H391" s="236"/>
      <c r="I391" s="236"/>
      <c r="J391" s="35"/>
      <c r="K391" s="35"/>
      <c r="L391" s="35"/>
    </row>
    <row r="392" spans="1:12" s="122" customFormat="1" ht="38.25">
      <c r="A392" s="144" t="s">
        <v>20</v>
      </c>
      <c r="B392" s="146" t="s">
        <v>82</v>
      </c>
      <c r="C392" s="124" t="s">
        <v>2</v>
      </c>
      <c r="D392" s="268">
        <v>1</v>
      </c>
      <c r="E392" s="237"/>
      <c r="F392" s="238">
        <f>D392*E392</f>
        <v>0</v>
      </c>
      <c r="G392" s="240"/>
      <c r="H392" s="236"/>
      <c r="I392" s="242"/>
      <c r="J392" s="147"/>
      <c r="K392" s="147"/>
      <c r="L392" s="147"/>
    </row>
    <row r="393" spans="1:12" s="122" customFormat="1" ht="12.75">
      <c r="A393" s="144"/>
      <c r="B393" s="148"/>
      <c r="C393" s="141"/>
      <c r="D393" s="267"/>
      <c r="E393" s="239"/>
      <c r="F393" s="279"/>
      <c r="G393" s="240"/>
      <c r="H393" s="236"/>
      <c r="I393" s="242"/>
      <c r="J393" s="147"/>
      <c r="K393" s="147"/>
      <c r="L393" s="147"/>
    </row>
    <row r="394" spans="1:9" s="150" customFormat="1" ht="12.75">
      <c r="A394" s="51"/>
      <c r="B394" s="149"/>
      <c r="C394" s="49"/>
      <c r="D394" s="275"/>
      <c r="E394" s="234"/>
      <c r="F394" s="279"/>
      <c r="G394" s="248"/>
      <c r="H394" s="242"/>
      <c r="I394" s="242"/>
    </row>
    <row r="395" spans="1:9" s="150" customFormat="1" ht="38.25">
      <c r="A395" s="51" t="s">
        <v>21</v>
      </c>
      <c r="B395" s="149" t="s">
        <v>273</v>
      </c>
      <c r="C395" s="49" t="s">
        <v>2</v>
      </c>
      <c r="D395" s="275">
        <v>2</v>
      </c>
      <c r="E395" s="237"/>
      <c r="F395" s="238">
        <f>D395*E395</f>
        <v>0</v>
      </c>
      <c r="G395" s="248"/>
      <c r="H395" s="242"/>
      <c r="I395" s="242"/>
    </row>
    <row r="396" spans="1:9" s="150" customFormat="1" ht="12.75">
      <c r="A396" s="51"/>
      <c r="B396" s="149"/>
      <c r="C396" s="49"/>
      <c r="D396" s="275"/>
      <c r="E396" s="234"/>
      <c r="F396" s="279"/>
      <c r="G396" s="248"/>
      <c r="H396" s="242"/>
      <c r="I396" s="242"/>
    </row>
    <row r="397" spans="1:9" s="150" customFormat="1" ht="12.75">
      <c r="A397" s="51"/>
      <c r="B397" s="149"/>
      <c r="C397" s="49"/>
      <c r="D397" s="275"/>
      <c r="E397" s="234"/>
      <c r="F397" s="279"/>
      <c r="G397" s="248"/>
      <c r="H397" s="242"/>
      <c r="I397" s="242"/>
    </row>
    <row r="398" spans="1:9" s="150" customFormat="1" ht="25.5">
      <c r="A398" s="51" t="s">
        <v>22</v>
      </c>
      <c r="B398" s="149" t="s">
        <v>274</v>
      </c>
      <c r="C398" s="49" t="s">
        <v>9</v>
      </c>
      <c r="D398" s="275">
        <v>150</v>
      </c>
      <c r="E398" s="237"/>
      <c r="F398" s="238">
        <f>D398*E398</f>
        <v>0</v>
      </c>
      <c r="G398" s="248"/>
      <c r="H398" s="242"/>
      <c r="I398" s="242"/>
    </row>
    <row r="399" spans="1:9" s="150" customFormat="1" ht="12.75">
      <c r="A399" s="51"/>
      <c r="B399" s="149"/>
      <c r="C399" s="49"/>
      <c r="D399" s="275"/>
      <c r="E399" s="234"/>
      <c r="F399" s="279"/>
      <c r="G399" s="248"/>
      <c r="H399" s="242"/>
      <c r="I399" s="242"/>
    </row>
    <row r="400" spans="1:9" s="142" customFormat="1" ht="12.75">
      <c r="A400" s="79"/>
      <c r="B400" s="151"/>
      <c r="C400" s="124"/>
      <c r="D400" s="268"/>
      <c r="E400" s="234"/>
      <c r="F400" s="280"/>
      <c r="G400" s="247"/>
      <c r="H400" s="236"/>
      <c r="I400" s="236"/>
    </row>
    <row r="401" spans="1:9" s="142" customFormat="1" ht="38.25">
      <c r="A401" s="79" t="s">
        <v>23</v>
      </c>
      <c r="B401" s="152" t="s">
        <v>275</v>
      </c>
      <c r="C401" s="143" t="s">
        <v>95</v>
      </c>
      <c r="D401" s="274">
        <v>1</v>
      </c>
      <c r="E401" s="237"/>
      <c r="F401" s="238">
        <f>D401*E401</f>
        <v>0</v>
      </c>
      <c r="G401" s="247"/>
      <c r="H401" s="236"/>
      <c r="I401" s="236"/>
    </row>
    <row r="402" spans="2:6" ht="12.75">
      <c r="B402" s="21"/>
      <c r="C402" s="63"/>
      <c r="D402" s="183"/>
      <c r="F402" s="177"/>
    </row>
    <row r="403" spans="2:6" ht="12.75">
      <c r="B403" s="21"/>
      <c r="C403" s="63"/>
      <c r="D403" s="183"/>
      <c r="E403" s="177"/>
      <c r="F403" s="177"/>
    </row>
    <row r="404" spans="1:6" ht="25.5">
      <c r="A404" s="43" t="s">
        <v>24</v>
      </c>
      <c r="B404" s="84" t="s">
        <v>89</v>
      </c>
      <c r="C404" s="66"/>
      <c r="D404" s="210"/>
      <c r="E404" s="177"/>
      <c r="F404" s="177"/>
    </row>
    <row r="405" spans="2:6" ht="12.75">
      <c r="B405" s="21"/>
      <c r="C405" s="66" t="s">
        <v>2</v>
      </c>
      <c r="D405" s="210">
        <v>1</v>
      </c>
      <c r="E405" s="177"/>
      <c r="F405" s="177">
        <f>SUM(D405*E405)</f>
        <v>0</v>
      </c>
    </row>
    <row r="406" spans="2:6" ht="12.75">
      <c r="B406" s="21"/>
      <c r="C406" s="63"/>
      <c r="D406" s="183"/>
      <c r="E406" s="177"/>
      <c r="F406" s="177"/>
    </row>
    <row r="407" spans="1:9" s="20" customFormat="1" ht="12.75">
      <c r="A407" s="23"/>
      <c r="B407" s="89"/>
      <c r="C407" s="63"/>
      <c r="D407" s="183"/>
      <c r="E407" s="230"/>
      <c r="F407" s="181"/>
      <c r="G407" s="185"/>
      <c r="H407" s="185"/>
      <c r="I407" s="185"/>
    </row>
    <row r="408" spans="1:9" s="20" customFormat="1" ht="51">
      <c r="A408" s="30" t="s">
        <v>25</v>
      </c>
      <c r="B408" s="89" t="s">
        <v>86</v>
      </c>
      <c r="C408" s="27" t="s">
        <v>2</v>
      </c>
      <c r="D408" s="180">
        <v>1</v>
      </c>
      <c r="E408" s="184"/>
      <c r="F408" s="181">
        <f>D408*E408</f>
        <v>0</v>
      </c>
      <c r="G408" s="185"/>
      <c r="H408" s="185"/>
      <c r="I408" s="185"/>
    </row>
    <row r="409" spans="1:9" s="20" customFormat="1" ht="12.75">
      <c r="A409" s="23"/>
      <c r="B409" s="89"/>
      <c r="D409" s="265"/>
      <c r="E409" s="185"/>
      <c r="F409" s="278"/>
      <c r="G409" s="185"/>
      <c r="H409" s="185"/>
      <c r="I409" s="185"/>
    </row>
    <row r="410" spans="1:9" s="20" customFormat="1" ht="12.75">
      <c r="A410" s="23"/>
      <c r="B410" s="89"/>
      <c r="C410" s="63"/>
      <c r="D410" s="183"/>
      <c r="E410" s="230"/>
      <c r="F410" s="181"/>
      <c r="G410" s="185"/>
      <c r="H410" s="185"/>
      <c r="I410" s="185"/>
    </row>
    <row r="411" spans="1:9" s="20" customFormat="1" ht="51">
      <c r="A411" s="30" t="s">
        <v>26</v>
      </c>
      <c r="B411" s="89" t="s">
        <v>88</v>
      </c>
      <c r="C411" s="27" t="s">
        <v>2</v>
      </c>
      <c r="D411" s="180">
        <v>1</v>
      </c>
      <c r="E411" s="184"/>
      <c r="F411" s="181">
        <f>D411*E411</f>
        <v>0</v>
      </c>
      <c r="G411" s="185"/>
      <c r="H411" s="185"/>
      <c r="I411" s="185"/>
    </row>
    <row r="412" spans="1:9" s="20" customFormat="1" ht="27.75" customHeight="1">
      <c r="A412" s="23"/>
      <c r="B412" s="283" t="s">
        <v>290</v>
      </c>
      <c r="C412" s="63"/>
      <c r="D412" s="183"/>
      <c r="E412" s="230"/>
      <c r="F412" s="184">
        <f>SUM(F295:F411)</f>
        <v>0</v>
      </c>
      <c r="G412" s="185"/>
      <c r="H412" s="185"/>
      <c r="I412" s="185"/>
    </row>
    <row r="413" spans="1:9" s="20" customFormat="1" ht="12.75">
      <c r="A413" s="23"/>
      <c r="B413" s="31"/>
      <c r="C413" s="63"/>
      <c r="D413" s="183"/>
      <c r="E413" s="184"/>
      <c r="F413" s="181"/>
      <c r="G413" s="185"/>
      <c r="H413" s="185"/>
      <c r="I413" s="185"/>
    </row>
    <row r="414" spans="1:9" s="20" customFormat="1" ht="12.75">
      <c r="A414" s="30" t="s">
        <v>27</v>
      </c>
      <c r="B414" s="88" t="s">
        <v>39</v>
      </c>
      <c r="C414" s="115"/>
      <c r="D414" s="196"/>
      <c r="E414" s="201"/>
      <c r="F414" s="201"/>
      <c r="G414" s="185"/>
      <c r="H414" s="185"/>
      <c r="I414" s="185"/>
    </row>
    <row r="415" spans="1:9" s="20" customFormat="1" ht="12.75">
      <c r="A415" s="23"/>
      <c r="B415" s="31"/>
      <c r="C415" s="27" t="s">
        <v>7</v>
      </c>
      <c r="D415" s="180">
        <v>2</v>
      </c>
      <c r="E415" s="184"/>
      <c r="F415" s="181">
        <f>F412*D415/100</f>
        <v>0</v>
      </c>
      <c r="G415" s="185"/>
      <c r="H415" s="185"/>
      <c r="I415" s="185"/>
    </row>
    <row r="416" spans="1:9" s="20" customFormat="1" ht="12.75">
      <c r="A416" s="34"/>
      <c r="B416" s="37"/>
      <c r="C416" s="63"/>
      <c r="D416" s="183"/>
      <c r="E416" s="184"/>
      <c r="F416" s="184"/>
      <c r="G416" s="185"/>
      <c r="H416" s="185"/>
      <c r="I416" s="185"/>
    </row>
    <row r="417" spans="1:9" s="20" customFormat="1" ht="12.75">
      <c r="A417" s="23"/>
      <c r="B417" s="31"/>
      <c r="C417" s="63"/>
      <c r="D417" s="183"/>
      <c r="E417" s="184"/>
      <c r="F417" s="181"/>
      <c r="G417" s="185"/>
      <c r="H417" s="185"/>
      <c r="I417" s="185"/>
    </row>
    <row r="418" spans="1:9" s="20" customFormat="1" ht="12.75">
      <c r="A418" s="30" t="s">
        <v>28</v>
      </c>
      <c r="B418" s="88" t="s">
        <v>226</v>
      </c>
      <c r="C418" s="115"/>
      <c r="D418" s="196"/>
      <c r="E418" s="201"/>
      <c r="F418" s="201"/>
      <c r="G418" s="185"/>
      <c r="H418" s="185"/>
      <c r="I418" s="185"/>
    </row>
    <row r="419" spans="1:9" s="20" customFormat="1" ht="25.5">
      <c r="A419" s="23"/>
      <c r="B419" s="31" t="s">
        <v>227</v>
      </c>
      <c r="C419" s="27" t="s">
        <v>7</v>
      </c>
      <c r="D419" s="180">
        <v>5</v>
      </c>
      <c r="E419" s="184"/>
      <c r="F419" s="181">
        <f>F412*D419/100</f>
        <v>0</v>
      </c>
      <c r="G419" s="185"/>
      <c r="H419" s="185"/>
      <c r="I419" s="185"/>
    </row>
    <row r="420" spans="1:9" s="142" customFormat="1" ht="12.75">
      <c r="A420" s="79"/>
      <c r="B420" s="152"/>
      <c r="C420" s="143"/>
      <c r="D420" s="274"/>
      <c r="E420" s="234"/>
      <c r="F420" s="280"/>
      <c r="G420" s="247"/>
      <c r="H420" s="236"/>
      <c r="I420" s="236"/>
    </row>
    <row r="421" spans="1:9" s="142" customFormat="1" ht="12.75">
      <c r="A421" s="79"/>
      <c r="B421" s="152"/>
      <c r="C421" s="143"/>
      <c r="D421" s="274"/>
      <c r="E421" s="234"/>
      <c r="F421" s="280"/>
      <c r="G421" s="247"/>
      <c r="H421" s="236"/>
      <c r="I421" s="236"/>
    </row>
    <row r="422" spans="1:9" s="156" customFormat="1" ht="13.5" thickBot="1">
      <c r="A422" s="153"/>
      <c r="B422" s="154" t="s">
        <v>286</v>
      </c>
      <c r="C422" s="155"/>
      <c r="D422" s="276"/>
      <c r="E422" s="249"/>
      <c r="F422" s="281">
        <f>SUM(F412:F419)</f>
        <v>0</v>
      </c>
      <c r="G422" s="250"/>
      <c r="H422" s="251"/>
      <c r="I422" s="251"/>
    </row>
    <row r="423" spans="1:9" s="156" customFormat="1" ht="13.5" thickTop="1">
      <c r="A423" s="79"/>
      <c r="B423" s="157"/>
      <c r="C423" s="158"/>
      <c r="D423" s="277"/>
      <c r="E423" s="252"/>
      <c r="F423" s="282"/>
      <c r="G423" s="253"/>
      <c r="H423" s="254"/>
      <c r="I423" s="254"/>
    </row>
  </sheetData>
  <sheetProtection/>
  <mergeCells count="1">
    <mergeCell ref="B286:C286"/>
  </mergeCells>
  <printOptions/>
  <pageMargins left="0.984251968503937" right="0.1968503937007874" top="0.9055118110236221" bottom="1.0236220472440944" header="0.5511811023622047" footer="0.5118110236220472"/>
  <pageSetup firstPageNumber="1" useFirstPageNumber="1" horizontalDpi="300" verticalDpi="300" orientation="portrait" paperSize="9" r:id="rId1"/>
  <headerFooter alignWithMargins="0">
    <oddFooter>&amp;C&amp;F&amp;R&amp;8&amp;P/&amp;N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_____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BIRO MIKROKLIMA Medard Hafner s.p.</dc:creator>
  <cp:keywords/>
  <dc:description/>
  <cp:lastModifiedBy>Meta Bizjak</cp:lastModifiedBy>
  <cp:lastPrinted>2022-09-05T09:15:32Z</cp:lastPrinted>
  <dcterms:created xsi:type="dcterms:W3CDTF">2011-05-18T08:18:08Z</dcterms:created>
  <dcterms:modified xsi:type="dcterms:W3CDTF">2023-05-23T11:34:15Z</dcterms:modified>
  <cp:category/>
  <cp:version/>
  <cp:contentType/>
  <cp:contentStatus/>
</cp:coreProperties>
</file>