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moji dokumenti\Kunaverjeva ulica 12, 14\Razpis GOI-avgust 2020\"/>
    </mc:Choice>
  </mc:AlternateContent>
  <bookViews>
    <workbookView xWindow="0" yWindow="0" windowWidth="13215" windowHeight="10515" activeTab="1"/>
  </bookViews>
  <sheets>
    <sheet name="Rekapitulacija" sheetId="1" r:id="rId1"/>
    <sheet name="Gradbena dela" sheetId="5" r:id="rId2"/>
    <sheet name="Obrtniška dela" sheetId="6" r:id="rId3"/>
    <sheet name="Vo-ka" sheetId="7" r:id="rId4"/>
    <sheet name="Ogrevanje" sheetId="8" r:id="rId5"/>
    <sheet name="Prezračevanje" sheetId="9" r:id="rId6"/>
    <sheet name="Elektro" sheetId="10" r:id="rId7"/>
  </sheets>
  <definedNames>
    <definedName name="_xlnm.Print_Area" localSheetId="0">Rekapitulacija!$A$1:$F$145</definedName>
  </definedNames>
  <calcPr calcId="152511"/>
</workbook>
</file>

<file path=xl/calcChain.xml><?xml version="1.0" encoding="utf-8"?>
<calcChain xmlns="http://schemas.openxmlformats.org/spreadsheetml/2006/main">
  <c r="F86" i="6" l="1"/>
  <c r="F76" i="1" l="1"/>
  <c r="B72" i="1"/>
  <c r="A66" i="1"/>
  <c r="G74" i="10"/>
  <c r="G87" i="10"/>
  <c r="G100" i="10"/>
  <c r="G124" i="10"/>
  <c r="G128" i="10"/>
  <c r="A61" i="1"/>
  <c r="A60" i="1"/>
  <c r="A59" i="1"/>
  <c r="A58" i="1"/>
  <c r="A57" i="1"/>
  <c r="A56" i="1"/>
  <c r="A55" i="1"/>
  <c r="B61" i="1"/>
  <c r="B60" i="1"/>
  <c r="B59" i="1"/>
  <c r="B58" i="1"/>
  <c r="B57" i="1"/>
  <c r="B56" i="1"/>
  <c r="B55" i="1"/>
  <c r="B54" i="1"/>
  <c r="F108" i="6"/>
  <c r="F110" i="6" s="1"/>
  <c r="F61" i="1" s="1"/>
  <c r="F106" i="6"/>
  <c r="F101" i="6"/>
  <c r="F99" i="6"/>
  <c r="F98" i="6"/>
  <c r="F93" i="6"/>
  <c r="F92" i="6"/>
  <c r="F91" i="6"/>
  <c r="F90" i="6"/>
  <c r="F89" i="6"/>
  <c r="F88" i="6"/>
  <c r="F87" i="6"/>
  <c r="F85" i="6"/>
  <c r="F84" i="6"/>
  <c r="F83" i="6"/>
  <c r="F82" i="6"/>
  <c r="F81" i="6"/>
  <c r="F80" i="6"/>
  <c r="F79" i="6"/>
  <c r="F78" i="6"/>
  <c r="F77" i="6"/>
  <c r="F76" i="6"/>
  <c r="F65" i="6"/>
  <c r="F67" i="6" s="1"/>
  <c r="F59" i="1" s="1"/>
  <c r="F63" i="6"/>
  <c r="F58" i="6"/>
  <c r="F60" i="6"/>
  <c r="F58" i="1" s="1"/>
  <c r="F53" i="6"/>
  <c r="F52" i="6"/>
  <c r="F49" i="6"/>
  <c r="F47" i="6"/>
  <c r="F45" i="6"/>
  <c r="F43" i="6"/>
  <c r="F41" i="6"/>
  <c r="F35" i="6"/>
  <c r="F33" i="6"/>
  <c r="F31" i="6"/>
  <c r="F37" i="6" s="1"/>
  <c r="F56" i="1" s="1"/>
  <c r="F29" i="6"/>
  <c r="F23" i="6"/>
  <c r="F21" i="6"/>
  <c r="F19" i="6"/>
  <c r="F17" i="6"/>
  <c r="F15" i="6"/>
  <c r="F13" i="6"/>
  <c r="F11" i="6"/>
  <c r="F9" i="6"/>
  <c r="F7" i="6"/>
  <c r="F5" i="6"/>
  <c r="B50" i="1"/>
  <c r="B48" i="1"/>
  <c r="A49" i="1"/>
  <c r="B49" i="1"/>
  <c r="F99" i="5"/>
  <c r="F98" i="5"/>
  <c r="F95" i="5"/>
  <c r="F93" i="5"/>
  <c r="F91" i="5"/>
  <c r="F89" i="5"/>
  <c r="F87" i="5"/>
  <c r="F85" i="5"/>
  <c r="F83" i="5"/>
  <c r="F81" i="5"/>
  <c r="F79" i="5"/>
  <c r="F77" i="5"/>
  <c r="F75" i="5"/>
  <c r="F73" i="5"/>
  <c r="F71" i="5"/>
  <c r="F69" i="5"/>
  <c r="F67" i="5"/>
  <c r="F65" i="5"/>
  <c r="F63" i="5"/>
  <c r="F62" i="5"/>
  <c r="F61" i="5"/>
  <c r="F58" i="5"/>
  <c r="F57" i="5"/>
  <c r="F56" i="5"/>
  <c r="F55" i="5"/>
  <c r="F54" i="5"/>
  <c r="F47" i="5"/>
  <c r="F46" i="5"/>
  <c r="F43" i="5"/>
  <c r="F41" i="5"/>
  <c r="F39" i="5"/>
  <c r="F37" i="5"/>
  <c r="F35" i="5"/>
  <c r="F33" i="5"/>
  <c r="F31" i="5"/>
  <c r="F29" i="5"/>
  <c r="F27" i="5"/>
  <c r="F25" i="5"/>
  <c r="F23" i="5"/>
  <c r="F21" i="5"/>
  <c r="F19" i="5"/>
  <c r="F17" i="5"/>
  <c r="F15" i="5"/>
  <c r="F13" i="5"/>
  <c r="F11" i="5"/>
  <c r="F9" i="5"/>
  <c r="F7" i="5"/>
  <c r="F5" i="5"/>
  <c r="A68" i="1"/>
  <c r="B68" i="1"/>
  <c r="F19" i="9"/>
  <c r="F17" i="9"/>
  <c r="F15" i="9"/>
  <c r="F13" i="9"/>
  <c r="F11" i="9"/>
  <c r="F21" i="9" s="1"/>
  <c r="F9" i="9"/>
  <c r="A9" i="9"/>
  <c r="F7" i="9"/>
  <c r="A67" i="1"/>
  <c r="B67" i="1"/>
  <c r="F60" i="8"/>
  <c r="F58" i="8"/>
  <c r="F56" i="8"/>
  <c r="F54" i="8"/>
  <c r="F52" i="8"/>
  <c r="F50" i="8"/>
  <c r="F48" i="8"/>
  <c r="F46" i="8"/>
  <c r="F38" i="8"/>
  <c r="F33" i="8"/>
  <c r="F31" i="8"/>
  <c r="F27" i="8"/>
  <c r="F22" i="8"/>
  <c r="F21" i="8"/>
  <c r="F18" i="8"/>
  <c r="F17" i="8"/>
  <c r="F16" i="8"/>
  <c r="F13" i="8"/>
  <c r="F12" i="8"/>
  <c r="F62" i="8" s="1"/>
  <c r="F11" i="8"/>
  <c r="A9" i="8"/>
  <c r="B66" i="1"/>
  <c r="F62" i="7"/>
  <c r="F60" i="7"/>
  <c r="F58" i="7"/>
  <c r="F56" i="7"/>
  <c r="F54" i="7"/>
  <c r="F52" i="7"/>
  <c r="F50" i="7"/>
  <c r="F49" i="7"/>
  <c r="F48" i="7"/>
  <c r="F45" i="7"/>
  <c r="F35" i="7"/>
  <c r="F34" i="7"/>
  <c r="F33" i="7"/>
  <c r="F32" i="7"/>
  <c r="F23" i="7"/>
  <c r="F21" i="7"/>
  <c r="F19" i="7"/>
  <c r="F18" i="7"/>
  <c r="F17" i="7"/>
  <c r="F14" i="7"/>
  <c r="F11" i="7"/>
  <c r="A10" i="7"/>
  <c r="F8" i="7"/>
  <c r="A7" i="7"/>
  <c r="B76" i="1"/>
  <c r="B75" i="1"/>
  <c r="B74" i="1"/>
  <c r="B73" i="1"/>
  <c r="G126" i="10"/>
  <c r="G122" i="10"/>
  <c r="G120" i="10"/>
  <c r="G117" i="10"/>
  <c r="G115" i="10"/>
  <c r="G112" i="10"/>
  <c r="G111" i="10"/>
  <c r="G108" i="10"/>
  <c r="G61" i="10"/>
  <c r="G60" i="10"/>
  <c r="G59" i="10"/>
  <c r="G58" i="10"/>
  <c r="G55" i="10"/>
  <c r="G53" i="10"/>
  <c r="G51" i="10"/>
  <c r="G50" i="10"/>
  <c r="G49" i="10"/>
  <c r="G48" i="10"/>
  <c r="G45" i="10"/>
  <c r="G44" i="10"/>
  <c r="G41" i="10"/>
  <c r="G38" i="10"/>
  <c r="G35" i="10"/>
  <c r="G34" i="10"/>
  <c r="G33" i="10"/>
  <c r="G30" i="10"/>
  <c r="G29" i="10"/>
  <c r="G26" i="10"/>
  <c r="G25" i="10"/>
  <c r="G22" i="10"/>
  <c r="G21" i="10"/>
  <c r="G18" i="10"/>
  <c r="G17" i="10"/>
  <c r="A16" i="10"/>
  <c r="G14" i="10"/>
  <c r="A14" i="10"/>
  <c r="G12" i="10"/>
  <c r="G11" i="10"/>
  <c r="G10" i="10"/>
  <c r="G9" i="10"/>
  <c r="F75" i="1"/>
  <c r="A13" i="9"/>
  <c r="A11" i="9"/>
  <c r="A15" i="8"/>
  <c r="A13" i="7"/>
  <c r="A16" i="7"/>
  <c r="A24" i="10"/>
  <c r="A15" i="9"/>
  <c r="A17" i="9"/>
  <c r="A24" i="8"/>
  <c r="A21" i="7"/>
  <c r="A28" i="10"/>
  <c r="A19" i="9"/>
  <c r="A29" i="8"/>
  <c r="A33" i="8"/>
  <c r="A23" i="7"/>
  <c r="A31" i="7"/>
  <c r="A37" i="7"/>
  <c r="A32" i="10"/>
  <c r="A37" i="8"/>
  <c r="A44" i="7"/>
  <c r="A37" i="10"/>
  <c r="A40" i="10"/>
  <c r="A40" i="8"/>
  <c r="A46" i="8"/>
  <c r="A48" i="8"/>
  <c r="A47" i="7"/>
  <c r="A52" i="7"/>
  <c r="A54" i="7"/>
  <c r="A43" i="10"/>
  <c r="A47" i="10"/>
  <c r="A50" i="8"/>
  <c r="A52" i="8"/>
  <c r="A54" i="8"/>
  <c r="A56" i="8"/>
  <c r="A58" i="8"/>
  <c r="A60" i="8"/>
  <c r="A56" i="7"/>
  <c r="A58" i="7"/>
  <c r="A60" i="7"/>
  <c r="A62" i="7"/>
  <c r="A53" i="10"/>
  <c r="A55" i="10"/>
  <c r="A57" i="10"/>
  <c r="A63" i="10"/>
  <c r="A89" i="10"/>
  <c r="A107" i="10"/>
  <c r="A110" i="10"/>
  <c r="A114" i="10"/>
  <c r="A117" i="10"/>
  <c r="A119" i="10"/>
  <c r="A122" i="10"/>
  <c r="F27" i="7" l="1"/>
  <c r="G102" i="10"/>
  <c r="F73" i="1" s="1"/>
  <c r="F74" i="1"/>
  <c r="F68" i="1"/>
  <c r="F67" i="1"/>
  <c r="F65" i="7"/>
  <c r="F103" i="6"/>
  <c r="F60" i="1" s="1"/>
  <c r="F55" i="6"/>
  <c r="F57" i="1" s="1"/>
  <c r="F25" i="6"/>
  <c r="F55" i="1" s="1"/>
  <c r="F101" i="5"/>
  <c r="F50" i="1" s="1"/>
  <c r="F49" i="5"/>
  <c r="F49" i="1" s="1"/>
  <c r="F66" i="1" l="1"/>
  <c r="F70" i="1" s="1"/>
  <c r="F78" i="1"/>
  <c r="F63" i="1"/>
  <c r="F52" i="1"/>
  <c r="F84" i="1" l="1"/>
  <c r="F85" i="1" s="1"/>
  <c r="F86" i="1" s="1"/>
</calcChain>
</file>

<file path=xl/sharedStrings.xml><?xml version="1.0" encoding="utf-8"?>
<sst xmlns="http://schemas.openxmlformats.org/spreadsheetml/2006/main" count="826" uniqueCount="405">
  <si>
    <t>m1</t>
  </si>
  <si>
    <t>pavšal</t>
  </si>
  <si>
    <t>Faza:</t>
  </si>
  <si>
    <t>Razna nepredvidena in manjša dela, pomoč obrtnikom in instalaterjem</t>
  </si>
  <si>
    <t>kv delavec</t>
  </si>
  <si>
    <t>pk delavec</t>
  </si>
  <si>
    <t>GRADBENA DELA SKUPAJ:</t>
  </si>
  <si>
    <t>II.</t>
  </si>
  <si>
    <t>OBRTNIŠKA DELA SKUPAJ</t>
  </si>
  <si>
    <t>kos</t>
  </si>
  <si>
    <t>m2</t>
  </si>
  <si>
    <t>količina</t>
  </si>
  <si>
    <t>Skupaj zidarska dela:</t>
  </si>
  <si>
    <t>1.</t>
  </si>
  <si>
    <t>2.</t>
  </si>
  <si>
    <t>3.</t>
  </si>
  <si>
    <t>4.</t>
  </si>
  <si>
    <t>ur</t>
  </si>
  <si>
    <t>5.</t>
  </si>
  <si>
    <t>6.</t>
  </si>
  <si>
    <t>7.</t>
  </si>
  <si>
    <t>8.</t>
  </si>
  <si>
    <t>9.</t>
  </si>
  <si>
    <t>10.</t>
  </si>
  <si>
    <t xml:space="preserve">Objekt:  </t>
  </si>
  <si>
    <t xml:space="preserve">Investitor: </t>
  </si>
  <si>
    <t>B.</t>
  </si>
  <si>
    <t>cena na enoto</t>
  </si>
  <si>
    <t>znesek</t>
  </si>
  <si>
    <t>m.e.</t>
  </si>
  <si>
    <t>GRADBENA DELA</t>
  </si>
  <si>
    <t>OBRTNIŠKA DELA</t>
  </si>
  <si>
    <t>SKUPNA REKAPITULACIJA</t>
  </si>
  <si>
    <t>ZIDARSKA DELA</t>
  </si>
  <si>
    <t>I.</t>
  </si>
  <si>
    <t xml:space="preserve">PZI </t>
  </si>
  <si>
    <t>SPLOŠNO O CENI ZA MERSKO ENOTO POSAMEZNE POSTAVKE - v ceni morajo biti zajeti vsi stroški potrebni za izvedbo:</t>
  </si>
  <si>
    <t>&gt;</t>
  </si>
  <si>
    <t>za izdelavo, dobavo in vgradnjo (montažo);</t>
  </si>
  <si>
    <t>za nabavo in dobavo osnovnega, pomožnega, pritrdilnega, tesnilnega materiala za izvedbo posamezne postavke iz popisa;</t>
  </si>
  <si>
    <t>za vsa pripravljalna, osnovna, pomožna in zaključna dela;</t>
  </si>
  <si>
    <t>za premične delovne in lovilne odre za izvedbo posameznih del;</t>
  </si>
  <si>
    <t>za vsa dokazila o izpolnitvi zahtevane kvalitete izvedenih del oz. fizikalnih lastnosti vgrajenih materialov, izdelkov ter proizvodov, ki so navedena v splošnih določilih, določilh izvedbe pri posameznih vrstah del oz. zahtevah v posameznih postavkah in ob dokončanju predložiti pravilno izpolnjeno "Dokazilo o zanesljivosti objekta";</t>
  </si>
  <si>
    <t>za snemanje izmer na licu mesta in vsklajevanje z nadzorom oz. odg.projektantom v primeru odstopanja od projekta ali pri nejasnostih;</t>
  </si>
  <si>
    <t>za koordinacijo izvajalca do svojih podizvajalcev, dobaviteljev in kooperantov, ki sodelujejo pri predmetni gradnji oz.izvedbi del;</t>
  </si>
  <si>
    <t xml:space="preserve">za izpolnitev vseh obvez izvajalca po veljavni zakonodaji in pripadajočih veljavnih pravilnikih, ki se nanašajo direktno ali indirektno na izvedbo/gradnjo; </t>
  </si>
  <si>
    <t>za izpolnitev obvez izvajalca glede varstva pri delu na premičnih deloviščih (gradbišču);</t>
  </si>
  <si>
    <t>DDV prikazati posebej!</t>
  </si>
  <si>
    <t>SPLOŠNA DOLOČILA:</t>
  </si>
  <si>
    <t>Sestavni del tega projektantskega popisa je kompletna projektna PZI dokumentacija!</t>
  </si>
  <si>
    <t>Vsa dela morajo biti izvedena kvalitetno iz materialov z zahtevanimi fizikalnimi lastnostmi in jih je potrebno izvajati po predloženi tehnični dokumentaciji, detajlih ter navodilih arhitekta oziroma izbranega proizvajalca!</t>
  </si>
  <si>
    <t>Vsi vgrajeni materiali in proizvodi morajo imeti ustrezen atest oz. certifikat ter naj odgovarjajo cenovnemu razredu, skladno z zahtevami investitorja!</t>
  </si>
  <si>
    <t>Vse mere kontrolirati po veljavnih projektih PZI oz. na objektu !</t>
  </si>
  <si>
    <t>Dimenzije in količine je potrebno pred izdelavo oziroma naročanjem preveriti na objektu!</t>
  </si>
  <si>
    <t>Pri delih, kjer je naveden določen material, je možna tudi izbira drugega z enakimi lastnostmi in kvaliteto.</t>
  </si>
  <si>
    <t>Vse zaključne materiale mora (kvaliteto, dimenzije, teksturo, barvo,..) potrditi izvajalcu oz. dobavitelju odgovorni projektant!</t>
  </si>
  <si>
    <t>Potrebni odri so upoštevani v enotnih cenah, v kolikor ni drugače določeno in se ne obračunajo posebej.</t>
  </si>
  <si>
    <t>Izmere vseh izvršenih del je potrebno izdelati po GNG in veljavnih standardih z vsemi pogoji ter uzancami, ki jih vsebujejo. Na osnovi izmer in ponudbenih cen se izvrši končni obračun izvedenih del tako, kot je dogovorjeno s pogodbo za predmetna izvedena dela.</t>
  </si>
  <si>
    <t>Dodatna, nepredvidena in več dela, ki niso zajeta v popisu se izvedejo po predhodnem dogovoru z nadzornikom in se obračunajo po dejanskih količinah po predhodni odobritvi enotne cene s strani investitorja.</t>
  </si>
  <si>
    <t>V kolikor v projektni dokumentaciji ni detajla za določeno vrsto del, je predlog detajla dolžan izdelati ponudnik - izvajalec in ga predložiti odgovornemu projektantu v potrditev!</t>
  </si>
  <si>
    <t>Odvoz odpadnega materiala se izvrši v skladu z veljavno zakonodajo, na javne deponije odpadnega materiala, katere imajo upravna dovoljenja za deponiranje posameznih vrst materiala. Ponudnik - izvajalec sam izbere lokacije deponij in v cenah upošteva vse stroške deponiranja in transporta.</t>
  </si>
  <si>
    <t>Vsi izvajalci gradbenih, zaključnih in instalacijskih del na gradbišču morajo upoštevati vsa veljavna določila in predpise o varstvu pri delu!</t>
  </si>
  <si>
    <t>KERAMIČARSKA DELA</t>
  </si>
  <si>
    <t>SLIKOPLESKARSKA DELA</t>
  </si>
  <si>
    <t>11.</t>
  </si>
  <si>
    <t>12.</t>
  </si>
  <si>
    <t>13.</t>
  </si>
  <si>
    <t>14.</t>
  </si>
  <si>
    <t>15.</t>
  </si>
  <si>
    <t>Skupaj slikopleskarska dela:</t>
  </si>
  <si>
    <t>Skupaj keramičarska dela:</t>
  </si>
  <si>
    <t>16.</t>
  </si>
  <si>
    <t>a.</t>
  </si>
  <si>
    <t>b.</t>
  </si>
  <si>
    <t>vogalniki pri stenski keramiki</t>
  </si>
  <si>
    <t>TLAKARSKA DELA</t>
  </si>
  <si>
    <t>Skupaj tlakarska dela:</t>
  </si>
  <si>
    <t>talni profili med različnimi tlaki in za pripire</t>
  </si>
  <si>
    <t>UPORABNEGA DOVOLJENJA.</t>
  </si>
  <si>
    <t xml:space="preserve">PONUDNIK MORA V CENI NA ENOTO ZAJETI IZDELAVO DOKAZILA O ZANESLJIVOSTI </t>
  </si>
  <si>
    <t>VKLJUČNO S PRIDOBITVIJO VSEH CERTIFIKATOV, POROČIL, MERITEV, IZJAV ZA PRIDOBITEV</t>
  </si>
  <si>
    <t>Sprotno in finalno čiščenje objekta in zunanje ureditve pred predajo del. S čiščenjem stavbnega pohištva, teras in streh.</t>
  </si>
  <si>
    <t>Postavitev premičnih in ostalih odrov za celotno dobo gradnje in za izvedbo vseh del.</t>
  </si>
  <si>
    <t>SPREMEMBA NAMEMBNOSTI DELA OBJEKTA</t>
  </si>
  <si>
    <t>PRENOVA PROSTOROV PRITLIČJA</t>
  </si>
  <si>
    <t>KUNAVERJEVA ULICA 12-14, LJUBLJANA</t>
  </si>
  <si>
    <t>JAVNI STANOVANJSKI SKLAD MESTNE</t>
  </si>
  <si>
    <t>OBČINE LJUBLJANA</t>
  </si>
  <si>
    <t>Zarnikova ulica 3</t>
  </si>
  <si>
    <t>1000 Ljubljana</t>
  </si>
  <si>
    <t>RUŠITVENA DELA</t>
  </si>
  <si>
    <t>Izpraznitev prostorov. Odstranitev pohištva, ogledal, lesenih oblog, smeti in drugih elementov, ki niso zajeti v postavkah v nadaljevanju. Prenos, sortiranje, nakladanje in odvoz na trajno deponijo s plačilom takse.</t>
  </si>
  <si>
    <t>Demontaža celotnega razvoda centralnega ogrevanja iz podpostaje, razvoda in radiatorjev. S predhodno izpraznitvijo celotnega sistema. Z demontažo vseh pripradajočih elementov, držal. Prenos, sortiranje, nakladanje in odvoz na trajno deponijo s plačilom takse.</t>
  </si>
  <si>
    <t>Demontaža celotnega razvoda vodovoda, kanalizacije in prezračevanja vključno z odstranitvijo sanitarne opreme, pip in ostalih elementov (3xhidrant, 4xwc školjka, 6xumivalnik, 1xtuš kad). S predhodno izpraznitvijo celotnega sistema. Z demontažo vseh pripradajočih elementov, držal. Prenos, sortiranje, nakladanje in odvoz na trajno deponijo s plačilom takse.</t>
  </si>
  <si>
    <t>Demontaža celotnega razvoda elektrike iz svetilk, stikal, vtičnic, omaric, kanalov, polic, kablov in ostalih elementov. Z demontažo vseh pripradajočih elementov, držal. Prenos, sortiranje, nakladanje in odvoz na trajno deponijo s plačilom takse.</t>
  </si>
  <si>
    <t>Demontaža notranjih krilnih, drsnih ali harmonika vrat, z izbijanjem podboja in demontažo vseh elementov. Prenos, sortiranje, nakladanje in odvoz na trajno deponijo s plačilom takse.</t>
  </si>
  <si>
    <t>Demontaža notranjih krilnih vrat, z izbijanjem KOVINSKEGA podboja in demontažo vseh elementov. Prenos, sortiranje, nakladanje in odvoz na trajno deponijo s plačilom takse.</t>
  </si>
  <si>
    <t>Demontaža notranjih krilnih vrat - brez vratnega krila, z izbijanjem podboja in demontažo vseh elementov. Prenos, sortiranje, nakladanje in odvoz na trajno deponijo s plačilom takse.</t>
  </si>
  <si>
    <t>Demontaža notranjih fiksnih nadsvetlob nad predelnimi stenami, višine do 50 cm, z izbijanjem podboja in demontažo vseh elementov. Prenos, sortiranje, nakladanje in odvoz na trajno deponijo s plačilom takse.</t>
  </si>
  <si>
    <t>Demontaža notranje PVC zasteklitve vetrolova z vrati z izbijanjem podboja in demontažo vseh elementov. Prenos, sortiranje, nakladanje in odvoz na trajno deponijo s plačilom takse.</t>
  </si>
  <si>
    <t>kpl</t>
  </si>
  <si>
    <t>Demontaža notranje predelne stene wc kabine z vhodnimi vrati z demontažo vseh elementov, kombinacija kovina - les. Prenos, sortiranje, nakladanje in odvoz na trajno deponijo s plačilom takse.</t>
  </si>
  <si>
    <t>Rušenje predelnih sten vseh debelin in vseh materialov, z vsemi oblogami, AB vezmi in vgrajnimi instalacijami. Prenos, sortiranje, nakladanje in odvoz na trajno deponijo s plačilom takse.</t>
  </si>
  <si>
    <t>Odbijanje stenske keramike na zidovih, ki se ne rušijo. Prenos, sortiranje, nakladanje in odvoz na trajno deponijo s plačilom takse.</t>
  </si>
  <si>
    <t>Odstranitev stenske obloge iz plute na zidovih, ki se ne rušijo. Prenos, sortiranje, nakladanje in odvoz na trajno deponijo s plačilom takse.</t>
  </si>
  <si>
    <t>Skupaj rušitvena dela:</t>
  </si>
  <si>
    <t>Pozidava novih predelnih sten, obzidav ali opuščenih odprtin s siporeks zidaki različnih debelin, z uporabo gradbenega lepila in malte in s sidranjem v nosilno konstrukcijo in zapolnitev rež.</t>
  </si>
  <si>
    <t>debeline 25 cm</t>
  </si>
  <si>
    <t>debeline 15 cm</t>
  </si>
  <si>
    <t>c.</t>
  </si>
  <si>
    <t>debeline 12,5 cm</t>
  </si>
  <si>
    <t>d.</t>
  </si>
  <si>
    <t>debeline 5 cm</t>
  </si>
  <si>
    <t>Rušenje instalacijskih obzidav vseh debelin in vseh materialov, z vsemi oblogami, AB vezmi in vgrajnimi instalacijami. Prenos, sortiranje, nakladanje in odvoz na trajno deponijo s plačilom takse.</t>
  </si>
  <si>
    <t>17.</t>
  </si>
  <si>
    <t>Dobljenje in krpanje utorov za instalacije, v siporeks zidovih, betonskih zidovih ali betonskem stropu. Z nakladanjem in odvozom ruševin.</t>
  </si>
  <si>
    <t>siporeks zidovi preseka do 0,01 m3/m1</t>
  </si>
  <si>
    <t>siporeks zidovi preseka do 0,03 m3/m1</t>
  </si>
  <si>
    <t>betonski zidovi preseka do 0,01 m3/m1</t>
  </si>
  <si>
    <t>Dobljenje in krpanje utorov za podometne omarice, v siporeks zidovih z vzidavo in obzidavo omarice. Z nakladanjem in odvozom ruševin.</t>
  </si>
  <si>
    <t xml:space="preserve">Dolbljenje in obzidava prebojev velikosti do 30x30 cm v zidovih debeline nad 15 cm, z nakladanjem in odvozom ruševin. </t>
  </si>
  <si>
    <t xml:space="preserve">Zaščita instalacijskih cevi v tlakih, s pustim betonom ter odstranitev betona pred izvedbo tlakov z odvozom ruševin. </t>
  </si>
  <si>
    <t xml:space="preserve">Izdelava ometov na siporeks zidovih in obzidavah ter krpanje ometov na ostalih površinah kjer je to potrebno. </t>
  </si>
  <si>
    <t>Protipožarno tesnenje prebojev med požarnimi sektorji. Količina ocenjena.</t>
  </si>
  <si>
    <t xml:space="preserve">Izdelava hidroizolacije kopalnic, stenska in talna, 2x nanos hidroizolacijskega sloja na cementni osnovi s PVC mrežico in robnimi trakovi, kot naprimer Mapei Mapelastic, s tesnenjem prebojev. </t>
  </si>
  <si>
    <t>PVC STAVBNO POHIŠTVO</t>
  </si>
  <si>
    <t>Skupaj PVC stavbno pohištvo:</t>
  </si>
  <si>
    <t>NOTRANJA VRATA</t>
  </si>
  <si>
    <t>Skupaj notranja vrata:</t>
  </si>
  <si>
    <t>za vse zunanje in notranje transporte (horizontalne in vertikalne) potrebnega materiala, delovne sile, orodja, delovnih strojev oz. naprav do mesta vgradnje;</t>
  </si>
  <si>
    <t>Ali notranjimi vhodnimi vrati, enokrilna, velikosti po shemi, z okovjem, obojestransko kljuko, cilindrično ključavnico, obojestransko kljuko, talnim ali stenskim odbojnikom.</t>
  </si>
  <si>
    <t>Ali vgrajenimi vhodnimi vrati, enokrilna, velikosti po shemi, z okovjem, protivlomnim večtočkovnim zaklepanjem, obojestransko kljuko in varnostno cilindrično ključavnico, talnim ali stenskim odbojnikom.</t>
  </si>
  <si>
    <t>Zasteklitve so povečini fiksne.</t>
  </si>
  <si>
    <t>Ali z vgrajenimi okni, enokrilna, velikosti po shemi, s skritim okovjem, kombiniranim odpiranjem, kljuko.</t>
  </si>
  <si>
    <t>č.</t>
  </si>
  <si>
    <t>e.</t>
  </si>
  <si>
    <t>f.</t>
  </si>
  <si>
    <t>g.</t>
  </si>
  <si>
    <t>h.</t>
  </si>
  <si>
    <t>i.</t>
  </si>
  <si>
    <t>j.</t>
  </si>
  <si>
    <t>k.</t>
  </si>
  <si>
    <t>l.</t>
  </si>
  <si>
    <t>m.</t>
  </si>
  <si>
    <t>n.</t>
  </si>
  <si>
    <t>o.</t>
  </si>
  <si>
    <t>p.</t>
  </si>
  <si>
    <t>r.</t>
  </si>
  <si>
    <t>S18, velikosti 330x250 cm, z vgrajenimi notranjimi vrati.</t>
  </si>
  <si>
    <t>S19, velikosti 297x250 cm, z vgrajenimi notranjimi vrati.</t>
  </si>
  <si>
    <t>S20, velikosti 170x250 cm, z vgrajenimi notranjimi vrati.</t>
  </si>
  <si>
    <t>V ceni na enoto zajeti tudi eno ali dvodelno žaluzijo krpan, z vidno škatlo, z vodili, ročnim upravljanjem za odpiranje, širina lamel 75 mm, z vsemi zaključki in elementi (razen pri S18, S19 in S20).</t>
  </si>
  <si>
    <t>MAVČNOKARTONSKA DELA</t>
  </si>
  <si>
    <t>Skupaj mavčnokartonska dela:</t>
  </si>
  <si>
    <t>KROVSKO KLEPARSKA DELA</t>
  </si>
  <si>
    <t>Skupaj krovsko kleparska dela:</t>
  </si>
  <si>
    <t>Dobava in montaža notranjih PVC polic širine do 10 cm, s pripravo podlage in izvedbo zaključkov.</t>
  </si>
  <si>
    <t>Rušenje celotne PVC zasteklitve po obodu, vključno z odstranitvijo vrat, senčil, oken, stropa na 3 delih, vseh zaključkov. Demontaža se izvede fazno skladno z montažo nove oziroma po tehnologiji izvajalca. Prenos, sortiranje, nakladanje in odvoz na trajno deponijo s plačilom takse.</t>
  </si>
  <si>
    <t>18.</t>
  </si>
  <si>
    <t>debeline 10 cm</t>
  </si>
  <si>
    <t>Dobljenje in krpanje utorov za podometne kotličke, v siporeks zidovih z vzidavo in obzidavo. Z nakladanjem in odvozom ruševin.</t>
  </si>
  <si>
    <t>Izdelava enoslojne horizontalne hidroizolacije iz varjenih bitumenskih trakov debeline 4 mm, plastomerni bitumenski varilni trakovi kot npr. IZOTEKT P4+, s predhodnim bitumenskim premazom in zidarsko pripravo podlage, z izvedbo vertikalnih zavihkov na zidove. Z obdelavo vseh prebojev in stikov.</t>
  </si>
  <si>
    <t>VODOVOD, KANALIZACIJA</t>
  </si>
  <si>
    <t>Komplet umivalnik, sestavljen iz:</t>
  </si>
  <si>
    <t>Komplet WC konzolni, sestavljen iz:</t>
  </si>
  <si>
    <t>Komplet tuš, sestavljen iz:</t>
  </si>
  <si>
    <t>kpl.</t>
  </si>
  <si>
    <t>Izdelava priključkov za:</t>
  </si>
  <si>
    <t>pralni stroj kotni ventil in odtok PP50</t>
  </si>
  <si>
    <t>sušilni stroj odtok PP50</t>
  </si>
  <si>
    <t>pomivalni stroj kotni ventil in oddtok PP50</t>
  </si>
  <si>
    <t xml:space="preserve">Dobava, montaža,pomožna gradbena dela kot so dolbljenje utorov, vrtanje prebojev itd. </t>
  </si>
  <si>
    <t>Manipulativni in transportni stroški, stroški drobnega materiala.</t>
  </si>
  <si>
    <t>*vse pozicije šteti z podometnimi ventili (v kolikor niso zajeti pri posameznih postavkah)</t>
  </si>
  <si>
    <t>SKUPAJ:</t>
  </si>
  <si>
    <t>CEVNA NAPELJAVA, VODOVOD, KANALIZACIJA</t>
  </si>
  <si>
    <t>Univerzalna večplastna cev v kolutu (50 m) skupaj z toplotno izolacijo (19 mm ali 6mm za cevi 32, 25, 20, 16 in 14), odporna do 95 st.C in 10 bar. Proizvod: Uponor Tip: MLCP</t>
  </si>
  <si>
    <t>32x3,00</t>
  </si>
  <si>
    <t>m</t>
  </si>
  <si>
    <t>26x2,50</t>
  </si>
  <si>
    <t>20x2,50</t>
  </si>
  <si>
    <t>16x2,25</t>
  </si>
  <si>
    <t>Fazonski kosi za cevi v kolutu iz točke 1.</t>
  </si>
  <si>
    <t>32x3</t>
  </si>
  <si>
    <t>zajeto v t.7</t>
  </si>
  <si>
    <t>26 x 2,5</t>
  </si>
  <si>
    <t>20 x 2,25</t>
  </si>
  <si>
    <t>16x2</t>
  </si>
  <si>
    <t xml:space="preserve">Baterijski priključki </t>
  </si>
  <si>
    <t>Sanitarna priključna omarica:
Stanovanjski vodomer za hladno in toplo vodo, z vgradno omarico, vgradi  omarico:
4x zaporni vetil
1x vodomer za toplo vodo
1xvodomer za hladno vodo
-potrošni in pritrdilni material</t>
  </si>
  <si>
    <t xml:space="preserve">Odtočna cev s fazonskimi kosi in tesnilnim in pritrdilnim materialom:
Dobava in montaža kanalizacijske PVC-C (HT) cevi po DIN 19 538-10 in DIN EN 1566-1 z obojkami, fazonskimi kosi, s standardnimi cinkanimi cevnimi objemkami-kombi s spojkami G 1/2" z osnovnimi pritrdilnimi ploščami in navojnimi palicami ter s pritrdilnim in tesnilnim materialom. </t>
  </si>
  <si>
    <t>F50 - PP</t>
  </si>
  <si>
    <t>F110 - PP</t>
  </si>
  <si>
    <t>F110 čistilni kos</t>
  </si>
  <si>
    <t>Preboj skozi požarni sektorjev z zatesnitvijo:
1x kanalizacija
2x vodovod 
Kot naprimer: Sistem PROMASTOP</t>
  </si>
  <si>
    <t>OGREVANJE</t>
  </si>
  <si>
    <t>OPOMBA: Pred naročilom preveriti število, dimenzije in način vgradnje strojne opreme na predvideno mesto po načrtu.
Pred izdelavo ponudbe naj si ponudnik pridobi ustrezne informacije s strani predstavnikov investitorja. Material in oprema morata biti najboljše kvalitete, ustrezati predpisanim standardom o kvaliteti in izvedbi, opremljena z vsemi potrebnimi certifikati in garancijskimi listi ter zaščitena proti mehanskim poškodbam. Skupaj z opremo je potrebno dostaviti tudi vsa tehnična navodila za servisiranje in upravljanje posameznih elementov. V popisu so upoštevani dobava in vgradnja vseh elementov s pomožnim materialom.</t>
  </si>
  <si>
    <t>Elementi ogrevanja</t>
  </si>
  <si>
    <t>Vellikost: VK21/500 (600 mm)</t>
  </si>
  <si>
    <t>Vellikost: VK21/500 (1000 mm)</t>
  </si>
  <si>
    <t xml:space="preserve">Kopalniški radiatorji Korado max-m </t>
  </si>
  <si>
    <t>Velikost: 900/600 mm</t>
  </si>
  <si>
    <t>MONTAŽA</t>
  </si>
  <si>
    <t>Točen tip in izvedbo ventila prveriti pri montaži radiatorja v stanovanju.</t>
  </si>
  <si>
    <t>Ustreza proizvod proizvajalca DANFOSS oz. proizvod enakih ali boljših karakteristik.</t>
  </si>
  <si>
    <t>RA-N15</t>
  </si>
  <si>
    <t>DN15</t>
  </si>
  <si>
    <t>CEVNA NAPELJAVA</t>
  </si>
  <si>
    <t>20x2,25</t>
  </si>
  <si>
    <t>Prehodni kosi jeklo/MLCP</t>
  </si>
  <si>
    <t>zajeto v t. 6</t>
  </si>
  <si>
    <t>16 x 2,00</t>
  </si>
  <si>
    <t xml:space="preserve"> </t>
  </si>
  <si>
    <t>PREZRAČEVANJE</t>
  </si>
  <si>
    <t>Ventilatorsko prezračevanje</t>
  </si>
  <si>
    <t>Odvodni ventilator Zehnder ZCV2</t>
  </si>
  <si>
    <t>PVC okrogla cev, DN100mm</t>
  </si>
  <si>
    <t>PVC spojni kos okrogli, fi100mm</t>
  </si>
  <si>
    <t>PVC koleno fi100mm, 90°</t>
  </si>
  <si>
    <t>PVC stenski priključek z loputo fi100mm</t>
  </si>
  <si>
    <t>Dobava in montaža požarne lopute z ampulo EI30, na odvod prezračevanja, 1m v prostor se izvede požarna zaščita cevi</t>
  </si>
  <si>
    <t xml:space="preserve">Dobava, Montaža, Pomožna gradbena dela kot so dolbljenje utorov, vrtanje prebojev itd. </t>
  </si>
  <si>
    <t>SKUPAJ PREZRAČEVANJE</t>
  </si>
  <si>
    <t>STROJNA DELA</t>
  </si>
  <si>
    <t>STROJNA DELA SKUPAJ</t>
  </si>
  <si>
    <t>V sklopu posamezne postavke mora biti zajet ves material in delo za potrebno vgradnjo, vključno z drobnim materialom, transportnimi stroški in usklajevanji na gradbišču.</t>
  </si>
  <si>
    <t>MOČNOSTNE INŠTALACIJE</t>
  </si>
  <si>
    <t>Dobava in montaža / Opis</t>
  </si>
  <si>
    <t>Kabli  uvlečeni  v  zaščitne  cevi pod ometom, pod oblogami oziroma v betonski plošči (estrihu):</t>
  </si>
  <si>
    <t>-</t>
  </si>
  <si>
    <t>NYM-J 3x1,5 mm2</t>
  </si>
  <si>
    <t>NYM-J 4x1,5 mm2</t>
  </si>
  <si>
    <t>NYM-J 3x2,5 mm2</t>
  </si>
  <si>
    <t>NYM-J 5x2,5 mm2</t>
  </si>
  <si>
    <t>Vodnik pretežno pod ometom:</t>
  </si>
  <si>
    <t>H07V-K 6 mm2</t>
  </si>
  <si>
    <t>H07V-K 10 mm2</t>
  </si>
  <si>
    <t>PVC cev:</t>
  </si>
  <si>
    <t>fi 16, rebrasta</t>
  </si>
  <si>
    <t>DWP fi 50</t>
  </si>
  <si>
    <t>Dovod kabla za priklop svetil</t>
  </si>
  <si>
    <t>stropna</t>
  </si>
  <si>
    <t>stenska</t>
  </si>
  <si>
    <t>Nadgradna svetila v kopalnicah skladno z izborom investitorja</t>
  </si>
  <si>
    <t>Stikalo, vgrajeno v modulni sistem, podometne izvedbe,  s podometno dozo in okvirjem, po izbiri investitorja</t>
  </si>
  <si>
    <t>navadno, 10A</t>
  </si>
  <si>
    <t>izmenično , 10A</t>
  </si>
  <si>
    <t>križno, 10A</t>
  </si>
  <si>
    <t>IR senzor, komplet</t>
  </si>
  <si>
    <t>Doza izenačevanja potencialov, komplet s Cu zbiralko, kot:</t>
  </si>
  <si>
    <t>Gewiss, GW 48 004</t>
  </si>
  <si>
    <t>Stalni priključek, 16A, podometne izvedbe, komplet</t>
  </si>
  <si>
    <t>1f</t>
  </si>
  <si>
    <t>3f</t>
  </si>
  <si>
    <t>Vtičnica z zaščitnim kontaktom, komplet s podometno dozo in okvirjem,  po  izbiri  investitorja:</t>
  </si>
  <si>
    <t>16 A, 250 V, enojna</t>
  </si>
  <si>
    <t>16 A, 250 V, dvojna</t>
  </si>
  <si>
    <t>16 A, 250 V, štiri-kratna</t>
  </si>
  <si>
    <t>16 A, 250 V, enojna-pokrov</t>
  </si>
  <si>
    <t>Spoj pocinkanega jeklenega traku s kovinsko maso-ozemljitev</t>
  </si>
  <si>
    <t>Izdelava spojev izenačevanja potencialov, komplet z drobnim materialom</t>
  </si>
  <si>
    <t>Priklop :</t>
  </si>
  <si>
    <t>el. porabnikov (štedilnik, pečica, napa….)</t>
  </si>
  <si>
    <t>elementov avtomatike 
(tipala, prostorski korektorji, termostati)</t>
  </si>
  <si>
    <t>komunikacijske omare</t>
  </si>
  <si>
    <t>vezava električnega odvodnega ventilatorja v koplanicah z časovnikom, glede na vklop razsvetljave</t>
  </si>
  <si>
    <t>glavno stikalo 20A</t>
  </si>
  <si>
    <t>instalacijsko stikalo FID 0.3mA 40A, 4p</t>
  </si>
  <si>
    <t>instalacijski odklopnik:</t>
  </si>
  <si>
    <t>C/10 A, 1p</t>
  </si>
  <si>
    <t>C/16 A, 1p</t>
  </si>
  <si>
    <t>C/16 A, 3p</t>
  </si>
  <si>
    <t>C/20 A, 3p</t>
  </si>
  <si>
    <t>C/25 A, 3p</t>
  </si>
  <si>
    <t>prenapetostna zaščita, Protec C</t>
  </si>
  <si>
    <t>drobni material</t>
  </si>
  <si>
    <t>Močnostne inštalacije - SKUPAJ:</t>
  </si>
  <si>
    <t>SIGNALNO KOMUNIKACIJSKE INŠTALACIJE</t>
  </si>
  <si>
    <t>Vrsta del: Signalno komuniciranje</t>
  </si>
  <si>
    <t>UTP kat 6A, 4x2xAWG24</t>
  </si>
  <si>
    <t>DWP fi 50, med televizijo in dnevno omarico</t>
  </si>
  <si>
    <t>Podatkovna vtičnica, RJ45, kat 6A,  komplet s podometno dozo in okvirjem,   po izbiri investitorja</t>
  </si>
  <si>
    <t>dvojna</t>
  </si>
  <si>
    <t>Komunikacijska omarica, predvidena kot tipska omarica podometne, s polico, delilnikom, komplet
Ostala oprema ni predmet tega načrta. Pred naročilom omarice je potrebno velikost uskladiti z naročnikom.</t>
  </si>
  <si>
    <t>Zvonec</t>
  </si>
  <si>
    <t xml:space="preserve">Žični zvonec 
Ustreza: SCS žični zvonec 3250 </t>
  </si>
  <si>
    <t>Signalno komunikacijske inštalacije - SKUPAJ:</t>
  </si>
  <si>
    <t>III.</t>
  </si>
  <si>
    <t>IV.</t>
  </si>
  <si>
    <t>MERITVE ELEKTRIČNE INSTALACIJE</t>
  </si>
  <si>
    <t>ELEKTRO DELA</t>
  </si>
  <si>
    <t>A</t>
  </si>
  <si>
    <t>B</t>
  </si>
  <si>
    <t>C</t>
  </si>
  <si>
    <t>ELEKTRO DELA SKUPAJ</t>
  </si>
  <si>
    <t>SKUPAJ</t>
  </si>
  <si>
    <t>SKUPAJ Z DDV</t>
  </si>
  <si>
    <t>IZDELAVA ENERGETSKE IZKAZNICE BREZ DDV</t>
  </si>
  <si>
    <t>IZDELAVA PID BREZ DDV</t>
  </si>
  <si>
    <t>DDV 9,5%</t>
  </si>
  <si>
    <t>POPIS DEL</t>
  </si>
  <si>
    <t>stropna, stopnja zaščite IP44. Dobava, montaža in priklop izolativnih sponk in doze na priključke za svetilke.</t>
  </si>
  <si>
    <t>stenska, stopnja zaščite IP44, Dobava, montaža in priklop izolativnih sponk in doze na priključke za stenske svetilke.</t>
  </si>
  <si>
    <t>360 stopinj( samo doza za predripravo)</t>
  </si>
  <si>
    <t>DOBAVA IN MONTAŽA</t>
  </si>
  <si>
    <t>D</t>
  </si>
  <si>
    <t xml:space="preserve">A Elementi-sanitarna oprema </t>
  </si>
  <si>
    <t xml:space="preserve"> Dobava in montaža keramičnega umivalnika v kopalnici ( tip Dolomite, artikel GEMMA 2 ali tip Dolomite artikel Quarzo) bele barve velikosti 600x480 skupaj z:
1 kos stoječa enoročna armatura za umivalnik s sifonom, povezovalnima cevkama, kotnima ventiloma. Armatura tipa (Unitas tip Harmony ali simpaty,Hansa tip Polo ali Hansgrohe tip Focus) Pritrdilni material. </t>
  </si>
  <si>
    <t>Dobava in montaža stenske keramične WC školjke srednje kvalitete, bele barve, skupaj z:
1 kos podometni montažni izplakovalnik bele barve, izdelan iz PVC materiala z varčno tipko iztoka vode 6/3 l, povezovalnimi odtočnimi cevmi, fleksibilnim priključkom za vodo in kotnim ventilom. Kot npr. Geberit
1 kos odtočna cev.
1 kos sedežna deska s pokrovom iz trdega PVC materiala bele barve.
1 kpl pritrdilni material.</t>
  </si>
  <si>
    <t>Dobava in montaža kompletne pršne kadi, sestavljene iz:
znotraj emajlirane kadi tlorisne vel. 900 x 900 mm, primerne za vzidavo, odtočne garniture za prho s kromano rozeto s čepom,dveh podometnih medeninastih ventilov DN 15 z rozetama in kapama, kompleta s pritrdilnim in tesnilnim materialom, keramična vgradna kad, enoročna stenska armatura z izlivom za tuš kad skupaj z gibljivo kromirano cevjo, prho in stensko pomično konzolo. Armatura tipa Unitas tip Harmony ali simpaty, Hansa tip Polo ali Hansgrohe tip Focus.</t>
  </si>
  <si>
    <t>Ustreza: kot npr.: UNIMAG PE</t>
  </si>
  <si>
    <t>Radiatorji kot npr: Korado Radik VK</t>
  </si>
  <si>
    <t>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 z  vsemi pripadajočimi ventili, z možnostjo postavitve na tla!</t>
  </si>
  <si>
    <t>Vellikost: VK21/500 (500 mm)</t>
  </si>
  <si>
    <t>Stenska motaža</t>
  </si>
  <si>
    <t>Montaža na tla z talnim nosilcem</t>
  </si>
  <si>
    <t>Zapiranje, praznjenje, ponovno polnjene sistema ter ponovno odpiranje obstoječega ogrevanja stanovanja z ventili v objektu zaradi menjave radiatorja v stanovanju, skupaj z obvestilom ostalim stanovalcem o zapiranju ogrevanja, pripravljalna dela, zarisovanje, tlačna preizkušnja ogrevalnega sistema stanovanja s tlakom v obstoječi instalaciji, pregled tesnosti instalacije ogrevanja, čiščenje in izpihovanje nove instalacije. Opomba: varianta je tudi zamrznitev priključkov radiatorjev., skladno z navodili upravnika!</t>
  </si>
  <si>
    <t>Rušenje celotne sestave tlaka skupne debeline do 12 cm, iz finalnega tlaka, estriha. Izolacije do AB plošče, z odstranitvijo vseh vgrajenih instalacij in stenskih zaključkov - coklov, letvic. Prenos, sortiranje, nakladanje in odvoz na trajno deponijo s plačilom takse.</t>
  </si>
  <si>
    <t>Rušenje celotne sestave tlaka skupne debeline do 22 cm, iz finalnega tlaka, estriha. Izolacije do AB plošče, z odstranitvijo vseh vgrajenih instalacij in stenskih zaključkov - coklov, letvic. Prenos, sortiranje, nakladanje in odvoz na trajno deponijo s plačilom takse.</t>
  </si>
  <si>
    <t>Rušenje celotne sestave zunanjega tlaka skupne debeline do 22 cm, s predhodnim rezanjem stika, do AB plošče, z odstranitvijo vseh vgrajenih instalacij in stenskih zaključkov - coklov, letvic. Prenos, sortiranje, nakladanje in odvoz na trajno deponijo s plačilom takse.</t>
  </si>
  <si>
    <t>19.</t>
  </si>
  <si>
    <t>20.</t>
  </si>
  <si>
    <t>Rušenje obstoječe strehe prizidanih delov, iz konstrukcije, strešnih izolacijskih panelov, vseh kleparskih elementov. Prenos, sortiranje, nakladanje in odvoz na trajno deponijo s plačilom takse.</t>
  </si>
  <si>
    <t>21.</t>
  </si>
  <si>
    <t>Izdelava dvoslojne horizontalne hidroizolacije, pas ob zasteklitvah z navetavo na hidroizolacijo nad garažo, pas širine 50 cm + vertikalni zavihek na zasteklitev z zaključnim slojem iz samolepilne hidroizolacije, iz varjenih bitumenskih trakov debeline 4+4 mm, plastomerni bitumenski varilni trakovi kot npr. IZOTEKT P4+, s predhodnim bitumenskim premazom in zidarsko pripravo podlage, z izvedbo vertikalnih zavihkov na zidove. Z obdelavo vseh prebojev in stikov.</t>
  </si>
  <si>
    <t>Izdelava sestave tlaka kopalnic: iz toplotne izolacije iz stiroporja skupne debeline 1 cm, z upasovanjem med cevmi instalacij, kot npr. Fragmat EPS  NEO SUPER 100, lambda 0,031 iz PVC folije kot ločilni sloj; iz mikroarmiranega betonskega estriha debeline 5 cm, C20/25, z robnimi trakovi ob zidovih in z izvedbo dilatacij.</t>
  </si>
  <si>
    <t>Izdelava sestave tlaka s finalnim tlakom iz parketa ali keramike: iz toplotne izolacije iz stiroporja skupne debeline 2 cm, z upasovanjem med cevmi instalacij, kot npr. Fragmat EPS  NEO SUPER 100, lambda 0,031; iz PVC folije kot ločilni sloj; iz mikroarmiranega betonskega estriha debeline 4,5 cm, C20/25, z robnimi trakovi ob zidovih in z izvedbo dilatacij.</t>
  </si>
  <si>
    <t>Izdelava sestave tlaka s finalnim tlakom iz parketa ali keramike: iz toplotne izolacije iz stiroporja skupne debeline 15 cm, z upasovanjem med cevmi instalacij, kot npr. Fragmat EPS  NEO SUPER 100, lambda 0,031; iz PVC folije kot ločilni sloj; iz mikroarmiranega betonskega estriha debeline 4,5 cm, C20/25, z robnimi trakovi ob zidovih in z izvedbo dilatacij.</t>
  </si>
  <si>
    <t>Izdelava sestave zunanjega tlaka: iz toplotne izolacije iz XPSa skupne debeline 10 cm, z upasovanjem med cevmi instalacij, kot npr. Fibran XPS 300 L; iz PVC folije kot ločilni sloj; iz  mikroarmiranega in klasično armiranega betona debeline 12 cm, finalno obdelan kot metličen beton, v naklonu stran od objekta min 2%, z robnim trakom do zasteklitve, z obdelavo stika do obstoječega tlaka zunanje ureditve, s kitanjem stika do objekta, s finalno obdelavo in impregnacijo betona.</t>
  </si>
  <si>
    <t>Dodatek za izvedbo estriha v območju tušev. Pri izvedbi tlakov se ta del ne betonira. Pomoč pri vgradnji kanalete ter krpanje estriha z izvedbo naklona proti kanaleti.</t>
  </si>
  <si>
    <t>Izdelava obnovitve dvoslojne hidriozlacije ploščadi in dobava in vgradnja zaščite le te iz XPS toplotne izolacije debeline do 18 cm, z vsemi vertikalnimi zavihki in obdelavami.</t>
  </si>
  <si>
    <t xml:space="preserve">Izdelava jeklene konstrukcije prizidanih delov, skladno z načrtom in kosovnico iz projekta. Z vsemi pločevinami in pritrdilnim materialom. Vse vroče cinkano in požarno odporno EI 90 minut s protipožarnim premazom. Jeklo S235 JR. Vsi votli profili zapolnjeni s požarno odpornim materialom za preprečitev toplotnih mostov. S pridobitvijo potrdila o ustreznosti. </t>
  </si>
  <si>
    <t>kg</t>
  </si>
  <si>
    <t>Izdelava sestave strehe po sestavi S1: iz strešnih ognjevarnih panelov debeline 10 cm, z zgornjo trapezno pločevino, vmesno toplotno izolacijo iz kamene volne, iz spodnje gladke pločevine, kot naprimer Trimo, požarne odpornosti EI 90 minut, z vsem pritrdilnim materialom; z izvedbo podkonstrukcije za pritrjevanje plošč po navodilih proizvajalca.</t>
  </si>
  <si>
    <t>Izdelava dvojne zidne obrobe kritine na fasado objekta, prva obroba se izvede pred izvedbo toplotne izolacije bloka, druga po izvedbi izolacije bloka, obe razvite širine do 33 cm, iz jeklene, pocinkane, barvane pločevine debeline 0,6 mm.</t>
  </si>
  <si>
    <t>Izdelava čelne obrobe kritine, razvite širine do 33 cm, iz jeklene, pocinkane, barvane pločevine debeline 0,6 mm.</t>
  </si>
  <si>
    <t>Izdelava odkapne obrobe kritine, razvite širine do 20 cm, iz jeklene, pocinkane, barvane pločevine debeline 0,6 mm.</t>
  </si>
  <si>
    <t>Izdelava pokrivne obrobe kritine, razvite širine do 20 cm, iz jeklene, pocinkane, barvane pločevine debeline 0,6 mm.</t>
  </si>
  <si>
    <t>Izdelava linijskega snegolova iz jeklene, pocinkane, barvane pločevine debeline 0,6 mm.</t>
  </si>
  <si>
    <t>Izvedba žleba iz jeklene, pocinkane barvane pločevine, z nosilnimi kljukami, iztočnim kotličkom.</t>
  </si>
  <si>
    <t>Izvedba odtočnih cevi in kolen iz pocinkane barvane pločevine, z nosilnimi objemkami.</t>
  </si>
  <si>
    <t>Izdelava nadstreška nad vhodom, tlorisne velikosti 100x150 cm, iz kovinske enostavne konstrukcije z vijačenjem v nosilno konstrukcijo objekta, (vročecinkana in finalno prašno barvana v RALu po izboru) ter s kritino iz strešnega panela, enakega kot v postavki št.1 s pločevino v barvi po izboru ter z izvedbo vseh zidnih, čelnih in odkapnih obrob iz pocinkane in barvane pločevine. Tip nadstreška potrdi investitor oz. predstavnik investitorja!</t>
  </si>
  <si>
    <t>Izdelava spuščenih izolacijskih stropov iz 1x mavčne plošče debeline 1,25 cm, iz podkonstrukcije z direktnimi pritrdili na obstoječo AB ploščo ter dobava in vgradnja toplotne in zvočne izolacije debeline 10 cm, min lambda 0,032. Z bandažiranjem stikov, z izvedbo izrezov, z vgradnjo vogalnikov in ojačitev. V količini je zajeta tudi izvedba morebitnih kaskad in oblog instalacij.</t>
  </si>
  <si>
    <t>Izdelava spuščenih izolacijskih stropov iz 1x mavčne plošče debeline 1,25 cm, iz podkonstrukcije in obešali, iz parne zapore z lepljenimi stiki ter dobava in vgradnja toplotne in zvočne izolacije debeline 15-20 cm, min lambda 0,032. Z bandažiranjem stikov, z izvedbo izrezov, z vgradnjo vogalnikov in ojačitev. V količini je zajeta tudi izvedba morebitnih kaskad in oblog instalacij.</t>
  </si>
  <si>
    <t>Izdelava izolacijske obloge parapetov po sestavi Z1, iz 1x mavčnih plošč debeline 1,25 cm, iz parne Alu zapore z lepljenimi stiki, iz podkonstrukcije, iz toplotne izolacije debeline 5 cm, min lambda 0,032. Z bandažiranjem stikov, z izvedbo izrezov, z vgradnjo vogalnikov in ojačitev.</t>
  </si>
  <si>
    <t>Izdelava instalacijskih oblog, iz 2x mavčnih plošč debeline 1,25 cm, v kopalnih uporabiti vodoodporne plošče,  iz podkonstrukcije, iz toplotne izolacije debeline 5 cm. Z bandažiranjem stikov, z izvedbo izrezov, z vgradnjo vogalnikov in ojačitev.</t>
  </si>
  <si>
    <t>Dobava in polaganje stenske keramike kopalnic, po izboru naročnika, s fugiranjem stikov (širina fug do 3 mm), vključno s kitanjem dilatacij in vogalov, s predhodnim premazom površine.Predvidena je keramična obloga v svetlejših odtenkih, dimenzij 30x30 cm, vrednosti cca 15€/m2. Pred polaganjem obvezna potrditev s strani naročnika.</t>
  </si>
  <si>
    <t>Dobava in polaganje talne keramike kopalnic, po izboru naročnika, s fugiranjem stikov (širina fug do 3 mm), vključno s kitanjem dilatacij in vogalov. Predvidena je keramična obloga v svetlejših odtenkih, dimenzij 30x30 cm, vrednosti cca 15€/m2. Pred polaganjem obvezna potrditev s strani naročnika. Opomba: V kopalnici ustrezen faktor zdrsnosti nad 0,50 z upoštevanjem mokrih tal!</t>
  </si>
  <si>
    <t>Dobava in polaganje talne keramike na hodnikih, v kuhinjah, shrambah in ostalih prostorih, po izboru naročnika, s fugiranjem stikov (širina fug do 3 mm), vključno s kitanjem dilatacij in vogalov, Predvidena je keramična obloga v svetlejših odtenkih, dimenzij 30x30 cm, vrednosti cca 15€/m2. Pred polaganjem obvezna potrditev s strani naročnika.</t>
  </si>
  <si>
    <t>Dobava in polaganje keramičnega cokla cokla višine 10 cm na hodnikih, shrambah in ostalih prostorih, po izboru naročnika, s fugiranjem stikov (širina fug do 3 mm), vključno s kitanjem vogalov, Predvidena je keramična obloga v svetlejših odtenkih, dimenzij 30x30 cm, vrednosti cca 15€/m2. Pred polaganjem obvezna potrditev s strani naročnika.</t>
  </si>
  <si>
    <t>Kompletna dobava in montaža kovinskega talnega profila na stiku med različnimi tlakiDobava in vgradnja inox profilov na območju stenske in talne keramike, po izboru naročnika!</t>
  </si>
  <si>
    <t>Dobava in polaganje lamelnega parketa debeline 12 mm, hrast, 1. kvalitete. Z 2x brušenjem in 3x lakiranjem s poliuretanskim lakom. S predhodnim nanosom izravnalne mase ter z dobavo in montažo stenskih zaključnih letvic 3x3 cm. Silikoniziranje stika trikotna letev – stena, Vse po potrjenem vzorcu s strani naročnika.</t>
  </si>
  <si>
    <t> Silikoniziranje vseh stikov tla-stena in sanitarne keramike v kopalnicah</t>
  </si>
  <si>
    <t>kpl1</t>
  </si>
  <si>
    <t>Izdelava nove notranje in zunanje fasadne zasteklitve iz PVC večkomornih profilov in troslojne termopan zasteklitve. PVC profili standardne barve (noter in zunaj enaka), ojačani. Toplotna prevodnost celotnih elementov 1,1 ali bolje, zvočna izolativnost min 40 dB ali bolje. Spodnji parapet v višini 85 cm izdelan iz izolacijskih panelov z obojestransko pvc oblogo in notranjim izolacijskim polnilom. Nad parapetom steklo. Z izvedbo vseh zaključkov, razširitvenih profilov, spodnjih izolacijskih profilov v debelini tlaka iz purenita, iz odkapnega dodatnega profila na zunanji strani zasteklitev kot zaščita vertikalne hidroizolacije, obdelavo vseh vogalov in drugih detajlov. Po shemah.</t>
  </si>
  <si>
    <t>S1, velikosti 333x247 cm, z vgrajenimi vhodnimi vrati.</t>
  </si>
  <si>
    <t>S2, velikosti 172x219 cm.</t>
  </si>
  <si>
    <t>S3, velikosti 346x247 cm, z vgrajenim oknom.</t>
  </si>
  <si>
    <t>S4, velikosti 317x247 cm, z vgrajenim oknom.</t>
  </si>
  <si>
    <t>S5, velikosti 172x247 cm.</t>
  </si>
  <si>
    <t>S6, velikosti 319x247 cm, z vgrajenim oknom.</t>
  </si>
  <si>
    <t>S8, velikosti 341x247 cm, z vgrajenim oknom.</t>
  </si>
  <si>
    <t>S9, velikosti 346x247 cm, z vgrajenim oknom.</t>
  </si>
  <si>
    <t>S10, velikosti 172x219 cm.</t>
  </si>
  <si>
    <t>S11, velikosti 345x247 cm, z vgrajenimi vhodnimi vrati.</t>
  </si>
  <si>
    <t>S13, velikosti 317x247 cm, z vgrajenim oknom.</t>
  </si>
  <si>
    <t>S14, velikosti 346x247 cm, z vgrajenim oknom.</t>
  </si>
  <si>
    <t>S15, velikosti 172x219 cm.</t>
  </si>
  <si>
    <t>S16, velikosti 344x247 cm, z vgrajenimi vhodnimi vrati.</t>
  </si>
  <si>
    <t>S17, velikosti 300x247 cm, z vgrajenim oknom.</t>
  </si>
  <si>
    <t>Izdelava nove zunanje fasadne zasteklitve, požarno odporne EI30 minut,  iz večkomornih profilov s termočlenom in troslojne termopan zasteklitve. Oboje po izbranem požarno odpornem sistemu. Profili standardne barve (noter in zunaj enaka), ojačani. Toplotna prevodnost celotnih elementov 1,1 ali bolje, zvočna izolativnost min 40 dB ali bolje. Spodnji parapet v višini 85 cm izdelan iz izolacijskih panelov z obojestransko oblogo in notranjim izolacijskim polnilom. Nad parapetom steklo. Z izvedbo vseh zaključkov, razširitvenih profilov, spodnjih izolacijskih profilov v debelini tlaka, obdelavo vseh vogalov in drugih detajlov. Po shemah.</t>
  </si>
  <si>
    <t>Zasteklitve fiksne.</t>
  </si>
  <si>
    <t>V ceni na enoto zajeti tudi enodelno žaluzijo krpan, z vidno škatlo, z vodili, ročnim upravljanjem za odpiranje, širina lamel 75 mm, z vsemi zaključki in elementi (razen pri S18, S19 in S20).</t>
  </si>
  <si>
    <t>S7, velikosti 172x219 cm, požarno odporna EI30.</t>
  </si>
  <si>
    <t>S12, velikosti 172x219 cm, požarno odporna EI30.</t>
  </si>
  <si>
    <t>Izdelava in montaža notranjih lesenih drsnih vrat V1, ob steni - brez kasete, zidarska odprtina 98x213 cm, enokrilnih, iz lesenega krila finalno obdelanega v laminatu po izboru arhitekta, z objemnim kovinskim podbojem finalno barvanim po RALu, s krniso, drsnim mehanizmom, z okovjem, z obojestranskim utopljenim držalom, brez zaklepanja, z izdelavo zaključka do fasadne zasteklitve, po shemi, bela barva drsnih vrat</t>
  </si>
  <si>
    <t>Izdelava in montaža notranjih lesenih vrat V2, zidarska odprtina 88x213 cm, enokrilnih, iz lesenega krila finalno obdelanega v laminatu po izboru arhitekta, z objemnim kovinskim podbojem finalno barvanim po RALu, z okovjem, s kljuko, navadno ključavnico, talnim ali stenskim odbojnikom, po shemi, bela barva vrat in kovinska kljuka srebrne barve, kopalniška vrata so spodrezana 5mm</t>
  </si>
  <si>
    <t>E</t>
  </si>
  <si>
    <t>F</t>
  </si>
  <si>
    <t>G</t>
  </si>
  <si>
    <t>V.</t>
  </si>
  <si>
    <t>VI.</t>
  </si>
  <si>
    <t>Priprava podlage, nanos emulzije, gletanje, brušenje in 2x pleskanje sten in stropov s poldisperzijsko barvo v belem tonu kot Jubolin Classic ali enakovredno, s kitanjem vseh vogalov in stikov. V ceni zajeti vse zaščite, kitanja z acrylnim kitom okrog stavbnega pohištva, omaric, na stiku s keramiko, pri talnih letvicah in drugje kjer je to potrebno. Opozorilo: 1/3 obstoječih prostorov je trenutno izvedena z grobim zaključnim slojem in izravnavo tega je potrebno zajeti v ceni na enoto.
2x slikanje sten z visokopokrivno paropropustno notranjo zidno barvo na osnovi vodne disperzije (kot JUPOL GOLD ali enakovredno)?</t>
  </si>
  <si>
    <r>
      <t xml:space="preserve">Drobni material:
</t>
    </r>
    <r>
      <rPr>
        <sz val="12"/>
        <rFont val="Arial"/>
        <family val="2"/>
        <charset val="238"/>
      </rPr>
      <t>Drobni pritrdilni, obešalni in tesnilni material, zamenjava obstoječih ventilov…..</t>
    </r>
  </si>
  <si>
    <r>
      <t>Tlačni preizkusi:</t>
    </r>
    <r>
      <rPr>
        <sz val="12"/>
        <rFont val="Arial"/>
        <family val="2"/>
        <charset val="238"/>
      </rPr>
      <t xml:space="preserve">
Tlačni in tesnostni preizkusi napeljav, izvedeni po navodilih iz načrta, izdaja poročila</t>
    </r>
  </si>
  <si>
    <r>
      <t>Spiranje in polnjenje sistema:</t>
    </r>
    <r>
      <rPr>
        <sz val="12"/>
        <rFont val="Arial"/>
        <family val="2"/>
        <charset val="238"/>
      </rPr>
      <t xml:space="preserve">
Spiranje strojnih inštalacij ter polnjenje sistema ogrevanje z mehko vodo</t>
    </r>
  </si>
  <si>
    <r>
      <t>Hidravlično uravnoteženje sistema:</t>
    </r>
    <r>
      <rPr>
        <sz val="12"/>
        <rFont val="Arial"/>
        <family val="2"/>
        <charset val="238"/>
      </rPr>
      <t xml:space="preserve">
Izvedba hidravličnega uravnoteženja sistema, meritev pretokov z merilnim inštrumentov, skupaj s poročilom o opravljenih meritvah;</t>
    </r>
  </si>
  <si>
    <r>
      <t>Dolbljenje in vrtanje sten in tal:</t>
    </r>
    <r>
      <rPr>
        <sz val="12"/>
        <rFont val="Arial"/>
        <family val="2"/>
        <charset val="238"/>
      </rPr>
      <t xml:space="preserve">
Izdelava raznih utorov, prebojev za potrebe izdelave strojnih inštalacij, skupaj z odvozom odvečnega materiala na deponijo</t>
    </r>
  </si>
  <si>
    <r>
      <rPr>
        <b/>
        <sz val="12"/>
        <rFont val="Arial"/>
        <family val="2"/>
        <charset val="238"/>
      </rPr>
      <t xml:space="preserve">Radiatorski termostatski ventil - vgradni:
</t>
    </r>
    <r>
      <rPr>
        <sz val="12"/>
        <rFont val="Arial"/>
        <family val="2"/>
        <charset val="238"/>
      </rPr>
      <t>Dobava in montaža radiatorskega termostatskega ventila - vgradnega</t>
    </r>
    <r>
      <rPr>
        <b/>
        <sz val="12"/>
        <rFont val="Arial"/>
        <family val="2"/>
        <charset val="238"/>
      </rPr>
      <t xml:space="preserve"> </t>
    </r>
    <r>
      <rPr>
        <sz val="12"/>
        <rFont val="Arial"/>
        <family val="2"/>
        <charset val="238"/>
      </rPr>
      <t>z ohišjem, z dvojno regulacijo ter materialom za montažo in tesnilnim materialom, za montažo na radiatorje v vseh prostorih</t>
    </r>
  </si>
  <si>
    <r>
      <rPr>
        <b/>
        <sz val="12"/>
        <rFont val="Arial"/>
        <family val="2"/>
        <charset val="238"/>
      </rPr>
      <t xml:space="preserve">Termostatska glava:
</t>
    </r>
    <r>
      <rPr>
        <sz val="12"/>
        <rFont val="Arial"/>
        <family val="2"/>
        <charset val="238"/>
      </rPr>
      <t>Dobava in montaža termostatske glave, z vsem tesnilnim in pritrdilnim materialom Danfoss tip RA 2990, za območje temperature od 5-26°C, za montažo na radiatorje v vseh prostorih</t>
    </r>
  </si>
  <si>
    <r>
      <rPr>
        <b/>
        <sz val="12"/>
        <rFont val="Arial"/>
        <family val="2"/>
        <charset val="238"/>
      </rPr>
      <t>Delilnik toplote brunata</t>
    </r>
    <r>
      <rPr>
        <sz val="12"/>
        <rFont val="Arial"/>
        <family val="2"/>
        <charset val="238"/>
      </rPr>
      <t xml:space="preserve"> (po pogojih in pravilih  upravnika stavbe)</t>
    </r>
  </si>
  <si>
    <r>
      <rPr>
        <b/>
        <sz val="12"/>
        <rFont val="Arial"/>
        <family val="2"/>
        <charset val="238"/>
      </rPr>
      <t xml:space="preserve">Zatesnitev in izvedba </t>
    </r>
    <r>
      <rPr>
        <sz val="12"/>
        <rFont val="Arial"/>
        <family val="2"/>
        <charset val="238"/>
      </rPr>
      <t xml:space="preserve">požarnih prebojev </t>
    </r>
  </si>
  <si>
    <r>
      <t>Zaščitno miniziranje:</t>
    </r>
    <r>
      <rPr>
        <sz val="12"/>
        <rFont val="Arial"/>
        <family val="2"/>
        <charset val="238"/>
      </rPr>
      <t xml:space="preserve">
Čiščenje cevovodov in konzol ter dvakratno pleskanje z osnovnim premazom </t>
    </r>
  </si>
  <si>
    <r>
      <t xml:space="preserve">Dovod NYY-J 5x10mm2 do </t>
    </r>
    <r>
      <rPr>
        <b/>
        <sz val="12"/>
        <color indexed="8"/>
        <rFont val="Arial"/>
        <family val="2"/>
        <charset val="238"/>
      </rPr>
      <t>RP1, RP2 in RP3</t>
    </r>
    <r>
      <rPr>
        <sz val="12"/>
        <color indexed="8"/>
        <rFont val="Arial"/>
        <family val="2"/>
        <charset val="238"/>
      </rPr>
      <t xml:space="preserve"> od obstoječe PMO, skladno z navodili distributerja</t>
    </r>
  </si>
  <si>
    <r>
      <t xml:space="preserve">Razdelilnik </t>
    </r>
    <r>
      <rPr>
        <b/>
        <sz val="12"/>
        <color indexed="8"/>
        <rFont val="Arial"/>
        <family val="2"/>
        <charset val="238"/>
      </rPr>
      <t>RP1</t>
    </r>
    <r>
      <rPr>
        <sz val="12"/>
        <color indexed="8"/>
        <rFont val="Arial"/>
        <family val="2"/>
        <charset val="238"/>
      </rPr>
      <t>, pritličje, 
predviden kot   podometna omarica, za vgradnjo 25 elementov, s podometno dozo, vrati ter vgrajeno opremo, kot:</t>
    </r>
  </si>
  <si>
    <r>
      <t xml:space="preserve">Razdelilnik </t>
    </r>
    <r>
      <rPr>
        <b/>
        <sz val="12"/>
        <color indexed="8"/>
        <rFont val="Arial"/>
        <family val="2"/>
        <charset val="238"/>
      </rPr>
      <t>RP2</t>
    </r>
    <r>
      <rPr>
        <sz val="12"/>
        <color indexed="8"/>
        <rFont val="Arial"/>
        <family val="2"/>
        <charset val="238"/>
      </rPr>
      <t>, pritličje, 
predviden kot  podometna omarica, za vgradnjo 25 elementov, s podometno dozo, vrati ter vgrajeno opremo, kot:</t>
    </r>
  </si>
  <si>
    <r>
      <t xml:space="preserve">Razdelilnik </t>
    </r>
    <r>
      <rPr>
        <b/>
        <sz val="12"/>
        <color indexed="8"/>
        <rFont val="Arial"/>
        <family val="2"/>
        <charset val="238"/>
      </rPr>
      <t>RP3</t>
    </r>
    <r>
      <rPr>
        <sz val="12"/>
        <color indexed="8"/>
        <rFont val="Arial"/>
        <family val="2"/>
        <charset val="238"/>
      </rPr>
      <t>, pritličje, 
predviden kot   podometna omarica, za vgradnjo 25 elementov, s podometno dozo, vrati ter vgrajeno opremo, kot:</t>
    </r>
  </si>
  <si>
    <r>
      <t xml:space="preserve">Dovod do interne komunikacijske omarice iz skupnega vozlišča bloka (K-1,K-2, K-3), </t>
    </r>
    <r>
      <rPr>
        <b/>
        <sz val="12"/>
        <color indexed="8"/>
        <rFont val="Arial"/>
        <family val="2"/>
        <charset val="238"/>
      </rPr>
      <t>predpriprava za optiko v kolikor še ni napeljena v objektu!</t>
    </r>
  </si>
  <si>
    <r>
      <t xml:space="preserve">Drobni material: </t>
    </r>
    <r>
      <rPr>
        <sz val="12"/>
        <rFont val="Arial"/>
        <family val="2"/>
        <charset val="238"/>
      </rPr>
      <t>Drobni pritrdilni, obešalni in tesnilni material</t>
    </r>
  </si>
  <si>
    <t xml:space="preserve">III </t>
  </si>
  <si>
    <t>III</t>
  </si>
  <si>
    <t>IV</t>
  </si>
  <si>
    <t>IZDELAVA IZKAZA POŽARNE VARNOSTI BREZ DDV</t>
  </si>
  <si>
    <t>VII.</t>
  </si>
  <si>
    <t xml:space="preserve">Izvedba vseh pripravljalnih del na podlagi varnostnega načrta (ki ga zagotovi naročnik) ter specifike izvajalca. V ceni zajeti predvsem gradbiščno tablo, opozorilne table, gredbiščni red, elektro gradbiščni priključek in razvod po gradbišču, gasilni aparat, gradbiščno ograjo, gradbiščna vrata, vodovodni priključek, stroški porabe energije, gradbiščni wc, gradbiščno barako, ureditev deponij, drugi pomožni objekti, druga manjša pripravljalna dela, v ceni zajeti tudi odstranitev in vzdrževanje.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</si>
</sst>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0.00\ &quot;€&quot;;\-#,##0.00\ &quot;€&quot;"/>
    <numFmt numFmtId="164" formatCode="_-* #,##0.00\ &quot;SIT&quot;_-;\-* #,##0.00\ &quot;SIT&quot;_-;_-* &quot;-&quot;??\ &quot;SIT&quot;_-;_-@_-"/>
    <numFmt numFmtId="165" formatCode="_-* #,##0.00\ _S_I_T_-;\-* #,##0.00\ _S_I_T_-;_-* &quot;-&quot;??\ _S_I_T_-;_-@_-"/>
    <numFmt numFmtId="166" formatCode="#,##0.00\ &quot;€&quot;"/>
    <numFmt numFmtId="167" formatCode="00&quot;.&quot;"/>
  </numFmts>
  <fonts count="37">
    <font>
      <sz val="10"/>
      <name val="Arial CE"/>
      <charset val="238"/>
    </font>
    <font>
      <sz val="10"/>
      <name val="Arial CE"/>
      <charset val="238"/>
    </font>
    <font>
      <sz val="10"/>
      <name val="Arial CE"/>
      <charset val="238"/>
    </font>
    <font>
      <sz val="10"/>
      <name val="Arial"/>
      <family val="2"/>
      <charset val="238"/>
    </font>
    <font>
      <sz val="11"/>
      <color indexed="8"/>
      <name val="Calibri"/>
      <family val="2"/>
      <charset val="238"/>
    </font>
    <font>
      <sz val="10"/>
      <name val="Gatineau"/>
    </font>
    <font>
      <i/>
      <sz val="10"/>
      <name val="Arial"/>
      <family val="2"/>
      <charset val="238"/>
    </font>
    <font>
      <b/>
      <sz val="10"/>
      <name val="Arial"/>
      <family val="2"/>
      <charset val="238"/>
    </font>
    <font>
      <strike/>
      <sz val="10"/>
      <name val="Arial"/>
      <family val="2"/>
      <charset val="238"/>
    </font>
    <font>
      <sz val="12"/>
      <name val="Courier"/>
      <family val="3"/>
    </font>
    <font>
      <i/>
      <sz val="12"/>
      <name val="Arial"/>
      <family val="2"/>
      <charset val="238"/>
    </font>
    <font>
      <sz val="12"/>
      <name val="Arial"/>
      <family val="2"/>
      <charset val="238"/>
    </font>
    <font>
      <strike/>
      <sz val="12"/>
      <name val="Arial"/>
      <family val="2"/>
      <charset val="238"/>
    </font>
    <font>
      <b/>
      <sz val="12"/>
      <name val="Arial"/>
      <family val="2"/>
      <charset val="238"/>
    </font>
    <font>
      <sz val="12"/>
      <name val="Courier"/>
      <family val="1"/>
      <charset val="238"/>
    </font>
    <font>
      <b/>
      <sz val="18"/>
      <name val="Arial"/>
      <family val="2"/>
      <charset val="238"/>
    </font>
    <font>
      <b/>
      <sz val="14"/>
      <name val="Arial"/>
      <family val="2"/>
      <charset val="238"/>
    </font>
    <font>
      <sz val="14"/>
      <name val="Arial"/>
      <family val="2"/>
      <charset val="238"/>
    </font>
    <font>
      <b/>
      <sz val="11"/>
      <name val="Arial"/>
      <family val="2"/>
      <charset val="238"/>
    </font>
    <font>
      <sz val="11"/>
      <name val="Arial"/>
      <family val="2"/>
      <charset val="238"/>
    </font>
    <font>
      <b/>
      <sz val="16"/>
      <name val="Arial"/>
      <family val="2"/>
      <charset val="238"/>
    </font>
    <font>
      <b/>
      <sz val="12"/>
      <color indexed="8"/>
      <name val="Arial"/>
      <family val="2"/>
      <charset val="238"/>
    </font>
    <font>
      <sz val="10"/>
      <color rgb="FFFF0000"/>
      <name val="Arial"/>
      <family val="2"/>
      <charset val="238"/>
    </font>
    <font>
      <b/>
      <i/>
      <sz val="10"/>
      <name val="Arial"/>
      <family val="2"/>
      <charset val="238"/>
    </font>
    <font>
      <sz val="9"/>
      <name val="Arial"/>
      <family val="2"/>
      <charset val="238"/>
    </font>
    <font>
      <i/>
      <sz val="10"/>
      <color rgb="FFFF0000"/>
      <name val="Arial"/>
      <family val="2"/>
      <charset val="238"/>
    </font>
    <font>
      <sz val="12"/>
      <color rgb="FFFF0000"/>
      <name val="Arial"/>
      <family val="2"/>
      <charset val="238"/>
    </font>
    <font>
      <sz val="16"/>
      <color rgb="FFFF0000"/>
      <name val="Arial"/>
      <family val="2"/>
      <charset val="238"/>
    </font>
    <font>
      <sz val="12"/>
      <color indexed="10"/>
      <name val="Arial"/>
      <family val="2"/>
      <charset val="238"/>
    </font>
    <font>
      <sz val="13"/>
      <name val="Arial"/>
      <family val="2"/>
      <charset val="238"/>
    </font>
    <font>
      <sz val="10"/>
      <color indexed="8"/>
      <name val="Arial"/>
      <family val="2"/>
      <charset val="238"/>
    </font>
    <font>
      <sz val="12"/>
      <color indexed="8"/>
      <name val="Arial"/>
      <family val="2"/>
      <charset val="238"/>
    </font>
    <font>
      <b/>
      <sz val="14"/>
      <color indexed="8"/>
      <name val="Arial"/>
      <family val="2"/>
      <charset val="238"/>
    </font>
    <font>
      <sz val="12"/>
      <color theme="1"/>
      <name val="Arial"/>
      <family val="2"/>
      <charset val="238"/>
    </font>
    <font>
      <b/>
      <sz val="10"/>
      <color indexed="8"/>
      <name val="Arial"/>
      <family val="2"/>
      <charset val="238"/>
    </font>
    <font>
      <b/>
      <sz val="11"/>
      <color indexed="8"/>
      <name val="Arial"/>
      <family val="2"/>
      <charset val="238"/>
    </font>
    <font>
      <sz val="11"/>
      <color indexed="8"/>
      <name val="Arial"/>
      <family val="2"/>
      <charset val="238"/>
    </font>
  </fonts>
  <fills count="4">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s>
  <borders count="9">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15">
    <xf numFmtId="0" fontId="0" fillId="0" borderId="0"/>
    <xf numFmtId="0" fontId="4" fillId="0" borderId="0"/>
    <xf numFmtId="0" fontId="3" fillId="0" borderId="0"/>
    <xf numFmtId="0" fontId="3" fillId="0" borderId="0"/>
    <xf numFmtId="0" fontId="3" fillId="0" borderId="0"/>
    <xf numFmtId="0" fontId="2" fillId="0" borderId="0"/>
    <xf numFmtId="0" fontId="2" fillId="0" borderId="0"/>
    <xf numFmtId="0" fontId="3" fillId="0" borderId="0"/>
    <xf numFmtId="0" fontId="5" fillId="0" borderId="0"/>
    <xf numFmtId="0" fontId="2" fillId="0" borderId="0"/>
    <xf numFmtId="37" fontId="14" fillId="0" borderId="0"/>
    <xf numFmtId="37" fontId="9" fillId="0" borderId="0"/>
    <xf numFmtId="164"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cellStyleXfs>
  <cellXfs count="437">
    <xf numFmtId="0" fontId="0" fillId="0" borderId="0" xfId="0"/>
    <xf numFmtId="0" fontId="3" fillId="0" borderId="0" xfId="0" applyFont="1" applyFill="1" applyProtection="1">
      <protection locked="0"/>
    </xf>
    <xf numFmtId="4" fontId="3" fillId="0" borderId="0" xfId="0" applyNumberFormat="1" applyFont="1" applyFill="1" applyProtection="1">
      <protection locked="0"/>
    </xf>
    <xf numFmtId="4" fontId="6" fillId="0" borderId="0" xfId="3" applyNumberFormat="1" applyFont="1" applyFill="1" applyBorder="1" applyAlignment="1" applyProtection="1">
      <alignment vertical="top"/>
    </xf>
    <xf numFmtId="0" fontId="7" fillId="0" borderId="0" xfId="3" applyFont="1" applyFill="1" applyBorder="1" applyAlignment="1" applyProtection="1">
      <alignment vertical="center"/>
    </xf>
    <xf numFmtId="0" fontId="3" fillId="0" borderId="0" xfId="0" applyFont="1" applyFill="1" applyProtection="1"/>
    <xf numFmtId="0" fontId="3" fillId="0" borderId="0" xfId="3" applyFont="1" applyFill="1" applyAlignment="1" applyProtection="1">
      <alignment vertical="top"/>
    </xf>
    <xf numFmtId="0" fontId="3" fillId="0" borderId="0" xfId="7" applyFont="1" applyFill="1" applyAlignment="1" applyProtection="1">
      <alignment vertical="top"/>
    </xf>
    <xf numFmtId="0" fontId="3" fillId="0" borderId="0" xfId="3" applyFont="1" applyFill="1" applyAlignment="1" applyProtection="1"/>
    <xf numFmtId="0" fontId="3" fillId="0" borderId="0" xfId="7" applyFont="1" applyFill="1" applyAlignment="1" applyProtection="1"/>
    <xf numFmtId="0" fontId="3" fillId="0" borderId="0" xfId="3" applyFont="1" applyFill="1" applyBorder="1" applyAlignment="1" applyProtection="1">
      <alignment vertical="top"/>
    </xf>
    <xf numFmtId="0" fontId="3" fillId="0" borderId="0" xfId="7" applyFont="1" applyFill="1" applyBorder="1" applyAlignment="1" applyProtection="1">
      <alignment vertical="top"/>
    </xf>
    <xf numFmtId="0" fontId="3" fillId="0" borderId="0" xfId="3" applyFont="1" applyFill="1" applyBorder="1" applyProtection="1"/>
    <xf numFmtId="0" fontId="3" fillId="0" borderId="0" xfId="3" applyFont="1" applyFill="1" applyProtection="1"/>
    <xf numFmtId="0" fontId="8" fillId="0" borderId="0" xfId="0" applyFont="1" applyFill="1" applyBorder="1" applyProtection="1"/>
    <xf numFmtId="0" fontId="3" fillId="0" borderId="0" xfId="7" applyFont="1" applyFill="1" applyAlignment="1" applyProtection="1">
      <alignment horizontal="center"/>
    </xf>
    <xf numFmtId="0" fontId="3" fillId="0" borderId="0" xfId="7" applyFont="1" applyFill="1" applyBorder="1" applyAlignment="1" applyProtection="1">
      <alignment horizontal="center"/>
    </xf>
    <xf numFmtId="0" fontId="7" fillId="0" borderId="0" xfId="7" applyFont="1" applyFill="1" applyAlignment="1" applyProtection="1">
      <alignment horizontal="center"/>
    </xf>
    <xf numFmtId="4" fontId="6" fillId="0" borderId="0" xfId="3" applyNumberFormat="1" applyFont="1" applyFill="1" applyBorder="1" applyAlignment="1" applyProtection="1">
      <alignment horizontal="right" vertical="top"/>
    </xf>
    <xf numFmtId="4" fontId="3" fillId="0" borderId="0" xfId="3" applyNumberFormat="1" applyFont="1" applyFill="1" applyProtection="1"/>
    <xf numFmtId="4" fontId="3" fillId="0" borderId="0" xfId="0" applyNumberFormat="1" applyFont="1" applyFill="1" applyProtection="1"/>
    <xf numFmtId="4" fontId="3" fillId="0" borderId="0" xfId="3" applyNumberFormat="1" applyFont="1" applyFill="1" applyBorder="1" applyProtection="1"/>
    <xf numFmtId="4" fontId="8" fillId="0" borderId="0" xfId="0" applyNumberFormat="1" applyFont="1" applyFill="1" applyBorder="1" applyProtection="1"/>
    <xf numFmtId="4" fontId="3" fillId="0" borderId="0" xfId="0" applyNumberFormat="1" applyFont="1" applyFill="1" applyBorder="1" applyProtection="1"/>
    <xf numFmtId="4" fontId="3" fillId="0" borderId="0" xfId="7" applyNumberFormat="1" applyFont="1" applyFill="1" applyAlignment="1" applyProtection="1">
      <alignment horizontal="right"/>
    </xf>
    <xf numFmtId="4" fontId="3" fillId="0" borderId="0" xfId="7" applyNumberFormat="1" applyFont="1" applyFill="1" applyBorder="1" applyAlignment="1" applyProtection="1">
      <alignment horizontal="right"/>
    </xf>
    <xf numFmtId="4" fontId="7" fillId="0" borderId="0" xfId="7" applyNumberFormat="1" applyFont="1" applyFill="1" applyAlignment="1" applyProtection="1">
      <alignment horizontal="right"/>
    </xf>
    <xf numFmtId="4" fontId="3" fillId="0" borderId="0" xfId="7" applyNumberFormat="1" applyFont="1" applyFill="1" applyAlignment="1" applyProtection="1">
      <alignment horizontal="center"/>
    </xf>
    <xf numFmtId="4" fontId="6" fillId="0" borderId="0" xfId="3" applyNumberFormat="1" applyFont="1" applyFill="1" applyBorder="1" applyAlignment="1" applyProtection="1">
      <alignment vertical="top" wrapText="1"/>
    </xf>
    <xf numFmtId="0" fontId="3" fillId="0" borderId="0" xfId="3" applyFont="1" applyFill="1" applyAlignment="1" applyProtection="1">
      <alignment vertical="top" wrapText="1"/>
    </xf>
    <xf numFmtId="0" fontId="3" fillId="0" borderId="0" xfId="0" applyFont="1" applyFill="1" applyAlignment="1" applyProtection="1">
      <alignment vertical="top" wrapText="1"/>
    </xf>
    <xf numFmtId="0" fontId="3" fillId="0" borderId="0" xfId="3" applyFont="1" applyFill="1" applyBorder="1" applyAlignment="1" applyProtection="1">
      <alignment vertical="top" wrapText="1"/>
    </xf>
    <xf numFmtId="0" fontId="3" fillId="0" borderId="0" xfId="7" applyFont="1" applyFill="1" applyProtection="1"/>
    <xf numFmtId="2" fontId="3" fillId="0" borderId="0" xfId="0" applyNumberFormat="1" applyFont="1" applyFill="1" applyAlignment="1" applyProtection="1">
      <alignment vertical="top" wrapText="1"/>
    </xf>
    <xf numFmtId="2" fontId="3" fillId="0" borderId="0" xfId="0" applyNumberFormat="1" applyFont="1" applyFill="1" applyAlignment="1" applyProtection="1">
      <alignment wrapText="1"/>
    </xf>
    <xf numFmtId="2" fontId="8" fillId="0" borderId="0" xfId="0" applyNumberFormat="1" applyFont="1" applyFill="1" applyBorder="1" applyAlignment="1" applyProtection="1">
      <alignment wrapText="1"/>
    </xf>
    <xf numFmtId="2" fontId="3" fillId="0" borderId="0" xfId="7" applyNumberFormat="1" applyFont="1" applyFill="1" applyAlignment="1" applyProtection="1">
      <alignment wrapText="1"/>
    </xf>
    <xf numFmtId="0" fontId="3" fillId="0" borderId="0" xfId="7" applyFont="1" applyFill="1" applyAlignment="1" applyProtection="1">
      <alignment wrapText="1"/>
    </xf>
    <xf numFmtId="0" fontId="3" fillId="0" borderId="0" xfId="7" applyFont="1" applyFill="1" applyBorder="1" applyAlignment="1" applyProtection="1">
      <alignment wrapText="1"/>
    </xf>
    <xf numFmtId="0" fontId="3" fillId="0" borderId="0" xfId="7" applyFont="1" applyFill="1" applyBorder="1" applyProtection="1"/>
    <xf numFmtId="0" fontId="7" fillId="0" borderId="0" xfId="7" applyFont="1" applyFill="1" applyProtection="1"/>
    <xf numFmtId="4" fontId="10" fillId="0" borderId="0" xfId="3" applyNumberFormat="1" applyFont="1" applyFill="1" applyBorder="1" applyAlignment="1" applyProtection="1">
      <alignment horizontal="left" vertical="top"/>
    </xf>
    <xf numFmtId="0" fontId="11" fillId="0" borderId="0" xfId="3" applyFont="1" applyFill="1" applyBorder="1" applyAlignment="1" applyProtection="1">
      <alignment horizontal="left" vertical="top"/>
    </xf>
    <xf numFmtId="0" fontId="11" fillId="0" borderId="0" xfId="0" applyFont="1" applyFill="1" applyAlignment="1" applyProtection="1">
      <alignment horizontal="left" vertical="top"/>
    </xf>
    <xf numFmtId="0" fontId="11" fillId="0" borderId="0" xfId="3" applyFont="1" applyFill="1" applyAlignment="1" applyProtection="1">
      <alignment horizontal="left" vertical="top"/>
    </xf>
    <xf numFmtId="4" fontId="11" fillId="0" borderId="0" xfId="3" applyNumberFormat="1" applyFont="1" applyFill="1" applyAlignment="1" applyProtection="1">
      <alignment horizontal="left" vertical="top"/>
    </xf>
    <xf numFmtId="4" fontId="11" fillId="0" borderId="0" xfId="0" applyNumberFormat="1" applyFont="1" applyFill="1" applyAlignment="1" applyProtection="1">
      <alignment horizontal="left" vertical="top"/>
    </xf>
    <xf numFmtId="4" fontId="11" fillId="0" borderId="0" xfId="3" applyNumberFormat="1" applyFont="1" applyFill="1" applyBorder="1" applyAlignment="1" applyProtection="1">
      <alignment horizontal="left" vertical="top"/>
    </xf>
    <xf numFmtId="4" fontId="11" fillId="0" borderId="0" xfId="0" applyNumberFormat="1" applyFont="1" applyFill="1" applyBorder="1" applyAlignment="1" applyProtection="1">
      <alignment horizontal="left" vertical="top"/>
    </xf>
    <xf numFmtId="0" fontId="12" fillId="0" borderId="0" xfId="0" applyFont="1" applyFill="1" applyBorder="1" applyAlignment="1" applyProtection="1">
      <alignment horizontal="left" vertical="top"/>
    </xf>
    <xf numFmtId="4" fontId="12" fillId="0" borderId="0" xfId="0" applyNumberFormat="1" applyFont="1" applyFill="1" applyBorder="1" applyAlignment="1" applyProtection="1">
      <alignment horizontal="left" vertical="top"/>
    </xf>
    <xf numFmtId="0" fontId="11" fillId="0" borderId="0" xfId="7" applyFont="1" applyFill="1" applyAlignment="1" applyProtection="1">
      <alignment horizontal="left" vertical="top"/>
    </xf>
    <xf numFmtId="4" fontId="11" fillId="0" borderId="0" xfId="7" applyNumberFormat="1" applyFont="1" applyFill="1" applyAlignment="1" applyProtection="1">
      <alignment horizontal="left" vertical="top"/>
    </xf>
    <xf numFmtId="0" fontId="11" fillId="0" borderId="0" xfId="7" applyFont="1" applyFill="1" applyBorder="1" applyAlignment="1" applyProtection="1">
      <alignment horizontal="left" vertical="top"/>
    </xf>
    <xf numFmtId="4" fontId="11" fillId="0" borderId="0" xfId="7" applyNumberFormat="1" applyFont="1" applyFill="1" applyBorder="1" applyAlignment="1" applyProtection="1">
      <alignment horizontal="left" vertical="top"/>
    </xf>
    <xf numFmtId="0" fontId="13" fillId="0" borderId="0" xfId="7" applyFont="1" applyFill="1" applyAlignment="1" applyProtection="1">
      <alignment horizontal="left" vertical="top"/>
    </xf>
    <xf numFmtId="4" fontId="13" fillId="0" borderId="0" xfId="7" applyNumberFormat="1" applyFont="1" applyFill="1" applyAlignment="1" applyProtection="1">
      <alignment horizontal="left" vertical="top"/>
    </xf>
    <xf numFmtId="0" fontId="3" fillId="0" borderId="0" xfId="0" applyFont="1" applyAlignment="1" applyProtection="1">
      <alignment vertical="top"/>
    </xf>
    <xf numFmtId="0" fontId="3" fillId="0" borderId="0" xfId="0" applyFont="1" applyProtection="1"/>
    <xf numFmtId="4" fontId="3" fillId="0" borderId="0" xfId="0" applyNumberFormat="1" applyFont="1" applyAlignment="1" applyProtection="1">
      <alignment horizontal="center"/>
    </xf>
    <xf numFmtId="4" fontId="3" fillId="0" borderId="0" xfId="0" applyNumberFormat="1" applyFont="1" applyProtection="1"/>
    <xf numFmtId="4" fontId="11" fillId="0" borderId="0" xfId="0" applyNumberFormat="1" applyFont="1" applyAlignment="1" applyProtection="1">
      <alignment horizontal="right"/>
    </xf>
    <xf numFmtId="0" fontId="13" fillId="0" borderId="0" xfId="0" applyFont="1" applyProtection="1"/>
    <xf numFmtId="4" fontId="13" fillId="0" borderId="0" xfId="0" applyNumberFormat="1" applyFont="1" applyAlignment="1" applyProtection="1">
      <alignment horizontal="center"/>
    </xf>
    <xf numFmtId="0" fontId="15" fillId="0" borderId="0" xfId="0" applyFont="1" applyAlignment="1" applyProtection="1">
      <alignment horizontal="left"/>
    </xf>
    <xf numFmtId="0" fontId="16" fillId="0" borderId="0" xfId="0" applyFont="1" applyProtection="1"/>
    <xf numFmtId="4" fontId="16" fillId="0" borderId="0" xfId="0" applyNumberFormat="1" applyFont="1" applyAlignment="1" applyProtection="1">
      <alignment horizontal="left"/>
    </xf>
    <xf numFmtId="4" fontId="17" fillId="0" borderId="0" xfId="0" applyNumberFormat="1" applyFont="1" applyProtection="1"/>
    <xf numFmtId="4" fontId="17" fillId="0" borderId="0" xfId="0" applyNumberFormat="1" applyFont="1" applyAlignment="1" applyProtection="1">
      <alignment horizontal="right"/>
    </xf>
    <xf numFmtId="0" fontId="17" fillId="0" borderId="0" xfId="0" applyFont="1" applyProtection="1"/>
    <xf numFmtId="0" fontId="18" fillId="0" borderId="0" xfId="0" applyFont="1" applyProtection="1"/>
    <xf numFmtId="0" fontId="16" fillId="0" borderId="0" xfId="0" applyFont="1" applyAlignment="1" applyProtection="1">
      <alignment vertical="top"/>
    </xf>
    <xf numFmtId="0" fontId="18" fillId="0" borderId="0" xfId="0" applyFont="1" applyAlignment="1" applyProtection="1">
      <alignment horizontal="center"/>
    </xf>
    <xf numFmtId="4" fontId="19" fillId="0" borderId="0" xfId="0" applyNumberFormat="1" applyFont="1" applyProtection="1"/>
    <xf numFmtId="0" fontId="19" fillId="0" borderId="0" xfId="0" applyFont="1" applyProtection="1"/>
    <xf numFmtId="4" fontId="19" fillId="0" borderId="0" xfId="0" applyNumberFormat="1" applyFont="1" applyAlignment="1" applyProtection="1">
      <alignment horizontal="center"/>
    </xf>
    <xf numFmtId="4" fontId="19" fillId="0" borderId="0" xfId="0" applyNumberFormat="1" applyFont="1" applyAlignment="1" applyProtection="1">
      <alignment horizontal="left"/>
    </xf>
    <xf numFmtId="4" fontId="18" fillId="0" borderId="0" xfId="0" applyNumberFormat="1" applyFont="1" applyAlignment="1" applyProtection="1">
      <alignment horizontal="left"/>
    </xf>
    <xf numFmtId="0" fontId="11" fillId="0" borderId="0" xfId="0" applyFont="1" applyProtection="1"/>
    <xf numFmtId="4" fontId="11" fillId="0" borderId="0" xfId="0" applyNumberFormat="1" applyFont="1" applyAlignment="1" applyProtection="1">
      <alignment horizontal="left"/>
    </xf>
    <xf numFmtId="0" fontId="11" fillId="0" borderId="0" xfId="0" applyFont="1" applyAlignment="1" applyProtection="1">
      <alignment vertical="top"/>
    </xf>
    <xf numFmtId="0" fontId="20" fillId="0" borderId="0" xfId="0" applyFont="1" applyProtection="1"/>
    <xf numFmtId="4" fontId="11" fillId="0" borderId="0" xfId="0" applyNumberFormat="1" applyFont="1" applyAlignment="1" applyProtection="1">
      <alignment horizontal="center"/>
    </xf>
    <xf numFmtId="4" fontId="11" fillId="0" borderId="0" xfId="0" applyNumberFormat="1" applyFont="1" applyProtection="1"/>
    <xf numFmtId="0" fontId="13" fillId="0" borderId="0" xfId="0" applyFont="1" applyAlignment="1" applyProtection="1">
      <alignment vertical="top"/>
    </xf>
    <xf numFmtId="0" fontId="13" fillId="0" borderId="0" xfId="0" applyFont="1" applyBorder="1" applyProtection="1"/>
    <xf numFmtId="4" fontId="13" fillId="0" borderId="0" xfId="0" applyNumberFormat="1" applyFont="1" applyBorder="1" applyAlignment="1" applyProtection="1">
      <alignment horizontal="center"/>
    </xf>
    <xf numFmtId="4" fontId="13" fillId="0" borderId="0" xfId="0" applyNumberFormat="1" applyFont="1" applyBorder="1" applyProtection="1"/>
    <xf numFmtId="4" fontId="13" fillId="0" borderId="0" xfId="0" applyNumberFormat="1" applyFont="1" applyProtection="1"/>
    <xf numFmtId="0" fontId="13" fillId="0" borderId="1" xfId="0" applyFont="1" applyBorder="1" applyProtection="1"/>
    <xf numFmtId="4" fontId="13" fillId="0" borderId="1" xfId="0" applyNumberFormat="1" applyFont="1" applyBorder="1" applyAlignment="1" applyProtection="1">
      <alignment horizontal="center"/>
    </xf>
    <xf numFmtId="4" fontId="13" fillId="0" borderId="1" xfId="0" applyNumberFormat="1" applyFont="1" applyBorder="1" applyProtection="1"/>
    <xf numFmtId="4" fontId="11" fillId="0" borderId="0" xfId="0" applyNumberFormat="1" applyFont="1" applyBorder="1" applyProtection="1"/>
    <xf numFmtId="0" fontId="16" fillId="0" borderId="0" xfId="0" applyFont="1" applyBorder="1" applyProtection="1"/>
    <xf numFmtId="2" fontId="13" fillId="0" borderId="0" xfId="0" applyNumberFormat="1" applyFont="1" applyBorder="1" applyProtection="1"/>
    <xf numFmtId="0" fontId="21" fillId="0" borderId="0" xfId="0" applyFont="1" applyFill="1" applyBorder="1" applyProtection="1"/>
    <xf numFmtId="2" fontId="13" fillId="0" borderId="0" xfId="0" applyNumberFormat="1" applyFont="1" applyAlignment="1" applyProtection="1">
      <alignment vertical="top"/>
    </xf>
    <xf numFmtId="4" fontId="13" fillId="0" borderId="0" xfId="0" applyNumberFormat="1" applyFont="1" applyAlignment="1" applyProtection="1">
      <alignment vertical="top"/>
    </xf>
    <xf numFmtId="4" fontId="16" fillId="0" borderId="0" xfId="0" applyNumberFormat="1" applyFont="1" applyProtection="1"/>
    <xf numFmtId="4" fontId="16" fillId="0" borderId="0" xfId="0" applyNumberFormat="1" applyFont="1" applyBorder="1" applyAlignment="1" applyProtection="1">
      <alignment horizontal="center"/>
    </xf>
    <xf numFmtId="4" fontId="16" fillId="0" borderId="0" xfId="0" applyNumberFormat="1" applyFont="1" applyBorder="1" applyProtection="1"/>
    <xf numFmtId="166" fontId="13" fillId="0" borderId="0" xfId="0" applyNumberFormat="1" applyFont="1" applyProtection="1"/>
    <xf numFmtId="166" fontId="11" fillId="0" borderId="0" xfId="0" applyNumberFormat="1" applyFont="1" applyProtection="1"/>
    <xf numFmtId="166" fontId="13" fillId="0" borderId="1" xfId="0" applyNumberFormat="1" applyFont="1" applyBorder="1" applyProtection="1"/>
    <xf numFmtId="166" fontId="13" fillId="0" borderId="0" xfId="0" applyNumberFormat="1" applyFont="1" applyBorder="1" applyProtection="1"/>
    <xf numFmtId="4" fontId="7" fillId="0" borderId="0" xfId="0" applyNumberFormat="1" applyFont="1" applyFill="1" applyProtection="1">
      <protection locked="0"/>
    </xf>
    <xf numFmtId="4" fontId="3" fillId="0" borderId="0" xfId="0" applyNumberFormat="1" applyFont="1" applyFill="1" applyAlignment="1" applyProtection="1">
      <alignment horizontal="left" vertical="top"/>
    </xf>
    <xf numFmtId="4" fontId="3" fillId="0" borderId="0" xfId="0" applyNumberFormat="1" applyFont="1" applyFill="1" applyAlignment="1" applyProtection="1">
      <alignment vertical="top" wrapText="1"/>
    </xf>
    <xf numFmtId="4" fontId="3" fillId="0" borderId="0" xfId="0" applyNumberFormat="1" applyFont="1" applyFill="1" applyAlignment="1" applyProtection="1">
      <alignment horizontal="center"/>
    </xf>
    <xf numFmtId="4" fontId="3" fillId="0" borderId="0" xfId="0" applyNumberFormat="1" applyFont="1" applyFill="1" applyAlignment="1" applyProtection="1">
      <alignment horizontal="right"/>
      <protection locked="0"/>
    </xf>
    <xf numFmtId="4" fontId="3" fillId="0" borderId="0" xfId="0" applyNumberFormat="1" applyFont="1" applyFill="1" applyAlignment="1" applyProtection="1">
      <alignment horizontal="right"/>
    </xf>
    <xf numFmtId="0" fontId="24" fillId="0" borderId="0" xfId="0" applyFont="1" applyFill="1" applyProtection="1">
      <protection locked="0"/>
    </xf>
    <xf numFmtId="0" fontId="3" fillId="0" borderId="0" xfId="0" applyFont="1" applyFill="1" applyAlignment="1" applyProtection="1">
      <alignment vertical="top"/>
    </xf>
    <xf numFmtId="0" fontId="3" fillId="0" borderId="0" xfId="0" applyNumberFormat="1" applyFont="1" applyFill="1" applyAlignment="1" applyProtection="1">
      <alignment vertical="top" wrapText="1"/>
    </xf>
    <xf numFmtId="2" fontId="11" fillId="3" borderId="0" xfId="0" applyNumberFormat="1" applyFont="1" applyFill="1" applyBorder="1" applyAlignment="1" applyProtection="1">
      <alignment horizontal="right"/>
      <protection locked="0"/>
    </xf>
    <xf numFmtId="2" fontId="11" fillId="0" borderId="0" xfId="8" applyNumberFormat="1" applyFont="1" applyFill="1" applyBorder="1" applyAlignment="1" applyProtection="1">
      <alignment horizontal="right" wrapText="1"/>
    </xf>
    <xf numFmtId="2" fontId="11" fillId="3" borderId="0" xfId="2" applyNumberFormat="1" applyFont="1" applyFill="1" applyAlignment="1" applyProtection="1">
      <alignment horizontal="left"/>
      <protection locked="0"/>
    </xf>
    <xf numFmtId="2" fontId="11" fillId="0" borderId="0" xfId="8" applyNumberFormat="1" applyFont="1" applyFill="1" applyAlignment="1" applyProtection="1">
      <alignment horizontal="left" wrapText="1"/>
    </xf>
    <xf numFmtId="2" fontId="11" fillId="3" borderId="0" xfId="0" applyNumberFormat="1" applyFont="1" applyFill="1" applyAlignment="1" applyProtection="1">
      <alignment horizontal="left"/>
      <protection locked="0"/>
    </xf>
    <xf numFmtId="2" fontId="3" fillId="0" borderId="0" xfId="0" applyNumberFormat="1" applyFont="1" applyProtection="1">
      <protection locked="0"/>
    </xf>
    <xf numFmtId="2" fontId="3" fillId="0" borderId="0" xfId="0" applyNumberFormat="1" applyFont="1" applyProtection="1"/>
    <xf numFmtId="0" fontId="11" fillId="0" borderId="0" xfId="7" applyFont="1" applyFill="1" applyBorder="1" applyAlignment="1" applyProtection="1">
      <alignment vertical="top"/>
    </xf>
    <xf numFmtId="0" fontId="11" fillId="0" borderId="0" xfId="7" applyFont="1" applyFill="1" applyBorder="1" applyProtection="1"/>
    <xf numFmtId="0" fontId="11" fillId="0" borderId="0" xfId="7" applyFont="1" applyFill="1" applyBorder="1" applyAlignment="1" applyProtection="1">
      <alignment horizontal="center"/>
    </xf>
    <xf numFmtId="4" fontId="11" fillId="0" borderId="0" xfId="7" applyNumberFormat="1" applyFont="1" applyFill="1" applyBorder="1" applyAlignment="1" applyProtection="1">
      <alignment horizontal="center"/>
    </xf>
    <xf numFmtId="0" fontId="13" fillId="0" borderId="0" xfId="7" applyFont="1" applyFill="1" applyBorder="1" applyProtection="1"/>
    <xf numFmtId="0" fontId="11" fillId="0" borderId="0" xfId="7" applyFont="1" applyFill="1" applyProtection="1"/>
    <xf numFmtId="0" fontId="11" fillId="0" borderId="0" xfId="7" applyFont="1" applyFill="1" applyAlignment="1" applyProtection="1">
      <alignment horizontal="center"/>
    </xf>
    <xf numFmtId="4" fontId="11" fillId="0" borderId="0" xfId="7" applyNumberFormat="1" applyFont="1" applyFill="1" applyAlignment="1" applyProtection="1">
      <alignment horizontal="center"/>
    </xf>
    <xf numFmtId="0" fontId="11" fillId="0" borderId="0" xfId="7" applyFont="1" applyFill="1" applyAlignment="1" applyProtection="1"/>
    <xf numFmtId="0" fontId="11" fillId="0" borderId="0" xfId="7" applyFont="1" applyFill="1" applyAlignment="1" applyProtection="1">
      <alignment vertical="top"/>
    </xf>
    <xf numFmtId="2" fontId="11" fillId="0" borderId="0" xfId="8" applyNumberFormat="1" applyFont="1" applyFill="1" applyAlignment="1" applyProtection="1">
      <alignment horizontal="left" vertical="top" wrapText="1"/>
    </xf>
    <xf numFmtId="2" fontId="11" fillId="3" borderId="0" xfId="2" applyNumberFormat="1" applyFont="1" applyFill="1" applyAlignment="1" applyProtection="1">
      <alignment horizontal="left" vertical="top"/>
      <protection locked="0"/>
    </xf>
    <xf numFmtId="2" fontId="11" fillId="3" borderId="0" xfId="0" applyNumberFormat="1" applyFont="1" applyFill="1" applyAlignment="1" applyProtection="1">
      <alignment horizontal="left" vertical="top"/>
      <protection locked="0"/>
    </xf>
    <xf numFmtId="2" fontId="11" fillId="3" borderId="0" xfId="0" applyNumberFormat="1" applyFont="1" applyFill="1" applyAlignment="1" applyProtection="1">
      <protection locked="0"/>
    </xf>
    <xf numFmtId="2" fontId="11" fillId="0" borderId="0" xfId="8" applyNumberFormat="1" applyFont="1" applyFill="1" applyAlignment="1" applyProtection="1">
      <alignment wrapText="1"/>
    </xf>
    <xf numFmtId="0" fontId="11" fillId="0" borderId="0" xfId="0" applyFont="1" applyFill="1" applyBorder="1" applyAlignment="1" applyProtection="1">
      <alignment horizontal="left" vertical="top" wrapText="1"/>
    </xf>
    <xf numFmtId="0" fontId="11" fillId="0" borderId="0" xfId="0" applyFont="1" applyFill="1" applyBorder="1" applyAlignment="1" applyProtection="1">
      <alignment horizontal="left" vertical="center" wrapText="1"/>
    </xf>
    <xf numFmtId="1" fontId="11" fillId="0" borderId="0" xfId="0" applyNumberFormat="1" applyFont="1" applyFill="1" applyBorder="1" applyAlignment="1" applyProtection="1">
      <alignment horizontal="left" vertical="top" wrapText="1"/>
    </xf>
    <xf numFmtId="2" fontId="11" fillId="0" borderId="0" xfId="0" applyNumberFormat="1" applyFont="1" applyFill="1" applyBorder="1" applyAlignment="1" applyProtection="1">
      <alignment horizontal="left" vertical="top" wrapText="1"/>
    </xf>
    <xf numFmtId="4" fontId="11" fillId="0" borderId="0" xfId="0" applyNumberFormat="1" applyFont="1" applyFill="1" applyBorder="1" applyAlignment="1" applyProtection="1">
      <alignment horizontal="left" vertical="top" wrapText="1"/>
    </xf>
    <xf numFmtId="0" fontId="11" fillId="0" borderId="0" xfId="0" applyFont="1" applyFill="1" applyBorder="1" applyAlignment="1" applyProtection="1">
      <alignment horizontal="justify" vertical="center" wrapText="1"/>
    </xf>
    <xf numFmtId="0" fontId="11" fillId="0" borderId="0" xfId="7" applyFont="1" applyFill="1" applyAlignment="1" applyProtection="1">
      <alignment horizontal="left" vertical="top" wrapText="1"/>
    </xf>
    <xf numFmtId="0" fontId="11" fillId="0" borderId="0" xfId="0" applyFont="1" applyAlignment="1" applyProtection="1">
      <alignment horizontal="left" vertical="top"/>
    </xf>
    <xf numFmtId="0" fontId="11" fillId="0" borderId="0" xfId="7" applyFont="1" applyFill="1" applyAlignment="1" applyProtection="1">
      <alignment wrapText="1"/>
    </xf>
    <xf numFmtId="0" fontId="11" fillId="0" borderId="0" xfId="0" applyFont="1" applyFill="1" applyProtection="1"/>
    <xf numFmtId="4" fontId="11" fillId="0" borderId="0" xfId="7" applyNumberFormat="1" applyFont="1" applyFill="1" applyAlignment="1" applyProtection="1">
      <alignment horizontal="left" vertical="top" wrapText="1"/>
    </xf>
    <xf numFmtId="0" fontId="26" fillId="0" borderId="0" xfId="7" applyFont="1" applyFill="1" applyAlignment="1" applyProtection="1">
      <alignment wrapText="1"/>
    </xf>
    <xf numFmtId="0" fontId="26" fillId="0" borderId="0" xfId="0" applyFont="1" applyFill="1" applyProtection="1"/>
    <xf numFmtId="0" fontId="11"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wrapText="1"/>
    </xf>
    <xf numFmtId="1" fontId="11" fillId="0" borderId="0" xfId="0" applyNumberFormat="1" applyFont="1" applyFill="1" applyBorder="1" applyAlignment="1" applyProtection="1">
      <alignment horizontal="center" vertical="center" wrapText="1"/>
    </xf>
    <xf numFmtId="0" fontId="30" fillId="0" borderId="0" xfId="0" applyFont="1" applyFill="1" applyAlignment="1" applyProtection="1">
      <alignment horizontal="center"/>
    </xf>
    <xf numFmtId="0" fontId="13" fillId="0" borderId="0" xfId="0" applyFont="1" applyFill="1" applyAlignment="1" applyProtection="1">
      <alignment horizontal="justify" wrapText="1"/>
    </xf>
    <xf numFmtId="0" fontId="31" fillId="0" borderId="0" xfId="0" applyFont="1" applyFill="1" applyAlignment="1" applyProtection="1">
      <alignment horizontal="center"/>
    </xf>
    <xf numFmtId="0" fontId="21" fillId="0" borderId="0" xfId="0" applyFont="1" applyFill="1" applyAlignment="1" applyProtection="1"/>
    <xf numFmtId="0" fontId="31" fillId="0" borderId="0" xfId="0" applyFont="1" applyFill="1" applyAlignment="1" applyProtection="1">
      <alignment horizontal="right"/>
    </xf>
    <xf numFmtId="2" fontId="31" fillId="0" borderId="0" xfId="0" applyNumberFormat="1" applyFont="1" applyFill="1" applyProtection="1"/>
    <xf numFmtId="0" fontId="31" fillId="0" borderId="0" xfId="0" applyFont="1" applyFill="1" applyAlignment="1" applyProtection="1">
      <alignment horizontal="justify" wrapText="1"/>
    </xf>
    <xf numFmtId="0" fontId="31" fillId="0" borderId="0" xfId="0" applyFont="1" applyFill="1" applyAlignment="1" applyProtection="1"/>
    <xf numFmtId="0" fontId="31" fillId="0" borderId="0" xfId="0" quotePrefix="1" applyFont="1" applyFill="1" applyAlignment="1" applyProtection="1"/>
    <xf numFmtId="0" fontId="31" fillId="0" borderId="0" xfId="0" applyFont="1" applyFill="1" applyAlignment="1" applyProtection="1">
      <alignment horizontal="justify"/>
    </xf>
    <xf numFmtId="0" fontId="11" fillId="0" borderId="0" xfId="0" applyFont="1" applyFill="1" applyAlignment="1" applyProtection="1">
      <alignment horizontal="left"/>
    </xf>
    <xf numFmtId="0" fontId="11" fillId="0" borderId="0" xfId="0" applyFont="1" applyFill="1" applyAlignment="1" applyProtection="1">
      <alignment horizontal="left" wrapText="1"/>
    </xf>
    <xf numFmtId="0" fontId="31" fillId="0" borderId="0" xfId="0" applyFont="1" applyFill="1" applyAlignment="1" applyProtection="1">
      <alignment horizontal="justify" vertical="justify" wrapText="1"/>
    </xf>
    <xf numFmtId="0" fontId="31" fillId="0" borderId="0" xfId="0" quotePrefix="1" applyFont="1" applyFill="1" applyAlignment="1" applyProtection="1">
      <alignment vertical="top"/>
    </xf>
    <xf numFmtId="0" fontId="31" fillId="0" borderId="0" xfId="0" applyFont="1" applyFill="1" applyAlignment="1" applyProtection="1">
      <alignment horizontal="justify" vertical="top" wrapText="1"/>
    </xf>
    <xf numFmtId="0" fontId="31" fillId="0" borderId="0" xfId="0" applyFont="1" applyFill="1" applyAlignment="1" applyProtection="1">
      <alignment vertical="top"/>
    </xf>
    <xf numFmtId="0" fontId="11" fillId="0" borderId="0" xfId="0" applyFont="1" applyFill="1" applyAlignment="1" applyProtection="1">
      <alignment horizontal="justify" wrapText="1"/>
    </xf>
    <xf numFmtId="0" fontId="11" fillId="0" borderId="0" xfId="0" applyFont="1" applyFill="1" applyAlignment="1" applyProtection="1">
      <alignment horizontal="right"/>
    </xf>
    <xf numFmtId="2" fontId="11" fillId="0" borderId="0" xfId="0" applyNumberFormat="1" applyFont="1" applyFill="1" applyProtection="1"/>
    <xf numFmtId="0" fontId="31" fillId="0" borderId="0" xfId="0" applyFont="1" applyFill="1" applyBorder="1" applyAlignment="1" applyProtection="1">
      <alignment vertical="top"/>
    </xf>
    <xf numFmtId="0" fontId="21" fillId="0" borderId="0" xfId="0" applyFont="1" applyFill="1" applyBorder="1" applyAlignment="1" applyProtection="1"/>
    <xf numFmtId="2" fontId="21" fillId="0" borderId="0" xfId="0" applyNumberFormat="1" applyFont="1" applyFill="1" applyProtection="1"/>
    <xf numFmtId="0" fontId="34" fillId="0" borderId="1" xfId="0" applyFont="1" applyFill="1" applyBorder="1" applyAlignment="1" applyProtection="1"/>
    <xf numFmtId="2" fontId="34" fillId="0" borderId="1" xfId="0" applyNumberFormat="1" applyFont="1" applyFill="1" applyBorder="1" applyProtection="1"/>
    <xf numFmtId="0" fontId="34" fillId="0" borderId="0" xfId="0" applyFont="1" applyFill="1" applyBorder="1" applyAlignment="1" applyProtection="1"/>
    <xf numFmtId="2" fontId="34" fillId="0" borderId="0" xfId="0" applyNumberFormat="1" applyFont="1" applyFill="1" applyBorder="1" applyProtection="1"/>
    <xf numFmtId="2" fontId="30" fillId="0" borderId="0" xfId="0" applyNumberFormat="1" applyFont="1" applyFill="1" applyProtection="1"/>
    <xf numFmtId="0" fontId="30" fillId="0" borderId="0" xfId="0" applyFont="1" applyFill="1" applyAlignment="1" applyProtection="1">
      <alignment vertical="top"/>
    </xf>
    <xf numFmtId="0" fontId="30" fillId="0" borderId="0" xfId="0" applyFont="1" applyFill="1" applyAlignment="1" applyProtection="1"/>
    <xf numFmtId="2" fontId="30" fillId="0" borderId="1" xfId="0" applyNumberFormat="1" applyFont="1" applyFill="1" applyBorder="1" applyProtection="1"/>
    <xf numFmtId="0" fontId="30" fillId="0" borderId="0" xfId="0" quotePrefix="1" applyFont="1" applyFill="1" applyAlignment="1" applyProtection="1">
      <alignment vertical="top"/>
    </xf>
    <xf numFmtId="0" fontId="30" fillId="0" borderId="0" xfId="0" applyFont="1" applyFill="1" applyAlignment="1" applyProtection="1">
      <alignment horizontal="right"/>
    </xf>
    <xf numFmtId="0" fontId="30" fillId="0" borderId="0" xfId="0" applyFont="1" applyFill="1" applyAlignment="1" applyProtection="1">
      <alignment horizontal="justify" wrapText="1"/>
    </xf>
    <xf numFmtId="0" fontId="31" fillId="0" borderId="0" xfId="0" quotePrefix="1" applyFont="1" applyFill="1" applyBorder="1" applyAlignment="1" applyProtection="1">
      <alignment vertical="top"/>
    </xf>
    <xf numFmtId="0" fontId="30" fillId="0" borderId="0" xfId="0" quotePrefix="1" applyFont="1" applyFill="1" applyBorder="1" applyAlignment="1" applyProtection="1">
      <alignment vertical="top"/>
    </xf>
    <xf numFmtId="0" fontId="21" fillId="0" borderId="2" xfId="0" applyFont="1" applyFill="1" applyBorder="1" applyAlignment="1" applyProtection="1"/>
    <xf numFmtId="164" fontId="30" fillId="0" borderId="0" xfId="12" applyFont="1" applyFill="1" applyAlignment="1" applyProtection="1"/>
    <xf numFmtId="0" fontId="21" fillId="0" borderId="0" xfId="0" quotePrefix="1" applyFont="1" applyFill="1" applyBorder="1" applyAlignment="1" applyProtection="1">
      <alignment vertical="top"/>
    </xf>
    <xf numFmtId="2" fontId="21" fillId="0" borderId="2" xfId="0" applyNumberFormat="1" applyFont="1" applyFill="1" applyBorder="1" applyProtection="1"/>
    <xf numFmtId="7" fontId="3" fillId="0" borderId="0" xfId="0" applyNumberFormat="1" applyFont="1" applyProtection="1"/>
    <xf numFmtId="0" fontId="13" fillId="0" borderId="0" xfId="7" applyFont="1" applyFill="1" applyAlignment="1" applyProtection="1">
      <alignment vertical="top"/>
    </xf>
    <xf numFmtId="0" fontId="15" fillId="0" borderId="0" xfId="0" applyFont="1" applyAlignment="1" applyProtection="1">
      <alignment vertical="center"/>
    </xf>
    <xf numFmtId="166" fontId="13" fillId="3" borderId="0" xfId="0" applyNumberFormat="1" applyFont="1" applyFill="1" applyBorder="1" applyProtection="1">
      <protection locked="0"/>
    </xf>
    <xf numFmtId="0" fontId="13" fillId="3" borderId="3" xfId="0" applyFont="1" applyFill="1" applyBorder="1" applyProtection="1"/>
    <xf numFmtId="4" fontId="11" fillId="3" borderId="3" xfId="0" applyNumberFormat="1" applyFont="1" applyFill="1" applyBorder="1" applyAlignment="1" applyProtection="1">
      <alignment horizontal="center"/>
    </xf>
    <xf numFmtId="4" fontId="11" fillId="3" borderId="3" xfId="0" applyNumberFormat="1" applyFont="1" applyFill="1" applyBorder="1" applyProtection="1"/>
    <xf numFmtId="166" fontId="13" fillId="3" borderId="3" xfId="0" applyNumberFormat="1" applyFont="1" applyFill="1" applyBorder="1" applyProtection="1"/>
    <xf numFmtId="4" fontId="13" fillId="3" borderId="3" xfId="0" applyNumberFormat="1" applyFont="1" applyFill="1" applyBorder="1" applyAlignment="1" applyProtection="1">
      <alignment horizontal="center"/>
    </xf>
    <xf numFmtId="4" fontId="13" fillId="3" borderId="3" xfId="0" applyNumberFormat="1" applyFont="1" applyFill="1" applyBorder="1" applyProtection="1"/>
    <xf numFmtId="0" fontId="13" fillId="2" borderId="0" xfId="0" applyFont="1" applyFill="1" applyBorder="1" applyProtection="1"/>
    <xf numFmtId="4" fontId="13" fillId="2" borderId="0" xfId="0" applyNumberFormat="1" applyFont="1" applyFill="1" applyBorder="1" applyAlignment="1" applyProtection="1">
      <alignment horizontal="center"/>
    </xf>
    <xf numFmtId="4" fontId="13" fillId="2" borderId="0" xfId="0" applyNumberFormat="1" applyFont="1" applyFill="1" applyBorder="1" applyProtection="1"/>
    <xf numFmtId="4" fontId="11" fillId="2" borderId="0" xfId="0" applyNumberFormat="1" applyFont="1" applyFill="1" applyBorder="1" applyProtection="1"/>
    <xf numFmtId="166" fontId="13" fillId="2" borderId="0" xfId="0" applyNumberFormat="1" applyFont="1" applyFill="1" applyBorder="1" applyProtection="1"/>
    <xf numFmtId="4" fontId="3" fillId="3" borderId="0" xfId="0" applyNumberFormat="1" applyFont="1" applyFill="1" applyAlignment="1" applyProtection="1">
      <alignment horizontal="right"/>
      <protection locked="0"/>
    </xf>
    <xf numFmtId="4" fontId="3" fillId="3" borderId="0" xfId="0" applyNumberFormat="1" applyFont="1" applyFill="1" applyProtection="1">
      <protection locked="0"/>
    </xf>
    <xf numFmtId="4" fontId="3" fillId="0" borderId="3" xfId="0" applyNumberFormat="1" applyFont="1" applyFill="1" applyBorder="1" applyAlignment="1" applyProtection="1">
      <alignment horizontal="right"/>
      <protection locked="0"/>
    </xf>
    <xf numFmtId="4" fontId="13" fillId="0" borderId="0" xfId="0" applyNumberFormat="1" applyFont="1" applyFill="1" applyAlignment="1" applyProtection="1">
      <alignment horizontal="left" vertical="top"/>
    </xf>
    <xf numFmtId="4" fontId="16" fillId="0" borderId="0" xfId="0" applyNumberFormat="1" applyFont="1" applyFill="1" applyAlignment="1" applyProtection="1">
      <alignment vertical="top" wrapText="1"/>
    </xf>
    <xf numFmtId="4" fontId="13" fillId="0" borderId="0" xfId="0" applyNumberFormat="1" applyFont="1" applyFill="1" applyAlignment="1" applyProtection="1">
      <alignment vertical="top" wrapText="1"/>
    </xf>
    <xf numFmtId="4" fontId="3" fillId="2" borderId="0" xfId="0" applyNumberFormat="1" applyFont="1" applyFill="1" applyAlignment="1" applyProtection="1">
      <alignment horizontal="center"/>
    </xf>
    <xf numFmtId="4" fontId="3" fillId="2" borderId="0" xfId="0" applyNumberFormat="1" applyFont="1" applyFill="1" applyAlignment="1" applyProtection="1">
      <alignment horizontal="right"/>
    </xf>
    <xf numFmtId="4" fontId="7" fillId="0" borderId="0" xfId="0" applyNumberFormat="1" applyFont="1" applyFill="1" applyAlignment="1" applyProtection="1">
      <alignment horizontal="left" vertical="top"/>
    </xf>
    <xf numFmtId="4" fontId="7" fillId="0" borderId="0" xfId="0" applyNumberFormat="1" applyFont="1" applyFill="1" applyAlignment="1" applyProtection="1">
      <alignment vertical="top" wrapText="1"/>
    </xf>
    <xf numFmtId="4" fontId="7" fillId="0" borderId="0" xfId="0" applyNumberFormat="1" applyFont="1" applyFill="1" applyAlignment="1" applyProtection="1">
      <alignment horizontal="right"/>
    </xf>
    <xf numFmtId="4" fontId="10" fillId="0" borderId="0" xfId="0" applyNumberFormat="1" applyFont="1" applyFill="1" applyProtection="1"/>
    <xf numFmtId="4" fontId="7" fillId="0" borderId="0" xfId="0" applyNumberFormat="1" applyFont="1" applyFill="1" applyProtection="1"/>
    <xf numFmtId="4" fontId="6" fillId="0" borderId="0" xfId="0" applyNumberFormat="1" applyFont="1" applyFill="1" applyProtection="1"/>
    <xf numFmtId="4" fontId="7" fillId="0" borderId="3" xfId="0" applyNumberFormat="1" applyFont="1" applyFill="1" applyBorder="1" applyAlignment="1" applyProtection="1">
      <alignment vertical="top" wrapText="1"/>
    </xf>
    <xf numFmtId="4" fontId="3" fillId="0" borderId="3" xfId="0" applyNumberFormat="1" applyFont="1" applyFill="1" applyBorder="1" applyAlignment="1" applyProtection="1">
      <alignment horizontal="center"/>
    </xf>
    <xf numFmtId="4" fontId="3" fillId="0" borderId="3" xfId="0" applyNumberFormat="1" applyFont="1" applyFill="1" applyBorder="1" applyProtection="1"/>
    <xf numFmtId="4" fontId="3" fillId="0" borderId="3" xfId="0" applyNumberFormat="1" applyFont="1" applyFill="1" applyBorder="1" applyAlignment="1" applyProtection="1">
      <alignment horizontal="right"/>
    </xf>
    <xf numFmtId="4" fontId="7" fillId="0" borderId="3" xfId="0" applyNumberFormat="1" applyFont="1" applyFill="1" applyBorder="1" applyAlignment="1" applyProtection="1">
      <alignment horizontal="right"/>
    </xf>
    <xf numFmtId="4" fontId="23" fillId="0" borderId="0" xfId="0" applyNumberFormat="1" applyFont="1" applyFill="1" applyProtection="1">
      <protection locked="0"/>
    </xf>
    <xf numFmtId="0" fontId="24" fillId="3" borderId="0" xfId="0" applyFont="1" applyFill="1" applyProtection="1">
      <protection locked="0"/>
    </xf>
    <xf numFmtId="4" fontId="7" fillId="0" borderId="3" xfId="0" applyNumberFormat="1" applyFont="1" applyFill="1" applyBorder="1" applyProtection="1">
      <protection locked="0"/>
    </xf>
    <xf numFmtId="4" fontId="24" fillId="0" borderId="0" xfId="0" applyNumberFormat="1" applyFont="1" applyFill="1" applyProtection="1">
      <protection locked="0"/>
    </xf>
    <xf numFmtId="4" fontId="24" fillId="3" borderId="0" xfId="0" applyNumberFormat="1" applyFont="1" applyFill="1" applyProtection="1">
      <protection locked="0"/>
    </xf>
    <xf numFmtId="4" fontId="7" fillId="3" borderId="3" xfId="0" applyNumberFormat="1" applyFont="1" applyFill="1" applyBorder="1" applyProtection="1">
      <protection locked="0"/>
    </xf>
    <xf numFmtId="0" fontId="3" fillId="3" borderId="0" xfId="0" applyFont="1" applyFill="1" applyProtection="1">
      <protection locked="0"/>
    </xf>
    <xf numFmtId="0" fontId="13" fillId="0" borderId="0" xfId="0" applyFont="1" applyFill="1" applyAlignment="1" applyProtection="1">
      <alignment vertical="top"/>
    </xf>
    <xf numFmtId="0" fontId="16" fillId="0" borderId="0" xfId="0" applyNumberFormat="1" applyFont="1" applyFill="1" applyAlignment="1" applyProtection="1">
      <alignment vertical="top" wrapText="1"/>
    </xf>
    <xf numFmtId="4" fontId="13" fillId="0" borderId="0" xfId="0" applyNumberFormat="1" applyFont="1" applyFill="1" applyAlignment="1" applyProtection="1">
      <alignment horizontal="center"/>
    </xf>
    <xf numFmtId="4" fontId="13" fillId="0" borderId="0" xfId="0" applyNumberFormat="1" applyFont="1" applyFill="1" applyProtection="1"/>
    <xf numFmtId="0" fontId="7" fillId="0" borderId="0" xfId="0" applyFont="1" applyFill="1" applyAlignment="1" applyProtection="1">
      <alignment vertical="top"/>
    </xf>
    <xf numFmtId="0" fontId="7" fillId="0" borderId="0" xfId="0" applyFont="1" applyFill="1" applyProtection="1"/>
    <xf numFmtId="4" fontId="23" fillId="0" borderId="0" xfId="0" applyNumberFormat="1" applyFont="1" applyFill="1" applyAlignment="1" applyProtection="1">
      <alignment horizontal="center"/>
    </xf>
    <xf numFmtId="4" fontId="23" fillId="0" borderId="0" xfId="0" applyNumberFormat="1" applyFont="1" applyFill="1" applyProtection="1"/>
    <xf numFmtId="0" fontId="13" fillId="0" borderId="0" xfId="0" applyNumberFormat="1" applyFont="1" applyFill="1" applyAlignment="1" applyProtection="1">
      <alignment vertical="top"/>
    </xf>
    <xf numFmtId="0" fontId="6" fillId="0" borderId="0" xfId="0" applyFont="1" applyFill="1" applyProtection="1"/>
    <xf numFmtId="0" fontId="24" fillId="0" borderId="0" xfId="0" applyFont="1" applyFill="1" applyProtection="1"/>
    <xf numFmtId="0" fontId="24" fillId="0" borderId="0" xfId="0" applyFont="1" applyFill="1" applyAlignment="1" applyProtection="1">
      <alignment horizontal="center"/>
    </xf>
    <xf numFmtId="0" fontId="3" fillId="0" borderId="0" xfId="0" applyFont="1" applyFill="1" applyAlignment="1" applyProtection="1">
      <alignment horizontal="center"/>
    </xf>
    <xf numFmtId="0" fontId="25" fillId="0" borderId="0" xfId="0" applyFont="1" applyFill="1" applyProtection="1"/>
    <xf numFmtId="0" fontId="7" fillId="0" borderId="3" xfId="0" applyNumberFormat="1" applyFont="1" applyFill="1" applyBorder="1" applyAlignment="1" applyProtection="1">
      <alignment vertical="top" wrapText="1"/>
    </xf>
    <xf numFmtId="0" fontId="7" fillId="0" borderId="3" xfId="0" applyFont="1" applyFill="1" applyBorder="1" applyProtection="1"/>
    <xf numFmtId="4" fontId="7" fillId="0" borderId="3" xfId="0" applyNumberFormat="1" applyFont="1" applyFill="1" applyBorder="1" applyProtection="1"/>
    <xf numFmtId="0" fontId="24" fillId="0" borderId="0" xfId="0" applyNumberFormat="1" applyFont="1" applyFill="1" applyAlignment="1" applyProtection="1">
      <alignment vertical="top" wrapText="1"/>
    </xf>
    <xf numFmtId="4" fontId="24" fillId="0" borderId="0" xfId="0" applyNumberFormat="1" applyFont="1" applyFill="1" applyProtection="1"/>
    <xf numFmtId="0" fontId="13" fillId="0" borderId="0" xfId="0" applyNumberFormat="1" applyFont="1" applyFill="1" applyAlignment="1" applyProtection="1">
      <alignment vertical="top" wrapText="1"/>
    </xf>
    <xf numFmtId="0" fontId="7" fillId="0" borderId="0" xfId="0" applyNumberFormat="1" applyFont="1" applyFill="1" applyAlignment="1" applyProtection="1">
      <alignment vertical="top" wrapText="1"/>
    </xf>
    <xf numFmtId="0" fontId="3" fillId="0" borderId="0" xfId="0" applyFont="1" applyFill="1" applyBorder="1" applyProtection="1"/>
    <xf numFmtId="0" fontId="13" fillId="0" borderId="0" xfId="0" applyFont="1" applyFill="1" applyAlignment="1" applyProtection="1">
      <alignment vertical="top" wrapText="1"/>
    </xf>
    <xf numFmtId="0" fontId="7" fillId="0" borderId="0" xfId="0" applyFont="1" applyFill="1" applyAlignment="1" applyProtection="1">
      <alignment vertical="top" wrapText="1"/>
    </xf>
    <xf numFmtId="16" fontId="3" fillId="0" borderId="0" xfId="0" applyNumberFormat="1" applyFont="1" applyFill="1" applyBorder="1" applyAlignment="1" applyProtection="1">
      <alignment vertical="top"/>
    </xf>
    <xf numFmtId="0" fontId="3" fillId="0" borderId="0" xfId="0" applyFont="1" applyFill="1" applyBorder="1" applyAlignment="1" applyProtection="1">
      <alignment vertical="top" wrapText="1"/>
    </xf>
    <xf numFmtId="2" fontId="11" fillId="3" borderId="0" xfId="0" applyNumberFormat="1" applyFont="1" applyFill="1" applyBorder="1" applyAlignment="1" applyProtection="1">
      <alignment horizontal="left" vertical="top"/>
      <protection locked="0"/>
    </xf>
    <xf numFmtId="2" fontId="11" fillId="3" borderId="0" xfId="0" applyNumberFormat="1" applyFont="1" applyFill="1" applyBorder="1" applyAlignment="1" applyProtection="1">
      <alignment horizontal="left"/>
      <protection locked="0"/>
    </xf>
    <xf numFmtId="2" fontId="11" fillId="3" borderId="0" xfId="0" applyNumberFormat="1" applyFont="1" applyFill="1" applyBorder="1" applyAlignment="1" applyProtection="1">
      <alignment horizontal="left" vertical="top" wrapText="1"/>
      <protection locked="0"/>
    </xf>
    <xf numFmtId="2" fontId="11" fillId="0" borderId="0" xfId="0" applyNumberFormat="1" applyFont="1" applyFill="1" applyBorder="1" applyAlignment="1" applyProtection="1">
      <alignment horizontal="center"/>
      <protection locked="0"/>
    </xf>
    <xf numFmtId="2" fontId="13" fillId="0" borderId="1" xfId="7" applyNumberFormat="1" applyFont="1" applyFill="1" applyBorder="1" applyAlignment="1" applyProtection="1">
      <alignment horizontal="center" wrapText="1"/>
      <protection locked="0"/>
    </xf>
    <xf numFmtId="2" fontId="11" fillId="0" borderId="0" xfId="7" applyNumberFormat="1" applyFont="1" applyFill="1" applyBorder="1" applyAlignment="1" applyProtection="1">
      <alignment horizontal="center" wrapText="1"/>
      <protection locked="0"/>
    </xf>
    <xf numFmtId="2" fontId="13" fillId="0" borderId="2" xfId="7" applyNumberFormat="1" applyFont="1" applyFill="1" applyBorder="1" applyAlignment="1" applyProtection="1">
      <alignment horizontal="center" vertical="center" wrapText="1"/>
      <protection locked="0"/>
    </xf>
    <xf numFmtId="2" fontId="11" fillId="3" borderId="0" xfId="7" applyNumberFormat="1" applyFont="1" applyFill="1" applyBorder="1" applyAlignment="1" applyProtection="1">
      <alignment horizontal="center" wrapText="1"/>
      <protection locked="0"/>
    </xf>
    <xf numFmtId="2" fontId="11" fillId="3" borderId="0" xfId="7" applyNumberFormat="1" applyFont="1" applyFill="1" applyBorder="1" applyAlignment="1" applyProtection="1">
      <alignment horizontal="left" vertical="top" wrapText="1"/>
      <protection locked="0"/>
    </xf>
    <xf numFmtId="2" fontId="11" fillId="3" borderId="0" xfId="0" applyNumberFormat="1" applyFont="1" applyFill="1" applyBorder="1" applyAlignment="1" applyProtection="1">
      <alignment horizontal="center"/>
      <protection locked="0"/>
    </xf>
    <xf numFmtId="2" fontId="11" fillId="3" borderId="0" xfId="7" applyNumberFormat="1" applyFont="1" applyFill="1" applyBorder="1" applyAlignment="1" applyProtection="1">
      <alignment horizontal="left" wrapText="1"/>
      <protection locked="0"/>
    </xf>
    <xf numFmtId="2" fontId="13" fillId="0" borderId="4" xfId="7" applyNumberFormat="1" applyFont="1" applyFill="1" applyBorder="1" applyAlignment="1" applyProtection="1">
      <alignment horizontal="left" vertical="center" wrapText="1"/>
    </xf>
    <xf numFmtId="2" fontId="11" fillId="0" borderId="0" xfId="7" applyNumberFormat="1" applyFont="1" applyFill="1" applyBorder="1" applyAlignment="1" applyProtection="1">
      <alignment horizontal="justify" vertical="center" wrapText="1"/>
    </xf>
    <xf numFmtId="2" fontId="13" fillId="0" borderId="5" xfId="7" applyNumberFormat="1" applyFont="1" applyFill="1" applyBorder="1" applyAlignment="1" applyProtection="1">
      <alignment horizontal="left" vertical="center" wrapText="1"/>
    </xf>
    <xf numFmtId="2" fontId="13" fillId="0" borderId="0" xfId="7" applyNumberFormat="1" applyFont="1" applyFill="1" applyBorder="1" applyAlignment="1" applyProtection="1">
      <alignment horizontal="left" vertical="center" wrapText="1"/>
    </xf>
    <xf numFmtId="2" fontId="26" fillId="0" borderId="0" xfId="7" applyNumberFormat="1" applyFont="1" applyFill="1" applyBorder="1" applyAlignment="1" applyProtection="1">
      <alignment horizontal="justify" vertical="center" wrapText="1"/>
    </xf>
    <xf numFmtId="2" fontId="13" fillId="0" borderId="6" xfId="7" applyNumberFormat="1" applyFont="1" applyFill="1" applyBorder="1" applyAlignment="1" applyProtection="1">
      <alignment horizontal="left" vertical="center" wrapText="1"/>
    </xf>
    <xf numFmtId="2" fontId="16" fillId="0" borderId="0" xfId="7" applyNumberFormat="1" applyFont="1" applyFill="1" applyBorder="1" applyAlignment="1" applyProtection="1">
      <alignment horizontal="left" vertical="center" wrapText="1"/>
    </xf>
    <xf numFmtId="49" fontId="13" fillId="0" borderId="0" xfId="7" applyNumberFormat="1" applyFont="1" applyFill="1" applyBorder="1" applyAlignment="1" applyProtection="1">
      <alignment horizontal="center" vertical="center" wrapText="1"/>
    </xf>
    <xf numFmtId="0" fontId="13" fillId="0" borderId="0" xfId="7" applyFont="1" applyFill="1" applyBorder="1" applyAlignment="1" applyProtection="1">
      <alignment horizontal="justify" wrapText="1"/>
    </xf>
    <xf numFmtId="0" fontId="11" fillId="0" borderId="0" xfId="7" applyFont="1" applyFill="1" applyBorder="1" applyAlignment="1" applyProtection="1">
      <alignment horizontal="justify" vertical="center" wrapText="1"/>
    </xf>
    <xf numFmtId="0" fontId="26" fillId="0" borderId="0" xfId="7" applyFont="1" applyFill="1" applyBorder="1" applyAlignment="1" applyProtection="1">
      <alignment horizontal="justify" vertical="center" wrapText="1"/>
    </xf>
    <xf numFmtId="0" fontId="13" fillId="0" borderId="0" xfId="7" applyFont="1" applyFill="1" applyBorder="1" applyAlignment="1" applyProtection="1">
      <alignment horizontal="right" vertical="top" wrapText="1"/>
    </xf>
    <xf numFmtId="0" fontId="11" fillId="0" borderId="0" xfId="7" applyFont="1" applyFill="1" applyBorder="1" applyAlignment="1" applyProtection="1">
      <alignment horizontal="center" wrapText="1"/>
    </xf>
    <xf numFmtId="4" fontId="11" fillId="0" borderId="0" xfId="7" applyNumberFormat="1" applyFont="1" applyFill="1" applyBorder="1" applyAlignment="1" applyProtection="1">
      <alignment horizontal="center" wrapText="1"/>
    </xf>
    <xf numFmtId="1" fontId="11" fillId="0" borderId="0" xfId="0" applyNumberFormat="1" applyFont="1" applyFill="1" applyBorder="1" applyAlignment="1" applyProtection="1">
      <alignment horizontal="justify" vertical="top"/>
    </xf>
    <xf numFmtId="0" fontId="16" fillId="0" borderId="0" xfId="0" applyFont="1" applyFill="1" applyBorder="1" applyAlignment="1" applyProtection="1">
      <alignment horizontal="justify" vertical="center" wrapText="1"/>
    </xf>
    <xf numFmtId="0" fontId="13" fillId="0" borderId="0"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4" fontId="11" fillId="0" borderId="0" xfId="0" applyNumberFormat="1" applyFont="1" applyFill="1" applyBorder="1" applyAlignment="1" applyProtection="1">
      <alignment horizontal="center" vertical="top" wrapText="1"/>
    </xf>
    <xf numFmtId="0" fontId="11" fillId="0" borderId="0" xfId="7" applyFont="1" applyFill="1" applyAlignment="1" applyProtection="1">
      <alignment horizontal="center" vertical="center" wrapText="1"/>
    </xf>
    <xf numFmtId="0" fontId="26" fillId="0" borderId="0" xfId="7" applyFont="1" applyFill="1" applyAlignment="1" applyProtection="1">
      <alignment horizontal="center" vertical="center" wrapText="1"/>
    </xf>
    <xf numFmtId="0" fontId="11" fillId="0" borderId="0" xfId="0" applyFont="1" applyFill="1" applyBorder="1" applyAlignment="1" applyProtection="1">
      <alignment horizontal="right" vertical="top" wrapText="1"/>
    </xf>
    <xf numFmtId="0" fontId="13" fillId="0" borderId="0" xfId="0" applyFont="1" applyFill="1" applyBorder="1" applyProtection="1"/>
    <xf numFmtId="0" fontId="13" fillId="0" borderId="0" xfId="0" applyFont="1" applyFill="1" applyBorder="1" applyAlignment="1" applyProtection="1">
      <alignment horizontal="justify" vertical="center" wrapText="1"/>
    </xf>
    <xf numFmtId="4" fontId="11" fillId="0" borderId="0" xfId="0" applyNumberFormat="1" applyFont="1" applyFill="1" applyBorder="1" applyAlignment="1" applyProtection="1">
      <alignment horizontal="center" vertical="center" wrapText="1"/>
    </xf>
    <xf numFmtId="1" fontId="11" fillId="0" borderId="0" xfId="0" applyNumberFormat="1" applyFont="1" applyFill="1" applyBorder="1" applyAlignment="1" applyProtection="1">
      <alignment horizontal="right" wrapText="1"/>
    </xf>
    <xf numFmtId="0" fontId="11" fillId="0" borderId="0" xfId="0" applyFont="1" applyFill="1" applyBorder="1" applyAlignment="1" applyProtection="1">
      <alignment horizontal="right" wrapText="1"/>
    </xf>
    <xf numFmtId="2" fontId="11" fillId="0" borderId="0" xfId="0" applyNumberFormat="1" applyFont="1" applyFill="1" applyBorder="1" applyAlignment="1" applyProtection="1">
      <alignment horizontal="right" wrapText="1"/>
    </xf>
    <xf numFmtId="0" fontId="11" fillId="0" borderId="0" xfId="0" applyFont="1" applyFill="1" applyBorder="1" applyAlignment="1" applyProtection="1">
      <alignment wrapText="1"/>
    </xf>
    <xf numFmtId="0" fontId="11" fillId="0" borderId="0" xfId="0" applyFont="1" applyFill="1" applyBorder="1" applyAlignment="1" applyProtection="1">
      <alignment horizontal="left" wrapText="1"/>
    </xf>
    <xf numFmtId="2" fontId="11" fillId="0" borderId="0" xfId="0" applyNumberFormat="1" applyFont="1" applyFill="1" applyBorder="1" applyAlignment="1" applyProtection="1">
      <alignment horizontal="left" wrapText="1"/>
    </xf>
    <xf numFmtId="0" fontId="11" fillId="0" borderId="0" xfId="0" applyFont="1" applyFill="1" applyBorder="1" applyAlignment="1" applyProtection="1">
      <alignment horizontal="left" vertical="top"/>
    </xf>
    <xf numFmtId="2" fontId="11" fillId="0" borderId="0" xfId="0" applyNumberFormat="1" applyFont="1" applyFill="1" applyBorder="1" applyAlignment="1" applyProtection="1">
      <alignment horizontal="left" vertical="top"/>
    </xf>
    <xf numFmtId="0" fontId="11" fillId="0" borderId="0" xfId="0" applyFont="1" applyFill="1" applyBorder="1" applyAlignment="1" applyProtection="1">
      <alignment horizontal="justify" vertical="top" wrapText="1"/>
    </xf>
    <xf numFmtId="0" fontId="11" fillId="0" borderId="0" xfId="14" applyNumberFormat="1" applyFont="1" applyFill="1" applyBorder="1" applyAlignment="1" applyProtection="1">
      <alignment horizontal="right" wrapText="1"/>
    </xf>
    <xf numFmtId="1" fontId="11" fillId="0" borderId="0" xfId="14" applyNumberFormat="1" applyFont="1" applyFill="1" applyBorder="1" applyAlignment="1" applyProtection="1">
      <alignment horizontal="right" wrapText="1"/>
    </xf>
    <xf numFmtId="49" fontId="11" fillId="0" borderId="0" xfId="0" applyNumberFormat="1" applyFont="1" applyFill="1" applyBorder="1" applyAlignment="1" applyProtection="1">
      <alignment horizontal="right" vertical="top" wrapText="1"/>
    </xf>
    <xf numFmtId="49" fontId="11" fillId="0" borderId="0" xfId="0" applyNumberFormat="1" applyFont="1" applyFill="1" applyBorder="1" applyAlignment="1" applyProtection="1">
      <alignment horizontal="right" vertical="center" wrapText="1"/>
    </xf>
    <xf numFmtId="2" fontId="11" fillId="0" borderId="0" xfId="0" applyNumberFormat="1" applyFont="1" applyFill="1" applyBorder="1" applyAlignment="1" applyProtection="1">
      <alignment horizontal="center"/>
    </xf>
    <xf numFmtId="0" fontId="11" fillId="0" borderId="1" xfId="0" applyFont="1" applyFill="1" applyBorder="1" applyAlignment="1" applyProtection="1">
      <alignment horizontal="justify" vertical="center" wrapText="1"/>
    </xf>
    <xf numFmtId="1" fontId="11" fillId="0" borderId="1" xfId="0" applyNumberFormat="1" applyFont="1" applyFill="1" applyBorder="1" applyAlignment="1" applyProtection="1">
      <alignment horizontal="center" wrapText="1"/>
    </xf>
    <xf numFmtId="0" fontId="11" fillId="0" borderId="1" xfId="0" applyFont="1" applyFill="1" applyBorder="1" applyAlignment="1" applyProtection="1">
      <alignment horizontal="center" wrapText="1"/>
    </xf>
    <xf numFmtId="2" fontId="13" fillId="0" borderId="1" xfId="7" applyNumberFormat="1" applyFont="1" applyFill="1" applyBorder="1" applyAlignment="1" applyProtection="1">
      <alignment horizontal="center" wrapText="1"/>
    </xf>
    <xf numFmtId="2" fontId="11" fillId="0" borderId="1" xfId="0" applyNumberFormat="1" applyFont="1" applyFill="1" applyBorder="1" applyAlignment="1" applyProtection="1">
      <alignment horizontal="center" wrapText="1"/>
    </xf>
    <xf numFmtId="1" fontId="11" fillId="0" borderId="0" xfId="0" applyNumberFormat="1" applyFont="1" applyFill="1" applyBorder="1" applyAlignment="1" applyProtection="1">
      <alignment horizontal="center" wrapText="1"/>
    </xf>
    <xf numFmtId="0" fontId="11" fillId="0" borderId="0" xfId="0" applyFont="1" applyFill="1" applyBorder="1" applyAlignment="1" applyProtection="1">
      <alignment horizontal="center" wrapText="1"/>
    </xf>
    <xf numFmtId="2" fontId="11" fillId="0" borderId="0" xfId="7" applyNumberFormat="1" applyFont="1" applyFill="1" applyBorder="1" applyAlignment="1" applyProtection="1">
      <alignment horizontal="center" wrapText="1"/>
    </xf>
    <xf numFmtId="2" fontId="11" fillId="0" borderId="0" xfId="0" applyNumberFormat="1" applyFont="1" applyFill="1" applyBorder="1" applyAlignment="1" applyProtection="1">
      <alignment horizontal="center" wrapText="1"/>
    </xf>
    <xf numFmtId="49" fontId="13" fillId="0" borderId="2" xfId="7" applyNumberFormat="1" applyFont="1" applyFill="1" applyBorder="1" applyAlignment="1" applyProtection="1">
      <alignment horizontal="center" vertical="center" wrapText="1"/>
    </xf>
    <xf numFmtId="0" fontId="16" fillId="0" borderId="2" xfId="7" applyFont="1" applyFill="1" applyBorder="1" applyAlignment="1" applyProtection="1">
      <alignment horizontal="left" vertical="top" wrapText="1"/>
    </xf>
    <xf numFmtId="0" fontId="13" fillId="0" borderId="2" xfId="7" applyFont="1" applyFill="1" applyBorder="1" applyAlignment="1" applyProtection="1">
      <alignment horizontal="center" vertical="center" wrapText="1"/>
    </xf>
    <xf numFmtId="1" fontId="13" fillId="0" borderId="2" xfId="7" applyNumberFormat="1" applyFont="1" applyFill="1" applyBorder="1" applyAlignment="1" applyProtection="1">
      <alignment horizontal="center" vertical="center" wrapText="1"/>
    </xf>
    <xf numFmtId="2" fontId="13" fillId="0" borderId="2" xfId="7" applyNumberFormat="1" applyFont="1" applyFill="1" applyBorder="1" applyAlignment="1" applyProtection="1">
      <alignment horizontal="center" vertical="center" wrapText="1"/>
    </xf>
    <xf numFmtId="0" fontId="11" fillId="0" borderId="0" xfId="0" applyFont="1" applyFill="1" applyAlignment="1" applyProtection="1">
      <alignment wrapText="1"/>
    </xf>
    <xf numFmtId="0" fontId="26" fillId="0" borderId="0" xfId="0" applyFont="1" applyFill="1" applyAlignment="1" applyProtection="1">
      <alignment wrapText="1"/>
    </xf>
    <xf numFmtId="1" fontId="11" fillId="0" borderId="0" xfId="0" applyNumberFormat="1" applyFont="1" applyFill="1" applyBorder="1" applyAlignment="1" applyProtection="1">
      <alignment horizontal="left" wrapText="1"/>
    </xf>
    <xf numFmtId="2" fontId="11" fillId="0" borderId="0" xfId="2" applyNumberFormat="1" applyFont="1" applyFill="1" applyAlignment="1" applyProtection="1">
      <alignment horizontal="left"/>
    </xf>
    <xf numFmtId="0" fontId="13" fillId="0" borderId="0" xfId="14" applyNumberFormat="1" applyFont="1" applyFill="1" applyBorder="1" applyAlignment="1" applyProtection="1">
      <alignment horizontal="left" vertical="top" wrapText="1"/>
    </xf>
    <xf numFmtId="0" fontId="11" fillId="0" borderId="0" xfId="14" applyNumberFormat="1" applyFont="1" applyFill="1" applyBorder="1" applyAlignment="1" applyProtection="1">
      <alignment horizontal="left" wrapText="1"/>
    </xf>
    <xf numFmtId="1" fontId="11" fillId="0" borderId="0" xfId="14" applyNumberFormat="1" applyFont="1" applyFill="1" applyBorder="1" applyAlignment="1" applyProtection="1">
      <alignment horizontal="left" wrapText="1"/>
    </xf>
    <xf numFmtId="0" fontId="11" fillId="0" borderId="0" xfId="0" applyFont="1" applyAlignment="1" applyProtection="1">
      <alignment horizontal="left"/>
    </xf>
    <xf numFmtId="0" fontId="11" fillId="0" borderId="0" xfId="2" applyFont="1" applyFill="1" applyAlignment="1" applyProtection="1">
      <alignment horizontal="left" vertical="top"/>
    </xf>
    <xf numFmtId="0" fontId="11" fillId="0" borderId="0" xfId="2" applyFont="1" applyFill="1" applyAlignment="1" applyProtection="1">
      <alignment horizontal="left"/>
    </xf>
    <xf numFmtId="1" fontId="11" fillId="0" borderId="0" xfId="2" applyNumberFormat="1" applyFont="1" applyFill="1" applyAlignment="1" applyProtection="1">
      <alignment horizontal="left"/>
    </xf>
    <xf numFmtId="0" fontId="11" fillId="0" borderId="0" xfId="14" applyNumberFormat="1" applyFont="1" applyFill="1" applyBorder="1" applyAlignment="1" applyProtection="1">
      <alignment horizontal="left"/>
    </xf>
    <xf numFmtId="0" fontId="27" fillId="0" borderId="0" xfId="7" applyFont="1" applyFill="1" applyAlignment="1" applyProtection="1">
      <alignment wrapText="1"/>
    </xf>
    <xf numFmtId="0" fontId="26" fillId="0" borderId="0" xfId="7" applyFont="1" applyFill="1" applyProtection="1"/>
    <xf numFmtId="0" fontId="11" fillId="0" borderId="1" xfId="0" applyFont="1" applyFill="1" applyBorder="1" applyAlignment="1" applyProtection="1">
      <alignment horizontal="left" vertical="top" wrapText="1"/>
    </xf>
    <xf numFmtId="0" fontId="22" fillId="0" borderId="0" xfId="0" applyFont="1" applyFill="1" applyProtection="1"/>
    <xf numFmtId="0" fontId="11" fillId="0" borderId="0" xfId="7" applyFont="1" applyFill="1" applyAlignment="1" applyProtection="1">
      <alignment horizontal="right"/>
    </xf>
    <xf numFmtId="0" fontId="3" fillId="0" borderId="0" xfId="7" applyFont="1" applyFill="1" applyAlignment="1" applyProtection="1">
      <alignment horizontal="right"/>
    </xf>
    <xf numFmtId="4" fontId="11" fillId="3" borderId="0" xfId="0" applyNumberFormat="1" applyFont="1" applyFill="1" applyBorder="1" applyAlignment="1" applyProtection="1">
      <alignment horizontal="left" vertical="top"/>
      <protection locked="0"/>
    </xf>
    <xf numFmtId="2" fontId="11" fillId="3" borderId="0" xfId="8" applyNumberFormat="1" applyFont="1" applyFill="1" applyAlignment="1" applyProtection="1">
      <alignment horizontal="left" vertical="top" wrapText="1"/>
      <protection locked="0"/>
    </xf>
    <xf numFmtId="2" fontId="13" fillId="3" borderId="2" xfId="7" applyNumberFormat="1" applyFont="1" applyFill="1" applyBorder="1" applyAlignment="1" applyProtection="1">
      <alignment horizontal="left" vertical="top" wrapText="1"/>
      <protection locked="0"/>
    </xf>
    <xf numFmtId="2" fontId="13" fillId="0" borderId="0" xfId="7" applyNumberFormat="1" applyFont="1" applyFill="1" applyBorder="1" applyAlignment="1" applyProtection="1">
      <alignment horizontal="left" vertical="top" wrapText="1"/>
    </xf>
    <xf numFmtId="0" fontId="13" fillId="0" borderId="2" xfId="7" applyFont="1" applyFill="1" applyBorder="1" applyAlignment="1" applyProtection="1">
      <alignment horizontal="justify" wrapText="1"/>
    </xf>
    <xf numFmtId="0" fontId="11" fillId="0" borderId="0" xfId="7" applyFont="1" applyFill="1" applyBorder="1" applyAlignment="1" applyProtection="1">
      <alignment horizontal="left" vertical="top" wrapText="1"/>
    </xf>
    <xf numFmtId="4" fontId="11" fillId="0" borderId="0" xfId="7" applyNumberFormat="1"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1" fillId="0" borderId="0" xfId="0" applyFont="1" applyFill="1" applyBorder="1" applyProtection="1"/>
    <xf numFmtId="2" fontId="11" fillId="0" borderId="0" xfId="5" applyNumberFormat="1" applyFont="1" applyFill="1" applyAlignment="1" applyProtection="1">
      <alignment horizontal="left" vertical="top" wrapText="1"/>
    </xf>
    <xf numFmtId="1" fontId="11" fillId="0" borderId="0" xfId="2" applyNumberFormat="1" applyFont="1" applyFill="1" applyAlignment="1" applyProtection="1">
      <alignment horizontal="left" vertical="top"/>
    </xf>
    <xf numFmtId="2" fontId="11" fillId="0" borderId="0" xfId="6" applyNumberFormat="1" applyFont="1" applyFill="1" applyAlignment="1" applyProtection="1">
      <alignment horizontal="left" vertical="top" wrapText="1"/>
    </xf>
    <xf numFmtId="0" fontId="11" fillId="0" borderId="0" xfId="6" applyFont="1" applyFill="1" applyAlignment="1" applyProtection="1">
      <alignment horizontal="left" vertical="top"/>
    </xf>
    <xf numFmtId="0" fontId="28" fillId="0" borderId="0" xfId="6" applyFont="1" applyFill="1" applyAlignment="1" applyProtection="1">
      <alignment horizontal="left" vertical="top"/>
    </xf>
    <xf numFmtId="0" fontId="11" fillId="0" borderId="0" xfId="5" applyFont="1" applyFill="1" applyAlignment="1" applyProtection="1">
      <alignment horizontal="left" vertical="top" wrapText="1"/>
    </xf>
    <xf numFmtId="49" fontId="11" fillId="0" borderId="0" xfId="6" applyNumberFormat="1" applyFont="1" applyFill="1" applyAlignment="1" applyProtection="1">
      <alignment horizontal="justify" vertical="top" wrapText="1"/>
    </xf>
    <xf numFmtId="167" fontId="11" fillId="0" borderId="0" xfId="11" applyNumberFormat="1" applyFont="1" applyFill="1" applyBorder="1" applyAlignment="1" applyProtection="1">
      <alignment horizontal="right" vertical="top" wrapText="1"/>
    </xf>
    <xf numFmtId="49" fontId="11" fillId="0" borderId="0" xfId="5" applyNumberFormat="1" applyFont="1" applyFill="1" applyAlignment="1" applyProtection="1">
      <alignment horizontal="justify" vertical="top" wrapText="1"/>
    </xf>
    <xf numFmtId="0" fontId="16" fillId="0" borderId="2" xfId="7" applyFont="1" applyFill="1" applyBorder="1" applyAlignment="1" applyProtection="1">
      <alignment horizontal="justify" wrapText="1"/>
    </xf>
    <xf numFmtId="0" fontId="13" fillId="0" borderId="2" xfId="7" applyFont="1" applyFill="1" applyBorder="1" applyAlignment="1" applyProtection="1">
      <alignment horizontal="left" vertical="top" wrapText="1"/>
    </xf>
    <xf numFmtId="1" fontId="13" fillId="0" borderId="2" xfId="7" applyNumberFormat="1" applyFont="1" applyFill="1" applyBorder="1" applyAlignment="1" applyProtection="1">
      <alignment horizontal="left" vertical="top" wrapText="1"/>
    </xf>
    <xf numFmtId="2" fontId="13" fillId="0" borderId="2" xfId="7" applyNumberFormat="1" applyFont="1" applyFill="1" applyBorder="1" applyAlignment="1" applyProtection="1">
      <alignment horizontal="left" vertical="top" wrapText="1"/>
    </xf>
    <xf numFmtId="0" fontId="11" fillId="0" borderId="0" xfId="14" applyNumberFormat="1" applyFont="1" applyFill="1" applyBorder="1" applyAlignment="1" applyProtection="1">
      <alignment horizontal="left" vertical="top"/>
    </xf>
    <xf numFmtId="1" fontId="11" fillId="0" borderId="0" xfId="14" applyNumberFormat="1" applyFont="1" applyFill="1" applyBorder="1" applyAlignment="1" applyProtection="1">
      <alignment horizontal="left" vertical="top" wrapText="1"/>
    </xf>
    <xf numFmtId="0" fontId="11" fillId="0" borderId="0" xfId="2" applyFont="1" applyFill="1" applyAlignment="1" applyProtection="1">
      <alignment vertical="top"/>
    </xf>
    <xf numFmtId="0" fontId="11" fillId="0" borderId="0" xfId="14" applyNumberFormat="1" applyFont="1" applyFill="1" applyBorder="1" applyAlignment="1" applyProtection="1">
      <alignment horizontal="left" vertical="top" wrapText="1"/>
    </xf>
    <xf numFmtId="1" fontId="11" fillId="0" borderId="0" xfId="0" applyNumberFormat="1" applyFont="1" applyFill="1" applyBorder="1" applyAlignment="1" applyProtection="1">
      <alignment wrapText="1"/>
    </xf>
    <xf numFmtId="0" fontId="11" fillId="0" borderId="7" xfId="0" applyFont="1" applyFill="1" applyBorder="1" applyAlignment="1" applyProtection="1">
      <alignment horizontal="left" vertical="top" wrapText="1"/>
    </xf>
    <xf numFmtId="1" fontId="11" fillId="0" borderId="1" xfId="0" applyNumberFormat="1" applyFont="1" applyFill="1" applyBorder="1" applyAlignment="1" applyProtection="1">
      <alignment horizontal="left" vertical="top" wrapText="1"/>
    </xf>
    <xf numFmtId="2" fontId="13" fillId="0" borderId="1" xfId="7" applyNumberFormat="1" applyFont="1" applyFill="1" applyBorder="1" applyAlignment="1" applyProtection="1">
      <alignment horizontal="left" vertical="top" wrapText="1"/>
    </xf>
    <xf numFmtId="2" fontId="11" fillId="0" borderId="8" xfId="0" applyNumberFormat="1" applyFont="1" applyFill="1" applyBorder="1" applyAlignment="1" applyProtection="1">
      <alignment horizontal="left" vertical="top" wrapText="1"/>
    </xf>
    <xf numFmtId="2" fontId="11" fillId="0" borderId="0" xfId="7" applyNumberFormat="1" applyFont="1" applyFill="1" applyAlignment="1" applyProtection="1">
      <alignment horizontal="left" vertical="top" wrapText="1"/>
    </xf>
    <xf numFmtId="2" fontId="11" fillId="3" borderId="0" xfId="0" applyNumberFormat="1" applyFont="1" applyFill="1" applyAlignment="1" applyProtection="1">
      <alignment horizontal="left" vertical="top" wrapText="1"/>
      <protection locked="0"/>
    </xf>
    <xf numFmtId="2" fontId="13" fillId="0" borderId="0" xfId="7" applyNumberFormat="1" applyFont="1" applyFill="1" applyBorder="1" applyAlignment="1" applyProtection="1">
      <alignment vertical="center"/>
    </xf>
    <xf numFmtId="2" fontId="16" fillId="0" borderId="0" xfId="7" applyNumberFormat="1" applyFont="1" applyFill="1" applyBorder="1" applyAlignment="1" applyProtection="1">
      <alignment vertical="center"/>
    </xf>
    <xf numFmtId="0" fontId="13" fillId="0" borderId="0" xfId="7" applyFont="1" applyFill="1" applyBorder="1" applyAlignment="1" applyProtection="1">
      <alignment horizontal="center" vertical="center" wrapText="1"/>
    </xf>
    <xf numFmtId="1" fontId="13" fillId="0" borderId="0" xfId="7" applyNumberFormat="1" applyFont="1" applyFill="1" applyBorder="1" applyAlignment="1" applyProtection="1">
      <alignment horizontal="center" vertical="center" wrapText="1"/>
    </xf>
    <xf numFmtId="0" fontId="13" fillId="0" borderId="0" xfId="7" applyFont="1" applyFill="1" applyBorder="1" applyAlignment="1" applyProtection="1">
      <alignment horizontal="justify" vertical="center" wrapText="1"/>
    </xf>
    <xf numFmtId="0" fontId="11" fillId="0" borderId="0" xfId="7" applyFont="1" applyFill="1" applyBorder="1" applyAlignment="1" applyProtection="1">
      <alignment horizontal="center" vertical="center" wrapText="1"/>
    </xf>
    <xf numFmtId="1" fontId="11" fillId="0" borderId="0" xfId="7" applyNumberFormat="1" applyFont="1" applyFill="1" applyBorder="1" applyAlignment="1" applyProtection="1">
      <alignment horizontal="center" vertical="center" wrapText="1"/>
    </xf>
    <xf numFmtId="0" fontId="11" fillId="0" borderId="0" xfId="0" applyFont="1" applyFill="1" applyBorder="1" applyAlignment="1" applyProtection="1">
      <alignment horizontal="right" vertical="center" wrapText="1"/>
    </xf>
    <xf numFmtId="2" fontId="11" fillId="0" borderId="0" xfId="0" applyNumberFormat="1" applyFont="1" applyFill="1" applyAlignment="1" applyProtection="1">
      <alignment horizontal="left" vertical="top"/>
    </xf>
    <xf numFmtId="0" fontId="11" fillId="0" borderId="1" xfId="7"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 fontId="11" fillId="0" borderId="1" xfId="0" applyNumberFormat="1" applyFont="1" applyFill="1" applyBorder="1" applyAlignment="1" applyProtection="1">
      <alignment horizontal="center" vertical="center" wrapText="1"/>
    </xf>
    <xf numFmtId="4" fontId="13" fillId="0" borderId="1" xfId="7" applyNumberFormat="1" applyFont="1" applyFill="1" applyBorder="1" applyAlignment="1" applyProtection="1">
      <alignment horizontal="center" wrapText="1"/>
    </xf>
    <xf numFmtId="4" fontId="11" fillId="0" borderId="1" xfId="0" applyNumberFormat="1" applyFont="1" applyFill="1" applyBorder="1" applyAlignment="1" applyProtection="1">
      <alignment horizontal="center" wrapText="1"/>
    </xf>
    <xf numFmtId="0" fontId="31" fillId="3" borderId="0" xfId="0" applyFont="1" applyFill="1" applyProtection="1">
      <protection locked="0"/>
    </xf>
    <xf numFmtId="2" fontId="31" fillId="3" borderId="0" xfId="0" applyNumberFormat="1" applyFont="1" applyFill="1" applyProtection="1">
      <protection locked="0"/>
    </xf>
    <xf numFmtId="2" fontId="11" fillId="3" borderId="0" xfId="0" applyNumberFormat="1" applyFont="1" applyFill="1" applyProtection="1">
      <protection locked="0"/>
    </xf>
    <xf numFmtId="2" fontId="31" fillId="3" borderId="0" xfId="0" applyNumberFormat="1" applyFont="1" applyFill="1" applyBorder="1" applyProtection="1">
      <protection locked="0"/>
    </xf>
    <xf numFmtId="2" fontId="21" fillId="3" borderId="0" xfId="0" applyNumberFormat="1" applyFont="1" applyFill="1" applyProtection="1">
      <protection locked="0"/>
    </xf>
    <xf numFmtId="2" fontId="34" fillId="3" borderId="1" xfId="0" applyNumberFormat="1" applyFont="1" applyFill="1" applyBorder="1" applyProtection="1">
      <protection locked="0"/>
    </xf>
    <xf numFmtId="2" fontId="34" fillId="3" borderId="0" xfId="0" applyNumberFormat="1" applyFont="1" applyFill="1" applyBorder="1" applyProtection="1">
      <protection locked="0"/>
    </xf>
    <xf numFmtId="2" fontId="30" fillId="3" borderId="0" xfId="0" applyNumberFormat="1" applyFont="1" applyFill="1" applyProtection="1">
      <protection locked="0"/>
    </xf>
    <xf numFmtId="2" fontId="30" fillId="3" borderId="1" xfId="0" applyNumberFormat="1" applyFont="1" applyFill="1" applyBorder="1" applyProtection="1">
      <protection locked="0"/>
    </xf>
    <xf numFmtId="2" fontId="34" fillId="3" borderId="0" xfId="0" applyNumberFormat="1" applyFont="1" applyFill="1" applyProtection="1">
      <protection locked="0"/>
    </xf>
    <xf numFmtId="2" fontId="31" fillId="3" borderId="2" xfId="0" applyNumberFormat="1" applyFont="1" applyFill="1" applyBorder="1" applyProtection="1">
      <protection locked="0"/>
    </xf>
    <xf numFmtId="0" fontId="13" fillId="0" borderId="0" xfId="0" applyFont="1" applyFill="1" applyAlignment="1" applyProtection="1">
      <alignment horizontal="left" vertical="center"/>
    </xf>
    <xf numFmtId="0" fontId="29" fillId="0" borderId="0" xfId="0" applyFont="1" applyFill="1" applyAlignment="1" applyProtection="1">
      <alignment vertical="top"/>
    </xf>
    <xf numFmtId="0" fontId="16" fillId="0" borderId="0" xfId="0" applyFont="1" applyFill="1" applyProtection="1"/>
    <xf numFmtId="0" fontId="11" fillId="0" borderId="0" xfId="0" applyFont="1" applyFill="1" applyAlignment="1" applyProtection="1">
      <alignment vertical="top"/>
    </xf>
    <xf numFmtId="0" fontId="21" fillId="0" borderId="0" xfId="0" applyFont="1" applyFill="1" applyBorder="1" applyAlignment="1" applyProtection="1">
      <alignment vertical="top"/>
    </xf>
    <xf numFmtId="0" fontId="32" fillId="0" borderId="0" xfId="0" applyFont="1" applyFill="1" applyBorder="1" applyAlignment="1" applyProtection="1">
      <alignment vertical="top"/>
    </xf>
    <xf numFmtId="0" fontId="21" fillId="0" borderId="2" xfId="0" applyFont="1" applyFill="1" applyBorder="1" applyProtection="1"/>
    <xf numFmtId="0" fontId="32" fillId="0" borderId="2" xfId="0" applyFont="1" applyFill="1" applyBorder="1" applyAlignment="1" applyProtection="1">
      <alignment horizontal="right"/>
    </xf>
    <xf numFmtId="0" fontId="32" fillId="0" borderId="2" xfId="0" applyFont="1" applyFill="1" applyBorder="1" applyProtection="1"/>
    <xf numFmtId="0" fontId="31" fillId="0" borderId="0" xfId="0" applyFont="1" applyFill="1" applyAlignment="1" applyProtection="1">
      <alignment horizontal="center" vertical="top"/>
    </xf>
    <xf numFmtId="0" fontId="30" fillId="0" borderId="0" xfId="0" applyFont="1" applyFill="1" applyAlignment="1" applyProtection="1">
      <alignment horizontal="center" vertical="top"/>
    </xf>
    <xf numFmtId="0" fontId="30" fillId="0" borderId="0" xfId="0" applyFont="1" applyFill="1" applyProtection="1"/>
    <xf numFmtId="0" fontId="30" fillId="0" borderId="0" xfId="0" applyFont="1" applyFill="1" applyBorder="1" applyAlignment="1" applyProtection="1">
      <alignment horizontal="right"/>
    </xf>
    <xf numFmtId="0" fontId="30" fillId="0" borderId="0" xfId="0" applyFont="1" applyFill="1" applyBorder="1" applyProtection="1"/>
    <xf numFmtId="167" fontId="11" fillId="0" borderId="0" xfId="10" applyNumberFormat="1" applyFont="1" applyFill="1" applyBorder="1" applyAlignment="1" applyProtection="1">
      <alignment horizontal="right" vertical="top" wrapText="1"/>
    </xf>
    <xf numFmtId="0" fontId="31" fillId="0" borderId="0" xfId="0" applyFont="1" applyFill="1" applyProtection="1"/>
    <xf numFmtId="0" fontId="31" fillId="0" borderId="0" xfId="0" quotePrefix="1" applyFont="1" applyFill="1" applyAlignment="1" applyProtection="1">
      <alignment horizontal="right" vertical="top"/>
    </xf>
    <xf numFmtId="0" fontId="31" fillId="0" borderId="0" xfId="0" applyFont="1" applyFill="1" applyAlignment="1" applyProtection="1">
      <alignment horizontal="right" vertical="top"/>
    </xf>
    <xf numFmtId="0" fontId="33" fillId="0" borderId="0" xfId="0" applyFont="1" applyFill="1" applyAlignment="1" applyProtection="1">
      <alignment horizontal="left" vertical="top" wrapText="1"/>
    </xf>
    <xf numFmtId="0" fontId="11" fillId="0" borderId="0" xfId="0" quotePrefix="1" applyFont="1" applyFill="1" applyAlignment="1" applyProtection="1">
      <alignment vertical="top"/>
    </xf>
    <xf numFmtId="0" fontId="11" fillId="0" borderId="0" xfId="0" quotePrefix="1" applyFont="1" applyFill="1" applyAlignment="1" applyProtection="1">
      <alignment horizontal="right" vertical="top"/>
    </xf>
    <xf numFmtId="0" fontId="31" fillId="0" borderId="0" xfId="0" quotePrefix="1" applyFont="1" applyFill="1" applyBorder="1" applyAlignment="1" applyProtection="1">
      <alignment horizontal="right" vertical="top"/>
    </xf>
    <xf numFmtId="0" fontId="21" fillId="0" borderId="0" xfId="0" applyFont="1" applyFill="1" applyBorder="1" applyAlignment="1" applyProtection="1">
      <alignment horizontal="right"/>
    </xf>
    <xf numFmtId="0" fontId="30" fillId="0" borderId="0" xfId="0" quotePrefix="1" applyFont="1" applyFill="1" applyBorder="1" applyAlignment="1" applyProtection="1">
      <alignment horizontal="right" vertical="top"/>
    </xf>
    <xf numFmtId="0" fontId="34" fillId="0" borderId="1" xfId="0" applyFont="1" applyFill="1" applyBorder="1" applyAlignment="1" applyProtection="1">
      <alignment horizontal="right"/>
    </xf>
    <xf numFmtId="0" fontId="34" fillId="0" borderId="0" xfId="0" applyFont="1" applyFill="1" applyBorder="1" applyAlignment="1" applyProtection="1">
      <alignment horizontal="right"/>
    </xf>
    <xf numFmtId="0" fontId="21" fillId="0" borderId="2" xfId="0" applyFont="1" applyFill="1" applyBorder="1" applyAlignment="1" applyProtection="1">
      <alignment vertical="top"/>
    </xf>
    <xf numFmtId="0" fontId="35" fillId="0" borderId="2" xfId="0" applyFont="1" applyFill="1" applyBorder="1" applyAlignment="1" applyProtection="1">
      <alignment vertical="top"/>
    </xf>
    <xf numFmtId="0" fontId="30" fillId="0" borderId="1" xfId="0" applyFont="1" applyFill="1" applyBorder="1" applyAlignment="1" applyProtection="1">
      <alignment horizontal="right"/>
    </xf>
    <xf numFmtId="0" fontId="30" fillId="0" borderId="0" xfId="0" quotePrefix="1" applyFont="1" applyFill="1" applyAlignment="1" applyProtection="1">
      <alignment horizontal="right" vertical="top"/>
    </xf>
    <xf numFmtId="0" fontId="34" fillId="0" borderId="2" xfId="0" applyFont="1" applyFill="1" applyBorder="1" applyAlignment="1" applyProtection="1">
      <alignment horizontal="right"/>
    </xf>
    <xf numFmtId="0" fontId="36" fillId="0" borderId="0" xfId="0" applyFont="1" applyFill="1" applyBorder="1" applyAlignment="1" applyProtection="1">
      <alignment vertical="top"/>
    </xf>
    <xf numFmtId="0" fontId="30" fillId="0" borderId="1" xfId="0" applyFont="1" applyFill="1" applyBorder="1" applyProtection="1"/>
    <xf numFmtId="2" fontId="30" fillId="0" borderId="1" xfId="13" applyNumberFormat="1" applyFont="1" applyFill="1" applyBorder="1" applyProtection="1"/>
    <xf numFmtId="0" fontId="30" fillId="0" borderId="2" xfId="0" applyFont="1" applyFill="1" applyBorder="1" applyAlignment="1" applyProtection="1">
      <alignment horizontal="right"/>
    </xf>
    <xf numFmtId="0" fontId="30" fillId="0" borderId="2" xfId="0" applyFont="1" applyFill="1" applyBorder="1" applyProtection="1"/>
    <xf numFmtId="0" fontId="13" fillId="0" borderId="0" xfId="0" applyFont="1" applyBorder="1" applyAlignment="1" applyProtection="1">
      <alignment horizontal="left" vertical="center"/>
    </xf>
    <xf numFmtId="0" fontId="13" fillId="0" borderId="0" xfId="0" applyFont="1" applyBorder="1" applyAlignment="1" applyProtection="1">
      <alignment vertical="center"/>
    </xf>
    <xf numFmtId="0" fontId="3" fillId="0" borderId="0" xfId="0" applyFont="1" applyAlignment="1" applyProtection="1">
      <alignment horizontal="left" wrapText="1"/>
    </xf>
  </cellXfs>
  <cellStyles count="15">
    <cellStyle name="Navadno" xfId="0" builtinId="0"/>
    <cellStyle name="Navadno 10_87-2013-Elektro-material-stanovanjska-hiša" xfId="1"/>
    <cellStyle name="Navadno 12" xfId="2"/>
    <cellStyle name="Navadno 2" xfId="3"/>
    <cellStyle name="Navadno 4" xfId="4"/>
    <cellStyle name="Navadno 96" xfId="5"/>
    <cellStyle name="Navadno 97" xfId="6"/>
    <cellStyle name="Navadno_celoten popis" xfId="7"/>
    <cellStyle name="Navadno_popis-splošno-zun.ured" xfId="8"/>
    <cellStyle name="Normal_gradbeni del" xfId="9"/>
    <cellStyle name="Normal_Sheet1" xfId="10"/>
    <cellStyle name="Normal_Sheet1 2" xfId="11"/>
    <cellStyle name="Valuta" xfId="12" builtinId="4"/>
    <cellStyle name="Vejica" xfId="13" builtinId="3"/>
    <cellStyle name="Vejica_popis-splošno-zun.ured"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5"/>
  <sheetViews>
    <sheetView topLeftCell="A64" zoomScale="130" zoomScaleNormal="130" zoomScaleSheetLayoutView="100" workbookViewId="0">
      <selection activeCell="F81" sqref="F81"/>
    </sheetView>
  </sheetViews>
  <sheetFormatPr defaultRowHeight="12.75"/>
  <cols>
    <col min="1" max="1" width="6" style="58" customWidth="1"/>
    <col min="2" max="4" width="9.140625" style="58"/>
    <col min="5" max="5" width="26.85546875" style="58" customWidth="1"/>
    <col min="6" max="6" width="30.140625" style="58" customWidth="1"/>
    <col min="7" max="7" width="9.140625" style="58"/>
    <col min="8" max="8" width="12.140625" style="58" customWidth="1"/>
    <col min="9" max="16384" width="9.140625" style="58"/>
  </cols>
  <sheetData>
    <row r="1" spans="1:8" ht="15">
      <c r="A1" s="57"/>
      <c r="C1" s="59"/>
      <c r="D1" s="60"/>
      <c r="E1" s="60"/>
      <c r="F1" s="61"/>
      <c r="G1" s="78"/>
      <c r="H1" s="78"/>
    </row>
    <row r="2" spans="1:8" ht="15.75">
      <c r="A2" s="57"/>
      <c r="B2" s="62"/>
      <c r="C2" s="63"/>
      <c r="D2" s="60"/>
      <c r="E2" s="60"/>
      <c r="F2" s="61"/>
      <c r="G2" s="78"/>
      <c r="H2" s="78"/>
    </row>
    <row r="3" spans="1:8" ht="15">
      <c r="A3" s="57"/>
      <c r="C3" s="59"/>
      <c r="D3" s="60"/>
      <c r="E3" s="60"/>
      <c r="F3" s="61"/>
      <c r="G3" s="78"/>
      <c r="H3" s="78"/>
    </row>
    <row r="4" spans="1:8" ht="15.75">
      <c r="A4" s="57"/>
      <c r="B4" s="62"/>
      <c r="C4" s="59"/>
      <c r="D4" s="60"/>
      <c r="E4" s="60"/>
      <c r="F4" s="61"/>
      <c r="G4" s="78"/>
      <c r="H4" s="78"/>
    </row>
    <row r="5" spans="1:8" ht="15">
      <c r="A5" s="57"/>
      <c r="C5" s="59"/>
      <c r="D5" s="60"/>
      <c r="E5" s="60"/>
      <c r="F5" s="61"/>
      <c r="G5" s="78"/>
      <c r="H5" s="78"/>
    </row>
    <row r="6" spans="1:8" ht="23.25">
      <c r="A6" s="64"/>
      <c r="B6" s="193" t="s">
        <v>300</v>
      </c>
      <c r="C6" s="59"/>
      <c r="D6" s="60"/>
      <c r="E6" s="60"/>
      <c r="F6" s="61"/>
      <c r="G6" s="78"/>
      <c r="H6" s="78"/>
    </row>
    <row r="7" spans="1:8" ht="23.25">
      <c r="A7" s="64"/>
      <c r="B7" s="64"/>
      <c r="C7" s="59"/>
      <c r="D7" s="60"/>
      <c r="E7" s="60"/>
      <c r="F7" s="61"/>
      <c r="G7" s="78"/>
      <c r="H7" s="78"/>
    </row>
    <row r="8" spans="1:8" ht="23.25">
      <c r="A8" s="64"/>
      <c r="B8" s="64"/>
      <c r="C8" s="59"/>
      <c r="D8" s="60"/>
      <c r="E8" s="60"/>
      <c r="F8" s="61"/>
      <c r="G8" s="78"/>
      <c r="H8" s="78"/>
    </row>
    <row r="9" spans="1:8" ht="23.25">
      <c r="A9" s="64"/>
      <c r="B9" s="64"/>
      <c r="C9" s="59"/>
      <c r="D9" s="60"/>
      <c r="E9" s="60"/>
      <c r="F9" s="61"/>
      <c r="G9" s="78"/>
      <c r="H9" s="78"/>
    </row>
    <row r="10" spans="1:8" ht="15">
      <c r="A10" s="57"/>
      <c r="C10" s="59"/>
      <c r="D10" s="60"/>
      <c r="E10" s="60"/>
      <c r="F10" s="61"/>
      <c r="G10" s="78"/>
      <c r="H10" s="78"/>
    </row>
    <row r="11" spans="1:8" ht="15">
      <c r="A11" s="57"/>
      <c r="C11" s="59"/>
      <c r="D11" s="60"/>
      <c r="E11" s="60"/>
      <c r="F11" s="61"/>
      <c r="G11" s="78"/>
      <c r="H11" s="78"/>
    </row>
    <row r="12" spans="1:8" ht="15">
      <c r="A12" s="57"/>
      <c r="C12" s="59"/>
      <c r="D12" s="60"/>
      <c r="E12" s="60"/>
      <c r="F12" s="61"/>
      <c r="G12" s="78"/>
      <c r="H12" s="78"/>
    </row>
    <row r="13" spans="1:8" ht="15">
      <c r="A13" s="57"/>
      <c r="C13" s="59"/>
      <c r="D13" s="60"/>
      <c r="E13" s="60"/>
      <c r="F13" s="61"/>
      <c r="G13" s="78"/>
      <c r="H13" s="78"/>
    </row>
    <row r="14" spans="1:8" s="69" customFormat="1" ht="18">
      <c r="A14" s="65" t="s">
        <v>24</v>
      </c>
      <c r="B14" s="65"/>
      <c r="C14" s="66" t="s">
        <v>83</v>
      </c>
      <c r="D14" s="66"/>
      <c r="E14" s="67"/>
      <c r="F14" s="68"/>
    </row>
    <row r="15" spans="1:8" s="69" customFormat="1" ht="18">
      <c r="A15" s="65"/>
      <c r="B15" s="65"/>
      <c r="C15" s="66" t="s">
        <v>84</v>
      </c>
      <c r="D15" s="66"/>
      <c r="E15" s="67"/>
      <c r="F15" s="68"/>
    </row>
    <row r="16" spans="1:8" s="69" customFormat="1" ht="18">
      <c r="A16" s="65"/>
      <c r="B16" s="65"/>
      <c r="C16" s="66" t="s">
        <v>85</v>
      </c>
      <c r="D16" s="66"/>
      <c r="E16" s="67"/>
      <c r="F16" s="68"/>
    </row>
    <row r="17" spans="1:8" s="69" customFormat="1" ht="18">
      <c r="A17" s="65"/>
      <c r="B17" s="65"/>
      <c r="C17" s="66"/>
      <c r="D17" s="66"/>
      <c r="E17" s="67"/>
      <c r="F17" s="68"/>
    </row>
    <row r="18" spans="1:8" s="69" customFormat="1" ht="18">
      <c r="A18" s="65"/>
      <c r="C18" s="66"/>
      <c r="D18" s="66"/>
      <c r="E18" s="67"/>
      <c r="F18" s="68"/>
    </row>
    <row r="19" spans="1:8" s="69" customFormat="1" ht="18">
      <c r="A19" s="65" t="s">
        <v>25</v>
      </c>
      <c r="C19" s="66" t="s">
        <v>86</v>
      </c>
      <c r="D19" s="66"/>
      <c r="E19" s="67"/>
      <c r="F19" s="68"/>
    </row>
    <row r="20" spans="1:8" s="69" customFormat="1" ht="18">
      <c r="A20" s="65"/>
      <c r="C20" s="66" t="s">
        <v>87</v>
      </c>
      <c r="D20" s="66"/>
      <c r="E20" s="67"/>
      <c r="F20" s="68"/>
    </row>
    <row r="21" spans="1:8" s="69" customFormat="1" ht="18">
      <c r="A21" s="65"/>
      <c r="C21" s="66" t="s">
        <v>88</v>
      </c>
      <c r="D21" s="66"/>
      <c r="E21" s="67"/>
      <c r="F21" s="68"/>
    </row>
    <row r="22" spans="1:8" s="69" customFormat="1" ht="18">
      <c r="A22" s="65"/>
      <c r="C22" s="66" t="s">
        <v>89</v>
      </c>
      <c r="D22" s="66"/>
      <c r="E22" s="67"/>
      <c r="F22" s="68"/>
    </row>
    <row r="23" spans="1:8" s="69" customFormat="1" ht="18">
      <c r="A23" s="65"/>
      <c r="C23" s="66"/>
      <c r="D23" s="66"/>
      <c r="E23" s="67"/>
      <c r="F23" s="68"/>
    </row>
    <row r="24" spans="1:8" ht="15">
      <c r="A24" s="57"/>
      <c r="C24" s="59"/>
      <c r="D24" s="60"/>
      <c r="E24" s="60"/>
      <c r="F24" s="61"/>
      <c r="G24" s="78"/>
      <c r="H24" s="78"/>
    </row>
    <row r="25" spans="1:8" ht="15.75">
      <c r="A25" s="62"/>
      <c r="C25" s="70"/>
      <c r="D25" s="60"/>
      <c r="E25" s="60"/>
      <c r="F25" s="61"/>
      <c r="G25" s="78"/>
      <c r="H25" s="78"/>
    </row>
    <row r="26" spans="1:8" ht="18">
      <c r="A26" s="71" t="s">
        <v>2</v>
      </c>
      <c r="B26" s="65"/>
      <c r="C26" s="66" t="s">
        <v>35</v>
      </c>
      <c r="D26" s="60"/>
      <c r="E26" s="60"/>
      <c r="F26" s="61"/>
      <c r="G26" s="78"/>
      <c r="H26" s="78"/>
    </row>
    <row r="27" spans="1:8" ht="18">
      <c r="A27" s="57"/>
      <c r="B27" s="72"/>
      <c r="C27" s="66"/>
      <c r="D27" s="73"/>
      <c r="E27" s="73"/>
      <c r="F27" s="61"/>
      <c r="G27" s="78"/>
      <c r="H27" s="78"/>
    </row>
    <row r="28" spans="1:8" ht="15">
      <c r="A28" s="57"/>
      <c r="B28" s="74"/>
      <c r="C28" s="75"/>
      <c r="D28" s="73"/>
      <c r="E28" s="73"/>
      <c r="F28" s="61"/>
      <c r="G28" s="78"/>
      <c r="H28" s="78"/>
    </row>
    <row r="29" spans="1:8" ht="15">
      <c r="A29" s="57"/>
      <c r="B29" s="74"/>
      <c r="C29" s="76"/>
      <c r="D29" s="73"/>
      <c r="E29" s="73"/>
      <c r="F29" s="61"/>
      <c r="G29" s="78"/>
      <c r="H29" s="78"/>
    </row>
    <row r="30" spans="1:8" ht="15">
      <c r="A30" s="57"/>
      <c r="B30" s="74"/>
      <c r="C30" s="75"/>
      <c r="D30" s="73"/>
      <c r="E30" s="73"/>
      <c r="F30" s="61"/>
      <c r="G30" s="78"/>
      <c r="H30" s="78"/>
    </row>
    <row r="31" spans="1:8" ht="15">
      <c r="A31" s="57"/>
      <c r="B31" s="74"/>
      <c r="C31" s="75"/>
      <c r="D31" s="73"/>
      <c r="E31" s="73"/>
      <c r="F31" s="61"/>
      <c r="G31" s="78"/>
      <c r="H31" s="78"/>
    </row>
    <row r="32" spans="1:8" ht="15">
      <c r="A32" s="57"/>
      <c r="B32" s="74"/>
      <c r="C32" s="76"/>
      <c r="D32" s="73"/>
      <c r="E32" s="73"/>
      <c r="F32" s="61"/>
      <c r="G32" s="78"/>
      <c r="H32" s="78"/>
    </row>
    <row r="33" spans="1:8" ht="15">
      <c r="A33" s="57"/>
      <c r="B33" s="74"/>
      <c r="C33" s="75"/>
      <c r="D33" s="73"/>
      <c r="E33" s="73"/>
      <c r="F33" s="61"/>
      <c r="G33" s="78"/>
      <c r="H33" s="78"/>
    </row>
    <row r="34" spans="1:8" ht="15">
      <c r="A34" s="57"/>
      <c r="B34" s="74"/>
      <c r="C34" s="75"/>
      <c r="D34" s="73"/>
      <c r="E34" s="73"/>
      <c r="F34" s="61"/>
      <c r="G34" s="78"/>
      <c r="H34" s="78"/>
    </row>
    <row r="35" spans="1:8" ht="15">
      <c r="A35" s="57"/>
      <c r="B35" s="74"/>
      <c r="C35" s="75"/>
      <c r="D35" s="73"/>
      <c r="E35" s="73"/>
      <c r="F35" s="61"/>
      <c r="G35" s="78"/>
      <c r="H35" s="78"/>
    </row>
    <row r="36" spans="1:8" ht="15.75">
      <c r="A36" s="57"/>
      <c r="B36" s="72"/>
      <c r="C36" s="77"/>
      <c r="D36" s="73"/>
      <c r="E36" s="73"/>
      <c r="F36" s="61"/>
      <c r="G36" s="78"/>
      <c r="H36" s="78"/>
    </row>
    <row r="37" spans="1:8" ht="15">
      <c r="A37" s="57"/>
      <c r="B37" s="74"/>
      <c r="C37" s="75"/>
      <c r="D37" s="73"/>
      <c r="E37" s="73"/>
      <c r="F37" s="61"/>
      <c r="G37" s="78"/>
      <c r="H37" s="78"/>
    </row>
    <row r="38" spans="1:8" ht="15">
      <c r="A38" s="57"/>
      <c r="B38" s="74"/>
      <c r="C38" s="76"/>
      <c r="D38" s="73"/>
      <c r="E38" s="73"/>
      <c r="F38" s="61"/>
      <c r="G38" s="78"/>
      <c r="H38" s="78"/>
    </row>
    <row r="39" spans="1:8" ht="15">
      <c r="A39" s="57"/>
      <c r="C39" s="59"/>
      <c r="D39" s="60"/>
      <c r="E39" s="60"/>
      <c r="F39" s="61"/>
      <c r="G39" s="78"/>
      <c r="H39" s="78"/>
    </row>
    <row r="40" spans="1:8" ht="15">
      <c r="A40" s="78"/>
      <c r="C40" s="59"/>
      <c r="D40" s="60"/>
      <c r="E40" s="60"/>
      <c r="F40" s="76"/>
      <c r="G40" s="78"/>
      <c r="H40" s="78"/>
    </row>
    <row r="41" spans="1:8" ht="15">
      <c r="A41" s="57"/>
      <c r="C41" s="59"/>
      <c r="D41" s="60"/>
      <c r="E41" s="60"/>
      <c r="F41" s="61"/>
      <c r="G41" s="78"/>
      <c r="H41" s="78"/>
    </row>
    <row r="42" spans="1:8" ht="15">
      <c r="A42" s="74"/>
      <c r="C42" s="59"/>
      <c r="D42" s="60"/>
      <c r="E42" s="60"/>
      <c r="F42" s="76"/>
      <c r="G42" s="78"/>
      <c r="H42" s="78"/>
    </row>
    <row r="43" spans="1:8" ht="15">
      <c r="A43" s="57"/>
      <c r="C43" s="59"/>
      <c r="D43" s="60"/>
      <c r="E43" s="60"/>
      <c r="F43" s="76"/>
      <c r="G43" s="78"/>
      <c r="H43" s="78"/>
    </row>
    <row r="44" spans="1:8" ht="15">
      <c r="A44" s="57"/>
      <c r="C44" s="59"/>
      <c r="D44" s="60"/>
      <c r="E44" s="60"/>
      <c r="F44" s="79"/>
      <c r="G44" s="78"/>
      <c r="H44" s="78"/>
    </row>
    <row r="45" spans="1:8" ht="20.25">
      <c r="A45" s="80"/>
      <c r="B45" s="81" t="s">
        <v>32</v>
      </c>
      <c r="C45" s="82"/>
      <c r="D45" s="83"/>
      <c r="E45" s="83"/>
      <c r="F45" s="83"/>
    </row>
    <row r="46" spans="1:8" ht="20.25">
      <c r="A46" s="80"/>
      <c r="B46" s="81"/>
      <c r="C46" s="82"/>
      <c r="D46" s="83"/>
      <c r="E46" s="83"/>
      <c r="F46" s="83"/>
    </row>
    <row r="47" spans="1:8" ht="15.75">
      <c r="A47" s="84"/>
      <c r="B47" s="85"/>
      <c r="C47" s="86"/>
      <c r="D47" s="87"/>
      <c r="E47" s="87"/>
      <c r="F47" s="87"/>
    </row>
    <row r="48" spans="1:8" ht="18">
      <c r="A48" s="71" t="s">
        <v>34</v>
      </c>
      <c r="B48" s="98" t="str">
        <f>'Gradbena dela'!B1</f>
        <v>GRADBENA DELA</v>
      </c>
      <c r="C48" s="82"/>
      <c r="D48" s="83"/>
      <c r="E48" s="83"/>
      <c r="F48" s="83"/>
    </row>
    <row r="49" spans="1:6" ht="15.75">
      <c r="A49" s="97" t="str">
        <f>'Gradbena dela'!A3</f>
        <v>A</v>
      </c>
      <c r="B49" s="88" t="str">
        <f>'Gradbena dela'!B3</f>
        <v>RUŠITVENA DELA</v>
      </c>
      <c r="C49" s="82"/>
      <c r="D49" s="83"/>
      <c r="E49" s="83"/>
      <c r="F49" s="101">
        <f>+'Gradbena dela'!F49</f>
        <v>0</v>
      </c>
    </row>
    <row r="50" spans="1:6" ht="15.75">
      <c r="A50" s="97" t="s">
        <v>292</v>
      </c>
      <c r="B50" s="88" t="str">
        <f>'Gradbena dela'!B51</f>
        <v>ZIDARSKA DELA</v>
      </c>
      <c r="C50" s="82"/>
      <c r="D50" s="83"/>
      <c r="E50" s="83"/>
      <c r="F50" s="101">
        <f>+'Gradbena dela'!F101</f>
        <v>0</v>
      </c>
    </row>
    <row r="51" spans="1:6" ht="15.75">
      <c r="A51" s="84"/>
      <c r="B51" s="62"/>
      <c r="C51" s="82"/>
      <c r="D51" s="83"/>
      <c r="E51" s="83"/>
      <c r="F51" s="101"/>
    </row>
    <row r="52" spans="1:6" ht="16.5" thickBot="1">
      <c r="A52" s="84"/>
      <c r="B52" s="195" t="s">
        <v>6</v>
      </c>
      <c r="C52" s="196"/>
      <c r="D52" s="197"/>
      <c r="E52" s="197"/>
      <c r="F52" s="198">
        <f>SUM(F49:F51)</f>
        <v>0</v>
      </c>
    </row>
    <row r="53" spans="1:6" ht="16.5" thickTop="1">
      <c r="A53" s="80"/>
      <c r="B53" s="62"/>
      <c r="C53" s="82"/>
      <c r="D53" s="83"/>
      <c r="E53" s="83"/>
      <c r="F53" s="102"/>
    </row>
    <row r="54" spans="1:6" ht="18">
      <c r="A54" s="71" t="s">
        <v>7</v>
      </c>
      <c r="B54" s="65" t="str">
        <f>'Obrtniška dela'!B1</f>
        <v>OBRTNIŠKA DELA</v>
      </c>
      <c r="C54" s="82"/>
      <c r="D54" s="83"/>
      <c r="E54" s="83"/>
      <c r="F54" s="102"/>
    </row>
    <row r="55" spans="1:6" ht="15.75">
      <c r="A55" s="84" t="str">
        <f>'Obrtniška dela'!A3</f>
        <v>A</v>
      </c>
      <c r="B55" s="62" t="str">
        <f>'Obrtniška dela'!B3</f>
        <v>KROVSKO KLEPARSKA DELA</v>
      </c>
      <c r="C55" s="82"/>
      <c r="D55" s="83"/>
      <c r="E55" s="83"/>
      <c r="F55" s="101">
        <f>+'Obrtniška dela'!F25</f>
        <v>0</v>
      </c>
    </row>
    <row r="56" spans="1:6" ht="15.75">
      <c r="A56" s="84" t="str">
        <f>'Obrtniška dela'!A27</f>
        <v>B</v>
      </c>
      <c r="B56" s="62" t="str">
        <f>'Obrtniška dela'!B27</f>
        <v>MAVČNOKARTONSKA DELA</v>
      </c>
      <c r="C56" s="82"/>
      <c r="D56" s="83"/>
      <c r="E56" s="83"/>
      <c r="F56" s="101">
        <f>+'Obrtniška dela'!F37</f>
        <v>0</v>
      </c>
    </row>
    <row r="57" spans="1:6" ht="15.75">
      <c r="A57" s="84" t="str">
        <f>'Obrtniška dela'!A39</f>
        <v>C</v>
      </c>
      <c r="B57" s="62" t="str">
        <f>'Obrtniška dela'!B39</f>
        <v>KERAMIČARSKA DELA</v>
      </c>
      <c r="C57" s="82"/>
      <c r="D57" s="83"/>
      <c r="E57" s="83"/>
      <c r="F57" s="101">
        <f>+'Obrtniška dela'!F55</f>
        <v>0</v>
      </c>
    </row>
    <row r="58" spans="1:6" ht="15.75">
      <c r="A58" s="84" t="str">
        <f>'Obrtniška dela'!A56</f>
        <v>D</v>
      </c>
      <c r="B58" s="62" t="str">
        <f>'Obrtniška dela'!B56</f>
        <v>SLIKOPLESKARSKA DELA</v>
      </c>
      <c r="C58" s="82"/>
      <c r="D58" s="83"/>
      <c r="E58" s="83"/>
      <c r="F58" s="101">
        <f>+'Obrtniška dela'!F60</f>
        <v>0</v>
      </c>
    </row>
    <row r="59" spans="1:6" ht="15.75">
      <c r="A59" s="84" t="str">
        <f>'Obrtniška dela'!A61</f>
        <v>E</v>
      </c>
      <c r="B59" s="62" t="str">
        <f>'Obrtniška dela'!B61</f>
        <v>TLAKARSKA DELA</v>
      </c>
      <c r="C59" s="82"/>
      <c r="D59" s="83"/>
      <c r="E59" s="83"/>
      <c r="F59" s="101">
        <f>+'Obrtniška dela'!F67</f>
        <v>0</v>
      </c>
    </row>
    <row r="60" spans="1:6" ht="15.75">
      <c r="A60" s="84" t="str">
        <f>'Obrtniška dela'!A68</f>
        <v>F</v>
      </c>
      <c r="B60" s="62" t="str">
        <f>'Obrtniška dela'!B68</f>
        <v>PVC STAVBNO POHIŠTVO</v>
      </c>
      <c r="C60" s="82"/>
      <c r="D60" s="83"/>
      <c r="E60" s="83"/>
      <c r="F60" s="101">
        <f>+'Obrtniška dela'!F103</f>
        <v>0</v>
      </c>
    </row>
    <row r="61" spans="1:6" ht="15.75">
      <c r="A61" s="84" t="str">
        <f>'Obrtniška dela'!A104</f>
        <v>G</v>
      </c>
      <c r="B61" s="62" t="str">
        <f>'Obrtniška dela'!B104</f>
        <v>NOTRANJA VRATA</v>
      </c>
      <c r="C61" s="82"/>
      <c r="D61" s="83"/>
      <c r="E61" s="83"/>
      <c r="F61" s="101">
        <f>+'Obrtniška dela'!F110</f>
        <v>0</v>
      </c>
    </row>
    <row r="62" spans="1:6" ht="15.75">
      <c r="A62" s="84"/>
      <c r="B62" s="62"/>
      <c r="C62" s="82"/>
      <c r="D62" s="83"/>
      <c r="E62" s="83"/>
      <c r="F62" s="101"/>
    </row>
    <row r="63" spans="1:6" ht="16.5" thickBot="1">
      <c r="A63" s="84"/>
      <c r="B63" s="195" t="s">
        <v>8</v>
      </c>
      <c r="C63" s="199"/>
      <c r="D63" s="200"/>
      <c r="E63" s="200"/>
      <c r="F63" s="198">
        <f>SUM(F55:F62)</f>
        <v>0</v>
      </c>
    </row>
    <row r="64" spans="1:6" ht="16.5" thickTop="1">
      <c r="A64" s="84"/>
      <c r="B64" s="89"/>
      <c r="C64" s="90"/>
      <c r="D64" s="91"/>
      <c r="E64" s="91"/>
      <c r="F64" s="103"/>
    </row>
    <row r="65" spans="1:8" ht="18">
      <c r="A65" s="71" t="s">
        <v>287</v>
      </c>
      <c r="B65" s="65" t="s">
        <v>223</v>
      </c>
      <c r="C65" s="63"/>
      <c r="D65" s="88"/>
      <c r="E65" s="88"/>
      <c r="F65" s="101"/>
    </row>
    <row r="66" spans="1:8" ht="15.75">
      <c r="A66" s="96" t="str">
        <f>'Vo-ka'!A2</f>
        <v>A</v>
      </c>
      <c r="B66" s="94" t="str">
        <f>'Vo-ka'!B2</f>
        <v>VODOVOD, KANALIZACIJA</v>
      </c>
      <c r="C66" s="86"/>
      <c r="D66" s="87"/>
      <c r="E66" s="92"/>
      <c r="F66" s="104">
        <f>+'Vo-ka'!F27+'Vo-ka'!F65</f>
        <v>0</v>
      </c>
      <c r="H66" s="60"/>
    </row>
    <row r="67" spans="1:8" ht="15.75">
      <c r="A67" s="96" t="str">
        <f>Ogrevanje!A2</f>
        <v>B</v>
      </c>
      <c r="B67" s="94" t="str">
        <f>Ogrevanje!B2</f>
        <v>OGREVANJE</v>
      </c>
      <c r="C67" s="86"/>
      <c r="D67" s="87"/>
      <c r="E67" s="92"/>
      <c r="F67" s="104">
        <f>+Ogrevanje!F62</f>
        <v>0</v>
      </c>
      <c r="H67" s="60"/>
    </row>
    <row r="68" spans="1:8" ht="15.75">
      <c r="A68" s="96" t="str">
        <f>Prezračevanje!A2</f>
        <v>C</v>
      </c>
      <c r="B68" s="94" t="str">
        <f>Prezračevanje!B2</f>
        <v>PREZRAČEVANJE</v>
      </c>
      <c r="C68" s="86"/>
      <c r="D68" s="87"/>
      <c r="E68" s="92"/>
      <c r="F68" s="104">
        <f>+Prezračevanje!F21</f>
        <v>0</v>
      </c>
      <c r="H68" s="60"/>
    </row>
    <row r="69" spans="1:8" ht="15.75">
      <c r="A69" s="84"/>
      <c r="B69" s="85"/>
      <c r="C69" s="86"/>
      <c r="D69" s="87"/>
      <c r="E69" s="92"/>
      <c r="F69" s="104"/>
      <c r="H69" s="60"/>
    </row>
    <row r="70" spans="1:8" ht="16.5" thickBot="1">
      <c r="A70" s="84"/>
      <c r="B70" s="195" t="s">
        <v>224</v>
      </c>
      <c r="C70" s="199"/>
      <c r="D70" s="200"/>
      <c r="E70" s="200"/>
      <c r="F70" s="198">
        <f>SUM(F66:F69)</f>
        <v>0</v>
      </c>
      <c r="H70" s="60"/>
    </row>
    <row r="71" spans="1:8" ht="16.5" thickTop="1">
      <c r="A71" s="84"/>
      <c r="B71" s="85"/>
      <c r="C71" s="86"/>
      <c r="D71" s="87"/>
      <c r="E71" s="92"/>
      <c r="F71" s="104"/>
      <c r="H71" s="60"/>
    </row>
    <row r="72" spans="1:8" ht="18">
      <c r="A72" s="71" t="s">
        <v>288</v>
      </c>
      <c r="B72" s="93" t="str">
        <f>Elektro!C1</f>
        <v>ELEKTRO DELA</v>
      </c>
      <c r="C72" s="86"/>
      <c r="D72" s="87"/>
      <c r="E72" s="92"/>
      <c r="F72" s="104"/>
      <c r="H72" s="60"/>
    </row>
    <row r="73" spans="1:8" ht="15.75">
      <c r="A73" s="84" t="s">
        <v>291</v>
      </c>
      <c r="B73" s="95" t="str">
        <f>Elektro!C4</f>
        <v>MOČNOSTNE INŠTALACIJE</v>
      </c>
      <c r="C73" s="86"/>
      <c r="D73" s="87"/>
      <c r="E73" s="92"/>
      <c r="F73" s="104">
        <f>+Elektro!G102</f>
        <v>0</v>
      </c>
      <c r="H73" s="60"/>
    </row>
    <row r="74" spans="1:8" ht="15.75">
      <c r="A74" s="84" t="s">
        <v>292</v>
      </c>
      <c r="B74" s="95" t="str">
        <f>Elektro!C105</f>
        <v>SIGNALNO KOMUNIKACIJSKE INŠTALACIJE</v>
      </c>
      <c r="C74" s="86"/>
      <c r="D74" s="87"/>
      <c r="E74" s="92"/>
      <c r="F74" s="104">
        <f>+Elektro!G124</f>
        <v>0</v>
      </c>
      <c r="H74" s="60"/>
    </row>
    <row r="75" spans="1:8" ht="15.75">
      <c r="A75" s="84" t="s">
        <v>293</v>
      </c>
      <c r="B75" s="95" t="str">
        <f>Elektro!C126</f>
        <v>DOBAVA IN MONTAŽA</v>
      </c>
      <c r="C75" s="86"/>
      <c r="D75" s="87"/>
      <c r="E75" s="92"/>
      <c r="F75" s="104">
        <f>+Elektro!G126</f>
        <v>0</v>
      </c>
      <c r="H75" s="60"/>
    </row>
    <row r="76" spans="1:8" ht="15.75">
      <c r="A76" s="84" t="s">
        <v>305</v>
      </c>
      <c r="B76" s="95" t="str">
        <f>Elektro!C128</f>
        <v>MERITVE ELEKTRIČNE INSTALACIJE</v>
      </c>
      <c r="C76" s="86"/>
      <c r="D76" s="87"/>
      <c r="E76" s="92"/>
      <c r="F76" s="104">
        <f>+Elektro!G128</f>
        <v>0</v>
      </c>
      <c r="H76" s="60"/>
    </row>
    <row r="77" spans="1:8" ht="15.75">
      <c r="A77" s="84"/>
      <c r="B77" s="85"/>
      <c r="C77" s="86"/>
      <c r="D77" s="87"/>
      <c r="E77" s="92"/>
      <c r="F77" s="104"/>
      <c r="H77" s="60"/>
    </row>
    <row r="78" spans="1:8" ht="16.5" thickBot="1">
      <c r="A78" s="84"/>
      <c r="B78" s="195" t="s">
        <v>294</v>
      </c>
      <c r="C78" s="199"/>
      <c r="D78" s="200"/>
      <c r="E78" s="200"/>
      <c r="F78" s="198">
        <f>SUM(F72:F77)</f>
        <v>0</v>
      </c>
      <c r="H78" s="60"/>
    </row>
    <row r="79" spans="1:8" ht="16.5" thickTop="1">
      <c r="A79" s="84"/>
      <c r="B79" s="85"/>
      <c r="C79" s="86"/>
      <c r="D79" s="87"/>
      <c r="E79" s="92"/>
      <c r="F79" s="104"/>
      <c r="H79" s="60"/>
    </row>
    <row r="80" spans="1:8" ht="18">
      <c r="A80" s="84" t="s">
        <v>380</v>
      </c>
      <c r="B80" s="85" t="s">
        <v>297</v>
      </c>
      <c r="C80" s="99"/>
      <c r="D80" s="100"/>
      <c r="E80" s="92"/>
      <c r="F80" s="194">
        <v>0</v>
      </c>
      <c r="H80" s="60"/>
    </row>
    <row r="81" spans="1:8" ht="18">
      <c r="A81" s="84" t="s">
        <v>381</v>
      </c>
      <c r="B81" s="85" t="s">
        <v>298</v>
      </c>
      <c r="C81" s="99"/>
      <c r="D81" s="100"/>
      <c r="E81" s="92"/>
      <c r="F81" s="194">
        <v>0</v>
      </c>
      <c r="H81" s="60"/>
    </row>
    <row r="82" spans="1:8" ht="15.75">
      <c r="A82" s="84" t="s">
        <v>403</v>
      </c>
      <c r="B82" s="434" t="s">
        <v>402</v>
      </c>
      <c r="C82" s="435"/>
      <c r="D82" s="435"/>
      <c r="E82" s="435"/>
      <c r="F82" s="194">
        <v>0</v>
      </c>
      <c r="H82" s="60"/>
    </row>
    <row r="83" spans="1:8" ht="15.75">
      <c r="A83" s="84"/>
      <c r="B83" s="85"/>
      <c r="C83" s="86"/>
      <c r="D83" s="87"/>
      <c r="E83" s="92"/>
      <c r="F83" s="104"/>
      <c r="H83" s="60"/>
    </row>
    <row r="84" spans="1:8" ht="15.75">
      <c r="A84" s="84"/>
      <c r="B84" s="201" t="s">
        <v>295</v>
      </c>
      <c r="C84" s="202"/>
      <c r="D84" s="203"/>
      <c r="E84" s="204"/>
      <c r="F84" s="205">
        <f>+F52+F63+F70+F78+F80+F81+F82</f>
        <v>0</v>
      </c>
      <c r="H84" s="60"/>
    </row>
    <row r="85" spans="1:8" ht="15.75">
      <c r="A85" s="84"/>
      <c r="B85" s="201" t="s">
        <v>299</v>
      </c>
      <c r="C85" s="202"/>
      <c r="D85" s="203"/>
      <c r="E85" s="204"/>
      <c r="F85" s="205">
        <f>0.095*F84</f>
        <v>0</v>
      </c>
      <c r="H85" s="60"/>
    </row>
    <row r="86" spans="1:8" ht="15.75">
      <c r="A86" s="84"/>
      <c r="B86" s="201" t="s">
        <v>296</v>
      </c>
      <c r="C86" s="202"/>
      <c r="D86" s="203"/>
      <c r="E86" s="204"/>
      <c r="F86" s="205">
        <f>+F84+F85</f>
        <v>0</v>
      </c>
      <c r="H86" s="60"/>
    </row>
    <row r="87" spans="1:8" ht="15.75">
      <c r="A87" s="84"/>
      <c r="C87" s="86"/>
      <c r="D87" s="87"/>
      <c r="E87" s="92"/>
      <c r="F87" s="87"/>
      <c r="H87" s="60"/>
    </row>
    <row r="88" spans="1:8" ht="15.75">
      <c r="A88" s="84"/>
      <c r="B88" s="85"/>
      <c r="C88" s="86"/>
      <c r="D88" s="87"/>
      <c r="E88" s="92"/>
      <c r="F88" s="87"/>
      <c r="H88" s="60"/>
    </row>
    <row r="89" spans="1:8" ht="15.75">
      <c r="A89" s="84"/>
      <c r="B89" s="85"/>
      <c r="C89" s="86"/>
      <c r="D89" s="87"/>
      <c r="E89" s="92"/>
      <c r="F89" s="87"/>
      <c r="H89" s="60"/>
    </row>
    <row r="90" spans="1:8" ht="15.75">
      <c r="A90" s="84"/>
      <c r="B90" s="85"/>
      <c r="C90" s="86"/>
      <c r="D90" s="87"/>
      <c r="E90" s="92"/>
      <c r="F90" s="87"/>
      <c r="H90" s="60"/>
    </row>
    <row r="91" spans="1:8" ht="15.75">
      <c r="A91" s="84"/>
      <c r="B91" s="85"/>
      <c r="C91" s="86"/>
      <c r="D91" s="87"/>
      <c r="E91" s="92"/>
      <c r="F91" s="87"/>
      <c r="H91" s="60"/>
    </row>
    <row r="92" spans="1:8" ht="15.75">
      <c r="A92" s="84"/>
      <c r="B92" s="85"/>
      <c r="C92" s="86"/>
      <c r="D92" s="87"/>
      <c r="E92" s="92"/>
      <c r="F92" s="87"/>
      <c r="H92" s="60"/>
    </row>
    <row r="93" spans="1:8" ht="15">
      <c r="A93" s="78"/>
      <c r="B93" s="78"/>
      <c r="C93" s="78"/>
      <c r="D93" s="78"/>
      <c r="E93" s="78"/>
      <c r="F93" s="78"/>
    </row>
    <row r="95" spans="1:8" ht="27" customHeight="1">
      <c r="B95" s="436" t="s">
        <v>36</v>
      </c>
      <c r="C95" s="436"/>
      <c r="D95" s="436"/>
      <c r="E95" s="436"/>
      <c r="F95" s="436"/>
    </row>
    <row r="97" spans="1:6">
      <c r="A97" s="58" t="s">
        <v>37</v>
      </c>
      <c r="B97" s="58" t="s">
        <v>38</v>
      </c>
    </row>
    <row r="98" spans="1:6">
      <c r="A98" s="58" t="s">
        <v>37</v>
      </c>
      <c r="B98" s="436" t="s">
        <v>39</v>
      </c>
      <c r="C98" s="436"/>
      <c r="D98" s="436"/>
      <c r="E98" s="436"/>
      <c r="F98" s="436"/>
    </row>
    <row r="99" spans="1:6">
      <c r="B99" s="436"/>
      <c r="C99" s="436"/>
      <c r="D99" s="436"/>
      <c r="E99" s="436"/>
      <c r="F99" s="436"/>
    </row>
    <row r="100" spans="1:6">
      <c r="A100" s="58" t="s">
        <v>37</v>
      </c>
      <c r="B100" s="436" t="s">
        <v>129</v>
      </c>
      <c r="C100" s="436"/>
      <c r="D100" s="436"/>
      <c r="E100" s="436"/>
      <c r="F100" s="436"/>
    </row>
    <row r="101" spans="1:6">
      <c r="B101" s="436"/>
      <c r="C101" s="436"/>
      <c r="D101" s="436"/>
      <c r="E101" s="436"/>
      <c r="F101" s="436"/>
    </row>
    <row r="102" spans="1:6">
      <c r="A102" s="58" t="s">
        <v>37</v>
      </c>
      <c r="B102" s="58" t="s">
        <v>40</v>
      </c>
    </row>
    <row r="103" spans="1:6">
      <c r="A103" s="58" t="s">
        <v>37</v>
      </c>
      <c r="B103" s="58" t="s">
        <v>41</v>
      </c>
    </row>
    <row r="104" spans="1:6">
      <c r="A104" s="58" t="s">
        <v>37</v>
      </c>
      <c r="B104" s="436" t="s">
        <v>42</v>
      </c>
      <c r="C104" s="436"/>
      <c r="D104" s="436"/>
      <c r="E104" s="436"/>
      <c r="F104" s="436"/>
    </row>
    <row r="105" spans="1:6">
      <c r="B105" s="436"/>
      <c r="C105" s="436"/>
      <c r="D105" s="436"/>
      <c r="E105" s="436"/>
      <c r="F105" s="436"/>
    </row>
    <row r="106" spans="1:6">
      <c r="B106" s="436"/>
      <c r="C106" s="436"/>
      <c r="D106" s="436"/>
      <c r="E106" s="436"/>
      <c r="F106" s="436"/>
    </row>
    <row r="107" spans="1:6">
      <c r="A107" s="58" t="s">
        <v>37</v>
      </c>
      <c r="B107" s="436" t="s">
        <v>43</v>
      </c>
      <c r="C107" s="436"/>
      <c r="D107" s="436"/>
      <c r="E107" s="436"/>
      <c r="F107" s="436"/>
    </row>
    <row r="108" spans="1:6">
      <c r="B108" s="436"/>
      <c r="C108" s="436"/>
      <c r="D108" s="436"/>
      <c r="E108" s="436"/>
      <c r="F108" s="436"/>
    </row>
    <row r="109" spans="1:6">
      <c r="A109" s="58" t="s">
        <v>37</v>
      </c>
      <c r="B109" s="436" t="s">
        <v>44</v>
      </c>
      <c r="C109" s="436"/>
      <c r="D109" s="436"/>
      <c r="E109" s="436"/>
      <c r="F109" s="436"/>
    </row>
    <row r="110" spans="1:6">
      <c r="B110" s="436"/>
      <c r="C110" s="436"/>
      <c r="D110" s="436"/>
      <c r="E110" s="436"/>
      <c r="F110" s="436"/>
    </row>
    <row r="111" spans="1:6">
      <c r="A111" s="58" t="s">
        <v>37</v>
      </c>
      <c r="B111" s="436" t="s">
        <v>45</v>
      </c>
      <c r="C111" s="436"/>
      <c r="D111" s="436"/>
      <c r="E111" s="436"/>
      <c r="F111" s="436"/>
    </row>
    <row r="112" spans="1:6">
      <c r="B112" s="436"/>
      <c r="C112" s="436"/>
      <c r="D112" s="436"/>
      <c r="E112" s="436"/>
      <c r="F112" s="436"/>
    </row>
    <row r="113" spans="1:6">
      <c r="A113" s="58" t="s">
        <v>37</v>
      </c>
      <c r="B113" s="58" t="s">
        <v>46</v>
      </c>
    </row>
    <row r="114" spans="1:6">
      <c r="A114" s="58" t="s">
        <v>37</v>
      </c>
      <c r="B114" s="58" t="s">
        <v>47</v>
      </c>
    </row>
    <row r="116" spans="1:6">
      <c r="B116" s="58" t="s">
        <v>48</v>
      </c>
    </row>
    <row r="117" spans="1:6">
      <c r="A117" s="58" t="s">
        <v>37</v>
      </c>
      <c r="B117" s="58" t="s">
        <v>49</v>
      </c>
    </row>
    <row r="118" spans="1:6">
      <c r="A118" s="58" t="s">
        <v>37</v>
      </c>
      <c r="B118" s="436" t="s">
        <v>50</v>
      </c>
      <c r="C118" s="436"/>
      <c r="D118" s="436"/>
      <c r="E118" s="436"/>
      <c r="F118" s="436"/>
    </row>
    <row r="119" spans="1:6">
      <c r="B119" s="436"/>
      <c r="C119" s="436"/>
      <c r="D119" s="436"/>
      <c r="E119" s="436"/>
      <c r="F119" s="436"/>
    </row>
    <row r="120" spans="1:6">
      <c r="B120" s="436"/>
      <c r="C120" s="436"/>
      <c r="D120" s="436"/>
      <c r="E120" s="436"/>
      <c r="F120" s="436"/>
    </row>
    <row r="121" spans="1:6">
      <c r="A121" s="58" t="s">
        <v>37</v>
      </c>
      <c r="B121" s="436" t="s">
        <v>51</v>
      </c>
      <c r="C121" s="436"/>
      <c r="D121" s="436"/>
      <c r="E121" s="436"/>
      <c r="F121" s="436"/>
    </row>
    <row r="122" spans="1:6">
      <c r="B122" s="436"/>
      <c r="C122" s="436"/>
      <c r="D122" s="436"/>
      <c r="E122" s="436"/>
      <c r="F122" s="436"/>
    </row>
    <row r="123" spans="1:6">
      <c r="A123" s="58" t="s">
        <v>37</v>
      </c>
      <c r="B123" s="58" t="s">
        <v>52</v>
      </c>
    </row>
    <row r="124" spans="1:6">
      <c r="A124" s="58" t="s">
        <v>37</v>
      </c>
      <c r="B124" s="58" t="s">
        <v>53</v>
      </c>
    </row>
    <row r="125" spans="1:6">
      <c r="A125" s="58" t="s">
        <v>37</v>
      </c>
      <c r="B125" s="436" t="s">
        <v>54</v>
      </c>
      <c r="C125" s="436"/>
      <c r="D125" s="436"/>
      <c r="E125" s="436"/>
      <c r="F125" s="436"/>
    </row>
    <row r="126" spans="1:6">
      <c r="B126" s="436"/>
      <c r="C126" s="436"/>
      <c r="D126" s="436"/>
      <c r="E126" s="436"/>
      <c r="F126" s="436"/>
    </row>
    <row r="127" spans="1:6">
      <c r="A127" s="58" t="s">
        <v>37</v>
      </c>
      <c r="B127" s="436" t="s">
        <v>55</v>
      </c>
      <c r="C127" s="436"/>
      <c r="D127" s="436"/>
      <c r="E127" s="436"/>
      <c r="F127" s="436"/>
    </row>
    <row r="128" spans="1:6">
      <c r="B128" s="436"/>
      <c r="C128" s="436"/>
      <c r="D128" s="436"/>
      <c r="E128" s="436"/>
      <c r="F128" s="436"/>
    </row>
    <row r="129" spans="1:6">
      <c r="A129" s="58" t="s">
        <v>37</v>
      </c>
      <c r="B129" s="58" t="s">
        <v>56</v>
      </c>
    </row>
    <row r="130" spans="1:6">
      <c r="A130" s="58" t="s">
        <v>37</v>
      </c>
      <c r="B130" s="436" t="s">
        <v>57</v>
      </c>
      <c r="C130" s="436"/>
      <c r="D130" s="436"/>
      <c r="E130" s="436"/>
      <c r="F130" s="436"/>
    </row>
    <row r="131" spans="1:6">
      <c r="B131" s="436"/>
      <c r="C131" s="436"/>
      <c r="D131" s="436"/>
      <c r="E131" s="436"/>
      <c r="F131" s="436"/>
    </row>
    <row r="132" spans="1:6">
      <c r="B132" s="436"/>
      <c r="C132" s="436"/>
      <c r="D132" s="436"/>
      <c r="E132" s="436"/>
      <c r="F132" s="436"/>
    </row>
    <row r="133" spans="1:6">
      <c r="A133" s="58" t="s">
        <v>37</v>
      </c>
      <c r="B133" s="436" t="s">
        <v>58</v>
      </c>
      <c r="C133" s="436"/>
      <c r="D133" s="436"/>
      <c r="E133" s="436"/>
      <c r="F133" s="436"/>
    </row>
    <row r="134" spans="1:6">
      <c r="B134" s="436"/>
      <c r="C134" s="436"/>
      <c r="D134" s="436"/>
      <c r="E134" s="436"/>
      <c r="F134" s="436"/>
    </row>
    <row r="135" spans="1:6">
      <c r="B135" s="436"/>
      <c r="C135" s="436"/>
      <c r="D135" s="436"/>
      <c r="E135" s="436"/>
      <c r="F135" s="436"/>
    </row>
    <row r="136" spans="1:6">
      <c r="A136" s="58" t="s">
        <v>37</v>
      </c>
      <c r="B136" s="436" t="s">
        <v>59</v>
      </c>
      <c r="C136" s="436"/>
      <c r="D136" s="436"/>
      <c r="E136" s="436"/>
      <c r="F136" s="436"/>
    </row>
    <row r="137" spans="1:6">
      <c r="B137" s="436"/>
      <c r="C137" s="436"/>
      <c r="D137" s="436"/>
      <c r="E137" s="436"/>
      <c r="F137" s="436"/>
    </row>
    <row r="138" spans="1:6">
      <c r="A138" s="58" t="s">
        <v>37</v>
      </c>
      <c r="B138" s="436" t="s">
        <v>60</v>
      </c>
      <c r="C138" s="436"/>
      <c r="D138" s="436"/>
      <c r="E138" s="436"/>
      <c r="F138" s="436"/>
    </row>
    <row r="139" spans="1:6">
      <c r="B139" s="436"/>
      <c r="C139" s="436"/>
      <c r="D139" s="436"/>
      <c r="E139" s="436"/>
      <c r="F139" s="436"/>
    </row>
    <row r="140" spans="1:6">
      <c r="B140" s="436"/>
      <c r="C140" s="436"/>
      <c r="D140" s="436"/>
      <c r="E140" s="436"/>
      <c r="F140" s="436"/>
    </row>
    <row r="141" spans="1:6">
      <c r="A141" s="58" t="s">
        <v>37</v>
      </c>
      <c r="B141" s="436" t="s">
        <v>61</v>
      </c>
      <c r="C141" s="436"/>
      <c r="D141" s="436"/>
      <c r="E141" s="436"/>
      <c r="F141" s="436"/>
    </row>
    <row r="142" spans="1:6">
      <c r="B142" s="436"/>
      <c r="C142" s="436"/>
      <c r="D142" s="436"/>
      <c r="E142" s="436"/>
      <c r="F142" s="436"/>
    </row>
    <row r="143" spans="1:6">
      <c r="A143" s="58" t="s">
        <v>37</v>
      </c>
      <c r="B143" s="58" t="s">
        <v>79</v>
      </c>
    </row>
    <row r="144" spans="1:6">
      <c r="B144" s="58" t="s">
        <v>80</v>
      </c>
    </row>
    <row r="145" spans="2:2">
      <c r="B145" s="58" t="s">
        <v>78</v>
      </c>
    </row>
  </sheetData>
  <sheetProtection algorithmName="SHA-512" hashValue="wpe0rD7FFDGBmsIt+EIdbWQ1SulLM8XIrTG9zOoAMTC3vTXVHOghPPLRVhzfpUe2By9eQBfsh01kZsgF/TBVQQ==" saltValue="mkOmFtuij5QaSCIKmoajfg==" spinCount="100000" sheet="1" objects="1" scenarios="1" selectLockedCells="1"/>
  <mergeCells count="16">
    <mergeCell ref="B95:F95"/>
    <mergeCell ref="B98:F99"/>
    <mergeCell ref="B100:F101"/>
    <mergeCell ref="B104:F106"/>
    <mergeCell ref="B107:F108"/>
    <mergeCell ref="B109:F110"/>
    <mergeCell ref="B133:F135"/>
    <mergeCell ref="B136:F137"/>
    <mergeCell ref="B138:F140"/>
    <mergeCell ref="B141:F142"/>
    <mergeCell ref="B111:F112"/>
    <mergeCell ref="B118:F120"/>
    <mergeCell ref="B121:F122"/>
    <mergeCell ref="B125:F126"/>
    <mergeCell ref="B127:F128"/>
    <mergeCell ref="B130:F132"/>
  </mergeCells>
  <phoneticPr fontId="0" type="noConversion"/>
  <pageMargins left="0.98425196850393704" right="0.19685039370078741" top="0.78740157480314965" bottom="0.78740157480314965" header="0.15748031496062992" footer="0"/>
  <pageSetup paperSize="9" orientation="portrait" r:id="rId1"/>
  <headerFooter alignWithMargins="0">
    <oddFooter>Stran &amp;P od &amp;N</oddFooter>
  </headerFooter>
  <rowBreaks count="2" manualBreakCount="2">
    <brk id="44" max="16383" man="1"/>
    <brk id="8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abSelected="1" zoomScale="85" zoomScaleNormal="85" zoomScaleSheetLayoutView="100" workbookViewId="0">
      <selection activeCell="E7" sqref="E7"/>
    </sheetView>
  </sheetViews>
  <sheetFormatPr defaultRowHeight="12.75"/>
  <cols>
    <col min="1" max="1" width="4.7109375" style="106" customWidth="1"/>
    <col min="2" max="2" width="32.85546875" style="107" customWidth="1"/>
    <col min="3" max="3" width="9.140625" style="108"/>
    <col min="4" max="4" width="10.42578125" style="20" customWidth="1"/>
    <col min="5" max="5" width="15.42578125" style="110" customWidth="1"/>
    <col min="6" max="6" width="15.7109375" style="110" customWidth="1"/>
    <col min="7" max="7" width="12.28515625" style="20" bestFit="1" customWidth="1"/>
    <col min="8" max="16384" width="9.140625" style="20"/>
  </cols>
  <sheetData>
    <row r="1" spans="1:7" ht="18">
      <c r="A1" s="209" t="s">
        <v>34</v>
      </c>
      <c r="B1" s="210" t="s">
        <v>30</v>
      </c>
    </row>
    <row r="2" spans="1:7">
      <c r="C2" s="20"/>
      <c r="E2" s="20"/>
      <c r="F2" s="20"/>
    </row>
    <row r="3" spans="1:7" ht="15.75">
      <c r="A3" s="209" t="s">
        <v>291</v>
      </c>
      <c r="B3" s="211" t="s">
        <v>90</v>
      </c>
      <c r="C3" s="212" t="s">
        <v>29</v>
      </c>
      <c r="D3" s="212" t="s">
        <v>11</v>
      </c>
      <c r="E3" s="213" t="s">
        <v>27</v>
      </c>
      <c r="F3" s="213" t="s">
        <v>28</v>
      </c>
    </row>
    <row r="4" spans="1:7" s="218" customFormat="1" ht="15">
      <c r="A4" s="214"/>
      <c r="B4" s="215"/>
      <c r="C4" s="108"/>
      <c r="D4" s="20"/>
      <c r="E4" s="110"/>
      <c r="F4" s="216"/>
      <c r="G4" s="217"/>
    </row>
    <row r="5" spans="1:7" s="218" customFormat="1" ht="178.5">
      <c r="A5" s="106" t="s">
        <v>13</v>
      </c>
      <c r="B5" s="107" t="s">
        <v>404</v>
      </c>
      <c r="C5" s="108" t="s">
        <v>1</v>
      </c>
      <c r="D5" s="20">
        <v>1</v>
      </c>
      <c r="E5" s="206">
        <v>0</v>
      </c>
      <c r="F5" s="110">
        <f>D5*E5</f>
        <v>0</v>
      </c>
      <c r="G5" s="219"/>
    </row>
    <row r="6" spans="1:7">
      <c r="D6" s="110"/>
      <c r="E6" s="206"/>
    </row>
    <row r="7" spans="1:7" ht="89.25">
      <c r="A7" s="106" t="s">
        <v>14</v>
      </c>
      <c r="B7" s="107" t="s">
        <v>91</v>
      </c>
      <c r="C7" s="108" t="s">
        <v>1</v>
      </c>
      <c r="D7" s="110">
        <v>1</v>
      </c>
      <c r="E7" s="206">
        <v>0</v>
      </c>
      <c r="F7" s="110">
        <f>+D7*E7</f>
        <v>0</v>
      </c>
    </row>
    <row r="8" spans="1:7">
      <c r="D8" s="110"/>
      <c r="E8" s="206"/>
    </row>
    <row r="9" spans="1:7" ht="102">
      <c r="A9" s="106" t="s">
        <v>15</v>
      </c>
      <c r="B9" s="107" t="s">
        <v>92</v>
      </c>
      <c r="C9" s="108" t="s">
        <v>1</v>
      </c>
      <c r="D9" s="110">
        <v>1</v>
      </c>
      <c r="E9" s="206">
        <v>0</v>
      </c>
      <c r="F9" s="110">
        <f>+D9*E9</f>
        <v>0</v>
      </c>
    </row>
    <row r="10" spans="1:7">
      <c r="D10" s="110"/>
      <c r="E10" s="206"/>
    </row>
    <row r="11" spans="1:7" ht="140.25">
      <c r="A11" s="106" t="s">
        <v>16</v>
      </c>
      <c r="B11" s="107" t="s">
        <v>93</v>
      </c>
      <c r="C11" s="108" t="s">
        <v>1</v>
      </c>
      <c r="D11" s="110">
        <v>1</v>
      </c>
      <c r="E11" s="206">
        <v>0</v>
      </c>
      <c r="F11" s="110">
        <f>+D11*E11</f>
        <v>0</v>
      </c>
    </row>
    <row r="12" spans="1:7">
      <c r="D12" s="110"/>
      <c r="E12" s="206"/>
    </row>
    <row r="13" spans="1:7" ht="102">
      <c r="A13" s="106" t="s">
        <v>18</v>
      </c>
      <c r="B13" s="107" t="s">
        <v>94</v>
      </c>
      <c r="C13" s="108" t="s">
        <v>1</v>
      </c>
      <c r="D13" s="110">
        <v>1</v>
      </c>
      <c r="E13" s="206">
        <v>0</v>
      </c>
      <c r="F13" s="110">
        <f>+D13*E13</f>
        <v>0</v>
      </c>
    </row>
    <row r="14" spans="1:7">
      <c r="D14" s="110"/>
      <c r="E14" s="206"/>
    </row>
    <row r="15" spans="1:7" ht="76.5">
      <c r="A15" s="106" t="s">
        <v>19</v>
      </c>
      <c r="B15" s="107" t="s">
        <v>95</v>
      </c>
      <c r="C15" s="108" t="s">
        <v>9</v>
      </c>
      <c r="D15" s="110">
        <v>9</v>
      </c>
      <c r="E15" s="206">
        <v>0</v>
      </c>
      <c r="F15" s="110">
        <f>+D15*E15</f>
        <v>0</v>
      </c>
    </row>
    <row r="16" spans="1:7">
      <c r="D16" s="110"/>
      <c r="E16" s="206"/>
    </row>
    <row r="17" spans="1:6" ht="63.75">
      <c r="A17" s="106" t="s">
        <v>20</v>
      </c>
      <c r="B17" s="107" t="s">
        <v>96</v>
      </c>
      <c r="C17" s="108" t="s">
        <v>9</v>
      </c>
      <c r="D17" s="110">
        <v>1</v>
      </c>
      <c r="E17" s="206">
        <v>0</v>
      </c>
      <c r="F17" s="110">
        <f>+D17*E17</f>
        <v>0</v>
      </c>
    </row>
    <row r="18" spans="1:6">
      <c r="D18" s="110"/>
      <c r="E18" s="206"/>
    </row>
    <row r="19" spans="1:6" ht="67.5" customHeight="1">
      <c r="A19" s="106" t="s">
        <v>21</v>
      </c>
      <c r="B19" s="107" t="s">
        <v>97</v>
      </c>
      <c r="C19" s="108" t="s">
        <v>9</v>
      </c>
      <c r="D19" s="110">
        <v>1</v>
      </c>
      <c r="E19" s="206">
        <v>0</v>
      </c>
      <c r="F19" s="110">
        <f>+D19*E19</f>
        <v>0</v>
      </c>
    </row>
    <row r="20" spans="1:6">
      <c r="D20" s="110"/>
      <c r="E20" s="206"/>
    </row>
    <row r="21" spans="1:6" ht="89.25">
      <c r="A21" s="106" t="s">
        <v>22</v>
      </c>
      <c r="B21" s="107" t="s">
        <v>98</v>
      </c>
      <c r="C21" s="108" t="s">
        <v>0</v>
      </c>
      <c r="D21" s="110">
        <v>15.4</v>
      </c>
      <c r="E21" s="206">
        <v>0</v>
      </c>
      <c r="F21" s="110">
        <f>+D21*E21</f>
        <v>0</v>
      </c>
    </row>
    <row r="22" spans="1:6">
      <c r="D22" s="110"/>
      <c r="E22" s="206"/>
    </row>
    <row r="23" spans="1:6" ht="76.5">
      <c r="A23" s="106" t="s">
        <v>23</v>
      </c>
      <c r="B23" s="107" t="s">
        <v>99</v>
      </c>
      <c r="C23" s="108" t="s">
        <v>100</v>
      </c>
      <c r="D23" s="110">
        <v>1</v>
      </c>
      <c r="E23" s="206">
        <v>0</v>
      </c>
      <c r="F23" s="110">
        <f>+D23*E23</f>
        <v>0</v>
      </c>
    </row>
    <row r="24" spans="1:6">
      <c r="D24" s="110"/>
      <c r="E24" s="206"/>
    </row>
    <row r="25" spans="1:6" ht="76.5">
      <c r="A25" s="106" t="s">
        <v>64</v>
      </c>
      <c r="B25" s="107" t="s">
        <v>101</v>
      </c>
      <c r="C25" s="108" t="s">
        <v>100</v>
      </c>
      <c r="D25" s="110">
        <v>2</v>
      </c>
      <c r="E25" s="206">
        <v>0</v>
      </c>
      <c r="F25" s="110">
        <f>+D25*E25</f>
        <v>0</v>
      </c>
    </row>
    <row r="26" spans="1:6">
      <c r="D26" s="110"/>
      <c r="E26" s="206"/>
    </row>
    <row r="27" spans="1:6" ht="76.5">
      <c r="A27" s="106" t="s">
        <v>65</v>
      </c>
      <c r="B27" s="107" t="s">
        <v>102</v>
      </c>
      <c r="C27" s="108" t="s">
        <v>10</v>
      </c>
      <c r="D27" s="110">
        <v>39.5</v>
      </c>
      <c r="E27" s="206">
        <v>0</v>
      </c>
      <c r="F27" s="110">
        <f>+D27*E27</f>
        <v>0</v>
      </c>
    </row>
    <row r="28" spans="1:6">
      <c r="D28" s="110"/>
      <c r="E28" s="206"/>
    </row>
    <row r="29" spans="1:6" ht="79.5" customHeight="1">
      <c r="A29" s="106" t="s">
        <v>66</v>
      </c>
      <c r="B29" s="107" t="s">
        <v>113</v>
      </c>
      <c r="C29" s="108" t="s">
        <v>10</v>
      </c>
      <c r="D29" s="110">
        <v>20.3</v>
      </c>
      <c r="E29" s="206">
        <v>0</v>
      </c>
      <c r="F29" s="110">
        <f>+D29*E29</f>
        <v>0</v>
      </c>
    </row>
    <row r="30" spans="1:6">
      <c r="D30" s="110"/>
      <c r="E30" s="206"/>
    </row>
    <row r="31" spans="1:6" ht="54" customHeight="1">
      <c r="A31" s="106" t="s">
        <v>67</v>
      </c>
      <c r="B31" s="107" t="s">
        <v>103</v>
      </c>
      <c r="C31" s="108" t="s">
        <v>10</v>
      </c>
      <c r="D31" s="110">
        <v>54.5</v>
      </c>
      <c r="E31" s="206">
        <v>0</v>
      </c>
      <c r="F31" s="110">
        <f>+D31*E31</f>
        <v>0</v>
      </c>
    </row>
    <row r="32" spans="1:6">
      <c r="D32" s="110"/>
      <c r="E32" s="206"/>
    </row>
    <row r="33" spans="1:6" ht="51">
      <c r="A33" s="106" t="s">
        <v>68</v>
      </c>
      <c r="B33" s="107" t="s">
        <v>104</v>
      </c>
      <c r="C33" s="108" t="s">
        <v>10</v>
      </c>
      <c r="D33" s="110">
        <v>14.6</v>
      </c>
      <c r="E33" s="206">
        <v>0</v>
      </c>
      <c r="F33" s="110">
        <f>+D33*E33</f>
        <v>0</v>
      </c>
    </row>
    <row r="34" spans="1:6">
      <c r="D34" s="110"/>
      <c r="E34" s="206"/>
    </row>
    <row r="35" spans="1:6" ht="102">
      <c r="A35" s="106" t="s">
        <v>71</v>
      </c>
      <c r="B35" s="107" t="s">
        <v>317</v>
      </c>
      <c r="C35" s="108" t="s">
        <v>10</v>
      </c>
      <c r="D35" s="20">
        <v>177.9</v>
      </c>
      <c r="E35" s="207">
        <v>0</v>
      </c>
      <c r="F35" s="20">
        <f>D35*E35</f>
        <v>0</v>
      </c>
    </row>
    <row r="36" spans="1:6">
      <c r="E36" s="207"/>
      <c r="F36" s="20"/>
    </row>
    <row r="37" spans="1:6" ht="102">
      <c r="A37" s="106" t="s">
        <v>114</v>
      </c>
      <c r="B37" s="107" t="s">
        <v>318</v>
      </c>
      <c r="C37" s="108" t="s">
        <v>10</v>
      </c>
      <c r="D37" s="20">
        <v>35.299999999999997</v>
      </c>
      <c r="E37" s="207">
        <v>0</v>
      </c>
      <c r="F37" s="20">
        <f>D37*E37</f>
        <v>0</v>
      </c>
    </row>
    <row r="38" spans="1:6">
      <c r="E38" s="207"/>
      <c r="F38" s="20"/>
    </row>
    <row r="39" spans="1:6" ht="102">
      <c r="A39" s="106" t="s">
        <v>158</v>
      </c>
      <c r="B39" s="107" t="s">
        <v>319</v>
      </c>
      <c r="C39" s="108" t="s">
        <v>10</v>
      </c>
      <c r="D39" s="20">
        <v>22.9</v>
      </c>
      <c r="E39" s="207">
        <v>0</v>
      </c>
      <c r="F39" s="20">
        <f>D39*E39</f>
        <v>0</v>
      </c>
    </row>
    <row r="40" spans="1:6">
      <c r="E40" s="207"/>
      <c r="F40" s="20"/>
    </row>
    <row r="41" spans="1:6" ht="114.75">
      <c r="A41" s="106" t="s">
        <v>320</v>
      </c>
      <c r="B41" s="107" t="s">
        <v>157</v>
      </c>
      <c r="C41" s="108" t="s">
        <v>10</v>
      </c>
      <c r="D41" s="110">
        <v>141.19999999999999</v>
      </c>
      <c r="E41" s="206">
        <v>0</v>
      </c>
      <c r="F41" s="110">
        <f>+D41*E41</f>
        <v>0</v>
      </c>
    </row>
    <row r="42" spans="1:6">
      <c r="E42" s="207"/>
      <c r="F42" s="20"/>
    </row>
    <row r="43" spans="1:6" ht="76.5">
      <c r="A43" s="106" t="s">
        <v>321</v>
      </c>
      <c r="B43" s="107" t="s">
        <v>322</v>
      </c>
      <c r="C43" s="108" t="s">
        <v>10</v>
      </c>
      <c r="D43" s="20">
        <v>22.5</v>
      </c>
      <c r="E43" s="207">
        <v>0</v>
      </c>
      <c r="F43" s="110">
        <f>+D43*E43</f>
        <v>0</v>
      </c>
    </row>
    <row r="44" spans="1:6">
      <c r="E44" s="207"/>
      <c r="F44" s="20"/>
    </row>
    <row r="45" spans="1:6" ht="25.5">
      <c r="A45" s="106" t="s">
        <v>323</v>
      </c>
      <c r="B45" s="107" t="s">
        <v>3</v>
      </c>
      <c r="E45" s="206"/>
    </row>
    <row r="46" spans="1:6">
      <c r="A46" s="106" t="s">
        <v>72</v>
      </c>
      <c r="B46" s="107" t="s">
        <v>4</v>
      </c>
      <c r="C46" s="108" t="s">
        <v>17</v>
      </c>
      <c r="D46" s="20">
        <v>100</v>
      </c>
      <c r="E46" s="206">
        <v>0</v>
      </c>
      <c r="F46" s="110">
        <f>D46*E46</f>
        <v>0</v>
      </c>
    </row>
    <row r="47" spans="1:6">
      <c r="A47" s="106" t="s">
        <v>73</v>
      </c>
      <c r="B47" s="107" t="s">
        <v>5</v>
      </c>
      <c r="C47" s="108" t="s">
        <v>17</v>
      </c>
      <c r="D47" s="20">
        <v>100</v>
      </c>
      <c r="E47" s="206">
        <v>0</v>
      </c>
      <c r="F47" s="110">
        <f>D47*E47</f>
        <v>0</v>
      </c>
    </row>
    <row r="48" spans="1:6">
      <c r="A48" s="214"/>
      <c r="B48" s="215"/>
      <c r="E48" s="109"/>
      <c r="F48" s="216"/>
    </row>
    <row r="49" spans="1:6" ht="13.5" thickBot="1">
      <c r="B49" s="220" t="s">
        <v>105</v>
      </c>
      <c r="C49" s="221"/>
      <c r="D49" s="222"/>
      <c r="E49" s="208"/>
      <c r="F49" s="224">
        <f>SUM(F5:F48)</f>
        <v>0</v>
      </c>
    </row>
    <row r="50" spans="1:6" ht="13.5" thickTop="1">
      <c r="E50" s="109"/>
    </row>
    <row r="51" spans="1:6" ht="15.75">
      <c r="A51" s="209" t="s">
        <v>26</v>
      </c>
      <c r="B51" s="211" t="s">
        <v>33</v>
      </c>
      <c r="E51" s="109"/>
      <c r="F51" s="216"/>
    </row>
    <row r="52" spans="1:6">
      <c r="A52" s="214"/>
      <c r="B52" s="215"/>
      <c r="E52" s="109"/>
      <c r="F52" s="216"/>
    </row>
    <row r="53" spans="1:6" ht="76.5">
      <c r="A53" s="106" t="s">
        <v>13</v>
      </c>
      <c r="B53" s="107" t="s">
        <v>106</v>
      </c>
      <c r="D53" s="110"/>
      <c r="E53" s="109"/>
    </row>
    <row r="54" spans="1:6">
      <c r="A54" s="106" t="s">
        <v>72</v>
      </c>
      <c r="B54" s="107" t="s">
        <v>107</v>
      </c>
      <c r="C54" s="108" t="s">
        <v>10</v>
      </c>
      <c r="D54" s="110">
        <v>8.6</v>
      </c>
      <c r="E54" s="206">
        <v>0</v>
      </c>
      <c r="F54" s="110">
        <f>+D54*E54</f>
        <v>0</v>
      </c>
    </row>
    <row r="55" spans="1:6">
      <c r="A55" s="106" t="s">
        <v>73</v>
      </c>
      <c r="B55" s="107" t="s">
        <v>108</v>
      </c>
      <c r="C55" s="108" t="s">
        <v>10</v>
      </c>
      <c r="D55" s="110">
        <v>20.7</v>
      </c>
      <c r="E55" s="206">
        <v>0</v>
      </c>
      <c r="F55" s="110">
        <f>+D55*E55</f>
        <v>0</v>
      </c>
    </row>
    <row r="56" spans="1:6">
      <c r="A56" s="106" t="s">
        <v>109</v>
      </c>
      <c r="B56" s="107" t="s">
        <v>110</v>
      </c>
      <c r="C56" s="108" t="s">
        <v>10</v>
      </c>
      <c r="D56" s="110">
        <v>111.3</v>
      </c>
      <c r="E56" s="206">
        <v>0</v>
      </c>
      <c r="F56" s="110">
        <f>+D56*E56</f>
        <v>0</v>
      </c>
    </row>
    <row r="57" spans="1:6">
      <c r="A57" s="106" t="s">
        <v>111</v>
      </c>
      <c r="B57" s="107" t="s">
        <v>159</v>
      </c>
      <c r="C57" s="108" t="s">
        <v>10</v>
      </c>
      <c r="D57" s="110">
        <v>89.9</v>
      </c>
      <c r="E57" s="206">
        <v>0</v>
      </c>
      <c r="F57" s="110">
        <f>+D57*E57</f>
        <v>0</v>
      </c>
    </row>
    <row r="58" spans="1:6">
      <c r="A58" s="106" t="s">
        <v>111</v>
      </c>
      <c r="B58" s="107" t="s">
        <v>112</v>
      </c>
      <c r="C58" s="108" t="s">
        <v>10</v>
      </c>
      <c r="D58" s="110">
        <v>20.3</v>
      </c>
      <c r="E58" s="206">
        <v>0</v>
      </c>
      <c r="F58" s="110">
        <f>+D58*E58</f>
        <v>0</v>
      </c>
    </row>
    <row r="59" spans="1:6">
      <c r="D59" s="110"/>
      <c r="E59" s="206"/>
    </row>
    <row r="60" spans="1:6" ht="63.75">
      <c r="A60" s="106" t="s">
        <v>14</v>
      </c>
      <c r="B60" s="107" t="s">
        <v>115</v>
      </c>
      <c r="D60" s="110"/>
      <c r="E60" s="206"/>
    </row>
    <row r="61" spans="1:6" ht="25.5">
      <c r="A61" s="106" t="s">
        <v>72</v>
      </c>
      <c r="B61" s="107" t="s">
        <v>116</v>
      </c>
      <c r="C61" s="108" t="s">
        <v>0</v>
      </c>
      <c r="D61" s="110">
        <v>150</v>
      </c>
      <c r="E61" s="206">
        <v>0</v>
      </c>
      <c r="F61" s="110">
        <f>+D61*E61</f>
        <v>0</v>
      </c>
    </row>
    <row r="62" spans="1:6" ht="25.5">
      <c r="A62" s="106" t="s">
        <v>73</v>
      </c>
      <c r="B62" s="107" t="s">
        <v>117</v>
      </c>
      <c r="C62" s="108" t="s">
        <v>0</v>
      </c>
      <c r="D62" s="110">
        <v>100</v>
      </c>
      <c r="E62" s="206">
        <v>0</v>
      </c>
      <c r="F62" s="110">
        <f>+D62*E62</f>
        <v>0</v>
      </c>
    </row>
    <row r="63" spans="1:6" ht="25.5">
      <c r="A63" s="106" t="s">
        <v>109</v>
      </c>
      <c r="B63" s="107" t="s">
        <v>118</v>
      </c>
      <c r="C63" s="108" t="s">
        <v>0</v>
      </c>
      <c r="D63" s="110">
        <v>100</v>
      </c>
      <c r="E63" s="206">
        <v>0</v>
      </c>
      <c r="F63" s="110">
        <f>+D63*E63</f>
        <v>0</v>
      </c>
    </row>
    <row r="64" spans="1:6">
      <c r="D64" s="110"/>
      <c r="E64" s="206"/>
    </row>
    <row r="65" spans="1:6" ht="51">
      <c r="A65" s="106" t="s">
        <v>15</v>
      </c>
      <c r="B65" s="107" t="s">
        <v>119</v>
      </c>
      <c r="C65" s="108" t="s">
        <v>9</v>
      </c>
      <c r="D65" s="110">
        <v>6</v>
      </c>
      <c r="E65" s="206">
        <v>0</v>
      </c>
      <c r="F65" s="110">
        <f>+D65*E65</f>
        <v>0</v>
      </c>
    </row>
    <row r="66" spans="1:6">
      <c r="D66" s="110"/>
      <c r="E66" s="206"/>
    </row>
    <row r="67" spans="1:6" ht="51">
      <c r="A67" s="106" t="s">
        <v>16</v>
      </c>
      <c r="B67" s="107" t="s">
        <v>160</v>
      </c>
      <c r="C67" s="108" t="s">
        <v>9</v>
      </c>
      <c r="D67" s="110">
        <v>3</v>
      </c>
      <c r="E67" s="206">
        <v>0</v>
      </c>
      <c r="F67" s="110">
        <f>+D67*E67</f>
        <v>0</v>
      </c>
    </row>
    <row r="68" spans="1:6">
      <c r="D68" s="110"/>
      <c r="E68" s="206"/>
    </row>
    <row r="69" spans="1:6" ht="46.5" customHeight="1">
      <c r="A69" s="106" t="s">
        <v>18</v>
      </c>
      <c r="B69" s="107" t="s">
        <v>120</v>
      </c>
      <c r="C69" s="108" t="s">
        <v>9</v>
      </c>
      <c r="D69" s="110">
        <v>10</v>
      </c>
      <c r="E69" s="206">
        <v>0</v>
      </c>
      <c r="F69" s="110">
        <f>+D69*E69</f>
        <v>0</v>
      </c>
    </row>
    <row r="70" spans="1:6">
      <c r="D70" s="110"/>
      <c r="E70" s="206"/>
    </row>
    <row r="71" spans="1:6" ht="44.25" customHeight="1">
      <c r="A71" s="106" t="s">
        <v>19</v>
      </c>
      <c r="B71" s="107" t="s">
        <v>121</v>
      </c>
      <c r="C71" s="108" t="s">
        <v>0</v>
      </c>
      <c r="D71" s="110">
        <v>45</v>
      </c>
      <c r="E71" s="206">
        <v>0</v>
      </c>
      <c r="F71" s="110">
        <f>+D71*E71</f>
        <v>0</v>
      </c>
    </row>
    <row r="72" spans="1:6">
      <c r="D72" s="110"/>
      <c r="E72" s="206"/>
    </row>
    <row r="73" spans="1:6" ht="38.25">
      <c r="A73" s="106" t="s">
        <v>20</v>
      </c>
      <c r="B73" s="107" t="s">
        <v>122</v>
      </c>
      <c r="C73" s="108" t="s">
        <v>10</v>
      </c>
      <c r="D73" s="110">
        <v>377.8</v>
      </c>
      <c r="E73" s="206">
        <v>0</v>
      </c>
      <c r="F73" s="110">
        <f>+D73*E73</f>
        <v>0</v>
      </c>
    </row>
    <row r="74" spans="1:6">
      <c r="D74" s="110"/>
      <c r="E74" s="206"/>
    </row>
    <row r="75" spans="1:6" ht="118.5" customHeight="1">
      <c r="A75" s="106" t="s">
        <v>21</v>
      </c>
      <c r="B75" s="107" t="s">
        <v>161</v>
      </c>
      <c r="C75" s="108" t="s">
        <v>10</v>
      </c>
      <c r="D75" s="110">
        <v>223</v>
      </c>
      <c r="E75" s="206">
        <v>0</v>
      </c>
      <c r="F75" s="110">
        <f>+D75*E75</f>
        <v>0</v>
      </c>
    </row>
    <row r="76" spans="1:6">
      <c r="D76" s="110"/>
      <c r="E76" s="206"/>
    </row>
    <row r="77" spans="1:6" ht="173.25" customHeight="1">
      <c r="A77" s="106" t="s">
        <v>22</v>
      </c>
      <c r="B77" s="107" t="s">
        <v>324</v>
      </c>
      <c r="C77" s="108" t="s">
        <v>0</v>
      </c>
      <c r="D77" s="110">
        <v>45.8</v>
      </c>
      <c r="E77" s="206">
        <v>0</v>
      </c>
      <c r="F77" s="110">
        <f>+D77*E77</f>
        <v>0</v>
      </c>
    </row>
    <row r="78" spans="1:6">
      <c r="D78" s="110"/>
      <c r="E78" s="206"/>
    </row>
    <row r="79" spans="1:6" ht="127.5">
      <c r="A79" s="106" t="s">
        <v>23</v>
      </c>
      <c r="B79" s="107" t="s">
        <v>325</v>
      </c>
      <c r="C79" s="108" t="s">
        <v>10</v>
      </c>
      <c r="D79" s="110">
        <v>18.2</v>
      </c>
      <c r="E79" s="206">
        <v>0</v>
      </c>
      <c r="F79" s="110">
        <f>+D79*E79</f>
        <v>0</v>
      </c>
    </row>
    <row r="80" spans="1:6">
      <c r="D80" s="110"/>
      <c r="E80" s="206"/>
    </row>
    <row r="81" spans="1:6" ht="140.25">
      <c r="A81" s="106" t="s">
        <v>64</v>
      </c>
      <c r="B81" s="107" t="s">
        <v>326</v>
      </c>
      <c r="C81" s="108" t="s">
        <v>10</v>
      </c>
      <c r="D81" s="110">
        <v>152.9</v>
      </c>
      <c r="E81" s="206">
        <v>0</v>
      </c>
      <c r="F81" s="110">
        <f>+D81*E81</f>
        <v>0</v>
      </c>
    </row>
    <row r="82" spans="1:6">
      <c r="D82" s="110"/>
      <c r="E82" s="206"/>
    </row>
    <row r="83" spans="1:6" ht="140.25">
      <c r="A83" s="106" t="s">
        <v>65</v>
      </c>
      <c r="B83" s="107" t="s">
        <v>327</v>
      </c>
      <c r="C83" s="108" t="s">
        <v>10</v>
      </c>
      <c r="D83" s="110">
        <v>35.299999999999997</v>
      </c>
      <c r="E83" s="206">
        <v>0</v>
      </c>
      <c r="F83" s="110">
        <f>+D83*E83</f>
        <v>0</v>
      </c>
    </row>
    <row r="84" spans="1:6">
      <c r="D84" s="110"/>
      <c r="E84" s="206"/>
    </row>
    <row r="85" spans="1:6" ht="178.5">
      <c r="A85" s="106" t="s">
        <v>66</v>
      </c>
      <c r="B85" s="107" t="s">
        <v>328</v>
      </c>
      <c r="C85" s="108" t="s">
        <v>10</v>
      </c>
      <c r="D85" s="110">
        <v>22.9</v>
      </c>
      <c r="E85" s="206">
        <v>0</v>
      </c>
      <c r="F85" s="110">
        <f>+D85*E85</f>
        <v>0</v>
      </c>
    </row>
    <row r="86" spans="1:6">
      <c r="D86" s="110"/>
      <c r="E86" s="206"/>
    </row>
    <row r="87" spans="1:6" ht="25.5">
      <c r="A87" s="106" t="s">
        <v>67</v>
      </c>
      <c r="B87" s="107" t="s">
        <v>123</v>
      </c>
      <c r="C87" s="108" t="s">
        <v>9</v>
      </c>
      <c r="D87" s="110">
        <v>15</v>
      </c>
      <c r="E87" s="206">
        <v>0</v>
      </c>
      <c r="F87" s="110">
        <f>+D87*E87</f>
        <v>0</v>
      </c>
    </row>
    <row r="88" spans="1:6">
      <c r="D88" s="110"/>
      <c r="E88" s="206"/>
    </row>
    <row r="89" spans="1:6" ht="68.25" customHeight="1">
      <c r="A89" s="106" t="s">
        <v>68</v>
      </c>
      <c r="B89" s="107" t="s">
        <v>329</v>
      </c>
      <c r="C89" s="108" t="s">
        <v>9</v>
      </c>
      <c r="D89" s="110">
        <v>3</v>
      </c>
      <c r="E89" s="206">
        <v>0</v>
      </c>
      <c r="F89" s="110">
        <f>+D89*E89</f>
        <v>0</v>
      </c>
    </row>
    <row r="90" spans="1:6">
      <c r="D90" s="110"/>
      <c r="E90" s="206"/>
    </row>
    <row r="91" spans="1:6" ht="68.25" customHeight="1">
      <c r="A91" s="106" t="s">
        <v>71</v>
      </c>
      <c r="B91" s="107" t="s">
        <v>330</v>
      </c>
      <c r="C91" s="108" t="s">
        <v>10</v>
      </c>
      <c r="D91" s="110">
        <v>36</v>
      </c>
      <c r="E91" s="206">
        <v>0</v>
      </c>
      <c r="F91" s="110">
        <f>+D91*E91</f>
        <v>0</v>
      </c>
    </row>
    <row r="92" spans="1:6">
      <c r="D92" s="110"/>
      <c r="E92" s="206"/>
    </row>
    <row r="93" spans="1:6" ht="42" customHeight="1">
      <c r="A93" s="106" t="s">
        <v>114</v>
      </c>
      <c r="B93" s="107" t="s">
        <v>82</v>
      </c>
      <c r="C93" s="108" t="s">
        <v>1</v>
      </c>
      <c r="D93" s="110">
        <v>1</v>
      </c>
      <c r="E93" s="206">
        <v>0</v>
      </c>
      <c r="F93" s="110">
        <f>+D93*E93</f>
        <v>0</v>
      </c>
    </row>
    <row r="94" spans="1:6">
      <c r="D94" s="110"/>
      <c r="E94" s="206"/>
    </row>
    <row r="95" spans="1:6" ht="56.25" customHeight="1">
      <c r="A95" s="106" t="s">
        <v>158</v>
      </c>
      <c r="B95" s="107" t="s">
        <v>81</v>
      </c>
      <c r="C95" s="108" t="s">
        <v>1</v>
      </c>
      <c r="D95" s="20">
        <v>1</v>
      </c>
      <c r="E95" s="207">
        <v>0</v>
      </c>
      <c r="F95" s="20">
        <f>D95*E95</f>
        <v>0</v>
      </c>
    </row>
    <row r="96" spans="1:6">
      <c r="E96" s="207"/>
      <c r="F96" s="20"/>
    </row>
    <row r="97" spans="1:6" ht="25.5">
      <c r="A97" s="106" t="s">
        <v>320</v>
      </c>
      <c r="B97" s="107" t="s">
        <v>3</v>
      </c>
      <c r="E97" s="206"/>
    </row>
    <row r="98" spans="1:6">
      <c r="A98" s="106" t="s">
        <v>72</v>
      </c>
      <c r="B98" s="107" t="s">
        <v>4</v>
      </c>
      <c r="C98" s="108" t="s">
        <v>17</v>
      </c>
      <c r="D98" s="20">
        <v>100</v>
      </c>
      <c r="E98" s="206">
        <v>0</v>
      </c>
      <c r="F98" s="110">
        <f>D98*E98</f>
        <v>0</v>
      </c>
    </row>
    <row r="99" spans="1:6">
      <c r="A99" s="106" t="s">
        <v>73</v>
      </c>
      <c r="B99" s="107" t="s">
        <v>5</v>
      </c>
      <c r="C99" s="108" t="s">
        <v>17</v>
      </c>
      <c r="D99" s="20">
        <v>100</v>
      </c>
      <c r="E99" s="206">
        <v>0</v>
      </c>
      <c r="F99" s="110">
        <f>D99*E99</f>
        <v>0</v>
      </c>
    </row>
    <row r="100" spans="1:6">
      <c r="A100" s="214"/>
      <c r="B100" s="215"/>
      <c r="E100" s="109"/>
      <c r="F100" s="216"/>
    </row>
    <row r="101" spans="1:6" ht="13.5" thickBot="1">
      <c r="B101" s="220" t="s">
        <v>12</v>
      </c>
      <c r="C101" s="221"/>
      <c r="D101" s="222"/>
      <c r="E101" s="223"/>
      <c r="F101" s="224">
        <f>SUM(F53:F100)</f>
        <v>0</v>
      </c>
    </row>
    <row r="102" spans="1:6" ht="13.5" thickTop="1"/>
  </sheetData>
  <sheetProtection algorithmName="SHA-512" hashValue="frqdbelwamSyCp/1w6PIN4yp7muWbSPYdAwc8YPn7KND/B2pCLPnx2GPMkYfLegNo8MNGtLwEE+un4/d1cLhPA==" saltValue="Vqmp2uiQGDv32RxEKa//Yg==" spinCount="100000" sheet="1" objects="1" scenarios="1" selectLockedCells="1"/>
  <pageMargins left="0.98425196850393704" right="0.19685039370078741" top="0.78740157480314965" bottom="0.78740157480314965" header="0.31496062992125984" footer="0.31496062992125984"/>
  <pageSetup paperSize="9" orientation="portrait" horizontalDpi="1200" verticalDpi="1200" r:id="rId1"/>
  <headerFooter>
    <oddFooter>Stran &amp;P od &amp;N</oddFooter>
  </headerFooter>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110" zoomScaleNormal="110" zoomScaleSheetLayoutView="100" workbookViewId="0">
      <selection activeCell="E7" sqref="E7"/>
    </sheetView>
  </sheetViews>
  <sheetFormatPr defaultRowHeight="12.75"/>
  <cols>
    <col min="1" max="1" width="4.7109375" style="112" customWidth="1"/>
    <col min="2" max="2" width="32.85546875" style="113" customWidth="1"/>
    <col min="3" max="3" width="9.140625" style="5"/>
    <col min="4" max="4" width="10.42578125" style="20" customWidth="1"/>
    <col min="5" max="5" width="15.42578125" style="20" customWidth="1"/>
    <col min="6" max="6" width="15.7109375" style="20" customWidth="1"/>
    <col min="7" max="16384" width="9.140625" style="5"/>
  </cols>
  <sheetData>
    <row r="1" spans="1:6" ht="18">
      <c r="A1" s="232" t="s">
        <v>7</v>
      </c>
      <c r="B1" s="233" t="s">
        <v>31</v>
      </c>
      <c r="C1" s="234"/>
      <c r="D1" s="235"/>
      <c r="E1" s="235"/>
      <c r="F1" s="235"/>
    </row>
    <row r="2" spans="1:6" s="145" customFormat="1" ht="15">
      <c r="A2" s="236"/>
      <c r="B2" s="237"/>
      <c r="C2" s="238"/>
      <c r="D2" s="239"/>
      <c r="E2" s="239"/>
      <c r="F2" s="239"/>
    </row>
    <row r="3" spans="1:6" s="241" customFormat="1" ht="15.75">
      <c r="A3" s="232" t="s">
        <v>291</v>
      </c>
      <c r="B3" s="240" t="s">
        <v>154</v>
      </c>
      <c r="C3" s="237"/>
      <c r="D3" s="218"/>
      <c r="E3" s="218"/>
      <c r="F3" s="218"/>
    </row>
    <row r="4" spans="1:6" s="241" customFormat="1">
      <c r="A4" s="242"/>
      <c r="B4" s="242"/>
      <c r="C4" s="212" t="s">
        <v>29</v>
      </c>
      <c r="D4" s="212" t="s">
        <v>11</v>
      </c>
      <c r="E4" s="213" t="s">
        <v>27</v>
      </c>
      <c r="F4" s="213" t="s">
        <v>28</v>
      </c>
    </row>
    <row r="5" spans="1:6" s="241" customFormat="1" ht="140.25">
      <c r="A5" s="112" t="s">
        <v>13</v>
      </c>
      <c r="B5" s="107" t="s">
        <v>331</v>
      </c>
      <c r="C5" s="108" t="s">
        <v>332</v>
      </c>
      <c r="D5" s="20">
        <v>125</v>
      </c>
      <c r="E5" s="206">
        <v>0</v>
      </c>
      <c r="F5" s="110">
        <f>D5*E5</f>
        <v>0</v>
      </c>
    </row>
    <row r="6" spans="1:6" s="241" customFormat="1">
      <c r="A6" s="242"/>
      <c r="B6" s="242"/>
      <c r="C6" s="243"/>
      <c r="D6" s="242"/>
      <c r="E6" s="226"/>
      <c r="F6" s="242"/>
    </row>
    <row r="7" spans="1:6" s="241" customFormat="1" ht="140.25">
      <c r="A7" s="112" t="s">
        <v>14</v>
      </c>
      <c r="B7" s="107" t="s">
        <v>333</v>
      </c>
      <c r="C7" s="108" t="s">
        <v>10</v>
      </c>
      <c r="D7" s="20">
        <v>22.5</v>
      </c>
      <c r="E7" s="206">
        <v>0</v>
      </c>
      <c r="F7" s="110">
        <f>D7*E7</f>
        <v>0</v>
      </c>
    </row>
    <row r="8" spans="1:6" s="241" customFormat="1">
      <c r="A8" s="242"/>
      <c r="B8" s="242"/>
      <c r="C8" s="243"/>
      <c r="D8" s="242"/>
      <c r="E8" s="226"/>
      <c r="F8" s="242"/>
    </row>
    <row r="9" spans="1:6" s="241" customFormat="1" ht="89.25">
      <c r="A9" s="112" t="s">
        <v>15</v>
      </c>
      <c r="B9" s="107" t="s">
        <v>334</v>
      </c>
      <c r="C9" s="108" t="s">
        <v>0</v>
      </c>
      <c r="D9" s="20">
        <v>10.199999999999999</v>
      </c>
      <c r="E9" s="206">
        <v>0</v>
      </c>
      <c r="F9" s="110">
        <f>D9*E9</f>
        <v>0</v>
      </c>
    </row>
    <row r="10" spans="1:6" s="241" customFormat="1">
      <c r="A10" s="242"/>
      <c r="B10" s="113"/>
      <c r="C10" s="244"/>
      <c r="D10" s="20"/>
      <c r="E10" s="207"/>
      <c r="F10" s="20"/>
    </row>
    <row r="11" spans="1:6" s="241" customFormat="1" ht="51">
      <c r="A11" s="112" t="s">
        <v>16</v>
      </c>
      <c r="B11" s="107" t="s">
        <v>335</v>
      </c>
      <c r="C11" s="108" t="s">
        <v>0</v>
      </c>
      <c r="D11" s="20">
        <v>6.6</v>
      </c>
      <c r="E11" s="206">
        <v>0</v>
      </c>
      <c r="F11" s="110">
        <f>D11*E11</f>
        <v>0</v>
      </c>
    </row>
    <row r="12" spans="1:6" s="241" customFormat="1">
      <c r="A12" s="112"/>
      <c r="B12" s="113"/>
      <c r="C12" s="108"/>
      <c r="D12" s="20"/>
      <c r="E12" s="206"/>
      <c r="F12" s="110"/>
    </row>
    <row r="13" spans="1:6" s="241" customFormat="1" ht="51">
      <c r="A13" s="112" t="s">
        <v>18</v>
      </c>
      <c r="B13" s="107" t="s">
        <v>336</v>
      </c>
      <c r="C13" s="108" t="s">
        <v>0</v>
      </c>
      <c r="D13" s="20">
        <v>10.199999999999999</v>
      </c>
      <c r="E13" s="206">
        <v>0</v>
      </c>
      <c r="F13" s="110">
        <f>D13*E13</f>
        <v>0</v>
      </c>
    </row>
    <row r="14" spans="1:6" s="245" customFormat="1">
      <c r="A14" s="112"/>
      <c r="B14" s="113"/>
      <c r="C14" s="108"/>
      <c r="D14" s="20"/>
      <c r="E14" s="206"/>
      <c r="F14" s="110"/>
    </row>
    <row r="15" spans="1:6" s="241" customFormat="1" ht="51">
      <c r="A15" s="112" t="s">
        <v>19</v>
      </c>
      <c r="B15" s="107" t="s">
        <v>337</v>
      </c>
      <c r="C15" s="108" t="s">
        <v>0</v>
      </c>
      <c r="D15" s="20">
        <v>10.199999999999999</v>
      </c>
      <c r="E15" s="206">
        <v>0</v>
      </c>
      <c r="F15" s="110">
        <f>D15*E15</f>
        <v>0</v>
      </c>
    </row>
    <row r="16" spans="1:6" s="241" customFormat="1">
      <c r="A16" s="112"/>
      <c r="B16" s="107"/>
      <c r="C16" s="108"/>
      <c r="D16" s="20"/>
      <c r="E16" s="206"/>
      <c r="F16" s="110"/>
    </row>
    <row r="17" spans="1:6" s="241" customFormat="1" ht="38.25">
      <c r="A17" s="112" t="s">
        <v>20</v>
      </c>
      <c r="B17" s="107" t="s">
        <v>338</v>
      </c>
      <c r="C17" s="108" t="s">
        <v>0</v>
      </c>
      <c r="D17" s="20">
        <v>10.199999999999999</v>
      </c>
      <c r="E17" s="206">
        <v>0</v>
      </c>
      <c r="F17" s="110">
        <f>D17*E17</f>
        <v>0</v>
      </c>
    </row>
    <row r="18" spans="1:6" s="241" customFormat="1">
      <c r="A18" s="112"/>
      <c r="B18" s="113"/>
      <c r="C18" s="108"/>
      <c r="D18" s="20"/>
      <c r="E18" s="206"/>
      <c r="F18" s="110"/>
    </row>
    <row r="19" spans="1:6" s="241" customFormat="1" ht="38.25">
      <c r="A19" s="112" t="s">
        <v>21</v>
      </c>
      <c r="B19" s="113" t="s">
        <v>339</v>
      </c>
      <c r="C19" s="108" t="s">
        <v>0</v>
      </c>
      <c r="D19" s="20">
        <v>10.199999999999999</v>
      </c>
      <c r="E19" s="206">
        <v>0</v>
      </c>
      <c r="F19" s="110">
        <f>D19*E19</f>
        <v>0</v>
      </c>
    </row>
    <row r="20" spans="1:6" s="241" customFormat="1">
      <c r="A20" s="112"/>
      <c r="B20" s="113"/>
      <c r="C20" s="108"/>
      <c r="D20" s="20"/>
      <c r="E20" s="206"/>
      <c r="F20" s="110"/>
    </row>
    <row r="21" spans="1:6" s="241" customFormat="1" ht="38.25">
      <c r="A21" s="112" t="s">
        <v>22</v>
      </c>
      <c r="B21" s="113" t="s">
        <v>340</v>
      </c>
      <c r="C21" s="108" t="s">
        <v>0</v>
      </c>
      <c r="D21" s="20">
        <v>8.1</v>
      </c>
      <c r="E21" s="206">
        <v>0</v>
      </c>
      <c r="F21" s="110">
        <f>D21*E21</f>
        <v>0</v>
      </c>
    </row>
    <row r="22" spans="1:6" s="241" customFormat="1">
      <c r="A22" s="112"/>
      <c r="B22" s="113"/>
      <c r="C22" s="108"/>
      <c r="D22" s="20"/>
      <c r="E22" s="206"/>
      <c r="F22" s="110"/>
    </row>
    <row r="23" spans="1:6" s="241" customFormat="1" ht="178.5">
      <c r="A23" s="112" t="s">
        <v>23</v>
      </c>
      <c r="B23" s="113" t="s">
        <v>341</v>
      </c>
      <c r="C23" s="108" t="s">
        <v>100</v>
      </c>
      <c r="D23" s="20">
        <v>1</v>
      </c>
      <c r="E23" s="206">
        <v>0</v>
      </c>
      <c r="F23" s="110">
        <f>D23*E23</f>
        <v>0</v>
      </c>
    </row>
    <row r="24" spans="1:6" s="241" customFormat="1">
      <c r="A24" s="112"/>
      <c r="B24" s="113"/>
      <c r="C24" s="108"/>
      <c r="D24" s="20"/>
      <c r="E24" s="109"/>
      <c r="F24" s="110"/>
    </row>
    <row r="25" spans="1:6" s="241" customFormat="1" ht="13.5" thickBot="1">
      <c r="A25" s="5"/>
      <c r="B25" s="246" t="s">
        <v>155</v>
      </c>
      <c r="C25" s="247"/>
      <c r="D25" s="248"/>
      <c r="E25" s="227"/>
      <c r="F25" s="248">
        <f>SUM(F4:F23)</f>
        <v>0</v>
      </c>
    </row>
    <row r="26" spans="1:6" s="241" customFormat="1" ht="13.5" thickTop="1">
      <c r="A26" s="236"/>
      <c r="B26" s="237"/>
      <c r="C26" s="238"/>
      <c r="D26" s="239"/>
      <c r="E26" s="225"/>
      <c r="F26" s="239"/>
    </row>
    <row r="27" spans="1:6" s="241" customFormat="1" ht="15.75">
      <c r="A27" s="232" t="s">
        <v>292</v>
      </c>
      <c r="B27" s="240" t="s">
        <v>152</v>
      </c>
      <c r="C27" s="237"/>
      <c r="D27" s="218"/>
      <c r="E27" s="105"/>
      <c r="F27" s="218"/>
    </row>
    <row r="28" spans="1:6">
      <c r="A28" s="242"/>
      <c r="B28" s="242"/>
      <c r="C28" s="243"/>
      <c r="D28" s="242"/>
      <c r="E28" s="111"/>
      <c r="F28" s="242"/>
    </row>
    <row r="29" spans="1:6" s="242" customFormat="1" ht="135.75" customHeight="1">
      <c r="A29" s="112" t="s">
        <v>13</v>
      </c>
      <c r="B29" s="107" t="s">
        <v>342</v>
      </c>
      <c r="C29" s="108" t="s">
        <v>10</v>
      </c>
      <c r="D29" s="20">
        <v>62.2</v>
      </c>
      <c r="E29" s="206">
        <v>0</v>
      </c>
      <c r="F29" s="110">
        <f>D29*E29</f>
        <v>0</v>
      </c>
    </row>
    <row r="30" spans="1:6">
      <c r="A30" s="242"/>
      <c r="B30" s="242"/>
      <c r="C30" s="243"/>
      <c r="D30" s="242"/>
      <c r="E30" s="226"/>
      <c r="F30" s="242"/>
    </row>
    <row r="31" spans="1:6" s="242" customFormat="1" ht="138" customHeight="1">
      <c r="A31" s="112" t="s">
        <v>14</v>
      </c>
      <c r="B31" s="107" t="s">
        <v>343</v>
      </c>
      <c r="C31" s="108" t="s">
        <v>10</v>
      </c>
      <c r="D31" s="20">
        <v>12</v>
      </c>
      <c r="E31" s="206">
        <v>0</v>
      </c>
      <c r="F31" s="110">
        <f>D31*E31</f>
        <v>0</v>
      </c>
    </row>
    <row r="32" spans="1:6">
      <c r="A32" s="242"/>
      <c r="C32" s="244"/>
      <c r="E32" s="207"/>
    </row>
    <row r="33" spans="1:6" ht="109.5" customHeight="1">
      <c r="A33" s="112" t="s">
        <v>15</v>
      </c>
      <c r="B33" s="113" t="s">
        <v>344</v>
      </c>
      <c r="C33" s="108" t="s">
        <v>10</v>
      </c>
      <c r="D33" s="20">
        <v>37.799999999999997</v>
      </c>
      <c r="E33" s="206">
        <v>0</v>
      </c>
      <c r="F33" s="110">
        <f>D33*E33</f>
        <v>0</v>
      </c>
    </row>
    <row r="34" spans="1:6">
      <c r="C34" s="108"/>
      <c r="E34" s="206"/>
      <c r="F34" s="110"/>
    </row>
    <row r="35" spans="1:6" s="242" customFormat="1" ht="95.25" customHeight="1">
      <c r="A35" s="112" t="s">
        <v>16</v>
      </c>
      <c r="B35" s="113" t="s">
        <v>345</v>
      </c>
      <c r="C35" s="108" t="s">
        <v>10</v>
      </c>
      <c r="D35" s="20">
        <v>32</v>
      </c>
      <c r="E35" s="206">
        <v>0</v>
      </c>
      <c r="F35" s="110">
        <f>D35*E35</f>
        <v>0</v>
      </c>
    </row>
    <row r="36" spans="1:6">
      <c r="A36" s="242"/>
      <c r="B36" s="249"/>
      <c r="C36" s="243"/>
      <c r="D36" s="250"/>
      <c r="E36" s="228"/>
      <c r="F36" s="250"/>
    </row>
    <row r="37" spans="1:6" ht="13.5" thickBot="1">
      <c r="A37" s="5"/>
      <c r="B37" s="246" t="s">
        <v>153</v>
      </c>
      <c r="C37" s="247"/>
      <c r="D37" s="248"/>
      <c r="E37" s="227"/>
      <c r="F37" s="248">
        <f>SUM(F28:F36)</f>
        <v>0</v>
      </c>
    </row>
    <row r="38" spans="1:6" ht="13.5" thickTop="1">
      <c r="A38" s="236"/>
      <c r="B38" s="237"/>
      <c r="C38" s="238"/>
      <c r="D38" s="239"/>
      <c r="E38" s="225"/>
      <c r="F38" s="239"/>
    </row>
    <row r="39" spans="1:6" ht="15.75">
      <c r="A39" s="232" t="s">
        <v>293</v>
      </c>
      <c r="B39" s="251" t="s">
        <v>62</v>
      </c>
      <c r="C39" s="237"/>
      <c r="D39" s="218"/>
      <c r="E39" s="105"/>
      <c r="F39" s="218"/>
    </row>
    <row r="40" spans="1:6">
      <c r="A40" s="242"/>
      <c r="B40" s="242"/>
      <c r="C40" s="243"/>
      <c r="D40" s="242"/>
      <c r="E40" s="111"/>
      <c r="F40" s="242"/>
    </row>
    <row r="41" spans="1:6" ht="81.75" customHeight="1">
      <c r="A41" s="112" t="s">
        <v>13</v>
      </c>
      <c r="B41" s="107" t="s">
        <v>124</v>
      </c>
      <c r="C41" s="108" t="s">
        <v>10</v>
      </c>
      <c r="D41" s="20">
        <v>35.6</v>
      </c>
      <c r="E41" s="206">
        <v>0</v>
      </c>
      <c r="F41" s="110">
        <f>D41*E41</f>
        <v>0</v>
      </c>
    </row>
    <row r="42" spans="1:6">
      <c r="A42" s="242"/>
      <c r="B42" s="242"/>
      <c r="C42" s="243"/>
      <c r="D42" s="242"/>
      <c r="E42" s="226"/>
      <c r="F42" s="242"/>
    </row>
    <row r="43" spans="1:6" ht="132.75" customHeight="1">
      <c r="A43" s="112" t="s">
        <v>14</v>
      </c>
      <c r="B43" s="113" t="s">
        <v>346</v>
      </c>
      <c r="C43" s="108" t="s">
        <v>10</v>
      </c>
      <c r="D43" s="20">
        <v>77.099999999999994</v>
      </c>
      <c r="E43" s="206">
        <v>0</v>
      </c>
      <c r="F43" s="110">
        <f>D43*E43</f>
        <v>0</v>
      </c>
    </row>
    <row r="44" spans="1:6">
      <c r="A44" s="242"/>
      <c r="B44" s="249"/>
      <c r="C44" s="243"/>
      <c r="D44" s="250"/>
      <c r="E44" s="229"/>
      <c r="F44" s="250"/>
    </row>
    <row r="45" spans="1:6" ht="144.75" customHeight="1">
      <c r="A45" s="112" t="s">
        <v>16</v>
      </c>
      <c r="B45" s="113" t="s">
        <v>347</v>
      </c>
      <c r="C45" s="108" t="s">
        <v>10</v>
      </c>
      <c r="D45" s="20">
        <v>18.2</v>
      </c>
      <c r="E45" s="206">
        <v>0</v>
      </c>
      <c r="F45" s="110">
        <f>D45*E45</f>
        <v>0</v>
      </c>
    </row>
    <row r="46" spans="1:6">
      <c r="C46" s="108"/>
      <c r="E46" s="206"/>
      <c r="F46" s="110"/>
    </row>
    <row r="47" spans="1:6" ht="127.5">
      <c r="A47" s="112" t="s">
        <v>18</v>
      </c>
      <c r="B47" s="113" t="s">
        <v>348</v>
      </c>
      <c r="C47" s="108" t="s">
        <v>10</v>
      </c>
      <c r="D47" s="20">
        <v>91.5</v>
      </c>
      <c r="E47" s="206">
        <v>0</v>
      </c>
      <c r="F47" s="110">
        <f>D47*E47</f>
        <v>0</v>
      </c>
    </row>
    <row r="48" spans="1:6">
      <c r="C48" s="244"/>
      <c r="E48" s="207"/>
    </row>
    <row r="49" spans="1:6" ht="121.5" customHeight="1">
      <c r="A49" s="112" t="s">
        <v>19</v>
      </c>
      <c r="B49" s="113" t="s">
        <v>349</v>
      </c>
      <c r="C49" s="108" t="s">
        <v>0</v>
      </c>
      <c r="D49" s="20">
        <v>89.6</v>
      </c>
      <c r="E49" s="206">
        <v>0</v>
      </c>
      <c r="F49" s="110">
        <f>D49*E49</f>
        <v>0</v>
      </c>
    </row>
    <row r="50" spans="1:6">
      <c r="C50" s="244"/>
      <c r="E50" s="207"/>
    </row>
    <row r="51" spans="1:6" ht="64.5" customHeight="1">
      <c r="A51" s="112" t="s">
        <v>20</v>
      </c>
      <c r="B51" s="113" t="s">
        <v>350</v>
      </c>
      <c r="C51" s="244"/>
      <c r="E51" s="207"/>
    </row>
    <row r="52" spans="1:6" ht="25.5">
      <c r="A52" s="112" t="s">
        <v>72</v>
      </c>
      <c r="B52" s="113" t="s">
        <v>77</v>
      </c>
      <c r="C52" s="244" t="s">
        <v>0</v>
      </c>
      <c r="D52" s="20">
        <v>17.899999999999999</v>
      </c>
      <c r="E52" s="207">
        <v>0</v>
      </c>
      <c r="F52" s="20">
        <f>+D52*E52</f>
        <v>0</v>
      </c>
    </row>
    <row r="53" spans="1:6">
      <c r="A53" s="112" t="s">
        <v>73</v>
      </c>
      <c r="B53" s="113" t="s">
        <v>74</v>
      </c>
      <c r="C53" s="244" t="s">
        <v>0</v>
      </c>
      <c r="D53" s="20">
        <v>19.8</v>
      </c>
      <c r="E53" s="207">
        <v>0</v>
      </c>
      <c r="F53" s="20">
        <f>+D53*E53</f>
        <v>0</v>
      </c>
    </row>
    <row r="54" spans="1:6">
      <c r="C54" s="244"/>
      <c r="E54" s="2"/>
    </row>
    <row r="55" spans="1:6" ht="13.5" thickBot="1">
      <c r="A55" s="5"/>
      <c r="B55" s="246" t="s">
        <v>70</v>
      </c>
      <c r="C55" s="247"/>
      <c r="D55" s="248"/>
      <c r="E55" s="227"/>
      <c r="F55" s="248">
        <f>SUM(F40:F54)</f>
        <v>0</v>
      </c>
    </row>
    <row r="56" spans="1:6" ht="16.5" thickTop="1">
      <c r="A56" s="232" t="s">
        <v>305</v>
      </c>
      <c r="B56" s="251" t="s">
        <v>63</v>
      </c>
      <c r="C56" s="108"/>
      <c r="D56" s="5"/>
      <c r="E56" s="1"/>
      <c r="F56" s="5"/>
    </row>
    <row r="57" spans="1:6">
      <c r="A57" s="236"/>
      <c r="B57" s="252"/>
      <c r="C57" s="108"/>
      <c r="D57" s="5"/>
      <c r="E57" s="1"/>
      <c r="F57" s="5"/>
    </row>
    <row r="58" spans="1:6" ht="224.25" customHeight="1">
      <c r="A58" s="112" t="s">
        <v>13</v>
      </c>
      <c r="B58" s="113" t="s">
        <v>382</v>
      </c>
      <c r="C58" s="244" t="s">
        <v>10</v>
      </c>
      <c r="D58" s="20">
        <v>647.20000000000005</v>
      </c>
      <c r="E58" s="207">
        <v>0</v>
      </c>
      <c r="F58" s="20">
        <f>+D58*E58</f>
        <v>0</v>
      </c>
    </row>
    <row r="59" spans="1:6" s="253" customFormat="1">
      <c r="A59" s="112"/>
      <c r="B59" s="113"/>
      <c r="C59" s="244"/>
      <c r="D59" s="20"/>
      <c r="E59" s="207"/>
      <c r="F59" s="20"/>
    </row>
    <row r="60" spans="1:6" s="253" customFormat="1" ht="13.5" thickBot="1">
      <c r="A60" s="236"/>
      <c r="B60" s="246" t="s">
        <v>69</v>
      </c>
      <c r="C60" s="247"/>
      <c r="D60" s="248"/>
      <c r="E60" s="230"/>
      <c r="F60" s="248">
        <f>SUM(F58:F59)</f>
        <v>0</v>
      </c>
    </row>
    <row r="61" spans="1:6" s="253" customFormat="1" ht="16.5" thickTop="1">
      <c r="A61" s="232" t="s">
        <v>377</v>
      </c>
      <c r="B61" s="251" t="s">
        <v>75</v>
      </c>
      <c r="C61" s="108"/>
      <c r="D61" s="5"/>
      <c r="E61" s="231"/>
      <c r="F61" s="5"/>
    </row>
    <row r="62" spans="1:6" s="253" customFormat="1">
      <c r="A62" s="236"/>
      <c r="B62" s="252"/>
      <c r="C62" s="108"/>
      <c r="D62" s="5"/>
      <c r="E62" s="231"/>
      <c r="F62" s="5"/>
    </row>
    <row r="63" spans="1:6" s="253" customFormat="1" ht="127.5">
      <c r="A63" s="112" t="s">
        <v>13</v>
      </c>
      <c r="B63" s="113" t="s">
        <v>351</v>
      </c>
      <c r="C63" s="244" t="s">
        <v>10</v>
      </c>
      <c r="D63" s="20">
        <v>96.7</v>
      </c>
      <c r="E63" s="207">
        <v>0</v>
      </c>
      <c r="F63" s="20">
        <f>+D63*E63</f>
        <v>0</v>
      </c>
    </row>
    <row r="64" spans="1:6" s="253" customFormat="1">
      <c r="A64" s="112"/>
      <c r="B64" s="113"/>
      <c r="C64" s="244"/>
      <c r="D64" s="20"/>
      <c r="E64" s="207"/>
      <c r="F64" s="20"/>
    </row>
    <row r="65" spans="1:6" s="253" customFormat="1" ht="25.5">
      <c r="A65" s="112" t="s">
        <v>14</v>
      </c>
      <c r="B65" s="113" t="s">
        <v>352</v>
      </c>
      <c r="C65" s="244" t="s">
        <v>353</v>
      </c>
      <c r="D65" s="20">
        <v>1</v>
      </c>
      <c r="E65" s="207">
        <v>0</v>
      </c>
      <c r="F65" s="20">
        <f>+D65*E65</f>
        <v>0</v>
      </c>
    </row>
    <row r="66" spans="1:6" s="253" customFormat="1">
      <c r="A66" s="112"/>
      <c r="B66" s="113"/>
      <c r="C66" s="244"/>
      <c r="D66" s="20"/>
      <c r="E66" s="2"/>
      <c r="F66" s="20"/>
    </row>
    <row r="67" spans="1:6" s="253" customFormat="1" ht="13.5" thickBot="1">
      <c r="A67" s="236"/>
      <c r="B67" s="246" t="s">
        <v>76</v>
      </c>
      <c r="C67" s="247"/>
      <c r="D67" s="248"/>
      <c r="E67" s="227"/>
      <c r="F67" s="248">
        <f>SUM(F63:F66)</f>
        <v>0</v>
      </c>
    </row>
    <row r="68" spans="1:6" s="253" customFormat="1" ht="16.5" thickTop="1">
      <c r="A68" s="232" t="s">
        <v>378</v>
      </c>
      <c r="B68" s="254" t="s">
        <v>125</v>
      </c>
      <c r="C68" s="108"/>
      <c r="D68" s="20"/>
      <c r="E68" s="2"/>
      <c r="F68" s="20"/>
    </row>
    <row r="69" spans="1:6" s="253" customFormat="1">
      <c r="A69" s="236"/>
      <c r="B69" s="255"/>
      <c r="C69" s="108"/>
      <c r="D69" s="20"/>
      <c r="E69" s="2"/>
      <c r="F69" s="20"/>
    </row>
    <row r="70" spans="1:6" s="253" customFormat="1" ht="255">
      <c r="A70" s="256" t="s">
        <v>13</v>
      </c>
      <c r="B70" s="257" t="s">
        <v>354</v>
      </c>
      <c r="C70" s="244"/>
      <c r="D70" s="23"/>
      <c r="E70" s="207"/>
      <c r="F70" s="20"/>
    </row>
    <row r="71" spans="1:6" s="253" customFormat="1">
      <c r="A71" s="256"/>
      <c r="B71" s="257" t="s">
        <v>132</v>
      </c>
      <c r="C71" s="244"/>
      <c r="D71" s="23"/>
      <c r="E71" s="207"/>
      <c r="F71" s="20"/>
    </row>
    <row r="72" spans="1:6" s="253" customFormat="1" ht="38.25">
      <c r="A72" s="256"/>
      <c r="B72" s="257" t="s">
        <v>133</v>
      </c>
      <c r="C72" s="244"/>
      <c r="D72" s="23"/>
      <c r="E72" s="207"/>
      <c r="F72" s="20"/>
    </row>
    <row r="73" spans="1:6" s="253" customFormat="1" ht="76.5">
      <c r="A73" s="256"/>
      <c r="B73" s="257" t="s">
        <v>131</v>
      </c>
      <c r="C73" s="244"/>
      <c r="D73" s="23"/>
      <c r="E73" s="207"/>
      <c r="F73" s="20"/>
    </row>
    <row r="74" spans="1:6" s="253" customFormat="1" ht="76.5">
      <c r="A74" s="256"/>
      <c r="B74" s="257" t="s">
        <v>130</v>
      </c>
      <c r="C74" s="244"/>
      <c r="D74" s="23"/>
      <c r="E74" s="207"/>
      <c r="F74" s="20"/>
    </row>
    <row r="75" spans="1:6" s="253" customFormat="1" ht="76.5">
      <c r="A75" s="256"/>
      <c r="B75" s="257" t="s">
        <v>151</v>
      </c>
      <c r="C75" s="244"/>
      <c r="D75" s="23"/>
      <c r="E75" s="207"/>
      <c r="F75" s="20"/>
    </row>
    <row r="76" spans="1:6" s="253" customFormat="1" ht="25.5">
      <c r="A76" s="256" t="s">
        <v>72</v>
      </c>
      <c r="B76" s="257" t="s">
        <v>355</v>
      </c>
      <c r="C76" s="244" t="s">
        <v>9</v>
      </c>
      <c r="D76" s="23">
        <v>1</v>
      </c>
      <c r="E76" s="207">
        <v>0</v>
      </c>
      <c r="F76" s="20">
        <f>+D76*E76</f>
        <v>0</v>
      </c>
    </row>
    <row r="77" spans="1:6" s="253" customFormat="1">
      <c r="A77" s="256" t="s">
        <v>73</v>
      </c>
      <c r="B77" s="257" t="s">
        <v>356</v>
      </c>
      <c r="C77" s="244" t="s">
        <v>9</v>
      </c>
      <c r="D77" s="23">
        <v>1</v>
      </c>
      <c r="E77" s="207">
        <v>0</v>
      </c>
      <c r="F77" s="20">
        <f t="shared" ref="F77:F93" si="0">+D77*E77</f>
        <v>0</v>
      </c>
    </row>
    <row r="78" spans="1:6" s="253" customFormat="1" ht="25.5">
      <c r="A78" s="256" t="s">
        <v>109</v>
      </c>
      <c r="B78" s="257" t="s">
        <v>357</v>
      </c>
      <c r="C78" s="244" t="s">
        <v>9</v>
      </c>
      <c r="D78" s="23">
        <v>1</v>
      </c>
      <c r="E78" s="207">
        <v>0</v>
      </c>
      <c r="F78" s="20">
        <f t="shared" si="0"/>
        <v>0</v>
      </c>
    </row>
    <row r="79" spans="1:6" s="253" customFormat="1" ht="25.5">
      <c r="A79" s="256" t="s">
        <v>134</v>
      </c>
      <c r="B79" s="257" t="s">
        <v>358</v>
      </c>
      <c r="C79" s="244" t="s">
        <v>9</v>
      </c>
      <c r="D79" s="23">
        <v>1</v>
      </c>
      <c r="E79" s="207">
        <v>0</v>
      </c>
      <c r="F79" s="20">
        <f t="shared" si="0"/>
        <v>0</v>
      </c>
    </row>
    <row r="80" spans="1:6" s="253" customFormat="1">
      <c r="A80" s="256" t="s">
        <v>111</v>
      </c>
      <c r="B80" s="257" t="s">
        <v>359</v>
      </c>
      <c r="C80" s="244" t="s">
        <v>9</v>
      </c>
      <c r="D80" s="23">
        <v>1</v>
      </c>
      <c r="E80" s="207">
        <v>0</v>
      </c>
      <c r="F80" s="20">
        <f t="shared" si="0"/>
        <v>0</v>
      </c>
    </row>
    <row r="81" spans="1:6" s="253" customFormat="1" ht="25.5">
      <c r="A81" s="256" t="s">
        <v>135</v>
      </c>
      <c r="B81" s="257" t="s">
        <v>360</v>
      </c>
      <c r="C81" s="244" t="s">
        <v>9</v>
      </c>
      <c r="D81" s="23">
        <v>1</v>
      </c>
      <c r="E81" s="207">
        <v>0</v>
      </c>
      <c r="F81" s="20">
        <f t="shared" si="0"/>
        <v>0</v>
      </c>
    </row>
    <row r="82" spans="1:6" s="253" customFormat="1" ht="25.5">
      <c r="A82" s="256" t="s">
        <v>136</v>
      </c>
      <c r="B82" s="257" t="s">
        <v>361</v>
      </c>
      <c r="C82" s="244" t="s">
        <v>9</v>
      </c>
      <c r="D82" s="23">
        <v>1</v>
      </c>
      <c r="E82" s="207">
        <v>0</v>
      </c>
      <c r="F82" s="20">
        <f t="shared" si="0"/>
        <v>0</v>
      </c>
    </row>
    <row r="83" spans="1:6" s="253" customFormat="1" ht="25.5">
      <c r="A83" s="256" t="s">
        <v>137</v>
      </c>
      <c r="B83" s="257" t="s">
        <v>362</v>
      </c>
      <c r="C83" s="244" t="s">
        <v>9</v>
      </c>
      <c r="D83" s="23">
        <v>1</v>
      </c>
      <c r="E83" s="207">
        <v>0</v>
      </c>
      <c r="F83" s="20">
        <f t="shared" si="0"/>
        <v>0</v>
      </c>
    </row>
    <row r="84" spans="1:6" s="253" customFormat="1">
      <c r="A84" s="256" t="s">
        <v>138</v>
      </c>
      <c r="B84" s="257" t="s">
        <v>363</v>
      </c>
      <c r="C84" s="244" t="s">
        <v>9</v>
      </c>
      <c r="D84" s="23">
        <v>1</v>
      </c>
      <c r="E84" s="207">
        <v>0</v>
      </c>
      <c r="F84" s="20">
        <f t="shared" si="0"/>
        <v>0</v>
      </c>
    </row>
    <row r="85" spans="1:6" s="253" customFormat="1" ht="25.5">
      <c r="A85" s="256" t="s">
        <v>139</v>
      </c>
      <c r="B85" s="257" t="s">
        <v>364</v>
      </c>
      <c r="C85" s="244" t="s">
        <v>9</v>
      </c>
      <c r="D85" s="23">
        <v>1</v>
      </c>
      <c r="E85" s="207">
        <v>0</v>
      </c>
      <c r="F85" s="20">
        <f t="shared" si="0"/>
        <v>0</v>
      </c>
    </row>
    <row r="86" spans="1:6" s="253" customFormat="1" ht="25.5">
      <c r="A86" s="256" t="s">
        <v>140</v>
      </c>
      <c r="B86" s="257" t="s">
        <v>365</v>
      </c>
      <c r="C86" s="244" t="s">
        <v>9</v>
      </c>
      <c r="D86" s="23">
        <v>1</v>
      </c>
      <c r="E86" s="207">
        <v>0</v>
      </c>
      <c r="F86" s="20">
        <f t="shared" si="0"/>
        <v>0</v>
      </c>
    </row>
    <row r="87" spans="1:6" s="253" customFormat="1" ht="25.5">
      <c r="A87" s="256" t="s">
        <v>141</v>
      </c>
      <c r="B87" s="257" t="s">
        <v>366</v>
      </c>
      <c r="C87" s="244" t="s">
        <v>9</v>
      </c>
      <c r="D87" s="23">
        <v>1</v>
      </c>
      <c r="E87" s="207">
        <v>0</v>
      </c>
      <c r="F87" s="20">
        <f t="shared" si="0"/>
        <v>0</v>
      </c>
    </row>
    <row r="88" spans="1:6" s="253" customFormat="1">
      <c r="A88" s="256" t="s">
        <v>142</v>
      </c>
      <c r="B88" s="257" t="s">
        <v>367</v>
      </c>
      <c r="C88" s="244" t="s">
        <v>9</v>
      </c>
      <c r="D88" s="23">
        <v>1</v>
      </c>
      <c r="E88" s="207">
        <v>0</v>
      </c>
      <c r="F88" s="20">
        <f t="shared" si="0"/>
        <v>0</v>
      </c>
    </row>
    <row r="89" spans="1:6" ht="25.5">
      <c r="A89" s="256" t="s">
        <v>143</v>
      </c>
      <c r="B89" s="257" t="s">
        <v>368</v>
      </c>
      <c r="C89" s="244" t="s">
        <v>9</v>
      </c>
      <c r="D89" s="23">
        <v>1</v>
      </c>
      <c r="E89" s="207">
        <v>0</v>
      </c>
      <c r="F89" s="20">
        <f t="shared" si="0"/>
        <v>0</v>
      </c>
    </row>
    <row r="90" spans="1:6" ht="25.5">
      <c r="A90" s="256" t="s">
        <v>144</v>
      </c>
      <c r="B90" s="257" t="s">
        <v>369</v>
      </c>
      <c r="C90" s="244" t="s">
        <v>9</v>
      </c>
      <c r="D90" s="23">
        <v>1</v>
      </c>
      <c r="E90" s="207">
        <v>0</v>
      </c>
      <c r="F90" s="20">
        <f t="shared" si="0"/>
        <v>0</v>
      </c>
    </row>
    <row r="91" spans="1:6" ht="25.5">
      <c r="A91" s="256" t="s">
        <v>145</v>
      </c>
      <c r="B91" s="257" t="s">
        <v>148</v>
      </c>
      <c r="C91" s="244" t="s">
        <v>9</v>
      </c>
      <c r="D91" s="23">
        <v>1</v>
      </c>
      <c r="E91" s="207">
        <v>0</v>
      </c>
      <c r="F91" s="20">
        <f t="shared" si="0"/>
        <v>0</v>
      </c>
    </row>
    <row r="92" spans="1:6" ht="25.5">
      <c r="A92" s="256" t="s">
        <v>146</v>
      </c>
      <c r="B92" s="257" t="s">
        <v>149</v>
      </c>
      <c r="C92" s="244" t="s">
        <v>9</v>
      </c>
      <c r="D92" s="23">
        <v>1</v>
      </c>
      <c r="E92" s="207">
        <v>0</v>
      </c>
      <c r="F92" s="20">
        <f t="shared" si="0"/>
        <v>0</v>
      </c>
    </row>
    <row r="93" spans="1:6" ht="25.5">
      <c r="A93" s="256" t="s">
        <v>147</v>
      </c>
      <c r="B93" s="257" t="s">
        <v>150</v>
      </c>
      <c r="C93" s="244" t="s">
        <v>9</v>
      </c>
      <c r="D93" s="23">
        <v>1</v>
      </c>
      <c r="E93" s="207">
        <v>0</v>
      </c>
      <c r="F93" s="20">
        <f t="shared" si="0"/>
        <v>0</v>
      </c>
    </row>
    <row r="94" spans="1:6">
      <c r="A94" s="256"/>
      <c r="B94" s="257"/>
      <c r="C94" s="244"/>
      <c r="D94" s="23"/>
      <c r="E94" s="207"/>
    </row>
    <row r="95" spans="1:6" ht="242.25">
      <c r="A95" s="256" t="s">
        <v>14</v>
      </c>
      <c r="B95" s="257" t="s">
        <v>370</v>
      </c>
      <c r="C95" s="244"/>
      <c r="D95" s="23"/>
      <c r="E95" s="207"/>
    </row>
    <row r="96" spans="1:6">
      <c r="A96" s="256"/>
      <c r="B96" s="257" t="s">
        <v>371</v>
      </c>
      <c r="C96" s="244"/>
      <c r="D96" s="23"/>
      <c r="E96" s="207"/>
    </row>
    <row r="97" spans="1:6" ht="76.5">
      <c r="A97" s="256"/>
      <c r="B97" s="257" t="s">
        <v>372</v>
      </c>
      <c r="C97" s="244"/>
      <c r="D97" s="23"/>
      <c r="E97" s="207"/>
    </row>
    <row r="98" spans="1:6" ht="25.5">
      <c r="A98" s="256" t="s">
        <v>72</v>
      </c>
      <c r="B98" s="257" t="s">
        <v>373</v>
      </c>
      <c r="C98" s="244" t="s">
        <v>9</v>
      </c>
      <c r="D98" s="23">
        <v>1</v>
      </c>
      <c r="E98" s="207">
        <v>0</v>
      </c>
      <c r="F98" s="20">
        <f>+D98*E98</f>
        <v>0</v>
      </c>
    </row>
    <row r="99" spans="1:6" ht="25.5">
      <c r="A99" s="256" t="s">
        <v>73</v>
      </c>
      <c r="B99" s="257" t="s">
        <v>374</v>
      </c>
      <c r="C99" s="244" t="s">
        <v>9</v>
      </c>
      <c r="D99" s="23">
        <v>1</v>
      </c>
      <c r="E99" s="207">
        <v>0</v>
      </c>
      <c r="F99" s="20">
        <f>+D99*E99</f>
        <v>0</v>
      </c>
    </row>
    <row r="100" spans="1:6">
      <c r="A100" s="256"/>
      <c r="B100" s="257"/>
      <c r="C100" s="244"/>
      <c r="D100" s="23"/>
      <c r="E100" s="207"/>
    </row>
    <row r="101" spans="1:6" ht="38.25">
      <c r="A101" s="256" t="s">
        <v>15</v>
      </c>
      <c r="B101" s="257" t="s">
        <v>156</v>
      </c>
      <c r="C101" s="244" t="s">
        <v>0</v>
      </c>
      <c r="D101" s="23">
        <v>43</v>
      </c>
      <c r="E101" s="207">
        <v>0</v>
      </c>
      <c r="F101" s="20">
        <f>+D101*E101</f>
        <v>0</v>
      </c>
    </row>
    <row r="102" spans="1:6">
      <c r="A102" s="256"/>
      <c r="B102" s="257"/>
      <c r="C102" s="244"/>
      <c r="D102" s="23"/>
      <c r="E102" s="2"/>
    </row>
    <row r="103" spans="1:6" ht="13.5" thickBot="1">
      <c r="A103" s="5"/>
      <c r="B103" s="246" t="s">
        <v>126</v>
      </c>
      <c r="C103" s="247"/>
      <c r="D103" s="248"/>
      <c r="E103" s="227"/>
      <c r="F103" s="248">
        <f>SUM(F70:F102)</f>
        <v>0</v>
      </c>
    </row>
    <row r="104" spans="1:6" ht="16.5" thickTop="1">
      <c r="A104" s="232" t="s">
        <v>379</v>
      </c>
      <c r="B104" s="254" t="s">
        <v>127</v>
      </c>
      <c r="C104" s="108"/>
      <c r="E104" s="2"/>
    </row>
    <row r="105" spans="1:6">
      <c r="A105" s="236"/>
      <c r="B105" s="255"/>
      <c r="C105" s="108"/>
      <c r="E105" s="2"/>
    </row>
    <row r="106" spans="1:6" ht="153">
      <c r="A106" s="256" t="s">
        <v>13</v>
      </c>
      <c r="B106" s="257" t="s">
        <v>375</v>
      </c>
      <c r="C106" s="244" t="s">
        <v>9</v>
      </c>
      <c r="D106" s="23">
        <v>1</v>
      </c>
      <c r="E106" s="207">
        <v>0</v>
      </c>
      <c r="F106" s="20">
        <f>+D106*E106</f>
        <v>0</v>
      </c>
    </row>
    <row r="107" spans="1:6">
      <c r="A107" s="256"/>
      <c r="B107" s="257"/>
      <c r="C107" s="244"/>
      <c r="D107" s="23"/>
      <c r="E107" s="207"/>
    </row>
    <row r="108" spans="1:6" ht="153">
      <c r="A108" s="256" t="s">
        <v>14</v>
      </c>
      <c r="B108" s="257" t="s">
        <v>376</v>
      </c>
      <c r="C108" s="244" t="s">
        <v>9</v>
      </c>
      <c r="D108" s="23">
        <v>10</v>
      </c>
      <c r="E108" s="207">
        <v>0</v>
      </c>
      <c r="F108" s="20">
        <f>+D108*E108</f>
        <v>0</v>
      </c>
    </row>
    <row r="109" spans="1:6">
      <c r="A109" s="256"/>
      <c r="B109" s="257"/>
      <c r="C109" s="244"/>
      <c r="D109" s="23"/>
    </row>
    <row r="110" spans="1:6" ht="13.5" thickBot="1">
      <c r="A110" s="5"/>
      <c r="B110" s="246" t="s">
        <v>128</v>
      </c>
      <c r="C110" s="247"/>
      <c r="D110" s="248"/>
      <c r="E110" s="248"/>
      <c r="F110" s="248">
        <f>SUM(F106:F109)</f>
        <v>0</v>
      </c>
    </row>
    <row r="111" spans="1:6" ht="13.5" thickTop="1"/>
  </sheetData>
  <sheetProtection algorithmName="SHA-512" hashValue="5d9FzjB3XKC8RhEE59+5bWx2HTQ6CtDcJIefgExQPQgMYvZbv8Xw5XFzk++qAg76F8tyJcpPBCM8bv2BRoYWtw==" saltValue="RR/EfdaNAdyovhlfDcw1vw==" spinCount="100000" sheet="1" objects="1" scenarios="1" selectLockedCells="1"/>
  <pageMargins left="0.98425196850393704" right="0.19685039370078741" top="0.78740157480314965" bottom="0.78740157480314965" header="0.31496062992125984" footer="0.31496062992125984"/>
  <pageSetup paperSize="9" orientation="portrait" horizontalDpi="1200" verticalDpi="1200" r:id="rId1"/>
  <headerFooter>
    <oddFooter>Stran &amp;P od &amp;N</oddFooter>
  </headerFooter>
  <rowBreaks count="6" manualBreakCount="6">
    <brk id="17" max="16383" man="1"/>
    <brk id="27" max="16383" man="1"/>
    <brk id="46" max="16383" man="1"/>
    <brk id="51" max="16383" man="1"/>
    <brk id="56" max="16383" man="1"/>
    <brk id="8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zoomScaleNormal="100" workbookViewId="0">
      <selection activeCell="E11" sqref="E11"/>
    </sheetView>
  </sheetViews>
  <sheetFormatPr defaultRowHeight="15"/>
  <cols>
    <col min="1" max="1" width="7.7109375" style="130" customWidth="1"/>
    <col min="2" max="2" width="53.28515625" style="126" customWidth="1"/>
    <col min="3" max="3" width="7.42578125" style="127" customWidth="1"/>
    <col min="4" max="4" width="5.140625" style="127" customWidth="1"/>
    <col min="5" max="5" width="10.7109375" style="128" customWidth="1"/>
    <col min="6" max="6" width="12.7109375" style="128" customWidth="1"/>
    <col min="7" max="7" width="9.140625" style="126"/>
    <col min="8" max="8" width="9.140625" style="335"/>
    <col min="9" max="16384" width="9.140625" style="126"/>
  </cols>
  <sheetData>
    <row r="1" spans="1:8" s="270" customFormat="1" ht="15.75" customHeight="1">
      <c r="A1" s="269" t="s">
        <v>399</v>
      </c>
      <c r="C1" s="271"/>
      <c r="D1" s="271"/>
      <c r="E1" s="271"/>
      <c r="F1" s="272"/>
      <c r="H1" s="273"/>
    </row>
    <row r="2" spans="1:8" s="270" customFormat="1" ht="15.75" customHeight="1">
      <c r="A2" s="274" t="s">
        <v>291</v>
      </c>
      <c r="B2" s="275" t="s">
        <v>162</v>
      </c>
      <c r="C2" s="272"/>
      <c r="D2" s="272"/>
      <c r="E2" s="272"/>
      <c r="F2" s="272"/>
      <c r="H2" s="273"/>
    </row>
    <row r="3" spans="1:8" s="278" customFormat="1" ht="30" customHeight="1">
      <c r="A3" s="276"/>
      <c r="B3" s="277"/>
      <c r="H3" s="279"/>
    </row>
    <row r="4" spans="1:8" s="144" customFormat="1" ht="15.75">
      <c r="A4" s="280"/>
      <c r="B4" s="277"/>
      <c r="C4" s="281"/>
      <c r="D4" s="281"/>
      <c r="E4" s="282"/>
      <c r="F4" s="282"/>
      <c r="H4" s="147"/>
    </row>
    <row r="5" spans="1:8" s="288" customFormat="1" ht="18">
      <c r="A5" s="283"/>
      <c r="B5" s="284" t="s">
        <v>306</v>
      </c>
      <c r="C5" s="285"/>
      <c r="D5" s="286"/>
      <c r="E5" s="287"/>
      <c r="F5" s="287"/>
      <c r="H5" s="289"/>
    </row>
    <row r="6" spans="1:8" s="145" customFormat="1" ht="15.75">
      <c r="A6" s="290"/>
      <c r="B6" s="291"/>
      <c r="C6" s="212" t="s">
        <v>29</v>
      </c>
      <c r="D6" s="212" t="s">
        <v>11</v>
      </c>
      <c r="E6" s="213" t="s">
        <v>27</v>
      </c>
      <c r="F6" s="213" t="s">
        <v>28</v>
      </c>
      <c r="H6" s="148"/>
    </row>
    <row r="7" spans="1:8" s="145" customFormat="1" ht="15.75">
      <c r="A7" s="290">
        <f>COUNT($A$6:A6)+1</f>
        <v>1</v>
      </c>
      <c r="B7" s="292" t="s">
        <v>163</v>
      </c>
      <c r="C7" s="149"/>
      <c r="D7" s="149"/>
      <c r="E7" s="293"/>
      <c r="F7" s="293"/>
      <c r="H7" s="148"/>
    </row>
    <row r="8" spans="1:8" s="145" customFormat="1" ht="135">
      <c r="A8" s="290"/>
      <c r="B8" s="141" t="s">
        <v>307</v>
      </c>
      <c r="C8" s="294" t="s">
        <v>100</v>
      </c>
      <c r="D8" s="295">
        <v>3</v>
      </c>
      <c r="E8" s="114">
        <v>0</v>
      </c>
      <c r="F8" s="296">
        <f>SUM(E8*D8)</f>
        <v>0</v>
      </c>
      <c r="H8" s="148"/>
    </row>
    <row r="9" spans="1:8" s="145" customFormat="1">
      <c r="A9" s="290"/>
      <c r="B9" s="141"/>
      <c r="C9" s="136"/>
      <c r="D9" s="136"/>
      <c r="E9" s="258"/>
      <c r="F9" s="139"/>
      <c r="H9" s="148"/>
    </row>
    <row r="10" spans="1:8" s="145" customFormat="1" ht="15.75">
      <c r="A10" s="290">
        <f>COUNT($A$6:A9)+1</f>
        <v>2</v>
      </c>
      <c r="B10" s="292" t="s">
        <v>164</v>
      </c>
      <c r="C10" s="138"/>
      <c r="D10" s="136"/>
      <c r="E10" s="258"/>
      <c r="F10" s="139"/>
      <c r="H10" s="148"/>
    </row>
    <row r="11" spans="1:8" s="145" customFormat="1" ht="165">
      <c r="A11" s="290"/>
      <c r="B11" s="297" t="s">
        <v>308</v>
      </c>
      <c r="C11" s="298" t="s">
        <v>100</v>
      </c>
      <c r="D11" s="298">
        <v>3</v>
      </c>
      <c r="E11" s="259">
        <v>0</v>
      </c>
      <c r="F11" s="299">
        <f>SUM(E11*D11)</f>
        <v>0</v>
      </c>
      <c r="H11" s="148"/>
    </row>
    <row r="12" spans="1:8" s="145" customFormat="1" ht="15.75">
      <c r="A12" s="290"/>
      <c r="B12" s="291"/>
      <c r="C12" s="300"/>
      <c r="D12" s="300"/>
      <c r="E12" s="258"/>
      <c r="F12" s="301"/>
      <c r="H12" s="148"/>
    </row>
    <row r="13" spans="1:8" s="145" customFormat="1" ht="15.75">
      <c r="A13" s="290">
        <f>COUNT($A$6:A12)+1</f>
        <v>3</v>
      </c>
      <c r="B13" s="291" t="s">
        <v>165</v>
      </c>
      <c r="C13" s="136"/>
      <c r="D13" s="136"/>
      <c r="E13" s="258"/>
      <c r="F13" s="139"/>
      <c r="H13" s="148"/>
    </row>
    <row r="14" spans="1:8" s="145" customFormat="1" ht="180">
      <c r="A14" s="290"/>
      <c r="B14" s="302" t="s">
        <v>309</v>
      </c>
      <c r="C14" s="303" t="s">
        <v>166</v>
      </c>
      <c r="D14" s="304">
        <v>3</v>
      </c>
      <c r="E14" s="114">
        <v>0</v>
      </c>
      <c r="F14" s="115">
        <f>D14*E14</f>
        <v>0</v>
      </c>
      <c r="H14" s="148"/>
    </row>
    <row r="15" spans="1:8" s="145" customFormat="1">
      <c r="A15" s="305"/>
      <c r="B15" s="141"/>
      <c r="C15" s="300"/>
      <c r="D15" s="300"/>
      <c r="E15" s="258"/>
      <c r="F15" s="301"/>
      <c r="H15" s="148"/>
    </row>
    <row r="16" spans="1:8" s="145" customFormat="1" ht="15.75">
      <c r="A16" s="290">
        <f>COUNT($A$6:A15)+1</f>
        <v>4</v>
      </c>
      <c r="B16" s="292" t="s">
        <v>167</v>
      </c>
      <c r="C16" s="138"/>
      <c r="D16" s="136"/>
      <c r="E16" s="258"/>
      <c r="F16" s="139"/>
      <c r="H16" s="148"/>
    </row>
    <row r="17" spans="1:8" s="145" customFormat="1">
      <c r="A17" s="305"/>
      <c r="B17" s="141" t="s">
        <v>168</v>
      </c>
      <c r="C17" s="138" t="s">
        <v>100</v>
      </c>
      <c r="D17" s="136">
        <v>3</v>
      </c>
      <c r="E17" s="258">
        <v>0</v>
      </c>
      <c r="F17" s="139">
        <f>D17*E17</f>
        <v>0</v>
      </c>
      <c r="H17" s="148"/>
    </row>
    <row r="18" spans="1:8" s="145" customFormat="1">
      <c r="A18" s="305"/>
      <c r="B18" s="141" t="s">
        <v>169</v>
      </c>
      <c r="C18" s="138" t="s">
        <v>100</v>
      </c>
      <c r="D18" s="136">
        <v>3</v>
      </c>
      <c r="E18" s="258">
        <v>0</v>
      </c>
      <c r="F18" s="139">
        <f>D18*E18</f>
        <v>0</v>
      </c>
      <c r="H18" s="148"/>
    </row>
    <row r="19" spans="1:8" s="145" customFormat="1">
      <c r="A19" s="305"/>
      <c r="B19" s="141" t="s">
        <v>170</v>
      </c>
      <c r="C19" s="138" t="s">
        <v>100</v>
      </c>
      <c r="D19" s="136">
        <v>3</v>
      </c>
      <c r="E19" s="258">
        <v>0</v>
      </c>
      <c r="F19" s="139">
        <f>D19*E19</f>
        <v>0</v>
      </c>
      <c r="H19" s="148"/>
    </row>
    <row r="20" spans="1:8" s="145" customFormat="1">
      <c r="A20" s="305"/>
      <c r="B20" s="141"/>
      <c r="C20" s="138"/>
      <c r="D20" s="136"/>
      <c r="E20" s="258"/>
      <c r="F20" s="139"/>
      <c r="H20" s="148"/>
    </row>
    <row r="21" spans="1:8" s="145" customFormat="1" ht="30">
      <c r="A21" s="290">
        <f>COUNT($A$6:A20)+1</f>
        <v>5</v>
      </c>
      <c r="B21" s="141" t="s">
        <v>171</v>
      </c>
      <c r="C21" s="138" t="s">
        <v>100</v>
      </c>
      <c r="D21" s="136">
        <v>1</v>
      </c>
      <c r="E21" s="260">
        <v>0</v>
      </c>
      <c r="F21" s="139">
        <f>D21*E21</f>
        <v>0</v>
      </c>
      <c r="H21" s="148"/>
    </row>
    <row r="22" spans="1:8" s="145" customFormat="1">
      <c r="A22" s="305"/>
      <c r="B22" s="141"/>
      <c r="C22" s="136"/>
      <c r="D22" s="136"/>
      <c r="E22" s="258"/>
      <c r="F22" s="139"/>
      <c r="H22" s="148"/>
    </row>
    <row r="23" spans="1:8" s="145" customFormat="1" ht="30">
      <c r="A23" s="290">
        <f>COUNT($A$6:A21)+1</f>
        <v>6</v>
      </c>
      <c r="B23" s="141" t="s">
        <v>172</v>
      </c>
      <c r="C23" s="138" t="s">
        <v>100</v>
      </c>
      <c r="D23" s="136">
        <v>1</v>
      </c>
      <c r="E23" s="260">
        <v>0</v>
      </c>
      <c r="F23" s="139">
        <f>D23*E23</f>
        <v>0</v>
      </c>
      <c r="H23" s="148"/>
    </row>
    <row r="24" spans="1:8" s="145" customFormat="1">
      <c r="A24" s="305"/>
      <c r="B24" s="141"/>
      <c r="C24" s="138"/>
      <c r="D24" s="136"/>
      <c r="E24" s="258"/>
      <c r="F24" s="139"/>
      <c r="H24" s="148"/>
    </row>
    <row r="25" spans="1:8" s="145" customFormat="1" ht="30">
      <c r="A25" s="305"/>
      <c r="B25" s="141" t="s">
        <v>173</v>
      </c>
      <c r="C25" s="138"/>
      <c r="D25" s="136"/>
      <c r="E25" s="258"/>
      <c r="F25" s="139"/>
      <c r="H25" s="148"/>
    </row>
    <row r="26" spans="1:8" s="145" customFormat="1">
      <c r="A26" s="306"/>
      <c r="B26" s="141"/>
      <c r="C26" s="151"/>
      <c r="D26" s="149"/>
      <c r="E26" s="261"/>
      <c r="F26" s="307"/>
      <c r="H26" s="148"/>
    </row>
    <row r="27" spans="1:8" s="145" customFormat="1" ht="31.5">
      <c r="A27" s="136"/>
      <c r="B27" s="308"/>
      <c r="C27" s="309"/>
      <c r="D27" s="310"/>
      <c r="E27" s="262" t="s">
        <v>174</v>
      </c>
      <c r="F27" s="312">
        <f>SUM(F6:F26)</f>
        <v>0</v>
      </c>
      <c r="H27" s="148"/>
    </row>
    <row r="28" spans="1:8" s="145" customFormat="1">
      <c r="A28" s="136"/>
      <c r="B28" s="141"/>
      <c r="C28" s="313"/>
      <c r="D28" s="314"/>
      <c r="E28" s="263"/>
      <c r="F28" s="316"/>
      <c r="H28" s="148"/>
    </row>
    <row r="29" spans="1:8" s="145" customFormat="1" ht="36">
      <c r="A29" s="317"/>
      <c r="B29" s="318" t="s">
        <v>175</v>
      </c>
      <c r="C29" s="319"/>
      <c r="D29" s="320"/>
      <c r="E29" s="264"/>
      <c r="F29" s="321"/>
      <c r="G29" s="322"/>
      <c r="H29" s="323"/>
    </row>
    <row r="30" spans="1:8" s="145" customFormat="1">
      <c r="A30" s="136"/>
      <c r="B30" s="141"/>
      <c r="C30" s="313"/>
      <c r="D30" s="314"/>
      <c r="E30" s="263"/>
      <c r="F30" s="316"/>
      <c r="G30" s="322"/>
      <c r="H30" s="323"/>
    </row>
    <row r="31" spans="1:8" s="145" customFormat="1" ht="60">
      <c r="A31" s="290">
        <f>COUNT($A$6:A29)+1</f>
        <v>7</v>
      </c>
      <c r="B31" s="141" t="s">
        <v>176</v>
      </c>
      <c r="C31" s="313"/>
      <c r="D31" s="314"/>
      <c r="E31" s="265"/>
      <c r="F31" s="316"/>
      <c r="G31" s="322"/>
      <c r="H31" s="323"/>
    </row>
    <row r="32" spans="1:8" s="145" customFormat="1">
      <c r="A32" s="136"/>
      <c r="B32" s="141" t="s">
        <v>177</v>
      </c>
      <c r="C32" s="138" t="s">
        <v>178</v>
      </c>
      <c r="D32" s="136">
        <v>10</v>
      </c>
      <c r="E32" s="266">
        <v>0</v>
      </c>
      <c r="F32" s="139">
        <f>D32*E32</f>
        <v>0</v>
      </c>
      <c r="H32" s="148"/>
    </row>
    <row r="33" spans="1:8" s="145" customFormat="1">
      <c r="A33" s="136"/>
      <c r="B33" s="141" t="s">
        <v>179</v>
      </c>
      <c r="C33" s="138" t="s">
        <v>178</v>
      </c>
      <c r="D33" s="136">
        <v>75</v>
      </c>
      <c r="E33" s="266">
        <v>0</v>
      </c>
      <c r="F33" s="139">
        <f>D33*E33</f>
        <v>0</v>
      </c>
      <c r="G33" s="322"/>
      <c r="H33" s="148"/>
    </row>
    <row r="34" spans="1:8" s="145" customFormat="1">
      <c r="A34" s="136"/>
      <c r="B34" s="141" t="s">
        <v>180</v>
      </c>
      <c r="C34" s="138" t="s">
        <v>178</v>
      </c>
      <c r="D34" s="136">
        <v>75</v>
      </c>
      <c r="E34" s="266">
        <v>0</v>
      </c>
      <c r="F34" s="139">
        <f>D34*E34</f>
        <v>0</v>
      </c>
      <c r="H34" s="148"/>
    </row>
    <row r="35" spans="1:8" s="145" customFormat="1">
      <c r="A35" s="136"/>
      <c r="B35" s="141" t="s">
        <v>181</v>
      </c>
      <c r="C35" s="138" t="s">
        <v>178</v>
      </c>
      <c r="D35" s="136">
        <v>20</v>
      </c>
      <c r="E35" s="266">
        <v>0</v>
      </c>
      <c r="F35" s="139">
        <f>D35*E35</f>
        <v>0</v>
      </c>
      <c r="H35" s="148"/>
    </row>
    <row r="36" spans="1:8" s="145" customFormat="1">
      <c r="A36" s="136"/>
      <c r="B36" s="141"/>
      <c r="C36" s="138"/>
      <c r="D36" s="136"/>
      <c r="E36" s="266"/>
      <c r="F36" s="139"/>
      <c r="H36" s="148"/>
    </row>
    <row r="37" spans="1:8" s="145" customFormat="1">
      <c r="A37" s="290">
        <f>COUNT($A$6:A35)+1</f>
        <v>8</v>
      </c>
      <c r="B37" s="141" t="s">
        <v>182</v>
      </c>
      <c r="C37" s="138"/>
      <c r="D37" s="136"/>
      <c r="E37" s="266"/>
      <c r="F37" s="139"/>
      <c r="H37" s="148"/>
    </row>
    <row r="38" spans="1:8" s="322" customFormat="1">
      <c r="A38" s="290"/>
      <c r="B38" s="141" t="s">
        <v>183</v>
      </c>
      <c r="C38" s="138" t="s">
        <v>100</v>
      </c>
      <c r="D38" s="136">
        <v>1</v>
      </c>
      <c r="E38" s="266">
        <v>0</v>
      </c>
      <c r="F38" s="139" t="s">
        <v>184</v>
      </c>
      <c r="G38" s="144"/>
      <c r="H38" s="147"/>
    </row>
    <row r="39" spans="1:8" s="322" customFormat="1">
      <c r="A39" s="136"/>
      <c r="B39" s="141" t="s">
        <v>185</v>
      </c>
      <c r="C39" s="138" t="s">
        <v>100</v>
      </c>
      <c r="D39" s="136">
        <v>1</v>
      </c>
      <c r="E39" s="266">
        <v>0</v>
      </c>
      <c r="F39" s="139" t="s">
        <v>184</v>
      </c>
      <c r="G39" s="144"/>
      <c r="H39" s="147"/>
    </row>
    <row r="40" spans="1:8" s="322" customFormat="1">
      <c r="A40" s="136"/>
      <c r="B40" s="141" t="s">
        <v>186</v>
      </c>
      <c r="C40" s="138" t="s">
        <v>100</v>
      </c>
      <c r="D40" s="136">
        <v>1</v>
      </c>
      <c r="E40" s="266">
        <v>0</v>
      </c>
      <c r="F40" s="139" t="s">
        <v>184</v>
      </c>
      <c r="G40" s="144"/>
      <c r="H40" s="147"/>
    </row>
    <row r="41" spans="1:8" s="322" customFormat="1">
      <c r="A41" s="136"/>
      <c r="B41" s="141" t="s">
        <v>187</v>
      </c>
      <c r="C41" s="138" t="s">
        <v>100</v>
      </c>
      <c r="D41" s="136">
        <v>1</v>
      </c>
      <c r="E41" s="266">
        <v>0</v>
      </c>
      <c r="F41" s="139" t="s">
        <v>184</v>
      </c>
      <c r="G41" s="144"/>
      <c r="H41" s="147"/>
    </row>
    <row r="42" spans="1:8" s="322" customFormat="1">
      <c r="A42" s="136"/>
      <c r="B42" s="141" t="s">
        <v>188</v>
      </c>
      <c r="C42" s="138" t="s">
        <v>100</v>
      </c>
      <c r="D42" s="136">
        <v>1</v>
      </c>
      <c r="E42" s="266">
        <v>0</v>
      </c>
      <c r="F42" s="139" t="s">
        <v>184</v>
      </c>
      <c r="G42" s="144"/>
      <c r="H42" s="147"/>
    </row>
    <row r="43" spans="1:8" s="322" customFormat="1">
      <c r="A43" s="136"/>
      <c r="B43" s="141"/>
      <c r="C43" s="300"/>
      <c r="D43" s="300"/>
      <c r="E43" s="258"/>
      <c r="F43" s="301"/>
      <c r="G43" s="144"/>
      <c r="H43" s="147"/>
    </row>
    <row r="44" spans="1:8" s="322" customFormat="1" ht="105">
      <c r="A44" s="290">
        <f>COUNT($A$6:A42)+1</f>
        <v>9</v>
      </c>
      <c r="B44" s="141" t="s">
        <v>189</v>
      </c>
      <c r="C44" s="300"/>
      <c r="D44" s="300"/>
      <c r="E44" s="258"/>
      <c r="F44" s="301"/>
      <c r="G44" s="144"/>
      <c r="H44" s="147"/>
    </row>
    <row r="45" spans="1:8" s="145" customFormat="1">
      <c r="A45" s="136"/>
      <c r="B45" s="141" t="s">
        <v>310</v>
      </c>
      <c r="C45" s="300" t="s">
        <v>9</v>
      </c>
      <c r="D45" s="300">
        <v>3</v>
      </c>
      <c r="E45" s="266">
        <v>0</v>
      </c>
      <c r="F45" s="139">
        <f>D45*E45</f>
        <v>0</v>
      </c>
      <c r="G45" s="144"/>
      <c r="H45" s="147"/>
    </row>
    <row r="46" spans="1:8" s="322" customFormat="1">
      <c r="A46" s="136"/>
      <c r="B46" s="141"/>
      <c r="C46" s="313"/>
      <c r="D46" s="314"/>
      <c r="E46" s="267"/>
      <c r="F46" s="316"/>
      <c r="G46" s="144"/>
      <c r="H46" s="147"/>
    </row>
    <row r="47" spans="1:8" s="145" customFormat="1" ht="120">
      <c r="A47" s="136">
        <f>COUNT($A$6:A46)+1</f>
        <v>10</v>
      </c>
      <c r="B47" s="137" t="s">
        <v>190</v>
      </c>
      <c r="C47" s="324"/>
      <c r="D47" s="298"/>
      <c r="E47" s="268"/>
      <c r="F47" s="299"/>
      <c r="G47" s="144"/>
      <c r="H47" s="147"/>
    </row>
    <row r="48" spans="1:8" s="145" customFormat="1">
      <c r="A48" s="136"/>
      <c r="B48" s="137" t="s">
        <v>191</v>
      </c>
      <c r="C48" s="324" t="s">
        <v>178</v>
      </c>
      <c r="D48" s="298">
        <v>35</v>
      </c>
      <c r="E48" s="116">
        <v>0</v>
      </c>
      <c r="F48" s="325">
        <f>D48*E48</f>
        <v>0</v>
      </c>
      <c r="G48" s="144"/>
      <c r="H48" s="147"/>
    </row>
    <row r="49" spans="1:8" s="145" customFormat="1">
      <c r="A49" s="136"/>
      <c r="B49" s="137" t="s">
        <v>192</v>
      </c>
      <c r="C49" s="324" t="s">
        <v>178</v>
      </c>
      <c r="D49" s="298">
        <v>15</v>
      </c>
      <c r="E49" s="116">
        <v>0</v>
      </c>
      <c r="F49" s="325">
        <f>D49*E49</f>
        <v>0</v>
      </c>
      <c r="G49" s="144"/>
      <c r="H49" s="147"/>
    </row>
    <row r="50" spans="1:8" s="145" customFormat="1">
      <c r="A50" s="136"/>
      <c r="B50" s="137" t="s">
        <v>193</v>
      </c>
      <c r="C50" s="324" t="s">
        <v>9</v>
      </c>
      <c r="D50" s="298">
        <v>3</v>
      </c>
      <c r="E50" s="116">
        <v>0</v>
      </c>
      <c r="F50" s="325">
        <f>D50*E50</f>
        <v>0</v>
      </c>
      <c r="G50" s="144"/>
      <c r="H50" s="147"/>
    </row>
    <row r="51" spans="1:8" s="145" customFormat="1">
      <c r="A51" s="136"/>
      <c r="B51" s="137"/>
      <c r="C51" s="324"/>
      <c r="D51" s="298"/>
      <c r="E51" s="116"/>
      <c r="F51" s="325"/>
      <c r="G51" s="144"/>
      <c r="H51" s="147"/>
    </row>
    <row r="52" spans="1:8" s="144" customFormat="1" ht="60">
      <c r="A52" s="136">
        <f>COUNT($A$6:A50)+1</f>
        <v>11</v>
      </c>
      <c r="B52" s="136" t="s">
        <v>194</v>
      </c>
      <c r="C52" s="324" t="s">
        <v>100</v>
      </c>
      <c r="D52" s="298">
        <v>1</v>
      </c>
      <c r="E52" s="116">
        <v>0</v>
      </c>
      <c r="F52" s="325">
        <f>D52*E52</f>
        <v>0</v>
      </c>
      <c r="G52" s="145"/>
      <c r="H52" s="148"/>
    </row>
    <row r="53" spans="1:8" s="144" customFormat="1">
      <c r="A53" s="136"/>
      <c r="B53" s="137"/>
      <c r="C53" s="324"/>
      <c r="D53" s="298"/>
      <c r="E53" s="116"/>
      <c r="F53" s="325"/>
      <c r="G53" s="145"/>
      <c r="H53" s="148"/>
    </row>
    <row r="54" spans="1:8" s="144" customFormat="1" ht="45.75">
      <c r="A54" s="136">
        <f>COUNT($A$6:A52)+1</f>
        <v>12</v>
      </c>
      <c r="B54" s="326" t="s">
        <v>383</v>
      </c>
      <c r="C54" s="327" t="s">
        <v>166</v>
      </c>
      <c r="D54" s="328">
        <v>1</v>
      </c>
      <c r="E54" s="116">
        <v>0</v>
      </c>
      <c r="F54" s="325">
        <f>D54*E54</f>
        <v>0</v>
      </c>
      <c r="H54" s="147"/>
    </row>
    <row r="55" spans="1:8" s="144" customFormat="1">
      <c r="A55" s="329"/>
      <c r="B55" s="330"/>
      <c r="C55" s="331"/>
      <c r="D55" s="332"/>
      <c r="E55" s="116"/>
      <c r="F55" s="117"/>
      <c r="H55" s="147"/>
    </row>
    <row r="56" spans="1:8" s="144" customFormat="1" ht="45.75">
      <c r="A56" s="136">
        <f>COUNT($A$6:A54)+1</f>
        <v>13</v>
      </c>
      <c r="B56" s="326" t="s">
        <v>384</v>
      </c>
      <c r="C56" s="333" t="s">
        <v>166</v>
      </c>
      <c r="D56" s="328">
        <v>1</v>
      </c>
      <c r="E56" s="116">
        <v>0</v>
      </c>
      <c r="F56" s="117">
        <f>D56*E56</f>
        <v>0</v>
      </c>
      <c r="H56" s="147"/>
    </row>
    <row r="57" spans="1:8" s="145" customFormat="1" ht="20.25">
      <c r="A57" s="329"/>
      <c r="B57" s="330"/>
      <c r="C57" s="331"/>
      <c r="D57" s="332"/>
      <c r="E57" s="116"/>
      <c r="F57" s="117"/>
      <c r="G57" s="144"/>
      <c r="H57" s="334"/>
    </row>
    <row r="58" spans="1:8" s="145" customFormat="1" ht="45.75">
      <c r="A58" s="136">
        <f>COUNT($A$6:A56)+1</f>
        <v>14</v>
      </c>
      <c r="B58" s="326" t="s">
        <v>385</v>
      </c>
      <c r="C58" s="333" t="s">
        <v>166</v>
      </c>
      <c r="D58" s="328">
        <v>1</v>
      </c>
      <c r="E58" s="116">
        <v>0</v>
      </c>
      <c r="F58" s="117">
        <f>D58*E58</f>
        <v>0</v>
      </c>
      <c r="G58" s="144"/>
      <c r="H58" s="334"/>
    </row>
    <row r="59" spans="1:8" s="144" customFormat="1">
      <c r="A59" s="329"/>
      <c r="B59" s="330"/>
      <c r="C59" s="331"/>
      <c r="D59" s="332"/>
      <c r="E59" s="116"/>
      <c r="F59" s="117"/>
      <c r="G59" s="126"/>
      <c r="H59" s="335"/>
    </row>
    <row r="60" spans="1:8" s="144" customFormat="1" ht="60.75">
      <c r="A60" s="136">
        <f>COUNT($A$6:A58)+1</f>
        <v>15</v>
      </c>
      <c r="B60" s="326" t="s">
        <v>386</v>
      </c>
      <c r="C60" s="333" t="s">
        <v>166</v>
      </c>
      <c r="D60" s="328">
        <v>1</v>
      </c>
      <c r="E60" s="116">
        <v>0</v>
      </c>
      <c r="F60" s="117">
        <f>D60*E60</f>
        <v>0</v>
      </c>
      <c r="H60" s="147"/>
    </row>
    <row r="61" spans="1:8" s="144" customFormat="1" ht="15.75">
      <c r="A61" s="329"/>
      <c r="B61" s="326"/>
      <c r="C61" s="333"/>
      <c r="D61" s="328"/>
      <c r="E61" s="116"/>
      <c r="F61" s="117"/>
      <c r="H61" s="147"/>
    </row>
    <row r="62" spans="1:8" s="144" customFormat="1" ht="60.75">
      <c r="A62" s="136">
        <f>COUNT($A$6:A60)+1</f>
        <v>16</v>
      </c>
      <c r="B62" s="326" t="s">
        <v>387</v>
      </c>
      <c r="C62" s="327" t="s">
        <v>100</v>
      </c>
      <c r="D62" s="328">
        <v>1</v>
      </c>
      <c r="E62" s="118">
        <v>0</v>
      </c>
      <c r="F62" s="117">
        <f>D62*E62</f>
        <v>0</v>
      </c>
      <c r="H62" s="147"/>
    </row>
    <row r="63" spans="1:8" s="144" customFormat="1" ht="17.25" customHeight="1">
      <c r="A63" s="58"/>
      <c r="B63" s="58"/>
      <c r="C63" s="58"/>
      <c r="D63" s="58"/>
      <c r="E63" s="119"/>
      <c r="F63" s="120"/>
      <c r="H63" s="147"/>
    </row>
    <row r="64" spans="1:8" s="144" customFormat="1">
      <c r="A64" s="290"/>
      <c r="B64" s="141"/>
      <c r="C64" s="313"/>
      <c r="D64" s="314"/>
      <c r="E64" s="315"/>
      <c r="F64" s="316"/>
      <c r="H64" s="147"/>
    </row>
    <row r="65" spans="1:8" s="144" customFormat="1" ht="31.5">
      <c r="A65" s="336"/>
      <c r="B65" s="308"/>
      <c r="C65" s="309"/>
      <c r="D65" s="310"/>
      <c r="E65" s="311" t="s">
        <v>174</v>
      </c>
      <c r="F65" s="312">
        <f>SUM(F31:F64)</f>
        <v>0</v>
      </c>
      <c r="H65" s="147"/>
    </row>
    <row r="66" spans="1:8" s="144" customFormat="1">
      <c r="A66" s="58"/>
      <c r="B66" s="58"/>
      <c r="C66" s="58"/>
      <c r="D66" s="58"/>
      <c r="E66" s="120"/>
      <c r="F66" s="120"/>
      <c r="H66" s="147"/>
    </row>
    <row r="67" spans="1:8" s="144" customFormat="1">
      <c r="A67" s="58"/>
      <c r="B67" s="58"/>
      <c r="C67" s="58"/>
      <c r="D67" s="58"/>
      <c r="E67" s="120"/>
      <c r="F67" s="120"/>
      <c r="H67" s="148"/>
    </row>
    <row r="68" spans="1:8" s="5" customFormat="1" ht="12.75">
      <c r="A68" s="58"/>
      <c r="B68" s="58"/>
      <c r="C68" s="58"/>
      <c r="D68" s="58"/>
      <c r="E68" s="120"/>
      <c r="F68" s="120"/>
      <c r="H68" s="337"/>
    </row>
    <row r="69" spans="1:8" s="144" customFormat="1">
      <c r="A69" s="58"/>
      <c r="B69" s="58"/>
      <c r="C69" s="58"/>
      <c r="D69" s="58"/>
      <c r="E69" s="120"/>
      <c r="F69" s="120"/>
      <c r="H69" s="148"/>
    </row>
    <row r="70" spans="1:8" s="144" customFormat="1">
      <c r="A70" s="58"/>
      <c r="B70" s="58"/>
      <c r="C70" s="58"/>
      <c r="D70" s="58"/>
      <c r="E70" s="120"/>
      <c r="F70" s="120"/>
      <c r="H70" s="147"/>
    </row>
    <row r="71" spans="1:8" s="144" customFormat="1">
      <c r="A71" s="58"/>
      <c r="B71" s="58"/>
      <c r="C71" s="58"/>
      <c r="D71" s="58"/>
      <c r="E71" s="120"/>
      <c r="F71" s="120"/>
      <c r="H71" s="147"/>
    </row>
    <row r="72" spans="1:8" s="144" customFormat="1">
      <c r="A72" s="58"/>
      <c r="B72" s="58"/>
      <c r="C72" s="58"/>
      <c r="D72" s="58"/>
      <c r="E72" s="120"/>
      <c r="F72" s="120"/>
      <c r="H72" s="147"/>
    </row>
    <row r="73" spans="1:8" s="144" customFormat="1">
      <c r="A73" s="58"/>
      <c r="B73" s="58"/>
      <c r="C73" s="58"/>
      <c r="D73" s="58"/>
      <c r="E73" s="120"/>
      <c r="F73" s="120"/>
      <c r="H73" s="148"/>
    </row>
    <row r="74" spans="1:8" s="144" customFormat="1">
      <c r="A74" s="58"/>
      <c r="B74" s="58"/>
      <c r="C74" s="58"/>
      <c r="D74" s="58"/>
      <c r="E74" s="120"/>
      <c r="F74" s="120"/>
      <c r="H74" s="148"/>
    </row>
    <row r="75" spans="1:8" s="144" customFormat="1">
      <c r="A75" s="58"/>
      <c r="B75" s="58"/>
      <c r="C75" s="58"/>
      <c r="D75" s="58"/>
      <c r="E75" s="120"/>
      <c r="F75" s="120"/>
      <c r="G75" s="145"/>
      <c r="H75" s="148"/>
    </row>
    <row r="76" spans="1:8" s="144" customFormat="1">
      <c r="A76" s="58"/>
      <c r="B76" s="58"/>
      <c r="C76" s="58"/>
      <c r="D76" s="58"/>
      <c r="E76" s="120"/>
      <c r="F76" s="120"/>
      <c r="G76" s="145"/>
      <c r="H76" s="148"/>
    </row>
    <row r="77" spans="1:8" s="144" customFormat="1">
      <c r="A77" s="58"/>
      <c r="B77" s="58"/>
      <c r="C77" s="58"/>
      <c r="D77" s="58"/>
      <c r="E77" s="58"/>
      <c r="F77" s="58"/>
      <c r="G77" s="126"/>
      <c r="H77" s="335"/>
    </row>
    <row r="78" spans="1:8" s="144" customFormat="1">
      <c r="A78" s="58"/>
      <c r="B78" s="58"/>
      <c r="C78" s="58"/>
      <c r="D78" s="58"/>
      <c r="E78" s="58"/>
      <c r="F78" s="58"/>
      <c r="H78" s="147"/>
    </row>
    <row r="79" spans="1:8" s="144" customFormat="1" ht="19.5" customHeight="1">
      <c r="A79" s="58"/>
      <c r="B79" s="58"/>
      <c r="C79" s="58"/>
      <c r="D79" s="58"/>
      <c r="E79" s="58"/>
      <c r="F79" s="58"/>
      <c r="H79" s="147"/>
    </row>
    <row r="80" spans="1:8" s="144" customFormat="1">
      <c r="A80" s="58"/>
      <c r="B80" s="58"/>
      <c r="C80" s="58"/>
      <c r="D80" s="58"/>
      <c r="E80" s="58"/>
      <c r="F80" s="58"/>
      <c r="H80" s="147"/>
    </row>
    <row r="81" spans="1:8" s="144" customFormat="1">
      <c r="A81" s="58"/>
      <c r="B81" s="58"/>
      <c r="C81" s="58"/>
      <c r="D81" s="58"/>
      <c r="E81" s="58"/>
      <c r="F81" s="58"/>
      <c r="H81" s="147"/>
    </row>
    <row r="82" spans="1:8" s="144" customFormat="1">
      <c r="A82" s="58"/>
      <c r="B82" s="58"/>
      <c r="C82" s="58"/>
      <c r="D82" s="58"/>
      <c r="E82" s="58"/>
      <c r="F82" s="58"/>
      <c r="H82" s="147"/>
    </row>
    <row r="83" spans="1:8" s="144" customFormat="1">
      <c r="A83" s="58"/>
      <c r="B83" s="58"/>
      <c r="C83" s="58"/>
      <c r="D83" s="58"/>
      <c r="E83" s="58"/>
      <c r="F83" s="58"/>
      <c r="H83" s="147"/>
    </row>
    <row r="84" spans="1:8" s="144" customFormat="1">
      <c r="A84" s="58"/>
      <c r="B84" s="58"/>
      <c r="C84" s="58"/>
      <c r="D84" s="58"/>
      <c r="E84" s="58"/>
      <c r="F84" s="58"/>
      <c r="H84" s="147"/>
    </row>
    <row r="85" spans="1:8" s="144" customFormat="1">
      <c r="A85" s="58"/>
      <c r="B85" s="58"/>
      <c r="C85" s="58"/>
      <c r="D85" s="58"/>
      <c r="E85" s="58"/>
      <c r="F85" s="58"/>
      <c r="H85" s="147"/>
    </row>
    <row r="86" spans="1:8" s="144" customFormat="1">
      <c r="A86" s="58"/>
      <c r="B86" s="58"/>
      <c r="C86" s="58"/>
      <c r="D86" s="58"/>
      <c r="E86" s="58"/>
      <c r="F86" s="58"/>
      <c r="H86" s="147"/>
    </row>
    <row r="87" spans="1:8" s="144" customFormat="1">
      <c r="A87" s="58"/>
      <c r="B87" s="58"/>
      <c r="C87" s="58"/>
      <c r="D87" s="58"/>
      <c r="E87" s="58"/>
      <c r="F87" s="58"/>
      <c r="H87" s="148"/>
    </row>
    <row r="88" spans="1:8" s="144" customFormat="1">
      <c r="A88" s="58"/>
      <c r="B88" s="58"/>
      <c r="C88" s="58"/>
      <c r="D88" s="58"/>
      <c r="E88" s="58"/>
      <c r="F88" s="58"/>
      <c r="H88" s="147"/>
    </row>
    <row r="89" spans="1:8" s="145" customFormat="1">
      <c r="A89" s="121"/>
      <c r="B89" s="122"/>
      <c r="C89" s="123"/>
      <c r="D89" s="123"/>
      <c r="E89" s="124"/>
      <c r="F89" s="124"/>
      <c r="G89" s="144"/>
      <c r="H89" s="148"/>
    </row>
    <row r="90" spans="1:8" s="145" customFormat="1" ht="15.75">
      <c r="A90" s="121"/>
      <c r="B90" s="125"/>
      <c r="C90" s="123"/>
      <c r="D90" s="123"/>
      <c r="E90" s="124"/>
      <c r="F90" s="124"/>
      <c r="G90" s="144"/>
      <c r="H90" s="147"/>
    </row>
    <row r="91" spans="1:8" ht="15.75">
      <c r="A91" s="121"/>
      <c r="B91" s="125"/>
      <c r="C91" s="122"/>
      <c r="D91" s="122"/>
      <c r="E91" s="122"/>
      <c r="F91" s="122"/>
      <c r="G91" s="145"/>
      <c r="H91" s="148"/>
    </row>
    <row r="92" spans="1:8" s="144" customFormat="1">
      <c r="A92" s="3"/>
      <c r="B92" s="28"/>
      <c r="C92" s="3"/>
      <c r="D92" s="18"/>
      <c r="E92" s="18"/>
      <c r="F92" s="18"/>
      <c r="G92" s="145"/>
      <c r="H92" s="148"/>
    </row>
    <row r="93" spans="1:8" s="144" customFormat="1">
      <c r="A93" s="4"/>
      <c r="B93" s="12"/>
      <c r="C93" s="12"/>
      <c r="D93" s="12"/>
      <c r="E93" s="12"/>
      <c r="F93" s="12"/>
      <c r="G93" s="122"/>
      <c r="H93" s="335"/>
    </row>
    <row r="94" spans="1:8" s="144" customFormat="1">
      <c r="A94" s="5"/>
      <c r="B94" s="5"/>
      <c r="C94" s="5"/>
      <c r="D94" s="5"/>
      <c r="E94" s="5"/>
      <c r="F94" s="5"/>
      <c r="G94" s="122"/>
      <c r="H94" s="335"/>
    </row>
    <row r="95" spans="1:8" s="144" customFormat="1">
      <c r="A95" s="6"/>
      <c r="B95" s="13"/>
      <c r="C95" s="13"/>
      <c r="D95" s="13"/>
      <c r="E95" s="13"/>
      <c r="F95" s="13"/>
      <c r="G95" s="122"/>
      <c r="H95" s="335"/>
    </row>
    <row r="96" spans="1:8" s="144" customFormat="1">
      <c r="A96" s="5"/>
      <c r="B96" s="5"/>
      <c r="C96" s="5"/>
      <c r="D96" s="5"/>
      <c r="E96" s="5"/>
      <c r="F96" s="5"/>
      <c r="G96" s="122"/>
      <c r="H96" s="335"/>
    </row>
    <row r="97" spans="1:8" s="144" customFormat="1">
      <c r="A97" s="6"/>
      <c r="B97" s="29"/>
      <c r="C97" s="13"/>
      <c r="D97" s="19"/>
      <c r="E97" s="19"/>
      <c r="F97" s="19"/>
      <c r="G97" s="122"/>
      <c r="H97" s="335"/>
    </row>
    <row r="98" spans="1:8" s="144" customFormat="1">
      <c r="A98" s="6"/>
      <c r="B98" s="29"/>
      <c r="C98" s="13"/>
      <c r="D98" s="19"/>
      <c r="E98" s="19"/>
      <c r="F98" s="19"/>
      <c r="G98" s="126"/>
      <c r="H98" s="335"/>
    </row>
    <row r="99" spans="1:8" s="144" customFormat="1">
      <c r="A99" s="6"/>
      <c r="B99" s="29"/>
      <c r="C99" s="13"/>
      <c r="D99" s="19"/>
      <c r="E99" s="19"/>
      <c r="F99" s="19"/>
      <c r="G99" s="126"/>
      <c r="H99" s="335"/>
    </row>
    <row r="100" spans="1:8" s="144" customFormat="1">
      <c r="A100" s="6"/>
      <c r="B100" s="29"/>
      <c r="C100" s="13"/>
      <c r="D100" s="19"/>
      <c r="E100" s="19"/>
      <c r="F100" s="19"/>
      <c r="G100" s="126"/>
      <c r="H100" s="335"/>
    </row>
    <row r="101" spans="1:8" s="144" customFormat="1">
      <c r="A101" s="6"/>
      <c r="B101" s="29"/>
      <c r="C101" s="13"/>
      <c r="D101" s="19"/>
      <c r="E101" s="19"/>
      <c r="F101" s="19"/>
      <c r="G101" s="126"/>
      <c r="H101" s="335"/>
    </row>
    <row r="102" spans="1:8" s="144" customFormat="1">
      <c r="A102" s="6"/>
      <c r="B102" s="29"/>
      <c r="C102" s="13"/>
      <c r="D102" s="19"/>
      <c r="E102" s="19"/>
      <c r="F102" s="19"/>
      <c r="G102" s="126"/>
      <c r="H102" s="335"/>
    </row>
    <row r="103" spans="1:8" s="144" customFormat="1">
      <c r="A103" s="6"/>
      <c r="B103" s="29"/>
      <c r="C103" s="13"/>
      <c r="D103" s="19"/>
      <c r="E103" s="19"/>
      <c r="F103" s="19"/>
      <c r="G103" s="126"/>
      <c r="H103" s="335"/>
    </row>
    <row r="104" spans="1:8" s="144" customFormat="1">
      <c r="A104" s="5"/>
      <c r="B104" s="5"/>
      <c r="C104" s="5"/>
      <c r="D104" s="5"/>
      <c r="E104" s="5"/>
      <c r="F104" s="5"/>
      <c r="G104" s="126"/>
      <c r="H104" s="335"/>
    </row>
    <row r="105" spans="1:8" s="145" customFormat="1" ht="45.75" customHeight="1">
      <c r="A105" s="6"/>
      <c r="B105" s="29"/>
      <c r="C105" s="13"/>
      <c r="D105" s="19"/>
      <c r="E105" s="19"/>
      <c r="F105" s="19"/>
      <c r="G105" s="126"/>
      <c r="H105" s="335"/>
    </row>
    <row r="106" spans="1:8" s="145" customFormat="1">
      <c r="A106" s="6"/>
      <c r="B106" s="29"/>
      <c r="C106" s="13"/>
      <c r="D106" s="19"/>
      <c r="E106" s="19"/>
      <c r="F106" s="19"/>
      <c r="G106" s="126"/>
      <c r="H106" s="335"/>
    </row>
    <row r="107" spans="1:8">
      <c r="A107" s="6"/>
      <c r="B107" s="29"/>
      <c r="C107" s="13"/>
      <c r="D107" s="19"/>
      <c r="E107" s="19"/>
      <c r="F107" s="19"/>
    </row>
    <row r="108" spans="1:8">
      <c r="A108" s="6"/>
      <c r="B108" s="29"/>
      <c r="C108" s="13"/>
      <c r="D108" s="19"/>
      <c r="E108" s="19"/>
      <c r="F108" s="19"/>
    </row>
    <row r="109" spans="1:8">
      <c r="A109" s="6"/>
      <c r="B109" s="29"/>
      <c r="C109" s="13"/>
      <c r="D109" s="19"/>
      <c r="E109" s="19"/>
      <c r="F109" s="19"/>
    </row>
    <row r="110" spans="1:8">
      <c r="A110" s="6"/>
      <c r="B110" s="29"/>
      <c r="C110" s="13"/>
      <c r="D110" s="19"/>
      <c r="E110" s="19"/>
      <c r="F110" s="19"/>
    </row>
    <row r="111" spans="1:8">
      <c r="A111" s="6"/>
      <c r="B111" s="29"/>
      <c r="C111" s="13"/>
      <c r="D111" s="19"/>
      <c r="E111" s="19"/>
      <c r="F111" s="19"/>
    </row>
    <row r="112" spans="1:8">
      <c r="A112" s="6"/>
      <c r="B112" s="29"/>
      <c r="C112" s="13"/>
      <c r="D112" s="19"/>
      <c r="E112" s="19"/>
      <c r="F112" s="19"/>
    </row>
    <row r="113" spans="1:6">
      <c r="A113" s="6"/>
      <c r="B113" s="30"/>
      <c r="C113" s="5"/>
      <c r="D113" s="20"/>
      <c r="E113" s="20"/>
      <c r="F113" s="20"/>
    </row>
    <row r="115" spans="1:6">
      <c r="A115" s="6"/>
      <c r="B115" s="29"/>
      <c r="C115" s="13"/>
      <c r="D115" s="19"/>
      <c r="E115" s="19"/>
      <c r="F115" s="19"/>
    </row>
    <row r="117" spans="1:6">
      <c r="A117" s="6"/>
      <c r="B117" s="31"/>
      <c r="C117" s="12"/>
      <c r="D117" s="21"/>
      <c r="E117" s="21"/>
      <c r="F117" s="21"/>
    </row>
    <row r="118" spans="1:6">
      <c r="A118" s="7"/>
    </row>
    <row r="119" spans="1:6">
      <c r="A119" s="7"/>
      <c r="B119" s="32"/>
    </row>
    <row r="120" spans="1:6">
      <c r="A120" s="7"/>
      <c r="B120" s="33"/>
      <c r="C120" s="5"/>
      <c r="D120" s="20"/>
      <c r="E120" s="20"/>
      <c r="F120" s="23"/>
    </row>
    <row r="121" spans="1:6">
      <c r="A121" s="7"/>
      <c r="B121" s="33"/>
      <c r="C121" s="5"/>
      <c r="D121" s="20"/>
      <c r="E121" s="23"/>
      <c r="F121" s="23"/>
    </row>
    <row r="122" spans="1:6">
      <c r="A122" s="7"/>
      <c r="B122" s="33"/>
      <c r="C122" s="5"/>
      <c r="D122" s="20"/>
      <c r="E122" s="20"/>
      <c r="F122" s="20"/>
    </row>
    <row r="123" spans="1:6">
      <c r="A123" s="7"/>
      <c r="B123" s="30"/>
      <c r="C123" s="5"/>
      <c r="D123" s="20"/>
      <c r="E123" s="20"/>
      <c r="F123" s="20"/>
    </row>
    <row r="124" spans="1:6">
      <c r="A124" s="7"/>
      <c r="B124" s="30"/>
      <c r="C124" s="5"/>
      <c r="D124" s="20"/>
      <c r="E124" s="20"/>
      <c r="F124" s="20"/>
    </row>
    <row r="125" spans="1:6">
      <c r="A125" s="7"/>
    </row>
    <row r="126" spans="1:6">
      <c r="A126" s="8"/>
      <c r="B126" s="34"/>
      <c r="C126" s="5"/>
      <c r="D126" s="20"/>
      <c r="E126" s="20"/>
      <c r="F126" s="20"/>
    </row>
    <row r="127" spans="1:6">
      <c r="A127" s="129"/>
      <c r="B127" s="32"/>
    </row>
    <row r="128" spans="1:6">
      <c r="A128" s="9"/>
      <c r="B128" s="35"/>
      <c r="C128" s="14"/>
      <c r="D128" s="22"/>
      <c r="E128" s="22"/>
      <c r="F128" s="23"/>
    </row>
    <row r="129" spans="1:8">
      <c r="A129" s="8"/>
      <c r="B129" s="36"/>
      <c r="C129" s="15"/>
      <c r="D129" s="15"/>
      <c r="E129" s="24"/>
      <c r="F129" s="24"/>
    </row>
    <row r="130" spans="1:8">
      <c r="A130" s="9"/>
      <c r="B130" s="32"/>
      <c r="C130" s="15"/>
      <c r="D130" s="15"/>
      <c r="E130" s="24"/>
      <c r="F130" s="24"/>
    </row>
    <row r="131" spans="1:8">
      <c r="A131" s="8"/>
      <c r="B131" s="37"/>
      <c r="C131" s="15"/>
      <c r="D131" s="15"/>
      <c r="E131" s="24"/>
      <c r="F131" s="24"/>
    </row>
    <row r="132" spans="1:8">
      <c r="A132" s="7"/>
      <c r="B132" s="32"/>
      <c r="C132" s="15"/>
      <c r="D132" s="15"/>
      <c r="E132" s="24"/>
      <c r="F132" s="24"/>
    </row>
    <row r="133" spans="1:8">
      <c r="A133" s="6"/>
      <c r="B133" s="37"/>
      <c r="C133" s="15"/>
      <c r="D133" s="15"/>
      <c r="E133" s="24"/>
      <c r="F133" s="24"/>
      <c r="H133" s="337"/>
    </row>
    <row r="134" spans="1:8">
      <c r="A134" s="6"/>
      <c r="B134" s="37"/>
      <c r="C134" s="15"/>
      <c r="D134" s="15"/>
      <c r="E134" s="24"/>
      <c r="F134" s="24"/>
      <c r="G134" s="338"/>
    </row>
    <row r="135" spans="1:8">
      <c r="A135" s="6"/>
      <c r="B135" s="37"/>
      <c r="C135" s="15"/>
      <c r="D135" s="15"/>
      <c r="E135" s="24"/>
      <c r="F135" s="24"/>
      <c r="G135" s="338"/>
    </row>
    <row r="136" spans="1:8">
      <c r="A136" s="10"/>
      <c r="B136" s="38"/>
      <c r="C136" s="16"/>
      <c r="D136" s="16"/>
      <c r="E136" s="25"/>
      <c r="F136" s="25"/>
      <c r="G136" s="339"/>
    </row>
    <row r="137" spans="1:8">
      <c r="A137" s="11"/>
      <c r="B137" s="39"/>
      <c r="C137" s="16"/>
      <c r="D137" s="16"/>
      <c r="E137" s="25"/>
      <c r="F137" s="25"/>
      <c r="G137" s="339"/>
    </row>
    <row r="138" spans="1:8">
      <c r="A138" s="7"/>
      <c r="B138" s="40"/>
      <c r="C138" s="17"/>
      <c r="D138" s="17"/>
      <c r="E138" s="26"/>
      <c r="F138" s="26"/>
      <c r="G138" s="339"/>
    </row>
    <row r="139" spans="1:8">
      <c r="G139" s="339"/>
    </row>
    <row r="140" spans="1:8">
      <c r="G140" s="339"/>
    </row>
    <row r="141" spans="1:8">
      <c r="A141" s="7"/>
      <c r="B141" s="32"/>
      <c r="C141" s="15"/>
      <c r="D141" s="15"/>
      <c r="E141" s="27"/>
      <c r="F141" s="27"/>
      <c r="G141" s="339"/>
    </row>
    <row r="142" spans="1:8">
      <c r="A142" s="7"/>
      <c r="B142" s="32"/>
      <c r="C142" s="15"/>
      <c r="D142" s="15"/>
      <c r="E142" s="27"/>
      <c r="F142" s="27"/>
      <c r="G142" s="339"/>
    </row>
    <row r="143" spans="1:8">
      <c r="A143" s="7"/>
      <c r="B143" s="32"/>
      <c r="C143" s="15"/>
      <c r="D143" s="15"/>
      <c r="E143" s="27"/>
      <c r="F143" s="27"/>
      <c r="G143" s="339"/>
    </row>
    <row r="144" spans="1:8">
      <c r="G144" s="339"/>
    </row>
    <row r="145" spans="7:7">
      <c r="G145" s="32"/>
    </row>
    <row r="146" spans="7:7">
      <c r="G146" s="32"/>
    </row>
    <row r="147" spans="7:7">
      <c r="G147" s="32"/>
    </row>
    <row r="179" ht="18" customHeight="1"/>
  </sheetData>
  <sheetProtection algorithmName="SHA-512" hashValue="o50ZWTfh1932A2hJHLYY/CqctqjfmC4ArMIvTMZzgVDD7YqBF8h0gT56sSmwIfZGQfP6fdrBr5Mku0NGhoTHnQ==" saltValue="avqv/YEyyQ/p54GTbA6XDQ==" spinCount="100000" sheet="1" selectLockedCell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8"/>
  <sheetViews>
    <sheetView zoomScaleNormal="100" workbookViewId="0">
      <selection activeCell="E12" sqref="E12"/>
    </sheetView>
  </sheetViews>
  <sheetFormatPr defaultRowHeight="15"/>
  <cols>
    <col min="1" max="1" width="7.7109375" style="130" customWidth="1"/>
    <col min="2" max="2" width="46" style="126" customWidth="1"/>
    <col min="3" max="3" width="4.7109375" style="51" bestFit="1" customWidth="1"/>
    <col min="4" max="4" width="7.28515625" style="51" bestFit="1" customWidth="1"/>
    <col min="5" max="5" width="12.7109375" style="52" bestFit="1" customWidth="1"/>
    <col min="6" max="6" width="12.7109375" style="52" customWidth="1"/>
    <col min="7" max="7" width="9.140625" style="126"/>
    <col min="8" max="8" width="9.140625" style="335"/>
    <col min="9" max="16384" width="9.140625" style="126"/>
  </cols>
  <sheetData>
    <row r="1" spans="1:8" ht="15.75">
      <c r="A1" s="192" t="s">
        <v>400</v>
      </c>
    </row>
    <row r="2" spans="1:8" s="270" customFormat="1" ht="18">
      <c r="A2" s="272" t="s">
        <v>292</v>
      </c>
      <c r="B2" s="275" t="s">
        <v>195</v>
      </c>
      <c r="C2" s="343"/>
      <c r="D2" s="343"/>
      <c r="E2" s="343"/>
      <c r="F2" s="343"/>
      <c r="H2" s="273"/>
    </row>
    <row r="3" spans="1:8" s="270" customFormat="1" ht="351" customHeight="1">
      <c r="A3" s="272"/>
      <c r="B3" s="272" t="s">
        <v>196</v>
      </c>
      <c r="C3" s="343"/>
      <c r="D3" s="343"/>
      <c r="E3" s="343"/>
      <c r="F3" s="343"/>
      <c r="H3" s="273"/>
    </row>
    <row r="4" spans="1:8" s="270" customFormat="1" ht="15.75" customHeight="1">
      <c r="A4" s="272"/>
      <c r="B4" s="272"/>
      <c r="C4" s="343"/>
      <c r="D4" s="343"/>
      <c r="E4" s="343"/>
      <c r="F4" s="343"/>
      <c r="H4" s="273"/>
    </row>
    <row r="5" spans="1:8" s="278" customFormat="1" ht="30" customHeight="1">
      <c r="A5" s="317"/>
      <c r="B5" s="344"/>
      <c r="C5" s="212" t="s">
        <v>29</v>
      </c>
      <c r="D5" s="212" t="s">
        <v>11</v>
      </c>
      <c r="E5" s="213" t="s">
        <v>27</v>
      </c>
      <c r="F5" s="213" t="s">
        <v>28</v>
      </c>
      <c r="H5" s="279"/>
    </row>
    <row r="6" spans="1:8" s="144" customFormat="1" ht="15.75">
      <c r="A6" s="280"/>
      <c r="B6" s="277"/>
      <c r="C6" s="345"/>
      <c r="D6" s="345"/>
      <c r="E6" s="346"/>
      <c r="F6" s="346"/>
      <c r="H6" s="147"/>
    </row>
    <row r="7" spans="1:8" s="288" customFormat="1" ht="18">
      <c r="A7" s="283"/>
      <c r="B7" s="284" t="s">
        <v>197</v>
      </c>
      <c r="C7" s="347"/>
      <c r="D7" s="136"/>
      <c r="E7" s="140"/>
      <c r="F7" s="140"/>
      <c r="H7" s="289"/>
    </row>
    <row r="8" spans="1:8" s="145" customFormat="1" ht="15.75">
      <c r="A8" s="290"/>
      <c r="B8" s="291"/>
      <c r="C8" s="300"/>
      <c r="D8" s="300"/>
      <c r="E8" s="300"/>
      <c r="F8" s="300"/>
      <c r="H8" s="148"/>
    </row>
    <row r="9" spans="1:8" s="145" customFormat="1" ht="15.75">
      <c r="A9" s="290">
        <f>COUNT($A$8:A8)+1</f>
        <v>1</v>
      </c>
      <c r="B9" s="292" t="s">
        <v>311</v>
      </c>
      <c r="C9" s="136"/>
      <c r="D9" s="136"/>
      <c r="E9" s="340"/>
      <c r="F9" s="140"/>
      <c r="H9" s="148"/>
    </row>
    <row r="10" spans="1:8" s="145" customFormat="1" ht="135">
      <c r="A10" s="290"/>
      <c r="B10" s="141" t="s">
        <v>312</v>
      </c>
      <c r="C10" s="136"/>
      <c r="D10" s="136"/>
      <c r="E10" s="258"/>
      <c r="F10" s="139"/>
      <c r="H10" s="148"/>
    </row>
    <row r="11" spans="1:8" s="145" customFormat="1" ht="22.5" customHeight="1">
      <c r="A11" s="290"/>
      <c r="B11" s="141" t="s">
        <v>313</v>
      </c>
      <c r="C11" s="136" t="s">
        <v>9</v>
      </c>
      <c r="D11" s="138">
        <v>5</v>
      </c>
      <c r="E11" s="341">
        <v>0</v>
      </c>
      <c r="F11" s="131">
        <f>SUM(E11*D11)</f>
        <v>0</v>
      </c>
      <c r="H11" s="148"/>
    </row>
    <row r="12" spans="1:8" s="145" customFormat="1" ht="22.5" customHeight="1">
      <c r="A12" s="290"/>
      <c r="B12" s="141" t="s">
        <v>198</v>
      </c>
      <c r="C12" s="136" t="s">
        <v>9</v>
      </c>
      <c r="D12" s="300">
        <v>2</v>
      </c>
      <c r="E12" s="341">
        <v>0</v>
      </c>
      <c r="F12" s="131">
        <f>SUM(E12*D12)</f>
        <v>0</v>
      </c>
      <c r="H12" s="148"/>
    </row>
    <row r="13" spans="1:8" s="145" customFormat="1" ht="20.25" customHeight="1">
      <c r="A13" s="290"/>
      <c r="B13" s="141" t="s">
        <v>199</v>
      </c>
      <c r="C13" s="136" t="s">
        <v>9</v>
      </c>
      <c r="D13" s="300">
        <v>8</v>
      </c>
      <c r="E13" s="341">
        <v>0</v>
      </c>
      <c r="F13" s="131">
        <f>SUM(E13*D13)</f>
        <v>0</v>
      </c>
      <c r="H13" s="148"/>
    </row>
    <row r="14" spans="1:8" s="145" customFormat="1">
      <c r="A14" s="290"/>
      <c r="B14" s="141"/>
      <c r="C14" s="136"/>
      <c r="D14" s="300"/>
      <c r="E14" s="341"/>
      <c r="F14" s="131"/>
      <c r="H14" s="148"/>
    </row>
    <row r="15" spans="1:8" s="145" customFormat="1" ht="15.75">
      <c r="A15" s="290">
        <f>COUNT($A$8:A14)+1</f>
        <v>2</v>
      </c>
      <c r="B15" s="292" t="s">
        <v>200</v>
      </c>
      <c r="C15" s="136"/>
      <c r="D15" s="300"/>
      <c r="E15" s="341"/>
      <c r="F15" s="131"/>
      <c r="H15" s="148"/>
    </row>
    <row r="16" spans="1:8" s="145" customFormat="1" ht="22.5" customHeight="1">
      <c r="A16" s="290"/>
      <c r="B16" s="141" t="s">
        <v>201</v>
      </c>
      <c r="C16" s="136" t="s">
        <v>9</v>
      </c>
      <c r="D16" s="300">
        <v>1</v>
      </c>
      <c r="E16" s="341">
        <v>0</v>
      </c>
      <c r="F16" s="131">
        <f>SUM(E16*D16)</f>
        <v>0</v>
      </c>
      <c r="H16" s="148"/>
    </row>
    <row r="17" spans="1:8" s="145" customFormat="1" ht="24" customHeight="1">
      <c r="A17" s="290"/>
      <c r="B17" s="141" t="s">
        <v>201</v>
      </c>
      <c r="C17" s="136" t="s">
        <v>9</v>
      </c>
      <c r="D17" s="300">
        <v>1</v>
      </c>
      <c r="E17" s="341">
        <v>0</v>
      </c>
      <c r="F17" s="131">
        <f>SUM(E17*D17)</f>
        <v>0</v>
      </c>
      <c r="H17" s="148"/>
    </row>
    <row r="18" spans="1:8" s="145" customFormat="1" ht="19.5" customHeight="1">
      <c r="A18" s="290"/>
      <c r="B18" s="141" t="s">
        <v>201</v>
      </c>
      <c r="C18" s="136" t="s">
        <v>9</v>
      </c>
      <c r="D18" s="300">
        <v>1</v>
      </c>
      <c r="E18" s="341">
        <v>0</v>
      </c>
      <c r="F18" s="131">
        <f>SUM(E18*D18)</f>
        <v>0</v>
      </c>
      <c r="H18" s="148"/>
    </row>
    <row r="19" spans="1:8" s="145" customFormat="1">
      <c r="A19" s="290"/>
      <c r="B19" s="141"/>
      <c r="C19" s="136"/>
      <c r="D19" s="300"/>
      <c r="E19" s="341"/>
      <c r="F19" s="131"/>
      <c r="H19" s="148"/>
    </row>
    <row r="20" spans="1:8" s="145" customFormat="1" ht="15.75">
      <c r="A20" s="290"/>
      <c r="B20" s="291" t="s">
        <v>202</v>
      </c>
      <c r="C20" s="138"/>
      <c r="D20" s="136"/>
      <c r="E20" s="341"/>
      <c r="F20" s="131"/>
      <c r="H20" s="148"/>
    </row>
    <row r="21" spans="1:8" s="145" customFormat="1" ht="17.25" customHeight="1">
      <c r="A21" s="290"/>
      <c r="B21" s="348" t="s">
        <v>314</v>
      </c>
      <c r="C21" s="138" t="s">
        <v>100</v>
      </c>
      <c r="D21" s="136">
        <v>7</v>
      </c>
      <c r="E21" s="341">
        <v>0</v>
      </c>
      <c r="F21" s="131">
        <f>SUM(E21*D21)</f>
        <v>0</v>
      </c>
      <c r="H21" s="148"/>
    </row>
    <row r="22" spans="1:8" s="145" customFormat="1" ht="17.25" customHeight="1">
      <c r="A22" s="290"/>
      <c r="B22" s="348" t="s">
        <v>315</v>
      </c>
      <c r="C22" s="138" t="s">
        <v>100</v>
      </c>
      <c r="D22" s="136">
        <v>11</v>
      </c>
      <c r="E22" s="341">
        <v>0</v>
      </c>
      <c r="F22" s="131">
        <f>SUM(E22*D22)</f>
        <v>0</v>
      </c>
      <c r="H22" s="148"/>
    </row>
    <row r="23" spans="1:8" s="145" customFormat="1" ht="15.75">
      <c r="A23" s="290"/>
      <c r="B23" s="291"/>
      <c r="C23" s="138"/>
      <c r="D23" s="136"/>
      <c r="E23" s="258"/>
      <c r="F23" s="139"/>
      <c r="H23" s="148"/>
    </row>
    <row r="24" spans="1:8" s="145" customFormat="1" ht="107.25">
      <c r="A24" s="290">
        <f>COUNT($A$8:A23)+1</f>
        <v>3</v>
      </c>
      <c r="B24" s="349" t="s">
        <v>388</v>
      </c>
      <c r="C24" s="138"/>
      <c r="D24" s="136"/>
      <c r="E24" s="258"/>
      <c r="F24" s="139"/>
      <c r="H24" s="148"/>
    </row>
    <row r="25" spans="1:8" s="145" customFormat="1" ht="30">
      <c r="A25" s="290"/>
      <c r="B25" s="141" t="s">
        <v>203</v>
      </c>
      <c r="C25" s="138"/>
      <c r="D25" s="136"/>
      <c r="E25" s="258"/>
      <c r="F25" s="139"/>
      <c r="H25" s="148"/>
    </row>
    <row r="26" spans="1:8" s="145" customFormat="1" ht="30">
      <c r="A26" s="290"/>
      <c r="B26" s="141" t="s">
        <v>204</v>
      </c>
      <c r="C26" s="138"/>
      <c r="D26" s="136"/>
      <c r="E26" s="258"/>
      <c r="F26" s="139"/>
      <c r="H26" s="148"/>
    </row>
    <row r="27" spans="1:8" s="145" customFormat="1">
      <c r="A27" s="290"/>
      <c r="B27" s="141" t="s">
        <v>205</v>
      </c>
      <c r="C27" s="330" t="s">
        <v>9</v>
      </c>
      <c r="D27" s="350">
        <v>18</v>
      </c>
      <c r="E27" s="132">
        <v>0</v>
      </c>
      <c r="F27" s="131">
        <f>D27*E27</f>
        <v>0</v>
      </c>
      <c r="H27" s="148"/>
    </row>
    <row r="28" spans="1:8" s="145" customFormat="1" ht="15.75">
      <c r="A28" s="290"/>
      <c r="B28" s="291"/>
      <c r="C28" s="138"/>
      <c r="D28" s="136"/>
      <c r="E28" s="258"/>
      <c r="F28" s="139"/>
      <c r="H28" s="148"/>
    </row>
    <row r="29" spans="1:8" s="145" customFormat="1" ht="90.75">
      <c r="A29" s="290">
        <f>COUNT($A$8:A28)+1</f>
        <v>4</v>
      </c>
      <c r="B29" s="351" t="s">
        <v>389</v>
      </c>
      <c r="C29" s="352"/>
      <c r="D29" s="353"/>
      <c r="E29" s="132"/>
      <c r="F29" s="131"/>
      <c r="H29" s="148"/>
    </row>
    <row r="30" spans="1:8" s="145" customFormat="1" ht="30">
      <c r="A30" s="290"/>
      <c r="B30" s="354" t="s">
        <v>204</v>
      </c>
      <c r="C30" s="352"/>
      <c r="D30" s="353"/>
      <c r="E30" s="132"/>
      <c r="F30" s="131"/>
      <c r="H30" s="148"/>
    </row>
    <row r="31" spans="1:8" s="145" customFormat="1">
      <c r="A31" s="290"/>
      <c r="B31" s="355" t="s">
        <v>206</v>
      </c>
      <c r="C31" s="352" t="s">
        <v>9</v>
      </c>
      <c r="D31" s="352">
        <v>18</v>
      </c>
      <c r="E31" s="132">
        <v>0</v>
      </c>
      <c r="F31" s="131">
        <f>D31*E31</f>
        <v>0</v>
      </c>
      <c r="H31" s="148"/>
    </row>
    <row r="32" spans="1:8" s="145" customFormat="1">
      <c r="A32" s="290"/>
      <c r="B32" s="355"/>
      <c r="C32" s="352"/>
      <c r="D32" s="352"/>
      <c r="E32" s="132"/>
      <c r="F32" s="131"/>
      <c r="H32" s="148"/>
    </row>
    <row r="33" spans="1:8" s="145" customFormat="1" ht="30.75">
      <c r="A33" s="356">
        <f>COUNT($A$7:A31)+1</f>
        <v>5</v>
      </c>
      <c r="B33" s="357" t="s">
        <v>390</v>
      </c>
      <c r="C33" s="330" t="s">
        <v>9</v>
      </c>
      <c r="D33" s="350">
        <v>18</v>
      </c>
      <c r="E33" s="132">
        <v>0</v>
      </c>
      <c r="F33" s="131">
        <f>D33*E33</f>
        <v>0</v>
      </c>
      <c r="H33" s="148"/>
    </row>
    <row r="34" spans="1:8" s="145" customFormat="1">
      <c r="A34" s="290"/>
      <c r="B34" s="141"/>
      <c r="C34" s="136"/>
      <c r="D34" s="136"/>
      <c r="E34" s="258"/>
      <c r="F34" s="139"/>
      <c r="H34" s="148"/>
    </row>
    <row r="35" spans="1:8" s="145" customFormat="1" ht="18">
      <c r="A35" s="317"/>
      <c r="B35" s="358" t="s">
        <v>207</v>
      </c>
      <c r="C35" s="359"/>
      <c r="D35" s="360"/>
      <c r="E35" s="342"/>
      <c r="F35" s="361"/>
      <c r="H35" s="148"/>
    </row>
    <row r="36" spans="1:8" s="145" customFormat="1">
      <c r="A36" s="136"/>
      <c r="B36" s="141"/>
      <c r="C36" s="138"/>
      <c r="D36" s="136"/>
      <c r="E36" s="266"/>
      <c r="F36" s="139"/>
      <c r="H36" s="148"/>
    </row>
    <row r="37" spans="1:8" s="145" customFormat="1" ht="75">
      <c r="A37" s="290">
        <f>COUNT($A$8:A36)+1</f>
        <v>6</v>
      </c>
      <c r="B37" s="141" t="s">
        <v>176</v>
      </c>
      <c r="C37" s="138"/>
      <c r="D37" s="136"/>
      <c r="E37" s="266"/>
      <c r="F37" s="139"/>
      <c r="H37" s="148"/>
    </row>
    <row r="38" spans="1:8" s="322" customFormat="1">
      <c r="A38" s="136"/>
      <c r="B38" s="141" t="s">
        <v>208</v>
      </c>
      <c r="C38" s="138" t="s">
        <v>178</v>
      </c>
      <c r="D38" s="136">
        <v>95</v>
      </c>
      <c r="E38" s="341">
        <v>0</v>
      </c>
      <c r="F38" s="131">
        <f>D38*E38</f>
        <v>0</v>
      </c>
      <c r="G38" s="144"/>
      <c r="H38" s="147"/>
    </row>
    <row r="39" spans="1:8" s="322" customFormat="1">
      <c r="A39" s="136"/>
      <c r="B39" s="141"/>
      <c r="C39" s="138"/>
      <c r="D39" s="136"/>
      <c r="E39" s="266"/>
      <c r="F39" s="131"/>
      <c r="G39" s="144"/>
      <c r="H39" s="147"/>
    </row>
    <row r="40" spans="1:8" s="322" customFormat="1">
      <c r="A40" s="290">
        <f>COUNT($A$8:A39)+1</f>
        <v>7</v>
      </c>
      <c r="B40" s="141" t="s">
        <v>182</v>
      </c>
      <c r="C40" s="138"/>
      <c r="D40" s="136"/>
      <c r="E40" s="266"/>
      <c r="F40" s="131"/>
      <c r="G40" s="144"/>
      <c r="H40" s="147"/>
    </row>
    <row r="41" spans="1:8" s="322" customFormat="1">
      <c r="A41" s="290"/>
      <c r="B41" s="141" t="s">
        <v>209</v>
      </c>
      <c r="C41" s="138" t="s">
        <v>100</v>
      </c>
      <c r="D41" s="136">
        <v>1</v>
      </c>
      <c r="E41" s="266" t="s">
        <v>210</v>
      </c>
      <c r="F41" s="131"/>
      <c r="G41" s="144"/>
      <c r="H41" s="147"/>
    </row>
    <row r="42" spans="1:8" s="322" customFormat="1">
      <c r="A42" s="136"/>
      <c r="B42" s="141" t="s">
        <v>186</v>
      </c>
      <c r="C42" s="138" t="s">
        <v>100</v>
      </c>
      <c r="D42" s="136">
        <v>1</v>
      </c>
      <c r="E42" s="266" t="s">
        <v>210</v>
      </c>
      <c r="F42" s="131"/>
      <c r="G42" s="144"/>
      <c r="H42" s="147"/>
    </row>
    <row r="43" spans="1:8" s="145" customFormat="1">
      <c r="A43" s="136"/>
      <c r="B43" s="141" t="s">
        <v>211</v>
      </c>
      <c r="C43" s="138" t="s">
        <v>100</v>
      </c>
      <c r="D43" s="136">
        <v>1</v>
      </c>
      <c r="E43" s="266" t="s">
        <v>210</v>
      </c>
      <c r="F43" s="131"/>
      <c r="G43" s="144"/>
      <c r="H43" s="147"/>
    </row>
    <row r="44" spans="1:8" s="145" customFormat="1">
      <c r="A44" s="136"/>
      <c r="B44" s="141" t="s">
        <v>188</v>
      </c>
      <c r="C44" s="138" t="s">
        <v>100</v>
      </c>
      <c r="D44" s="136">
        <v>1</v>
      </c>
      <c r="E44" s="266" t="s">
        <v>210</v>
      </c>
      <c r="F44" s="131"/>
      <c r="G44" s="144"/>
      <c r="H44" s="147"/>
    </row>
    <row r="45" spans="1:8" s="145" customFormat="1">
      <c r="A45" s="290"/>
      <c r="B45" s="141"/>
      <c r="C45" s="138"/>
      <c r="D45" s="136"/>
      <c r="E45" s="258"/>
      <c r="F45" s="131"/>
      <c r="G45" s="144"/>
      <c r="H45" s="147"/>
    </row>
    <row r="46" spans="1:8" s="145" customFormat="1" ht="15.75">
      <c r="A46" s="290">
        <f>COUNT($A$8:A45)+1</f>
        <v>8</v>
      </c>
      <c r="B46" s="141" t="s">
        <v>391</v>
      </c>
      <c r="C46" s="138" t="s">
        <v>100</v>
      </c>
      <c r="D46" s="136">
        <v>1</v>
      </c>
      <c r="E46" s="132">
        <v>0</v>
      </c>
      <c r="F46" s="131">
        <f>D46*E46</f>
        <v>0</v>
      </c>
      <c r="G46" s="144"/>
      <c r="H46" s="147"/>
    </row>
    <row r="47" spans="1:8" s="145" customFormat="1">
      <c r="A47" s="290"/>
      <c r="B47" s="141"/>
      <c r="C47" s="138"/>
      <c r="D47" s="136"/>
      <c r="E47" s="258"/>
      <c r="F47" s="139"/>
      <c r="G47" s="144"/>
      <c r="H47" s="147"/>
    </row>
    <row r="48" spans="1:8" s="145" customFormat="1" ht="45.75">
      <c r="A48" s="290">
        <f>COUNT($A$8:A47)+1</f>
        <v>9</v>
      </c>
      <c r="B48" s="326" t="s">
        <v>392</v>
      </c>
      <c r="C48" s="362" t="s">
        <v>100</v>
      </c>
      <c r="D48" s="363">
        <v>1</v>
      </c>
      <c r="E48" s="132">
        <v>0</v>
      </c>
      <c r="F48" s="131">
        <f>D48*E48</f>
        <v>0</v>
      </c>
      <c r="G48" s="144"/>
      <c r="H48" s="147"/>
    </row>
    <row r="49" spans="1:8" s="145" customFormat="1">
      <c r="A49" s="290"/>
      <c r="B49" s="364" t="s">
        <v>212</v>
      </c>
      <c r="C49" s="330"/>
      <c r="D49" s="330"/>
      <c r="E49" s="132"/>
      <c r="F49" s="131"/>
      <c r="G49" s="144"/>
      <c r="H49" s="147"/>
    </row>
    <row r="50" spans="1:8" s="145" customFormat="1" ht="30.75">
      <c r="A50" s="290">
        <f>COUNT($A$8:A49)+1</f>
        <v>10</v>
      </c>
      <c r="B50" s="326" t="s">
        <v>398</v>
      </c>
      <c r="C50" s="365" t="s">
        <v>166</v>
      </c>
      <c r="D50" s="363">
        <v>1</v>
      </c>
      <c r="E50" s="132">
        <v>0</v>
      </c>
      <c r="F50" s="131">
        <f>D50*E50</f>
        <v>0</v>
      </c>
      <c r="G50" s="144"/>
      <c r="H50" s="147"/>
    </row>
    <row r="51" spans="1:8" s="145" customFormat="1">
      <c r="A51" s="290"/>
      <c r="B51" s="364"/>
      <c r="C51" s="330"/>
      <c r="D51" s="350"/>
      <c r="E51" s="132"/>
      <c r="F51" s="131"/>
      <c r="G51" s="144"/>
      <c r="H51" s="147"/>
    </row>
    <row r="52" spans="1:8" s="145" customFormat="1" ht="60.75">
      <c r="A52" s="290">
        <f>COUNT($A$8:A51)+1</f>
        <v>11</v>
      </c>
      <c r="B52" s="326" t="s">
        <v>384</v>
      </c>
      <c r="C52" s="362" t="s">
        <v>166</v>
      </c>
      <c r="D52" s="363">
        <v>1</v>
      </c>
      <c r="E52" s="132">
        <v>0</v>
      </c>
      <c r="F52" s="131">
        <f>D52*E52</f>
        <v>0</v>
      </c>
      <c r="G52" s="144"/>
      <c r="H52" s="147"/>
    </row>
    <row r="53" spans="1:8" s="145" customFormat="1">
      <c r="A53" s="290"/>
      <c r="B53" s="364"/>
      <c r="C53" s="330"/>
      <c r="D53" s="350"/>
      <c r="E53" s="132"/>
      <c r="F53" s="131"/>
      <c r="G53" s="144"/>
      <c r="H53" s="147"/>
    </row>
    <row r="54" spans="1:8" s="145" customFormat="1" ht="45.75">
      <c r="A54" s="290">
        <f>COUNT($A$8:A53)+1</f>
        <v>12</v>
      </c>
      <c r="B54" s="326" t="s">
        <v>385</v>
      </c>
      <c r="C54" s="362" t="s">
        <v>166</v>
      </c>
      <c r="D54" s="363">
        <v>1</v>
      </c>
      <c r="E54" s="132">
        <v>0</v>
      </c>
      <c r="F54" s="131">
        <f>D54*E54</f>
        <v>0</v>
      </c>
      <c r="G54" s="144"/>
      <c r="H54" s="147"/>
    </row>
    <row r="55" spans="1:8" s="145" customFormat="1">
      <c r="A55" s="290"/>
      <c r="B55" s="364"/>
      <c r="C55" s="330"/>
      <c r="D55" s="350"/>
      <c r="E55" s="132"/>
      <c r="F55" s="131"/>
      <c r="G55" s="144"/>
      <c r="H55" s="147"/>
    </row>
    <row r="56" spans="1:8" s="145" customFormat="1" ht="75.75">
      <c r="A56" s="290">
        <f>COUNT($A$8:A55)+1</f>
        <v>13</v>
      </c>
      <c r="B56" s="326" t="s">
        <v>386</v>
      </c>
      <c r="C56" s="362" t="s">
        <v>166</v>
      </c>
      <c r="D56" s="363">
        <v>1</v>
      </c>
      <c r="E56" s="132">
        <v>0</v>
      </c>
      <c r="F56" s="131">
        <f>D56*E56</f>
        <v>0</v>
      </c>
      <c r="G56" s="144"/>
      <c r="H56" s="147"/>
    </row>
    <row r="57" spans="1:8" s="145" customFormat="1" ht="15.75">
      <c r="A57" s="290"/>
      <c r="B57" s="326"/>
      <c r="C57" s="362"/>
      <c r="D57" s="363"/>
      <c r="E57" s="132"/>
      <c r="F57" s="131"/>
      <c r="G57" s="144"/>
      <c r="H57" s="147"/>
    </row>
    <row r="58" spans="1:8" s="145" customFormat="1" ht="60.75">
      <c r="A58" s="290">
        <f>COUNT($A$8:A57)+1</f>
        <v>14</v>
      </c>
      <c r="B58" s="326" t="s">
        <v>387</v>
      </c>
      <c r="C58" s="365" t="s">
        <v>100</v>
      </c>
      <c r="D58" s="363">
        <v>1</v>
      </c>
      <c r="E58" s="133">
        <v>0</v>
      </c>
      <c r="F58" s="131">
        <f>D58*E58</f>
        <v>0</v>
      </c>
      <c r="G58" s="144"/>
      <c r="H58" s="147"/>
    </row>
    <row r="59" spans="1:8" s="145" customFormat="1">
      <c r="A59" s="290"/>
      <c r="B59" s="141"/>
      <c r="C59" s="138"/>
      <c r="D59" s="136"/>
      <c r="E59" s="258"/>
      <c r="F59" s="139"/>
      <c r="G59" s="144"/>
      <c r="H59" s="147"/>
    </row>
    <row r="60" spans="1:8" s="145" customFormat="1" ht="236.25">
      <c r="A60" s="290">
        <f>COUNT($A$8:A59)+1</f>
        <v>15</v>
      </c>
      <c r="B60" s="292" t="s">
        <v>316</v>
      </c>
      <c r="C60" s="366" t="s">
        <v>100</v>
      </c>
      <c r="D60" s="297">
        <v>1</v>
      </c>
      <c r="E60" s="134">
        <v>0</v>
      </c>
      <c r="F60" s="135">
        <f>D60*E60</f>
        <v>0</v>
      </c>
      <c r="G60" s="144"/>
      <c r="H60" s="147"/>
    </row>
    <row r="61" spans="1:8" s="145" customFormat="1">
      <c r="A61" s="290"/>
      <c r="B61" s="141"/>
      <c r="C61" s="138"/>
      <c r="D61" s="136"/>
      <c r="E61" s="301"/>
      <c r="F61" s="139"/>
      <c r="G61" s="144"/>
      <c r="H61" s="147"/>
    </row>
    <row r="62" spans="1:8" s="144" customFormat="1" ht="15.75">
      <c r="A62" s="367"/>
      <c r="B62" s="308"/>
      <c r="C62" s="368"/>
      <c r="D62" s="336"/>
      <c r="E62" s="369" t="s">
        <v>174</v>
      </c>
      <c r="F62" s="370">
        <f>SUM(F11:F60)</f>
        <v>0</v>
      </c>
      <c r="G62" s="145"/>
      <c r="H62" s="148"/>
    </row>
    <row r="63" spans="1:8" s="144" customFormat="1">
      <c r="A63" s="136"/>
      <c r="B63" s="137"/>
      <c r="C63" s="138"/>
      <c r="D63" s="136"/>
      <c r="E63" s="371"/>
      <c r="F63" s="139"/>
      <c r="H63" s="147"/>
    </row>
    <row r="64" spans="1:8" s="144" customFormat="1">
      <c r="A64" s="136"/>
      <c r="B64" s="137"/>
      <c r="C64" s="138"/>
      <c r="D64" s="136"/>
      <c r="E64" s="146"/>
      <c r="F64" s="140"/>
      <c r="H64" s="147"/>
    </row>
    <row r="65" spans="1:8" s="144" customFormat="1">
      <c r="A65" s="136"/>
      <c r="B65" s="137"/>
      <c r="C65" s="138"/>
      <c r="D65" s="136"/>
      <c r="E65" s="146"/>
      <c r="F65" s="140"/>
      <c r="H65" s="147"/>
    </row>
    <row r="66" spans="1:8" s="144" customFormat="1" ht="17.25" customHeight="1">
      <c r="A66" s="136"/>
      <c r="B66" s="137"/>
      <c r="C66" s="138"/>
      <c r="D66" s="136"/>
      <c r="E66" s="146"/>
      <c r="F66" s="140"/>
      <c r="H66" s="147"/>
    </row>
    <row r="67" spans="1:8" s="144" customFormat="1">
      <c r="A67" s="136"/>
      <c r="B67" s="141"/>
      <c r="C67" s="138"/>
      <c r="D67" s="136"/>
      <c r="E67" s="146"/>
      <c r="F67" s="140"/>
      <c r="H67" s="147"/>
    </row>
    <row r="68" spans="1:8" s="144" customFormat="1">
      <c r="A68" s="136"/>
      <c r="B68" s="141"/>
      <c r="C68" s="138"/>
      <c r="D68" s="136"/>
      <c r="E68" s="146"/>
      <c r="F68" s="140"/>
      <c r="H68" s="147"/>
    </row>
    <row r="69" spans="1:8" s="144" customFormat="1">
      <c r="A69" s="136"/>
      <c r="B69" s="141"/>
      <c r="C69" s="138"/>
      <c r="D69" s="136"/>
      <c r="E69" s="146"/>
      <c r="F69" s="140"/>
      <c r="H69" s="147"/>
    </row>
    <row r="70" spans="1:8" s="144" customFormat="1">
      <c r="A70" s="136"/>
      <c r="B70" s="141"/>
      <c r="C70" s="138"/>
      <c r="D70" s="136"/>
      <c r="E70" s="146"/>
      <c r="F70" s="140"/>
      <c r="H70" s="147"/>
    </row>
    <row r="71" spans="1:8" s="144" customFormat="1">
      <c r="A71" s="136"/>
      <c r="B71" s="141"/>
      <c r="C71" s="138"/>
      <c r="D71" s="136"/>
      <c r="E71" s="146"/>
      <c r="F71" s="140"/>
      <c r="H71" s="147"/>
    </row>
    <row r="72" spans="1:8" s="144" customFormat="1">
      <c r="A72" s="136"/>
      <c r="B72" s="141"/>
      <c r="C72" s="138"/>
      <c r="D72" s="136"/>
      <c r="E72" s="146"/>
      <c r="F72" s="140"/>
      <c r="H72" s="147"/>
    </row>
    <row r="73" spans="1:8" s="144" customFormat="1">
      <c r="A73" s="136"/>
      <c r="B73" s="141"/>
      <c r="C73" s="138"/>
      <c r="D73" s="136"/>
      <c r="E73" s="146"/>
      <c r="F73" s="140"/>
      <c r="H73" s="148"/>
    </row>
    <row r="74" spans="1:8" s="145" customFormat="1">
      <c r="A74" s="136"/>
      <c r="B74" s="141"/>
      <c r="C74" s="142"/>
      <c r="D74" s="142"/>
      <c r="E74" s="142"/>
      <c r="F74" s="142"/>
      <c r="G74" s="144"/>
      <c r="H74" s="147"/>
    </row>
    <row r="75" spans="1:8" s="145" customFormat="1">
      <c r="A75" s="136"/>
      <c r="B75" s="141"/>
      <c r="C75" s="138"/>
      <c r="D75" s="136"/>
      <c r="E75" s="146"/>
      <c r="F75" s="140"/>
      <c r="G75" s="144"/>
      <c r="H75" s="148"/>
    </row>
    <row r="76" spans="1:8">
      <c r="A76" s="5"/>
      <c r="B76" s="5"/>
      <c r="C76" s="43"/>
      <c r="D76" s="43"/>
      <c r="E76" s="43"/>
      <c r="F76" s="43"/>
      <c r="G76" s="58"/>
      <c r="H76" s="147"/>
    </row>
    <row r="77" spans="1:8" s="144" customFormat="1">
      <c r="A77" s="58"/>
      <c r="B77" s="58"/>
      <c r="C77" s="143"/>
      <c r="D77" s="143"/>
      <c r="E77" s="143"/>
      <c r="F77" s="143"/>
      <c r="G77" s="58"/>
      <c r="H77" s="147"/>
    </row>
    <row r="78" spans="1:8" s="144" customFormat="1">
      <c r="A78" s="58"/>
      <c r="B78" s="58"/>
      <c r="C78" s="143"/>
      <c r="D78" s="143"/>
      <c r="E78" s="143"/>
      <c r="F78" s="143"/>
      <c r="G78" s="58"/>
      <c r="H78" s="148"/>
    </row>
    <row r="79" spans="1:8" s="5" customFormat="1">
      <c r="A79" s="58"/>
      <c r="B79" s="58"/>
      <c r="C79" s="143"/>
      <c r="D79" s="143"/>
      <c r="E79" s="143"/>
      <c r="F79" s="143"/>
      <c r="G79" s="58"/>
      <c r="H79" s="337"/>
    </row>
    <row r="80" spans="1:8" s="144" customFormat="1">
      <c r="A80" s="58"/>
      <c r="B80" s="58"/>
      <c r="C80" s="143"/>
      <c r="D80" s="143"/>
      <c r="E80" s="143"/>
      <c r="F80" s="143"/>
      <c r="G80" s="58"/>
      <c r="H80" s="148"/>
    </row>
    <row r="81" spans="1:8" s="144" customFormat="1">
      <c r="A81" s="58"/>
      <c r="B81" s="58"/>
      <c r="C81" s="143"/>
      <c r="D81" s="143"/>
      <c r="E81" s="143"/>
      <c r="F81" s="143"/>
      <c r="G81" s="58"/>
      <c r="H81" s="147"/>
    </row>
    <row r="82" spans="1:8" s="144" customFormat="1">
      <c r="A82" s="58"/>
      <c r="B82" s="58"/>
      <c r="C82" s="143"/>
      <c r="D82" s="143"/>
      <c r="E82" s="143"/>
      <c r="F82" s="143"/>
      <c r="H82" s="147"/>
    </row>
    <row r="83" spans="1:8" s="144" customFormat="1">
      <c r="C83" s="142"/>
      <c r="D83" s="142"/>
      <c r="E83" s="142"/>
      <c r="F83" s="142"/>
      <c r="H83" s="147"/>
    </row>
    <row r="84" spans="1:8" s="144" customFormat="1">
      <c r="A84" s="145"/>
      <c r="C84" s="142"/>
      <c r="D84" s="142"/>
      <c r="E84" s="142"/>
      <c r="F84" s="142"/>
      <c r="H84" s="148"/>
    </row>
    <row r="85" spans="1:8" s="144" customFormat="1">
      <c r="A85" s="130"/>
      <c r="C85" s="142"/>
      <c r="D85" s="142"/>
      <c r="E85" s="142"/>
      <c r="F85" s="142"/>
      <c r="G85" s="145"/>
      <c r="H85" s="148"/>
    </row>
    <row r="86" spans="1:8" s="144" customFormat="1">
      <c r="A86" s="136"/>
      <c r="B86" s="136"/>
      <c r="C86" s="138"/>
      <c r="D86" s="136"/>
      <c r="E86" s="146"/>
      <c r="F86" s="140"/>
      <c r="G86" s="126"/>
      <c r="H86" s="335"/>
    </row>
    <row r="87" spans="1:8" s="144" customFormat="1">
      <c r="A87" s="136"/>
      <c r="B87" s="137"/>
      <c r="C87" s="138"/>
      <c r="D87" s="136"/>
      <c r="E87" s="146"/>
      <c r="F87" s="140"/>
      <c r="H87" s="147"/>
    </row>
    <row r="88" spans="1:8" s="144" customFormat="1" ht="19.5" customHeight="1">
      <c r="A88" s="136"/>
      <c r="B88" s="141"/>
      <c r="C88" s="142"/>
      <c r="D88" s="142"/>
      <c r="E88" s="146"/>
      <c r="F88" s="146"/>
      <c r="H88" s="147"/>
    </row>
    <row r="89" spans="1:8" s="144" customFormat="1">
      <c r="A89" s="136"/>
      <c r="B89" s="141"/>
      <c r="C89" s="138"/>
      <c r="D89" s="136"/>
      <c r="E89" s="146"/>
      <c r="F89" s="140"/>
      <c r="H89" s="147"/>
    </row>
    <row r="90" spans="1:8" s="144" customFormat="1">
      <c r="A90" s="136"/>
      <c r="B90" s="141"/>
      <c r="C90" s="138"/>
      <c r="D90" s="136"/>
      <c r="E90" s="146"/>
      <c r="F90" s="140"/>
      <c r="H90" s="147"/>
    </row>
    <row r="91" spans="1:8" s="144" customFormat="1">
      <c r="A91" s="136"/>
      <c r="B91" s="141"/>
      <c r="C91" s="138"/>
      <c r="D91" s="136"/>
      <c r="E91" s="146"/>
      <c r="F91" s="140"/>
      <c r="H91" s="147"/>
    </row>
    <row r="92" spans="1:8" s="144" customFormat="1">
      <c r="A92" s="136"/>
      <c r="B92" s="141"/>
      <c r="C92" s="138"/>
      <c r="D92" s="136"/>
      <c r="E92" s="146"/>
      <c r="F92" s="140"/>
      <c r="H92" s="147"/>
    </row>
    <row r="93" spans="1:8" s="144" customFormat="1">
      <c r="A93" s="136"/>
      <c r="B93" s="141"/>
      <c r="C93" s="138"/>
      <c r="D93" s="136"/>
      <c r="E93" s="146"/>
      <c r="F93" s="146"/>
      <c r="H93" s="147"/>
    </row>
    <row r="94" spans="1:8" s="144" customFormat="1">
      <c r="A94" s="136"/>
      <c r="B94" s="141"/>
      <c r="C94" s="138"/>
      <c r="D94" s="136"/>
      <c r="E94" s="146"/>
      <c r="F94" s="140"/>
      <c r="H94" s="147"/>
    </row>
    <row r="95" spans="1:8" s="144" customFormat="1">
      <c r="A95" s="136"/>
      <c r="B95" s="141"/>
      <c r="C95" s="138"/>
      <c r="D95" s="136"/>
      <c r="E95" s="146"/>
      <c r="F95" s="140"/>
    </row>
    <row r="96" spans="1:8" s="144" customFormat="1">
      <c r="B96" s="147"/>
      <c r="C96" s="142"/>
      <c r="D96" s="142"/>
      <c r="E96" s="142"/>
      <c r="F96" s="142"/>
    </row>
    <row r="97" spans="1:8" s="144" customFormat="1">
      <c r="B97" s="148"/>
      <c r="C97" s="142"/>
      <c r="D97" s="142"/>
      <c r="E97" s="142"/>
      <c r="F97" s="142"/>
    </row>
    <row r="98" spans="1:8" s="145" customFormat="1">
      <c r="A98" s="144"/>
      <c r="B98" s="147"/>
      <c r="C98" s="142"/>
      <c r="D98" s="142"/>
      <c r="E98" s="142"/>
      <c r="F98" s="142"/>
    </row>
    <row r="99" spans="1:8" s="145" customFormat="1">
      <c r="A99" s="144"/>
      <c r="B99" s="148"/>
      <c r="C99" s="43"/>
      <c r="D99" s="43"/>
      <c r="E99" s="43"/>
      <c r="F99" s="43"/>
      <c r="G99" s="144"/>
      <c r="H99" s="147"/>
    </row>
    <row r="100" spans="1:8" ht="15.75">
      <c r="A100" s="121"/>
      <c r="B100" s="125"/>
      <c r="C100" s="53"/>
      <c r="D100" s="53"/>
      <c r="E100" s="54"/>
      <c r="F100" s="54"/>
      <c r="G100" s="145"/>
      <c r="H100" s="148"/>
    </row>
    <row r="101" spans="1:8" s="144" customFormat="1" ht="15.75">
      <c r="A101" s="121"/>
      <c r="B101" s="125"/>
      <c r="C101" s="53"/>
      <c r="D101" s="53"/>
      <c r="E101" s="53"/>
      <c r="F101" s="53"/>
      <c r="G101" s="145"/>
      <c r="H101" s="148"/>
    </row>
    <row r="102" spans="1:8" s="144" customFormat="1">
      <c r="A102" s="3"/>
      <c r="B102" s="28"/>
      <c r="C102" s="41"/>
      <c r="D102" s="41"/>
      <c r="E102" s="41"/>
      <c r="F102" s="41"/>
      <c r="G102" s="122"/>
      <c r="H102" s="335"/>
    </row>
    <row r="103" spans="1:8" s="144" customFormat="1">
      <c r="A103" s="4"/>
      <c r="B103" s="12"/>
      <c r="C103" s="42"/>
      <c r="D103" s="42"/>
      <c r="E103" s="42"/>
      <c r="F103" s="42"/>
      <c r="G103" s="122"/>
      <c r="H103" s="335"/>
    </row>
    <row r="104" spans="1:8" s="144" customFormat="1">
      <c r="A104" s="5"/>
      <c r="B104" s="5"/>
      <c r="C104" s="43"/>
      <c r="D104" s="43"/>
      <c r="E104" s="43"/>
      <c r="F104" s="43"/>
      <c r="G104" s="122"/>
      <c r="H104" s="335"/>
    </row>
    <row r="105" spans="1:8" s="144" customFormat="1">
      <c r="A105" s="6"/>
      <c r="B105" s="13"/>
      <c r="C105" s="44"/>
      <c r="D105" s="44"/>
      <c r="E105" s="44"/>
      <c r="F105" s="44"/>
      <c r="G105" s="122"/>
      <c r="H105" s="335"/>
    </row>
    <row r="106" spans="1:8" s="144" customFormat="1">
      <c r="A106" s="5"/>
      <c r="B106" s="5"/>
      <c r="C106" s="43"/>
      <c r="D106" s="43"/>
      <c r="E106" s="43"/>
      <c r="F106" s="43"/>
      <c r="G106" s="122"/>
      <c r="H106" s="335"/>
    </row>
    <row r="107" spans="1:8" s="144" customFormat="1">
      <c r="A107" s="6"/>
      <c r="B107" s="29"/>
      <c r="C107" s="44"/>
      <c r="D107" s="45"/>
      <c r="E107" s="45"/>
      <c r="F107" s="45"/>
      <c r="G107" s="126"/>
      <c r="H107" s="335"/>
    </row>
    <row r="108" spans="1:8" s="144" customFormat="1">
      <c r="A108" s="6"/>
      <c r="B108" s="29"/>
      <c r="C108" s="44"/>
      <c r="D108" s="45"/>
      <c r="E108" s="45"/>
      <c r="F108" s="45"/>
      <c r="G108" s="126"/>
      <c r="H108" s="335"/>
    </row>
    <row r="109" spans="1:8" s="144" customFormat="1">
      <c r="A109" s="6"/>
      <c r="B109" s="29"/>
      <c r="C109" s="44"/>
      <c r="D109" s="45"/>
      <c r="E109" s="45"/>
      <c r="F109" s="45"/>
      <c r="G109" s="126"/>
      <c r="H109" s="335"/>
    </row>
    <row r="110" spans="1:8" s="144" customFormat="1">
      <c r="A110" s="6"/>
      <c r="B110" s="29"/>
      <c r="C110" s="44"/>
      <c r="D110" s="45"/>
      <c r="E110" s="45"/>
      <c r="F110" s="45"/>
      <c r="G110" s="126"/>
      <c r="H110" s="335"/>
    </row>
    <row r="111" spans="1:8" s="144" customFormat="1">
      <c r="A111" s="6"/>
      <c r="B111" s="29"/>
      <c r="C111" s="44"/>
      <c r="D111" s="45"/>
      <c r="E111" s="45"/>
      <c r="F111" s="45"/>
      <c r="G111" s="126"/>
      <c r="H111" s="335"/>
    </row>
    <row r="112" spans="1:8" s="144" customFormat="1">
      <c r="A112" s="6"/>
      <c r="B112" s="29"/>
      <c r="C112" s="44"/>
      <c r="D112" s="45"/>
      <c r="E112" s="45"/>
      <c r="F112" s="45"/>
      <c r="G112" s="126"/>
      <c r="H112" s="335"/>
    </row>
    <row r="113" spans="1:8" s="144" customFormat="1">
      <c r="A113" s="6"/>
      <c r="B113" s="29"/>
      <c r="C113" s="44"/>
      <c r="D113" s="45"/>
      <c r="E113" s="45"/>
      <c r="F113" s="45"/>
      <c r="G113" s="126"/>
      <c r="H113" s="335"/>
    </row>
    <row r="114" spans="1:8" s="145" customFormat="1" ht="45.75" customHeight="1">
      <c r="A114" s="5"/>
      <c r="B114" s="5"/>
      <c r="C114" s="43"/>
      <c r="D114" s="43"/>
      <c r="E114" s="43"/>
      <c r="F114" s="43"/>
      <c r="G114" s="126"/>
      <c r="H114" s="335"/>
    </row>
    <row r="115" spans="1:8" s="145" customFormat="1">
      <c r="A115" s="6"/>
      <c r="B115" s="29"/>
      <c r="C115" s="44"/>
      <c r="D115" s="45"/>
      <c r="E115" s="45"/>
      <c r="F115" s="45"/>
      <c r="G115" s="126"/>
      <c r="H115" s="335"/>
    </row>
    <row r="116" spans="1:8">
      <c r="A116" s="6"/>
      <c r="B116" s="29"/>
      <c r="C116" s="44"/>
      <c r="D116" s="45"/>
      <c r="E116" s="45"/>
      <c r="F116" s="45"/>
    </row>
    <row r="117" spans="1:8">
      <c r="A117" s="6"/>
      <c r="B117" s="29"/>
      <c r="C117" s="44"/>
      <c r="D117" s="45"/>
      <c r="E117" s="45"/>
      <c r="F117" s="45"/>
    </row>
    <row r="118" spans="1:8">
      <c r="A118" s="6"/>
      <c r="B118" s="29"/>
      <c r="C118" s="44"/>
      <c r="D118" s="45"/>
      <c r="E118" s="45"/>
      <c r="F118" s="45"/>
    </row>
    <row r="119" spans="1:8">
      <c r="A119" s="6"/>
      <c r="B119" s="29"/>
      <c r="C119" s="44"/>
      <c r="D119" s="45"/>
      <c r="E119" s="45"/>
      <c r="F119" s="45"/>
    </row>
    <row r="120" spans="1:8">
      <c r="A120" s="6"/>
      <c r="B120" s="29"/>
      <c r="C120" s="44"/>
      <c r="D120" s="45"/>
      <c r="E120" s="45"/>
      <c r="F120" s="45"/>
    </row>
    <row r="121" spans="1:8">
      <c r="A121" s="6"/>
      <c r="B121" s="29"/>
      <c r="C121" s="44"/>
      <c r="D121" s="45"/>
      <c r="E121" s="45"/>
      <c r="F121" s="45"/>
    </row>
    <row r="122" spans="1:8">
      <c r="A122" s="6"/>
      <c r="B122" s="29"/>
      <c r="C122" s="44"/>
      <c r="D122" s="45"/>
      <c r="E122" s="45"/>
      <c r="F122" s="45"/>
    </row>
    <row r="123" spans="1:8">
      <c r="A123" s="6"/>
      <c r="B123" s="30"/>
      <c r="C123" s="43"/>
      <c r="D123" s="46"/>
      <c r="E123" s="46"/>
      <c r="F123" s="46"/>
    </row>
    <row r="125" spans="1:8">
      <c r="A125" s="6"/>
      <c r="B125" s="29"/>
      <c r="C125" s="44"/>
      <c r="D125" s="45"/>
      <c r="E125" s="45"/>
      <c r="F125" s="45"/>
    </row>
    <row r="127" spans="1:8">
      <c r="A127" s="6"/>
      <c r="B127" s="31"/>
      <c r="C127" s="42"/>
      <c r="D127" s="47"/>
      <c r="E127" s="47"/>
      <c r="F127" s="47"/>
    </row>
    <row r="128" spans="1:8">
      <c r="A128" s="7"/>
    </row>
    <row r="129" spans="1:8">
      <c r="A129" s="7"/>
      <c r="B129" s="32"/>
    </row>
    <row r="130" spans="1:8">
      <c r="A130" s="7"/>
      <c r="B130" s="33"/>
      <c r="C130" s="43"/>
      <c r="D130" s="46"/>
      <c r="E130" s="46"/>
      <c r="F130" s="48"/>
    </row>
    <row r="131" spans="1:8">
      <c r="A131" s="7"/>
      <c r="B131" s="33"/>
      <c r="C131" s="43"/>
      <c r="D131" s="46"/>
      <c r="E131" s="48"/>
      <c r="F131" s="48"/>
    </row>
    <row r="132" spans="1:8">
      <c r="A132" s="7"/>
      <c r="B132" s="33"/>
      <c r="C132" s="43"/>
      <c r="D132" s="46"/>
      <c r="E132" s="46"/>
      <c r="F132" s="46"/>
    </row>
    <row r="133" spans="1:8">
      <c r="A133" s="7"/>
      <c r="B133" s="30"/>
      <c r="C133" s="43"/>
      <c r="D133" s="46"/>
      <c r="E133" s="46"/>
      <c r="F133" s="46"/>
    </row>
    <row r="134" spans="1:8">
      <c r="A134" s="7"/>
      <c r="B134" s="30"/>
      <c r="C134" s="43"/>
      <c r="D134" s="46"/>
      <c r="E134" s="46"/>
      <c r="F134" s="46"/>
    </row>
    <row r="135" spans="1:8">
      <c r="A135" s="7"/>
    </row>
    <row r="136" spans="1:8">
      <c r="A136" s="8"/>
      <c r="B136" s="34"/>
      <c r="C136" s="43"/>
      <c r="D136" s="46"/>
      <c r="E136" s="46"/>
      <c r="F136" s="46"/>
    </row>
    <row r="137" spans="1:8">
      <c r="A137" s="129"/>
      <c r="B137" s="32"/>
    </row>
    <row r="138" spans="1:8">
      <c r="A138" s="9"/>
      <c r="B138" s="35"/>
      <c r="C138" s="49"/>
      <c r="D138" s="50"/>
      <c r="E138" s="50"/>
      <c r="F138" s="48"/>
    </row>
    <row r="139" spans="1:8">
      <c r="A139" s="8"/>
      <c r="B139" s="36"/>
    </row>
    <row r="140" spans="1:8">
      <c r="A140" s="9"/>
      <c r="B140" s="32"/>
    </row>
    <row r="141" spans="1:8">
      <c r="A141" s="8"/>
      <c r="B141" s="37"/>
    </row>
    <row r="142" spans="1:8">
      <c r="A142" s="7"/>
      <c r="B142" s="32"/>
      <c r="H142" s="337"/>
    </row>
    <row r="143" spans="1:8">
      <c r="A143" s="6"/>
      <c r="B143" s="37"/>
      <c r="G143" s="338"/>
    </row>
    <row r="144" spans="1:8">
      <c r="A144" s="6"/>
      <c r="B144" s="37"/>
      <c r="G144" s="338"/>
    </row>
    <row r="145" spans="1:7">
      <c r="A145" s="6"/>
      <c r="B145" s="37"/>
      <c r="G145" s="339"/>
    </row>
    <row r="146" spans="1:7">
      <c r="A146" s="10"/>
      <c r="B146" s="38"/>
      <c r="C146" s="53"/>
      <c r="D146" s="53"/>
      <c r="E146" s="54"/>
      <c r="F146" s="54"/>
      <c r="G146" s="339"/>
    </row>
    <row r="147" spans="1:7">
      <c r="A147" s="11"/>
      <c r="B147" s="39"/>
      <c r="C147" s="53"/>
      <c r="D147" s="53"/>
      <c r="E147" s="54"/>
      <c r="F147" s="54"/>
      <c r="G147" s="339"/>
    </row>
    <row r="148" spans="1:7" ht="15.75">
      <c r="A148" s="7"/>
      <c r="B148" s="40"/>
      <c r="C148" s="55"/>
      <c r="D148" s="55"/>
      <c r="E148" s="56"/>
      <c r="F148" s="56"/>
      <c r="G148" s="339"/>
    </row>
    <row r="149" spans="1:7">
      <c r="G149" s="339"/>
    </row>
    <row r="150" spans="1:7">
      <c r="G150" s="339"/>
    </row>
    <row r="151" spans="1:7">
      <c r="A151" s="7"/>
      <c r="B151" s="32"/>
      <c r="G151" s="339"/>
    </row>
    <row r="152" spans="1:7">
      <c r="A152" s="7"/>
      <c r="B152" s="32"/>
      <c r="G152" s="339"/>
    </row>
    <row r="153" spans="1:7">
      <c r="A153" s="7"/>
      <c r="B153" s="32"/>
      <c r="G153" s="339"/>
    </row>
    <row r="154" spans="1:7">
      <c r="G154" s="32"/>
    </row>
    <row r="155" spans="1:7">
      <c r="G155" s="32"/>
    </row>
    <row r="156" spans="1:7">
      <c r="G156" s="32"/>
    </row>
    <row r="188" ht="18" customHeight="1"/>
  </sheetData>
  <sheetProtection algorithmName="SHA-512" hashValue="n02EJFCgLnvnMWc//ymjcdJ+CLQMVqVkBKro/RHM6ayHlicA0Ldfq4/MjvuZ2ciXAfSDcpOvlPu0lO//TUdxmA==" saltValue="bTm4sP2YjN9fKg24A96Rlw==" spinCount="100000" sheet="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85" zoomScaleNormal="85" workbookViewId="0">
      <selection activeCell="E9" sqref="E9"/>
    </sheetView>
  </sheetViews>
  <sheetFormatPr defaultRowHeight="15"/>
  <cols>
    <col min="1" max="1" width="8" style="149" customWidth="1"/>
    <col min="2" max="2" width="46.42578125" style="141" customWidth="1"/>
    <col min="3" max="3" width="4.7109375" style="149" bestFit="1" customWidth="1"/>
    <col min="4" max="4" width="7.28515625" style="151" bestFit="1" customWidth="1"/>
    <col min="5" max="5" width="12.7109375" style="141" bestFit="1" customWidth="1"/>
    <col min="6" max="6" width="10.140625" style="141" customWidth="1"/>
    <col min="7" max="7" width="11.85546875" style="141" bestFit="1" customWidth="1"/>
    <col min="8" max="8" width="9.140625" style="141"/>
    <col min="9" max="9" width="15.7109375" style="141" customWidth="1"/>
    <col min="10" max="11" width="9.140625" style="141"/>
    <col min="12" max="12" width="11.140625" style="141" customWidth="1"/>
    <col min="13" max="16384" width="9.140625" style="141"/>
  </cols>
  <sheetData>
    <row r="1" spans="1:6" ht="15.75">
      <c r="A1" s="150" t="s">
        <v>400</v>
      </c>
    </row>
    <row r="2" spans="1:6" s="270" customFormat="1" ht="18">
      <c r="A2" s="373" t="s">
        <v>293</v>
      </c>
      <c r="B2" s="374" t="s">
        <v>213</v>
      </c>
      <c r="C2" s="373"/>
      <c r="D2" s="373"/>
      <c r="E2" s="373"/>
      <c r="F2" s="373"/>
    </row>
    <row r="3" spans="1:6" s="270" customFormat="1" ht="345.75" customHeight="1">
      <c r="A3" s="373"/>
      <c r="B3" s="272" t="s">
        <v>196</v>
      </c>
      <c r="C3" s="373"/>
      <c r="D3" s="373"/>
      <c r="E3" s="373"/>
      <c r="F3" s="373"/>
    </row>
    <row r="4" spans="1:6" s="278" customFormat="1" ht="26.25" customHeight="1">
      <c r="A4" s="276"/>
      <c r="B4" s="292"/>
      <c r="C4" s="212" t="s">
        <v>29</v>
      </c>
      <c r="D4" s="212" t="s">
        <v>11</v>
      </c>
      <c r="E4" s="213" t="s">
        <v>27</v>
      </c>
      <c r="F4" s="213" t="s">
        <v>28</v>
      </c>
    </row>
    <row r="5" spans="1:6" s="278" customFormat="1" ht="15.75">
      <c r="A5" s="276"/>
      <c r="B5" s="292"/>
      <c r="C5" s="375"/>
      <c r="D5" s="376"/>
      <c r="E5" s="375"/>
      <c r="F5" s="375"/>
    </row>
    <row r="6" spans="1:6" ht="15.75">
      <c r="A6" s="290">
        <v>1</v>
      </c>
      <c r="B6" s="377" t="s">
        <v>214</v>
      </c>
      <c r="C6" s="378"/>
      <c r="D6" s="379"/>
      <c r="E6" s="278"/>
      <c r="F6" s="278"/>
    </row>
    <row r="7" spans="1:6">
      <c r="A7" s="380"/>
      <c r="B7" s="137" t="s">
        <v>215</v>
      </c>
      <c r="C7" s="136" t="s">
        <v>100</v>
      </c>
      <c r="D7" s="138">
        <v>3</v>
      </c>
      <c r="E7" s="260">
        <v>0</v>
      </c>
      <c r="F7" s="381">
        <f>E7*D7</f>
        <v>0</v>
      </c>
    </row>
    <row r="8" spans="1:6">
      <c r="A8" s="380"/>
      <c r="B8" s="137"/>
      <c r="C8" s="136"/>
      <c r="D8" s="138"/>
      <c r="E8" s="260"/>
      <c r="F8" s="381"/>
    </row>
    <row r="9" spans="1:6">
      <c r="A9" s="290">
        <f>COUNT($A$6:A8)+1</f>
        <v>2</v>
      </c>
      <c r="B9" s="141" t="s">
        <v>216</v>
      </c>
      <c r="C9" s="136" t="s">
        <v>178</v>
      </c>
      <c r="D9" s="138">
        <v>25</v>
      </c>
      <c r="E9" s="260">
        <v>0</v>
      </c>
      <c r="F9" s="381">
        <f>E9*D9</f>
        <v>0</v>
      </c>
    </row>
    <row r="10" spans="1:6">
      <c r="A10" s="290"/>
      <c r="C10" s="136"/>
      <c r="D10" s="138"/>
      <c r="E10" s="260"/>
      <c r="F10" s="381"/>
    </row>
    <row r="11" spans="1:6" ht="18.75" customHeight="1">
      <c r="A11" s="290">
        <f>COUNT($A$6:A10)+1</f>
        <v>3</v>
      </c>
      <c r="B11" s="141" t="s">
        <v>217</v>
      </c>
      <c r="C11" s="136" t="s">
        <v>9</v>
      </c>
      <c r="D11" s="138">
        <v>14</v>
      </c>
      <c r="E11" s="260">
        <v>0</v>
      </c>
      <c r="F11" s="381">
        <f>E11*D11</f>
        <v>0</v>
      </c>
    </row>
    <row r="12" spans="1:6" ht="18.75" customHeight="1">
      <c r="A12" s="380"/>
      <c r="C12" s="136"/>
      <c r="D12" s="138"/>
      <c r="E12" s="260"/>
      <c r="F12" s="381"/>
    </row>
    <row r="13" spans="1:6" ht="18.75" customHeight="1">
      <c r="A13" s="290">
        <f>COUNT($A$6:A12)+1</f>
        <v>4</v>
      </c>
      <c r="B13" s="141" t="s">
        <v>218</v>
      </c>
      <c r="C13" s="136" t="s">
        <v>9</v>
      </c>
      <c r="D13" s="138">
        <v>3</v>
      </c>
      <c r="E13" s="260">
        <v>0</v>
      </c>
      <c r="F13" s="381">
        <f>E13*D13</f>
        <v>0</v>
      </c>
    </row>
    <row r="14" spans="1:6" ht="18.75" customHeight="1">
      <c r="A14" s="380"/>
      <c r="C14" s="136"/>
      <c r="D14" s="138"/>
      <c r="E14" s="260"/>
      <c r="F14" s="381"/>
    </row>
    <row r="15" spans="1:6" ht="30">
      <c r="A15" s="290">
        <f>COUNT($A$6:A14)+1</f>
        <v>5</v>
      </c>
      <c r="B15" s="141" t="s">
        <v>219</v>
      </c>
      <c r="C15" s="136" t="s">
        <v>9</v>
      </c>
      <c r="D15" s="138">
        <v>3</v>
      </c>
      <c r="E15" s="260">
        <v>0</v>
      </c>
      <c r="F15" s="381">
        <f>E15*D15</f>
        <v>0</v>
      </c>
    </row>
    <row r="16" spans="1:6" ht="15" customHeight="1">
      <c r="A16" s="380"/>
      <c r="C16" s="136"/>
      <c r="D16" s="138"/>
      <c r="E16" s="260"/>
      <c r="F16" s="381"/>
    </row>
    <row r="17" spans="1:6" ht="45">
      <c r="A17" s="290">
        <f>COUNT($A$6:A16)+1</f>
        <v>6</v>
      </c>
      <c r="B17" s="141" t="s">
        <v>220</v>
      </c>
      <c r="C17" s="136" t="s">
        <v>9</v>
      </c>
      <c r="D17" s="138">
        <v>3</v>
      </c>
      <c r="E17" s="260">
        <v>0</v>
      </c>
      <c r="F17" s="381">
        <f>E17*D17</f>
        <v>0</v>
      </c>
    </row>
    <row r="18" spans="1:6">
      <c r="A18" s="290"/>
      <c r="C18" s="136"/>
      <c r="D18" s="136"/>
      <c r="E18" s="260"/>
      <c r="F18" s="381"/>
    </row>
    <row r="19" spans="1:6" ht="45">
      <c r="A19" s="290">
        <f>COUNT($A$6:A18)+1</f>
        <v>7</v>
      </c>
      <c r="B19" s="141" t="s">
        <v>221</v>
      </c>
      <c r="C19" s="138" t="s">
        <v>100</v>
      </c>
      <c r="D19" s="136">
        <v>1</v>
      </c>
      <c r="E19" s="372">
        <v>0</v>
      </c>
      <c r="F19" s="139">
        <f>D19*E19</f>
        <v>0</v>
      </c>
    </row>
    <row r="21" spans="1:6" ht="15.75">
      <c r="A21" s="382"/>
      <c r="B21" s="308" t="s">
        <v>222</v>
      </c>
      <c r="C21" s="383"/>
      <c r="D21" s="384"/>
      <c r="E21" s="385" t="s">
        <v>174</v>
      </c>
      <c r="F21" s="386">
        <f>SUM(F7:F19)</f>
        <v>0</v>
      </c>
    </row>
    <row r="23" spans="1:6" ht="15.75">
      <c r="B23" s="150"/>
    </row>
  </sheetData>
  <sheetProtection algorithmName="SHA-512" hashValue="IV8dFwpXV8UABaVXNd1oqgvfePsJMnPHctk2Y6I23DwFFz7Du2HsgCVTz5kNKvmDj5iZ/Dt1RlplnBpnLw9l4Q==" saltValue="7nuLuRB2wfb5eOejiItsfg==" spinCount="100000" sheet="1" select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zoomScale="85" zoomScaleNormal="85" workbookViewId="0">
      <selection activeCell="F102" sqref="F102"/>
    </sheetView>
  </sheetViews>
  <sheetFormatPr defaultRowHeight="15"/>
  <cols>
    <col min="1" max="1" width="4.85546875" style="80" customWidth="1"/>
    <col min="2" max="2" width="1.7109375" style="57" customWidth="1"/>
    <col min="3" max="3" width="43.28515625" style="58" customWidth="1"/>
    <col min="4" max="4" width="4.7109375" style="58" bestFit="1" customWidth="1"/>
    <col min="5" max="5" width="7.28515625" style="58" bestFit="1" customWidth="1"/>
    <col min="6" max="6" width="12.7109375" style="58" bestFit="1" customWidth="1"/>
    <col min="7" max="7" width="12" style="58" customWidth="1"/>
    <col min="8" max="16384" width="9.140625" style="58"/>
  </cols>
  <sheetData>
    <row r="1" spans="1:7" ht="18">
      <c r="A1" s="398" t="s">
        <v>401</v>
      </c>
      <c r="B1" s="399"/>
      <c r="C1" s="400" t="s">
        <v>290</v>
      </c>
      <c r="D1" s="152"/>
      <c r="E1" s="152"/>
      <c r="F1" s="152"/>
      <c r="G1" s="152"/>
    </row>
    <row r="2" spans="1:7" ht="78.75">
      <c r="A2" s="401"/>
      <c r="B2" s="112"/>
      <c r="C2" s="153" t="s">
        <v>225</v>
      </c>
      <c r="D2" s="154"/>
      <c r="E2" s="154"/>
      <c r="F2" s="154"/>
      <c r="G2" s="154"/>
    </row>
    <row r="3" spans="1:7" ht="15.75">
      <c r="A3" s="401"/>
      <c r="B3" s="112"/>
      <c r="C3" s="153"/>
      <c r="D3" s="154"/>
      <c r="E3" s="154"/>
      <c r="F3" s="154"/>
      <c r="G3" s="154"/>
    </row>
    <row r="4" spans="1:7" ht="18">
      <c r="A4" s="402" t="s">
        <v>34</v>
      </c>
      <c r="B4" s="403"/>
      <c r="C4" s="404" t="s">
        <v>226</v>
      </c>
      <c r="D4" s="405"/>
      <c r="E4" s="405"/>
      <c r="F4" s="406"/>
      <c r="G4" s="406"/>
    </row>
    <row r="5" spans="1:7">
      <c r="A5" s="401"/>
      <c r="B5" s="112"/>
      <c r="C5" s="145"/>
      <c r="D5" s="154"/>
      <c r="E5" s="154"/>
      <c r="F5" s="154"/>
      <c r="G5" s="154"/>
    </row>
    <row r="6" spans="1:7" ht="15.75">
      <c r="A6" s="407"/>
      <c r="B6" s="408"/>
      <c r="C6" s="155" t="s">
        <v>227</v>
      </c>
      <c r="D6" s="212" t="s">
        <v>29</v>
      </c>
      <c r="E6" s="212" t="s">
        <v>11</v>
      </c>
      <c r="F6" s="213" t="s">
        <v>27</v>
      </c>
      <c r="G6" s="213" t="s">
        <v>28</v>
      </c>
    </row>
    <row r="7" spans="1:7">
      <c r="A7" s="167"/>
      <c r="B7" s="179"/>
      <c r="C7" s="409"/>
      <c r="D7" s="410"/>
      <c r="E7" s="410"/>
      <c r="F7" s="411"/>
      <c r="G7" s="411"/>
    </row>
    <row r="8" spans="1:7" ht="45">
      <c r="A8" s="412">
        <v>1</v>
      </c>
      <c r="B8" s="165"/>
      <c r="C8" s="158" t="s">
        <v>228</v>
      </c>
      <c r="D8" s="156"/>
      <c r="E8" s="156"/>
      <c r="F8" s="387"/>
      <c r="G8" s="413"/>
    </row>
    <row r="9" spans="1:7">
      <c r="A9" s="167"/>
      <c r="B9" s="414" t="s">
        <v>229</v>
      </c>
      <c r="C9" s="413" t="s">
        <v>230</v>
      </c>
      <c r="D9" s="156" t="s">
        <v>178</v>
      </c>
      <c r="E9" s="156">
        <v>225</v>
      </c>
      <c r="F9" s="388">
        <v>0</v>
      </c>
      <c r="G9" s="157">
        <f>(E9*F9)</f>
        <v>0</v>
      </c>
    </row>
    <row r="10" spans="1:7">
      <c r="A10" s="167"/>
      <c r="B10" s="414"/>
      <c r="C10" s="413" t="s">
        <v>231</v>
      </c>
      <c r="D10" s="156" t="s">
        <v>178</v>
      </c>
      <c r="E10" s="156">
        <v>60</v>
      </c>
      <c r="F10" s="388">
        <v>0</v>
      </c>
      <c r="G10" s="157">
        <f>(E10*F10)</f>
        <v>0</v>
      </c>
    </row>
    <row r="11" spans="1:7">
      <c r="A11" s="167"/>
      <c r="B11" s="414" t="s">
        <v>229</v>
      </c>
      <c r="C11" s="413" t="s">
        <v>232</v>
      </c>
      <c r="D11" s="156" t="s">
        <v>178</v>
      </c>
      <c r="E11" s="156">
        <v>310</v>
      </c>
      <c r="F11" s="388">
        <v>0</v>
      </c>
      <c r="G11" s="157">
        <f>(E11*F11)</f>
        <v>0</v>
      </c>
    </row>
    <row r="12" spans="1:7">
      <c r="A12" s="167"/>
      <c r="B12" s="414" t="s">
        <v>229</v>
      </c>
      <c r="C12" s="413" t="s">
        <v>233</v>
      </c>
      <c r="D12" s="156" t="s">
        <v>178</v>
      </c>
      <c r="E12" s="156">
        <v>45</v>
      </c>
      <c r="F12" s="388">
        <v>0</v>
      </c>
      <c r="G12" s="157">
        <f>(E12*F12)</f>
        <v>0</v>
      </c>
    </row>
    <row r="13" spans="1:7">
      <c r="A13" s="167"/>
      <c r="B13" s="414"/>
      <c r="C13" s="413"/>
      <c r="D13" s="156"/>
      <c r="E13" s="156"/>
      <c r="F13" s="388"/>
      <c r="G13" s="157"/>
    </row>
    <row r="14" spans="1:7" ht="46.5">
      <c r="A14" s="412">
        <f>COUNT($A$8:A13)+1</f>
        <v>2</v>
      </c>
      <c r="B14" s="414"/>
      <c r="C14" s="158" t="s">
        <v>393</v>
      </c>
      <c r="D14" s="156" t="s">
        <v>100</v>
      </c>
      <c r="E14" s="156">
        <v>3</v>
      </c>
      <c r="F14" s="388">
        <v>0</v>
      </c>
      <c r="G14" s="157">
        <f>(E14*F14)</f>
        <v>0</v>
      </c>
    </row>
    <row r="15" spans="1:7">
      <c r="A15" s="167"/>
      <c r="B15" s="414"/>
      <c r="C15" s="159"/>
      <c r="D15" s="156"/>
      <c r="E15" s="156"/>
      <c r="F15" s="388"/>
      <c r="G15" s="157"/>
    </row>
    <row r="16" spans="1:7">
      <c r="A16" s="412">
        <f>COUNT($A$8:A15)+1</f>
        <v>3</v>
      </c>
      <c r="B16" s="414"/>
      <c r="C16" s="159" t="s">
        <v>234</v>
      </c>
      <c r="D16" s="156"/>
      <c r="E16" s="156"/>
      <c r="F16" s="388"/>
      <c r="G16" s="157"/>
    </row>
    <row r="17" spans="1:7">
      <c r="A17" s="167"/>
      <c r="B17" s="414" t="s">
        <v>229</v>
      </c>
      <c r="C17" s="159" t="s">
        <v>235</v>
      </c>
      <c r="D17" s="156" t="s">
        <v>178</v>
      </c>
      <c r="E17" s="156">
        <v>10</v>
      </c>
      <c r="F17" s="388">
        <v>0</v>
      </c>
      <c r="G17" s="157">
        <f>(E17*F17)</f>
        <v>0</v>
      </c>
    </row>
    <row r="18" spans="1:7">
      <c r="A18" s="167"/>
      <c r="B18" s="414" t="s">
        <v>229</v>
      </c>
      <c r="C18" s="159" t="s">
        <v>236</v>
      </c>
      <c r="D18" s="156" t="s">
        <v>178</v>
      </c>
      <c r="E18" s="156">
        <v>25</v>
      </c>
      <c r="F18" s="388">
        <v>0</v>
      </c>
      <c r="G18" s="157">
        <f>(E18*F18)</f>
        <v>0</v>
      </c>
    </row>
    <row r="19" spans="1:7">
      <c r="A19" s="167"/>
      <c r="B19" s="414"/>
      <c r="C19" s="160"/>
      <c r="D19" s="156"/>
      <c r="E19" s="156"/>
      <c r="F19" s="388"/>
      <c r="G19" s="157"/>
    </row>
    <row r="20" spans="1:7">
      <c r="A20" s="412"/>
      <c r="B20" s="414"/>
      <c r="C20" s="161" t="s">
        <v>237</v>
      </c>
      <c r="D20" s="156"/>
      <c r="E20" s="156"/>
      <c r="F20" s="388"/>
      <c r="G20" s="157"/>
    </row>
    <row r="21" spans="1:7">
      <c r="A21" s="167"/>
      <c r="B21" s="414" t="s">
        <v>229</v>
      </c>
      <c r="C21" s="162" t="s">
        <v>238</v>
      </c>
      <c r="D21" s="156" t="s">
        <v>178</v>
      </c>
      <c r="E21" s="156">
        <v>900</v>
      </c>
      <c r="F21" s="388">
        <v>0</v>
      </c>
      <c r="G21" s="157">
        <f>(E21*F21)</f>
        <v>0</v>
      </c>
    </row>
    <row r="22" spans="1:7">
      <c r="A22" s="167"/>
      <c r="B22" s="414" t="s">
        <v>229</v>
      </c>
      <c r="C22" s="162" t="s">
        <v>239</v>
      </c>
      <c r="D22" s="156" t="s">
        <v>178</v>
      </c>
      <c r="E22" s="156">
        <v>15</v>
      </c>
      <c r="F22" s="388">
        <v>0</v>
      </c>
      <c r="G22" s="157">
        <f>(E22*F22)</f>
        <v>0</v>
      </c>
    </row>
    <row r="23" spans="1:7">
      <c r="A23" s="167"/>
      <c r="B23" s="414"/>
      <c r="C23" s="162"/>
      <c r="D23" s="156"/>
      <c r="E23" s="156"/>
      <c r="F23" s="388"/>
      <c r="G23" s="157"/>
    </row>
    <row r="24" spans="1:7">
      <c r="A24" s="412">
        <f>COUNT($A$8:A23)+1</f>
        <v>4</v>
      </c>
      <c r="B24" s="414"/>
      <c r="C24" s="163" t="s">
        <v>240</v>
      </c>
      <c r="D24" s="156"/>
      <c r="E24" s="156"/>
      <c r="F24" s="388"/>
      <c r="G24" s="157"/>
    </row>
    <row r="25" spans="1:7">
      <c r="A25" s="167"/>
      <c r="B25" s="414" t="s">
        <v>229</v>
      </c>
      <c r="C25" s="162" t="s">
        <v>241</v>
      </c>
      <c r="D25" s="156" t="s">
        <v>9</v>
      </c>
      <c r="E25" s="156">
        <v>29</v>
      </c>
      <c r="F25" s="388">
        <v>0</v>
      </c>
      <c r="G25" s="157">
        <f>(E25*F25)</f>
        <v>0</v>
      </c>
    </row>
    <row r="26" spans="1:7">
      <c r="A26" s="167"/>
      <c r="B26" s="414" t="s">
        <v>229</v>
      </c>
      <c r="C26" s="162" t="s">
        <v>242</v>
      </c>
      <c r="D26" s="156" t="s">
        <v>9</v>
      </c>
      <c r="E26" s="156">
        <v>6</v>
      </c>
      <c r="F26" s="388">
        <v>0</v>
      </c>
      <c r="G26" s="157">
        <f>(E26*F26)</f>
        <v>0</v>
      </c>
    </row>
    <row r="27" spans="1:7">
      <c r="A27" s="167"/>
      <c r="B27" s="414"/>
      <c r="C27" s="162"/>
      <c r="D27" s="156"/>
      <c r="E27" s="156"/>
      <c r="F27" s="388"/>
      <c r="G27" s="157"/>
    </row>
    <row r="28" spans="1:7" ht="30">
      <c r="A28" s="412">
        <f>COUNT($A$8:A27)+1</f>
        <v>5</v>
      </c>
      <c r="B28" s="414"/>
      <c r="C28" s="163" t="s">
        <v>243</v>
      </c>
      <c r="D28" s="156"/>
      <c r="E28" s="156"/>
      <c r="F28" s="388"/>
      <c r="G28" s="157"/>
    </row>
    <row r="29" spans="1:7" ht="45">
      <c r="A29" s="167"/>
      <c r="B29" s="414" t="s">
        <v>229</v>
      </c>
      <c r="C29" s="163" t="s">
        <v>301</v>
      </c>
      <c r="D29" s="156" t="s">
        <v>9</v>
      </c>
      <c r="E29" s="156">
        <v>3</v>
      </c>
      <c r="F29" s="388">
        <v>0</v>
      </c>
      <c r="G29" s="157">
        <f>(E29*F29)</f>
        <v>0</v>
      </c>
    </row>
    <row r="30" spans="1:7" ht="45">
      <c r="A30" s="167"/>
      <c r="B30" s="414" t="s">
        <v>229</v>
      </c>
      <c r="C30" s="163" t="s">
        <v>302</v>
      </c>
      <c r="D30" s="156" t="s">
        <v>9</v>
      </c>
      <c r="E30" s="156">
        <v>3</v>
      </c>
      <c r="F30" s="388">
        <v>0</v>
      </c>
      <c r="G30" s="157">
        <f>(E30*F30)</f>
        <v>0</v>
      </c>
    </row>
    <row r="31" spans="1:7">
      <c r="A31" s="167"/>
      <c r="B31" s="414"/>
      <c r="C31" s="162"/>
      <c r="D31" s="156"/>
      <c r="E31" s="156"/>
      <c r="F31" s="388"/>
      <c r="G31" s="157"/>
    </row>
    <row r="32" spans="1:7" ht="45">
      <c r="A32" s="412">
        <f>COUNT($A$8:A31)+1</f>
        <v>6</v>
      </c>
      <c r="B32" s="414"/>
      <c r="C32" s="158" t="s">
        <v>244</v>
      </c>
      <c r="D32" s="156"/>
      <c r="E32" s="156"/>
      <c r="F32" s="388"/>
      <c r="G32" s="157"/>
    </row>
    <row r="33" spans="1:7">
      <c r="A33" s="167"/>
      <c r="B33" s="414" t="s">
        <v>229</v>
      </c>
      <c r="C33" s="162" t="s">
        <v>245</v>
      </c>
      <c r="D33" s="156" t="s">
        <v>9</v>
      </c>
      <c r="E33" s="156">
        <v>18</v>
      </c>
      <c r="F33" s="388">
        <v>0</v>
      </c>
      <c r="G33" s="157">
        <f>(E33*F33)</f>
        <v>0</v>
      </c>
    </row>
    <row r="34" spans="1:7">
      <c r="A34" s="167"/>
      <c r="B34" s="414" t="s">
        <v>229</v>
      </c>
      <c r="C34" s="162" t="s">
        <v>246</v>
      </c>
      <c r="D34" s="156" t="s">
        <v>9</v>
      </c>
      <c r="E34" s="156">
        <v>28</v>
      </c>
      <c r="F34" s="388">
        <v>0</v>
      </c>
      <c r="G34" s="157">
        <f>(E34*F34)</f>
        <v>0</v>
      </c>
    </row>
    <row r="35" spans="1:7">
      <c r="A35" s="167"/>
      <c r="B35" s="414" t="s">
        <v>229</v>
      </c>
      <c r="C35" s="162" t="s">
        <v>247</v>
      </c>
      <c r="D35" s="156" t="s">
        <v>9</v>
      </c>
      <c r="E35" s="156">
        <v>3</v>
      </c>
      <c r="F35" s="388">
        <v>0</v>
      </c>
      <c r="G35" s="157">
        <f>(E35*F35)</f>
        <v>0</v>
      </c>
    </row>
    <row r="36" spans="1:7">
      <c r="A36" s="167"/>
      <c r="B36" s="414"/>
      <c r="C36" s="162"/>
      <c r="D36" s="156"/>
      <c r="E36" s="156"/>
      <c r="F36" s="388"/>
      <c r="G36" s="157"/>
    </row>
    <row r="37" spans="1:7">
      <c r="A37" s="412">
        <f>COUNT($A$8:A36)+1</f>
        <v>7</v>
      </c>
      <c r="B37" s="414"/>
      <c r="C37" s="162" t="s">
        <v>248</v>
      </c>
      <c r="D37" s="156"/>
      <c r="E37" s="156"/>
      <c r="F37" s="388"/>
      <c r="G37" s="157"/>
    </row>
    <row r="38" spans="1:7">
      <c r="A38" s="167"/>
      <c r="B38" s="414" t="s">
        <v>229</v>
      </c>
      <c r="C38" s="162" t="s">
        <v>303</v>
      </c>
      <c r="D38" s="156" t="s">
        <v>9</v>
      </c>
      <c r="E38" s="156">
        <v>6</v>
      </c>
      <c r="F38" s="388">
        <v>0</v>
      </c>
      <c r="G38" s="157">
        <f>(E38*F38)</f>
        <v>0</v>
      </c>
    </row>
    <row r="39" spans="1:7">
      <c r="A39" s="167"/>
      <c r="B39" s="414"/>
      <c r="C39" s="162"/>
      <c r="D39" s="156"/>
      <c r="E39" s="156"/>
      <c r="F39" s="388"/>
      <c r="G39" s="157"/>
    </row>
    <row r="40" spans="1:7" ht="30">
      <c r="A40" s="412">
        <f>COUNT($A$8:A39)+1</f>
        <v>8</v>
      </c>
      <c r="B40" s="414"/>
      <c r="C40" s="164" t="s">
        <v>249</v>
      </c>
      <c r="D40" s="156"/>
      <c r="E40" s="156"/>
      <c r="F40" s="388"/>
      <c r="G40" s="157"/>
    </row>
    <row r="41" spans="1:7">
      <c r="A41" s="165"/>
      <c r="B41" s="414" t="s">
        <v>229</v>
      </c>
      <c r="C41" s="164" t="s">
        <v>250</v>
      </c>
      <c r="D41" s="156" t="s">
        <v>9</v>
      </c>
      <c r="E41" s="156">
        <v>3</v>
      </c>
      <c r="F41" s="388">
        <v>0</v>
      </c>
      <c r="G41" s="157">
        <f>(E41*F41)</f>
        <v>0</v>
      </c>
    </row>
    <row r="42" spans="1:7">
      <c r="A42" s="165"/>
      <c r="B42" s="165"/>
      <c r="C42" s="164"/>
      <c r="D42" s="156"/>
      <c r="E42" s="156"/>
      <c r="F42" s="388"/>
      <c r="G42" s="157"/>
    </row>
    <row r="43" spans="1:7" ht="30">
      <c r="A43" s="412">
        <f>COUNT($A$8:A42)+1</f>
        <v>9</v>
      </c>
      <c r="B43" s="165"/>
      <c r="C43" s="164" t="s">
        <v>251</v>
      </c>
      <c r="D43" s="156"/>
      <c r="E43" s="156"/>
      <c r="F43" s="388"/>
      <c r="G43" s="157"/>
    </row>
    <row r="44" spans="1:7">
      <c r="A44" s="165"/>
      <c r="B44" s="165"/>
      <c r="C44" s="164" t="s">
        <v>252</v>
      </c>
      <c r="D44" s="156" t="s">
        <v>9</v>
      </c>
      <c r="E44" s="156">
        <v>3</v>
      </c>
      <c r="F44" s="388">
        <v>0</v>
      </c>
      <c r="G44" s="157">
        <f>(E44*F44)</f>
        <v>0</v>
      </c>
    </row>
    <row r="45" spans="1:7">
      <c r="A45" s="165"/>
      <c r="B45" s="165"/>
      <c r="C45" s="164" t="s">
        <v>253</v>
      </c>
      <c r="D45" s="156" t="s">
        <v>9</v>
      </c>
      <c r="E45" s="156">
        <v>3</v>
      </c>
      <c r="F45" s="388">
        <v>0</v>
      </c>
      <c r="G45" s="157">
        <f>(E45*F45)</f>
        <v>0</v>
      </c>
    </row>
    <row r="46" spans="1:7">
      <c r="A46" s="165"/>
      <c r="B46" s="165"/>
      <c r="C46" s="164"/>
      <c r="D46" s="156"/>
      <c r="E46" s="156"/>
      <c r="F46" s="388"/>
      <c r="G46" s="157"/>
    </row>
    <row r="47" spans="1:7" ht="45">
      <c r="A47" s="412">
        <f>COUNT($A$8:A46)+1</f>
        <v>10</v>
      </c>
      <c r="B47" s="165"/>
      <c r="C47" s="166" t="s">
        <v>254</v>
      </c>
      <c r="D47" s="156"/>
      <c r="E47" s="156"/>
      <c r="F47" s="388"/>
      <c r="G47" s="157"/>
    </row>
    <row r="48" spans="1:7">
      <c r="A48" s="167"/>
      <c r="B48" s="414" t="s">
        <v>229</v>
      </c>
      <c r="C48" s="159" t="s">
        <v>255</v>
      </c>
      <c r="D48" s="156" t="s">
        <v>9</v>
      </c>
      <c r="E48" s="156">
        <v>34</v>
      </c>
      <c r="F48" s="388">
        <v>0</v>
      </c>
      <c r="G48" s="157">
        <f>(E48*F48)</f>
        <v>0</v>
      </c>
    </row>
    <row r="49" spans="1:7">
      <c r="A49" s="167"/>
      <c r="B49" s="414" t="s">
        <v>229</v>
      </c>
      <c r="C49" s="159" t="s">
        <v>256</v>
      </c>
      <c r="D49" s="156" t="s">
        <v>9</v>
      </c>
      <c r="E49" s="156">
        <v>12</v>
      </c>
      <c r="F49" s="388">
        <v>0</v>
      </c>
      <c r="G49" s="157">
        <f>(E49*F49)</f>
        <v>0</v>
      </c>
    </row>
    <row r="50" spans="1:7">
      <c r="A50" s="167"/>
      <c r="B50" s="415" t="s">
        <v>229</v>
      </c>
      <c r="C50" s="159" t="s">
        <v>257</v>
      </c>
      <c r="D50" s="156" t="s">
        <v>9</v>
      </c>
      <c r="E50" s="156">
        <v>3</v>
      </c>
      <c r="F50" s="388">
        <v>0</v>
      </c>
      <c r="G50" s="157">
        <f>(E50*F50)</f>
        <v>0</v>
      </c>
    </row>
    <row r="51" spans="1:7">
      <c r="A51" s="167"/>
      <c r="B51" s="415" t="s">
        <v>229</v>
      </c>
      <c r="C51" s="159" t="s">
        <v>258</v>
      </c>
      <c r="D51" s="156" t="s">
        <v>9</v>
      </c>
      <c r="E51" s="156">
        <v>6</v>
      </c>
      <c r="F51" s="388">
        <v>0</v>
      </c>
      <c r="G51" s="157">
        <f>(E51*F51)</f>
        <v>0</v>
      </c>
    </row>
    <row r="52" spans="1:7">
      <c r="A52" s="167"/>
      <c r="B52" s="414"/>
      <c r="C52" s="416"/>
      <c r="D52" s="156"/>
      <c r="E52" s="156"/>
      <c r="F52" s="388"/>
      <c r="G52" s="157"/>
    </row>
    <row r="53" spans="1:7" ht="30">
      <c r="A53" s="412">
        <f>COUNT($A$8:A51)+1</f>
        <v>11</v>
      </c>
      <c r="B53" s="414"/>
      <c r="C53" s="168" t="s">
        <v>259</v>
      </c>
      <c r="D53" s="156" t="s">
        <v>9</v>
      </c>
      <c r="E53" s="156">
        <v>2</v>
      </c>
      <c r="F53" s="388">
        <v>0</v>
      </c>
      <c r="G53" s="157">
        <f>(E53*F53)</f>
        <v>0</v>
      </c>
    </row>
    <row r="54" spans="1:7">
      <c r="A54" s="167"/>
      <c r="B54" s="414"/>
      <c r="C54" s="159"/>
      <c r="D54" s="156"/>
      <c r="E54" s="156"/>
      <c r="F54" s="388"/>
      <c r="G54" s="157"/>
    </row>
    <row r="55" spans="1:7" ht="45">
      <c r="A55" s="412">
        <f>COUNT($A$8:A54)+1</f>
        <v>12</v>
      </c>
      <c r="B55" s="414"/>
      <c r="C55" s="164" t="s">
        <v>260</v>
      </c>
      <c r="D55" s="156" t="s">
        <v>9</v>
      </c>
      <c r="E55" s="156">
        <v>4</v>
      </c>
      <c r="F55" s="388">
        <v>0</v>
      </c>
      <c r="G55" s="157">
        <f>(E55*F55)</f>
        <v>0</v>
      </c>
    </row>
    <row r="56" spans="1:7">
      <c r="A56" s="167"/>
      <c r="B56" s="414"/>
      <c r="C56" s="159"/>
      <c r="D56" s="156"/>
      <c r="E56" s="156"/>
      <c r="F56" s="388"/>
      <c r="G56" s="157"/>
    </row>
    <row r="57" spans="1:7">
      <c r="A57" s="412">
        <f>COUNT($A$8:A56)+1</f>
        <v>13</v>
      </c>
      <c r="B57" s="417"/>
      <c r="C57" s="162" t="s">
        <v>261</v>
      </c>
      <c r="D57" s="169"/>
      <c r="E57" s="169"/>
      <c r="F57" s="389"/>
      <c r="G57" s="170"/>
    </row>
    <row r="58" spans="1:7">
      <c r="A58" s="417"/>
      <c r="B58" s="418" t="s">
        <v>229</v>
      </c>
      <c r="C58" s="162" t="s">
        <v>262</v>
      </c>
      <c r="D58" s="169" t="s">
        <v>100</v>
      </c>
      <c r="E58" s="169">
        <v>1</v>
      </c>
      <c r="F58" s="389">
        <v>0</v>
      </c>
      <c r="G58" s="170">
        <f>(E58*F58)</f>
        <v>0</v>
      </c>
    </row>
    <row r="59" spans="1:7" ht="30">
      <c r="A59" s="417"/>
      <c r="B59" s="418" t="s">
        <v>229</v>
      </c>
      <c r="C59" s="168" t="s">
        <v>263</v>
      </c>
      <c r="D59" s="169" t="s">
        <v>100</v>
      </c>
      <c r="E59" s="169">
        <v>1</v>
      </c>
      <c r="F59" s="389">
        <v>0</v>
      </c>
      <c r="G59" s="170">
        <f>(E59*F59)</f>
        <v>0</v>
      </c>
    </row>
    <row r="60" spans="1:7">
      <c r="A60" s="417"/>
      <c r="B60" s="418" t="s">
        <v>229</v>
      </c>
      <c r="C60" s="168" t="s">
        <v>264</v>
      </c>
      <c r="D60" s="169" t="s">
        <v>100</v>
      </c>
      <c r="E60" s="169">
        <v>1</v>
      </c>
      <c r="F60" s="389">
        <v>0</v>
      </c>
      <c r="G60" s="170">
        <f>(E60*F60)</f>
        <v>0</v>
      </c>
    </row>
    <row r="61" spans="1:7" ht="45">
      <c r="A61" s="417"/>
      <c r="B61" s="418" t="s">
        <v>229</v>
      </c>
      <c r="C61" s="168" t="s">
        <v>265</v>
      </c>
      <c r="D61" s="169" t="s">
        <v>100</v>
      </c>
      <c r="E61" s="169">
        <v>3</v>
      </c>
      <c r="F61" s="389">
        <v>0</v>
      </c>
      <c r="G61" s="170">
        <f>(E61*F61)</f>
        <v>0</v>
      </c>
    </row>
    <row r="62" spans="1:7">
      <c r="A62" s="165"/>
      <c r="B62" s="414"/>
      <c r="C62" s="168"/>
      <c r="D62" s="156"/>
      <c r="E62" s="156"/>
      <c r="F62" s="388"/>
      <c r="G62" s="157"/>
    </row>
    <row r="63" spans="1:7" ht="60.75">
      <c r="A63" s="412">
        <f>COUNT($A$8:A62)+1</f>
        <v>14</v>
      </c>
      <c r="B63" s="165"/>
      <c r="C63" s="164" t="s">
        <v>394</v>
      </c>
      <c r="D63" s="156"/>
      <c r="E63" s="156"/>
      <c r="F63" s="388"/>
      <c r="G63" s="157"/>
    </row>
    <row r="64" spans="1:7">
      <c r="A64" s="412"/>
      <c r="B64" s="167" t="s">
        <v>229</v>
      </c>
      <c r="C64" s="164" t="s">
        <v>266</v>
      </c>
      <c r="D64" s="156" t="s">
        <v>9</v>
      </c>
      <c r="E64" s="156">
        <v>1</v>
      </c>
      <c r="F64" s="388"/>
      <c r="G64" s="157"/>
    </row>
    <row r="65" spans="1:7">
      <c r="A65" s="165"/>
      <c r="B65" s="414" t="s">
        <v>229</v>
      </c>
      <c r="C65" s="162" t="s">
        <v>267</v>
      </c>
      <c r="D65" s="156" t="s">
        <v>9</v>
      </c>
      <c r="E65" s="156">
        <v>1</v>
      </c>
      <c r="F65" s="388"/>
      <c r="G65" s="157"/>
    </row>
    <row r="66" spans="1:7">
      <c r="A66" s="165"/>
      <c r="B66" s="414" t="s">
        <v>229</v>
      </c>
      <c r="C66" s="162" t="s">
        <v>268</v>
      </c>
      <c r="D66" s="156"/>
      <c r="E66" s="156"/>
      <c r="F66" s="388"/>
      <c r="G66" s="157"/>
    </row>
    <row r="67" spans="1:7">
      <c r="A67" s="165"/>
      <c r="B67" s="414"/>
      <c r="C67" s="159" t="s">
        <v>269</v>
      </c>
      <c r="D67" s="156" t="s">
        <v>9</v>
      </c>
      <c r="E67" s="156">
        <v>7</v>
      </c>
      <c r="F67" s="388"/>
      <c r="G67" s="157"/>
    </row>
    <row r="68" spans="1:7">
      <c r="A68" s="165"/>
      <c r="B68" s="414"/>
      <c r="C68" s="159" t="s">
        <v>270</v>
      </c>
      <c r="D68" s="156" t="s">
        <v>9</v>
      </c>
      <c r="E68" s="156">
        <v>8</v>
      </c>
      <c r="F68" s="388"/>
      <c r="G68" s="157"/>
    </row>
    <row r="69" spans="1:7">
      <c r="A69" s="165"/>
      <c r="B69" s="414"/>
      <c r="C69" s="159" t="s">
        <v>271</v>
      </c>
      <c r="D69" s="156" t="s">
        <v>9</v>
      </c>
      <c r="E69" s="156">
        <v>1</v>
      </c>
      <c r="F69" s="388"/>
      <c r="G69" s="157"/>
    </row>
    <row r="70" spans="1:7">
      <c r="A70" s="165"/>
      <c r="B70" s="414"/>
      <c r="C70" s="159" t="s">
        <v>272</v>
      </c>
      <c r="D70" s="156" t="s">
        <v>9</v>
      </c>
      <c r="E70" s="156">
        <v>0</v>
      </c>
      <c r="F70" s="388"/>
      <c r="G70" s="157"/>
    </row>
    <row r="71" spans="1:7">
      <c r="A71" s="165"/>
      <c r="B71" s="414"/>
      <c r="C71" s="159" t="s">
        <v>273</v>
      </c>
      <c r="D71" s="156" t="s">
        <v>9</v>
      </c>
      <c r="E71" s="156">
        <v>0</v>
      </c>
      <c r="F71" s="388"/>
      <c r="G71" s="157"/>
    </row>
    <row r="72" spans="1:7">
      <c r="A72" s="165"/>
      <c r="B72" s="414" t="s">
        <v>229</v>
      </c>
      <c r="C72" s="159" t="s">
        <v>274</v>
      </c>
      <c r="D72" s="156" t="s">
        <v>9</v>
      </c>
      <c r="E72" s="156">
        <v>4</v>
      </c>
      <c r="F72" s="388"/>
      <c r="G72" s="157"/>
    </row>
    <row r="73" spans="1:7">
      <c r="A73" s="165"/>
      <c r="B73" s="414" t="s">
        <v>229</v>
      </c>
      <c r="C73" s="159" t="s">
        <v>275</v>
      </c>
      <c r="D73" s="156"/>
      <c r="E73" s="156"/>
      <c r="F73" s="388"/>
      <c r="G73" s="157"/>
    </row>
    <row r="74" spans="1:7">
      <c r="A74" s="165"/>
      <c r="B74" s="414"/>
      <c r="C74" s="159" t="s">
        <v>174</v>
      </c>
      <c r="D74" s="156"/>
      <c r="E74" s="156"/>
      <c r="F74" s="390">
        <v>0</v>
      </c>
      <c r="G74" s="157">
        <f>F74</f>
        <v>0</v>
      </c>
    </row>
    <row r="75" spans="1:7">
      <c r="A75" s="165"/>
      <c r="B75" s="414"/>
      <c r="C75" s="159"/>
      <c r="D75" s="156"/>
      <c r="E75" s="156"/>
      <c r="F75" s="388"/>
      <c r="G75" s="157"/>
    </row>
    <row r="76" spans="1:7" ht="60.75">
      <c r="A76" s="165"/>
      <c r="B76" s="165"/>
      <c r="C76" s="164" t="s">
        <v>395</v>
      </c>
      <c r="D76" s="156"/>
      <c r="E76" s="156"/>
      <c r="F76" s="388"/>
      <c r="G76" s="157"/>
    </row>
    <row r="77" spans="1:7">
      <c r="A77" s="165"/>
      <c r="B77" s="167" t="s">
        <v>229</v>
      </c>
      <c r="C77" s="164" t="s">
        <v>266</v>
      </c>
      <c r="D77" s="156" t="s">
        <v>9</v>
      </c>
      <c r="E77" s="156">
        <v>1</v>
      </c>
      <c r="F77" s="388"/>
      <c r="G77" s="157"/>
    </row>
    <row r="78" spans="1:7">
      <c r="A78" s="165"/>
      <c r="B78" s="414" t="s">
        <v>229</v>
      </c>
      <c r="C78" s="162" t="s">
        <v>267</v>
      </c>
      <c r="D78" s="156" t="s">
        <v>9</v>
      </c>
      <c r="E78" s="156">
        <v>1</v>
      </c>
      <c r="F78" s="388"/>
      <c r="G78" s="157"/>
    </row>
    <row r="79" spans="1:7">
      <c r="A79" s="165"/>
      <c r="B79" s="414" t="s">
        <v>229</v>
      </c>
      <c r="C79" s="162" t="s">
        <v>268</v>
      </c>
      <c r="D79" s="156"/>
      <c r="E79" s="156"/>
      <c r="F79" s="388"/>
      <c r="G79" s="157"/>
    </row>
    <row r="80" spans="1:7">
      <c r="A80" s="165"/>
      <c r="B80" s="414"/>
      <c r="C80" s="159" t="s">
        <v>269</v>
      </c>
      <c r="D80" s="156" t="s">
        <v>9</v>
      </c>
      <c r="E80" s="156">
        <v>7</v>
      </c>
      <c r="F80" s="388"/>
      <c r="G80" s="157"/>
    </row>
    <row r="81" spans="1:7">
      <c r="A81" s="165"/>
      <c r="B81" s="414"/>
      <c r="C81" s="159" t="s">
        <v>270</v>
      </c>
      <c r="D81" s="156" t="s">
        <v>9</v>
      </c>
      <c r="E81" s="156">
        <v>7</v>
      </c>
      <c r="F81" s="388"/>
      <c r="G81" s="157"/>
    </row>
    <row r="82" spans="1:7">
      <c r="A82" s="165"/>
      <c r="B82" s="414"/>
      <c r="C82" s="159" t="s">
        <v>271</v>
      </c>
      <c r="D82" s="156" t="s">
        <v>9</v>
      </c>
      <c r="E82" s="156">
        <v>1</v>
      </c>
      <c r="F82" s="388"/>
      <c r="G82" s="157"/>
    </row>
    <row r="83" spans="1:7">
      <c r="A83" s="165"/>
      <c r="B83" s="414"/>
      <c r="C83" s="159" t="s">
        <v>272</v>
      </c>
      <c r="D83" s="156" t="s">
        <v>9</v>
      </c>
      <c r="E83" s="156">
        <v>0</v>
      </c>
      <c r="F83" s="388"/>
      <c r="G83" s="157"/>
    </row>
    <row r="84" spans="1:7">
      <c r="A84" s="165"/>
      <c r="B84" s="414"/>
      <c r="C84" s="159" t="s">
        <v>273</v>
      </c>
      <c r="D84" s="156" t="s">
        <v>9</v>
      </c>
      <c r="E84" s="156">
        <v>0</v>
      </c>
      <c r="F84" s="388"/>
      <c r="G84" s="157"/>
    </row>
    <row r="85" spans="1:7">
      <c r="A85" s="165"/>
      <c r="B85" s="414" t="s">
        <v>229</v>
      </c>
      <c r="C85" s="159" t="s">
        <v>274</v>
      </c>
      <c r="D85" s="156" t="s">
        <v>9</v>
      </c>
      <c r="E85" s="156">
        <v>4</v>
      </c>
      <c r="F85" s="388"/>
      <c r="G85" s="157"/>
    </row>
    <row r="86" spans="1:7">
      <c r="A86" s="165"/>
      <c r="B86" s="414" t="s">
        <v>229</v>
      </c>
      <c r="C86" s="159" t="s">
        <v>275</v>
      </c>
      <c r="D86" s="156"/>
      <c r="E86" s="156"/>
      <c r="F86" s="388"/>
      <c r="G86" s="157"/>
    </row>
    <row r="87" spans="1:7">
      <c r="A87" s="165"/>
      <c r="B87" s="414"/>
      <c r="C87" s="159" t="s">
        <v>174</v>
      </c>
      <c r="D87" s="156"/>
      <c r="E87" s="156"/>
      <c r="F87" s="390">
        <v>0</v>
      </c>
      <c r="G87" s="157">
        <f>F87</f>
        <v>0</v>
      </c>
    </row>
    <row r="88" spans="1:7">
      <c r="A88" s="165"/>
      <c r="B88" s="414"/>
      <c r="C88" s="159"/>
      <c r="D88" s="156"/>
      <c r="E88" s="156"/>
      <c r="F88" s="388"/>
      <c r="G88" s="157"/>
    </row>
    <row r="89" spans="1:7" ht="60.75">
      <c r="A89" s="412">
        <f>COUNT($A$8:A88)+1</f>
        <v>15</v>
      </c>
      <c r="B89" s="165"/>
      <c r="C89" s="164" t="s">
        <v>396</v>
      </c>
      <c r="D89" s="156"/>
      <c r="E89" s="156"/>
      <c r="F89" s="388"/>
      <c r="G89" s="157"/>
    </row>
    <row r="90" spans="1:7">
      <c r="A90" s="412"/>
      <c r="B90" s="167" t="s">
        <v>229</v>
      </c>
      <c r="C90" s="164" t="s">
        <v>266</v>
      </c>
      <c r="D90" s="156" t="s">
        <v>9</v>
      </c>
      <c r="E90" s="156">
        <v>1</v>
      </c>
      <c r="F90" s="388"/>
      <c r="G90" s="157"/>
    </row>
    <row r="91" spans="1:7">
      <c r="A91" s="165"/>
      <c r="B91" s="414" t="s">
        <v>229</v>
      </c>
      <c r="C91" s="162" t="s">
        <v>267</v>
      </c>
      <c r="D91" s="156" t="s">
        <v>9</v>
      </c>
      <c r="E91" s="156">
        <v>1</v>
      </c>
      <c r="F91" s="388"/>
      <c r="G91" s="157"/>
    </row>
    <row r="92" spans="1:7">
      <c r="A92" s="165"/>
      <c r="B92" s="414" t="s">
        <v>229</v>
      </c>
      <c r="C92" s="162" t="s">
        <v>268</v>
      </c>
      <c r="D92" s="156"/>
      <c r="E92" s="156"/>
      <c r="F92" s="388"/>
      <c r="G92" s="157"/>
    </row>
    <row r="93" spans="1:7">
      <c r="A93" s="165"/>
      <c r="B93" s="414"/>
      <c r="C93" s="159" t="s">
        <v>269</v>
      </c>
      <c r="D93" s="156" t="s">
        <v>9</v>
      </c>
      <c r="E93" s="156">
        <v>7</v>
      </c>
      <c r="F93" s="388"/>
      <c r="G93" s="157"/>
    </row>
    <row r="94" spans="1:7">
      <c r="A94" s="165"/>
      <c r="B94" s="414"/>
      <c r="C94" s="159" t="s">
        <v>270</v>
      </c>
      <c r="D94" s="156" t="s">
        <v>9</v>
      </c>
      <c r="E94" s="156">
        <v>8</v>
      </c>
      <c r="F94" s="388"/>
      <c r="G94" s="157"/>
    </row>
    <row r="95" spans="1:7">
      <c r="A95" s="165"/>
      <c r="B95" s="414"/>
      <c r="C95" s="159" t="s">
        <v>271</v>
      </c>
      <c r="D95" s="156" t="s">
        <v>9</v>
      </c>
      <c r="E95" s="156">
        <v>1</v>
      </c>
      <c r="F95" s="388"/>
      <c r="G95" s="157"/>
    </row>
    <row r="96" spans="1:7">
      <c r="A96" s="165"/>
      <c r="B96" s="414"/>
      <c r="C96" s="159" t="s">
        <v>272</v>
      </c>
      <c r="D96" s="156" t="s">
        <v>9</v>
      </c>
      <c r="E96" s="156">
        <v>0</v>
      </c>
      <c r="F96" s="388"/>
      <c r="G96" s="157"/>
    </row>
    <row r="97" spans="1:7">
      <c r="A97" s="165"/>
      <c r="B97" s="414"/>
      <c r="C97" s="159" t="s">
        <v>273</v>
      </c>
      <c r="D97" s="156" t="s">
        <v>9</v>
      </c>
      <c r="E97" s="156">
        <v>0</v>
      </c>
      <c r="F97" s="388"/>
      <c r="G97" s="157"/>
    </row>
    <row r="98" spans="1:7">
      <c r="A98" s="165"/>
      <c r="B98" s="414" t="s">
        <v>229</v>
      </c>
      <c r="C98" s="159" t="s">
        <v>274</v>
      </c>
      <c r="D98" s="156" t="s">
        <v>9</v>
      </c>
      <c r="E98" s="156">
        <v>4</v>
      </c>
      <c r="F98" s="388"/>
      <c r="G98" s="157"/>
    </row>
    <row r="99" spans="1:7">
      <c r="A99" s="165"/>
      <c r="B99" s="414" t="s">
        <v>229</v>
      </c>
      <c r="C99" s="159" t="s">
        <v>275</v>
      </c>
      <c r="D99" s="156"/>
      <c r="E99" s="156"/>
      <c r="F99" s="388"/>
      <c r="G99" s="157"/>
    </row>
    <row r="100" spans="1:7">
      <c r="A100" s="165"/>
      <c r="B100" s="414"/>
      <c r="C100" s="159" t="s">
        <v>174</v>
      </c>
      <c r="D100" s="156"/>
      <c r="E100" s="156"/>
      <c r="F100" s="390">
        <v>0</v>
      </c>
      <c r="G100" s="157">
        <f>F100</f>
        <v>0</v>
      </c>
    </row>
    <row r="101" spans="1:7">
      <c r="A101" s="165"/>
      <c r="B101" s="414"/>
      <c r="C101" s="158"/>
      <c r="D101" s="156"/>
      <c r="E101" s="156"/>
      <c r="F101" s="388"/>
      <c r="G101" s="157"/>
    </row>
    <row r="102" spans="1:7" ht="15.75">
      <c r="A102" s="171"/>
      <c r="B102" s="419"/>
      <c r="C102" s="172" t="s">
        <v>276</v>
      </c>
      <c r="D102" s="420"/>
      <c r="E102" s="420"/>
      <c r="F102" s="391"/>
      <c r="G102" s="173">
        <f>SUM(G7:G101)</f>
        <v>0</v>
      </c>
    </row>
    <row r="103" spans="1:7">
      <c r="A103" s="171"/>
      <c r="B103" s="421"/>
      <c r="C103" s="174"/>
      <c r="D103" s="422"/>
      <c r="E103" s="422"/>
      <c r="F103" s="392"/>
      <c r="G103" s="175"/>
    </row>
    <row r="104" spans="1:7">
      <c r="A104" s="171"/>
      <c r="B104" s="421"/>
      <c r="C104" s="176"/>
      <c r="D104" s="423"/>
      <c r="E104" s="423"/>
      <c r="F104" s="393"/>
      <c r="G104" s="177"/>
    </row>
    <row r="105" spans="1:7" ht="15.75">
      <c r="A105" s="424" t="s">
        <v>7</v>
      </c>
      <c r="B105" s="425"/>
      <c r="C105" s="404" t="s">
        <v>277</v>
      </c>
      <c r="D105" s="410"/>
      <c r="E105" s="183"/>
      <c r="F105" s="394"/>
      <c r="G105" s="178"/>
    </row>
    <row r="106" spans="1:7">
      <c r="A106" s="167"/>
      <c r="B106" s="179"/>
      <c r="C106" s="180"/>
      <c r="D106" s="426"/>
      <c r="E106" s="426"/>
      <c r="F106" s="395"/>
      <c r="G106" s="181"/>
    </row>
    <row r="107" spans="1:7">
      <c r="A107" s="412">
        <f>COUNT($A$8:A106)+1</f>
        <v>16</v>
      </c>
      <c r="B107" s="182"/>
      <c r="C107" s="158" t="s">
        <v>278</v>
      </c>
      <c r="D107" s="183"/>
      <c r="E107" s="183"/>
      <c r="F107" s="394"/>
      <c r="G107" s="178"/>
    </row>
    <row r="108" spans="1:7">
      <c r="A108" s="167"/>
      <c r="B108" s="427" t="s">
        <v>229</v>
      </c>
      <c r="C108" s="159" t="s">
        <v>279</v>
      </c>
      <c r="D108" s="156" t="s">
        <v>178</v>
      </c>
      <c r="E108" s="156">
        <v>190</v>
      </c>
      <c r="F108" s="388">
        <v>0</v>
      </c>
      <c r="G108" s="157">
        <f>(E108*F108)</f>
        <v>0</v>
      </c>
    </row>
    <row r="109" spans="1:7">
      <c r="A109" s="167"/>
      <c r="B109" s="427"/>
      <c r="C109" s="413"/>
      <c r="D109" s="156"/>
      <c r="E109" s="156"/>
      <c r="F109" s="388"/>
      <c r="G109" s="157"/>
    </row>
    <row r="110" spans="1:7">
      <c r="A110" s="412">
        <f>COUNT($A$8:A109)+1</f>
        <v>17</v>
      </c>
      <c r="B110" s="427" t="s">
        <v>229</v>
      </c>
      <c r="C110" s="159" t="s">
        <v>237</v>
      </c>
      <c r="D110" s="156"/>
      <c r="E110" s="156"/>
      <c r="F110" s="388"/>
      <c r="G110" s="157"/>
    </row>
    <row r="111" spans="1:7">
      <c r="A111" s="167"/>
      <c r="B111" s="427" t="s">
        <v>229</v>
      </c>
      <c r="C111" s="162" t="s">
        <v>238</v>
      </c>
      <c r="D111" s="156" t="s">
        <v>178</v>
      </c>
      <c r="E111" s="156">
        <v>210</v>
      </c>
      <c r="F111" s="388">
        <v>0</v>
      </c>
      <c r="G111" s="157">
        <f>(E111*F111)</f>
        <v>0</v>
      </c>
    </row>
    <row r="112" spans="1:7">
      <c r="A112" s="167"/>
      <c r="B112" s="427" t="s">
        <v>229</v>
      </c>
      <c r="C112" s="162" t="s">
        <v>280</v>
      </c>
      <c r="D112" s="156" t="s">
        <v>178</v>
      </c>
      <c r="E112" s="156">
        <v>15</v>
      </c>
      <c r="F112" s="388">
        <v>0</v>
      </c>
      <c r="G112" s="157">
        <f>(E112*F112)</f>
        <v>0</v>
      </c>
    </row>
    <row r="113" spans="1:7">
      <c r="A113" s="167"/>
      <c r="B113" s="427"/>
      <c r="C113" s="162"/>
      <c r="D113" s="156"/>
      <c r="E113" s="156"/>
      <c r="F113" s="388"/>
      <c r="G113" s="157"/>
    </row>
    <row r="114" spans="1:7" ht="45">
      <c r="A114" s="412">
        <f>COUNT($A$8:A113)+1</f>
        <v>18</v>
      </c>
      <c r="B114" s="182"/>
      <c r="C114" s="158" t="s">
        <v>281</v>
      </c>
      <c r="D114" s="156"/>
      <c r="E114" s="156"/>
      <c r="F114" s="388"/>
      <c r="G114" s="157"/>
    </row>
    <row r="115" spans="1:7">
      <c r="A115" s="165"/>
      <c r="B115" s="427" t="s">
        <v>229</v>
      </c>
      <c r="C115" s="158" t="s">
        <v>282</v>
      </c>
      <c r="D115" s="156" t="s">
        <v>9</v>
      </c>
      <c r="E115" s="156">
        <v>7</v>
      </c>
      <c r="F115" s="388">
        <v>0</v>
      </c>
      <c r="G115" s="157">
        <f>(E115*F115)</f>
        <v>0</v>
      </c>
    </row>
    <row r="116" spans="1:7">
      <c r="A116" s="167"/>
      <c r="B116" s="182"/>
      <c r="C116" s="158"/>
      <c r="D116" s="156"/>
      <c r="E116" s="156"/>
      <c r="F116" s="388"/>
      <c r="G116" s="157"/>
    </row>
    <row r="117" spans="1:7" ht="90">
      <c r="A117" s="412">
        <f>COUNT($A$8:A116)+1</f>
        <v>19</v>
      </c>
      <c r="B117" s="182"/>
      <c r="C117" s="158" t="s">
        <v>283</v>
      </c>
      <c r="D117" s="156" t="s">
        <v>9</v>
      </c>
      <c r="E117" s="156">
        <v>3</v>
      </c>
      <c r="F117" s="388">
        <v>0</v>
      </c>
      <c r="G117" s="157">
        <f>(E117*F117)</f>
        <v>0</v>
      </c>
    </row>
    <row r="118" spans="1:7">
      <c r="A118" s="412"/>
      <c r="B118" s="182"/>
      <c r="C118" s="158"/>
      <c r="D118" s="156"/>
      <c r="E118" s="156"/>
      <c r="F118" s="388"/>
      <c r="G118" s="157"/>
    </row>
    <row r="119" spans="1:7">
      <c r="A119" s="412">
        <f>COUNT($A$8:A118)+1</f>
        <v>20</v>
      </c>
      <c r="B119" s="182"/>
      <c r="C119" s="158" t="s">
        <v>284</v>
      </c>
      <c r="D119" s="156"/>
      <c r="E119" s="156"/>
      <c r="F119" s="388"/>
      <c r="G119" s="157"/>
    </row>
    <row r="120" spans="1:7" ht="30">
      <c r="A120" s="165"/>
      <c r="B120" s="427"/>
      <c r="C120" s="158" t="s">
        <v>285</v>
      </c>
      <c r="D120" s="156" t="s">
        <v>9</v>
      </c>
      <c r="E120" s="156">
        <v>3</v>
      </c>
      <c r="F120" s="388">
        <v>0</v>
      </c>
      <c r="G120" s="157">
        <f>(E120*F120)</f>
        <v>0</v>
      </c>
    </row>
    <row r="121" spans="1:7">
      <c r="A121" s="165"/>
      <c r="B121" s="427"/>
      <c r="C121" s="158"/>
      <c r="D121" s="156"/>
      <c r="E121" s="156"/>
      <c r="F121" s="388"/>
      <c r="G121" s="157"/>
    </row>
    <row r="122" spans="1:7" ht="61.5">
      <c r="A122" s="412">
        <f>COUNT($A$8:A121)+1</f>
        <v>21</v>
      </c>
      <c r="B122" s="427"/>
      <c r="C122" s="158" t="s">
        <v>397</v>
      </c>
      <c r="D122" s="156" t="s">
        <v>100</v>
      </c>
      <c r="E122" s="156">
        <v>3</v>
      </c>
      <c r="F122" s="388">
        <v>0</v>
      </c>
      <c r="G122" s="157">
        <f>(E122*F122)</f>
        <v>0</v>
      </c>
    </row>
    <row r="123" spans="1:7">
      <c r="A123" s="165"/>
      <c r="B123" s="182"/>
      <c r="C123" s="184"/>
      <c r="D123" s="183"/>
      <c r="E123" s="183"/>
      <c r="F123" s="394"/>
      <c r="G123" s="178"/>
    </row>
    <row r="124" spans="1:7" ht="15.75">
      <c r="A124" s="185"/>
      <c r="B124" s="186"/>
      <c r="C124" s="187" t="s">
        <v>286</v>
      </c>
      <c r="D124" s="428"/>
      <c r="E124" s="428"/>
      <c r="F124" s="396"/>
      <c r="G124" s="173">
        <f>SUM(G107:G123)</f>
        <v>0</v>
      </c>
    </row>
    <row r="125" spans="1:7">
      <c r="A125" s="185"/>
      <c r="B125" s="186"/>
      <c r="C125" s="188"/>
      <c r="D125" s="183"/>
      <c r="E125" s="183"/>
      <c r="F125" s="395"/>
      <c r="G125" s="181"/>
    </row>
    <row r="126" spans="1:7" ht="15.75">
      <c r="A126" s="402" t="s">
        <v>287</v>
      </c>
      <c r="B126" s="429"/>
      <c r="C126" s="404" t="s">
        <v>304</v>
      </c>
      <c r="D126" s="156" t="s">
        <v>17</v>
      </c>
      <c r="E126" s="413">
        <v>120</v>
      </c>
      <c r="F126" s="388">
        <v>0</v>
      </c>
      <c r="G126" s="173">
        <f>(E126*F126)</f>
        <v>0</v>
      </c>
    </row>
    <row r="127" spans="1:7" ht="15.75">
      <c r="A127" s="189"/>
      <c r="B127" s="186"/>
      <c r="C127" s="409"/>
      <c r="D127" s="426"/>
      <c r="E127" s="430"/>
      <c r="F127" s="395"/>
      <c r="G127" s="431"/>
    </row>
    <row r="128" spans="1:7" ht="15.75">
      <c r="A128" s="402" t="s">
        <v>288</v>
      </c>
      <c r="B128" s="429"/>
      <c r="C128" s="404" t="s">
        <v>289</v>
      </c>
      <c r="D128" s="432"/>
      <c r="E128" s="433"/>
      <c r="F128" s="397">
        <v>0</v>
      </c>
      <c r="G128" s="190">
        <f>F128</f>
        <v>0</v>
      </c>
    </row>
    <row r="129" spans="6:7">
      <c r="F129" s="120"/>
      <c r="G129" s="120"/>
    </row>
    <row r="131" spans="6:7">
      <c r="G131" s="191"/>
    </row>
  </sheetData>
  <sheetProtection algorithmName="SHA-512" hashValue="oxUoez+HB//5ypr9055Uye6bPCXh2MjyigYGiUoiC+PvplKGJlDaRPXrfIVs0lB0ziDgfyQ/bkIqGAgJ8azJAA==" saltValue="SMBxvclZALqoThfwic3K5g==" spinCount="100000" sheet="1" select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1</vt:i4>
      </vt:variant>
    </vt:vector>
  </HeadingPairs>
  <TitlesOfParts>
    <vt:vector size="8" baseType="lpstr">
      <vt:lpstr>Rekapitulacija</vt:lpstr>
      <vt:lpstr>Gradbena dela</vt:lpstr>
      <vt:lpstr>Obrtniška dela</vt:lpstr>
      <vt:lpstr>Vo-ka</vt:lpstr>
      <vt:lpstr>Ogrevanje</vt:lpstr>
      <vt:lpstr>Prezračevanje</vt:lpstr>
      <vt:lpstr>Elektro</vt:lpstr>
      <vt:lpstr>Rekapitulacija!Področje_tiskanja</vt:lpstr>
    </vt:vector>
  </TitlesOfParts>
  <Company>Inzeniring Rupena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Ervin</dc:creator>
  <cp:lastModifiedBy>Mateja Uršič</cp:lastModifiedBy>
  <cp:lastPrinted>2019-09-20T10:36:04Z</cp:lastPrinted>
  <dcterms:created xsi:type="dcterms:W3CDTF">2004-02-10T11:38:31Z</dcterms:created>
  <dcterms:modified xsi:type="dcterms:W3CDTF">2020-08-06T08:34:40Z</dcterms:modified>
</cp:coreProperties>
</file>