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P:\32_ARH\190020-Ilirija\5_WORK\52_POP\211124-spr.2.RAZPISpop\POPIS bc_spr.2.OBJAVA\"/>
    </mc:Choice>
  </mc:AlternateContent>
  <xr:revisionPtr revIDLastSave="0" documentId="13_ncr:1_{FABA2042-DFD9-4FAF-8CE1-D6BF9D63C195}" xr6:coauthVersionLast="47" xr6:coauthVersionMax="47" xr10:uidLastSave="{00000000-0000-0000-0000-000000000000}"/>
  <bookViews>
    <workbookView xWindow="29850" yWindow="0" windowWidth="21750" windowHeight="15510" tabRatio="688" xr2:uid="{00000000-000D-0000-FFFF-FFFF00000000}"/>
  </bookViews>
  <sheets>
    <sheet name="5.1.-obj.D-GO dela" sheetId="7" r:id="rId1"/>
  </sheets>
  <externalReferences>
    <externalReference r:id="rId2"/>
    <externalReference r:id="rId3"/>
  </externalReferences>
  <definedNames>
    <definedName name="__xlnm.Print_Area_1">#REF!</definedName>
    <definedName name="__xlnm.Print_Titles_1">#REF!</definedName>
    <definedName name="_Excel_BuiltIn_Print_Area_1_1_1_1_1_1">#REF!</definedName>
    <definedName name="_Excel_BuiltIn_Print_Area_1_1_1_1_1_1_1_1_1_1_1_1_1_1">#REF!</definedName>
    <definedName name="_Excel_BuiltIn_Print_Area_1_1_1_1_1_1_1_1_1_1_1_1_1_1_1">#REF!</definedName>
    <definedName name="_Excel_BuiltIn_Print_Area_1_1_1_1_1_1_1_1_1_1_1_1_1_1_1_1">#REF!</definedName>
    <definedName name="_Excel_BuiltIn_Print_Area_11_1_1_1_1_1">#REF!</definedName>
    <definedName name="_Excel_BuiltIn_Print_Area_12_1_1_1_1_1_1">#REF!</definedName>
    <definedName name="_Excel_BuiltIn_Print_Area_14_1_1_1_1_1_1">#REF!</definedName>
    <definedName name="_Excel_BuiltIn_Print_Area_2_1_1_1_1_1_1">#REF!</definedName>
    <definedName name="_Excel_BuiltIn_Print_Area_3_1_1_1_1_1_1">#REF!</definedName>
    <definedName name="_Excel_BuiltIn_Print_Area_3_1_1_1_1_1_1_1">#REF!</definedName>
    <definedName name="_Excel_BuiltIn_Print_Area_5_1_1_1_1_1_1">#REF!</definedName>
    <definedName name="_Excel_BuiltIn_Print_Area_5_1_1_1_1_1_1_1">#REF!</definedName>
    <definedName name="_Excel_BuiltIn_Print_Area_6_1_1_1_1_1">#REF!</definedName>
    <definedName name="_Excel_BuiltIn_Print_Area_6_1_1_1_1_1_1">#REF!</definedName>
    <definedName name="_Excel_BuiltIn_Print_Area_6_1_1_1_1_1_1_1">#REF!</definedName>
    <definedName name="_Excel_BuiltIn_Print_Area_8_1_1_1_1_1_1">#REF!</definedName>
    <definedName name="_Excel_BuiltIn_Print_Area_8_1_1_1_1_1_1_1">#REF!</definedName>
    <definedName name="_Toc315432761">'[1]4.3_EE-T'!#REF!</definedName>
    <definedName name="_Toc315432762">'[1]4.3_EE-T'!#REF!</definedName>
    <definedName name="_Toc315969419">'[1]4.3_EE-T'!#REF!</definedName>
    <definedName name="agregat">#REF!</definedName>
    <definedName name="EKK">#REF!</definedName>
    <definedName name="Excel_BuiltIn_Database">#REF!</definedName>
    <definedName name="Excel_BuiltIn_Database_1">'[1]3.5_EKK'!#REF!</definedName>
    <definedName name="Excel_BuiltIn_Print_Area">#REF!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_1_1_1_1_1_1">#REF!</definedName>
    <definedName name="Excel_BuiltIn_Print_Area_1_1_1_1_1_1_1_1_1_1_1_1">#REF!</definedName>
    <definedName name="Excel_BuiltIn_Print_Area_1_1_1_1_1_1_1_1_1_1_1_1_1">#REF!</definedName>
    <definedName name="Excel_BuiltIn_Print_Area_1_1_1_1_1_1_1_1_1_1_1_1_1_1">#REF!</definedName>
    <definedName name="Excel_BuiltIn_Print_Area_1_1_1_1_1_1_1_1_1_1_1_1_1_1_1">#REF!</definedName>
    <definedName name="Excel_BuiltIn_Print_Area_1_1_1_1_1_1_1_1_1_1_2">#REF!</definedName>
    <definedName name="Excel_BuiltIn_Print_Area_1_1_1_1_1_1_1_1_1_1_3">#REF!</definedName>
    <definedName name="Excel_BuiltIn_Print_Area_10_1">#REF!</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1">#REF!</definedName>
    <definedName name="Excel_BuiltIn_Print_Area_11_1">#REF!</definedName>
    <definedName name="Excel_BuiltIn_Print_Area_11_1_1">#REF!</definedName>
    <definedName name="Excel_BuiltIn_Print_Area_11_1_1_1">#REF!</definedName>
    <definedName name="Excel_BuiltIn_Print_Area_11_1_1_1_1">#REF!</definedName>
    <definedName name="Excel_BuiltIn_Print_Area_12_1">#REF!</definedName>
    <definedName name="Excel_BuiltIn_Print_Area_12_1_1">#REF!</definedName>
    <definedName name="Excel_BuiltIn_Print_Area_12_1_1_1">#REF!</definedName>
    <definedName name="Excel_BuiltIn_Print_Area_12_1_1_1_1">#REF!</definedName>
    <definedName name="Excel_BuiltIn_Print_Area_12_1_1_1_1_1">#REF!</definedName>
    <definedName name="Excel_BuiltIn_Print_Area_13_1">#REF!</definedName>
    <definedName name="Excel_BuiltIn_Print_Area_13_1_1">#REF!</definedName>
    <definedName name="Excel_BuiltIn_Print_Area_13_1_1_1">#REF!</definedName>
    <definedName name="Excel_BuiltIn_Print_Area_13_1_1_1_1">#REF!</definedName>
    <definedName name="Excel_BuiltIn_Print_Area_14_1">#REF!</definedName>
    <definedName name="Excel_BuiltIn_Print_Area_14_1_1">#REF!</definedName>
    <definedName name="Excel_BuiltIn_Print_Area_14_1_1_1">#REF!</definedName>
    <definedName name="Excel_BuiltIn_Print_Area_14_1_1_1_1">#REF!</definedName>
    <definedName name="Excel_BuiltIn_Print_Area_14_1_1_1_1_1">#REF!</definedName>
    <definedName name="Excel_BuiltIn_Print_Area_15_1">#REF!</definedName>
    <definedName name="Excel_BuiltIn_Print_Area_15_1_1">#REF!</definedName>
    <definedName name="Excel_BuiltIn_Print_Area_18_1">#REF!</definedName>
    <definedName name="Excel_BuiltIn_Print_Area_18_1_1">#REF!</definedName>
    <definedName name="Excel_BuiltIn_Print_Area_18_1_1_1">#REF!</definedName>
    <definedName name="Excel_BuiltIn_Print_Area_18_1_1_1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0_1">#REF!</definedName>
    <definedName name="Excel_BuiltIn_Print_Area_20_1_1">#REF!</definedName>
    <definedName name="Excel_BuiltIn_Print_Area_26">#REF!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_1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4_1_1_1_1">#REF!</definedName>
    <definedName name="Excel_BuiltIn_Print_Area_5">#REF!</definedName>
    <definedName name="Excel_BuiltIn_Print_Area_5_1">'[1]1.1_GO-P'!#REF!</definedName>
    <definedName name="Excel_BuiltIn_Print_Area_5_1_1">'[1]1.1_GO-P'!#REF!</definedName>
    <definedName name="Excel_BuiltIn_Print_Area_5_1_1_1">#REF!</definedName>
    <definedName name="Excel_BuiltIn_Print_Area_5_1_1_1_1">#REF!</definedName>
    <definedName name="Excel_BuiltIn_Print_Area_5_1_1_1_1_1">#REF!</definedName>
    <definedName name="Excel_BuiltIn_Print_Area_5_1_1_1_1_1_1">#REF!</definedName>
    <definedName name="Excel_BuiltIn_Print_Area_6">#REF!</definedName>
    <definedName name="Excel_BuiltIn_Print_Area_6_1">#REF!</definedName>
    <definedName name="Excel_BuiltIn_Print_Area_6_1_1">#REF!</definedName>
    <definedName name="Excel_BuiltIn_Print_Area_6_1_1_1">#REF!</definedName>
    <definedName name="Excel_BuiltIn_Print_Area_6_1_1_1_1">#REF!</definedName>
    <definedName name="Excel_BuiltIn_Print_Area_6_1_1_1_1_1">#REF!</definedName>
    <definedName name="Excel_BuiltIn_Print_Area_6_1_1_1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_1_1_1">#REF!</definedName>
    <definedName name="Excel_BuiltIn_Print_Area_8">#REF!</definedName>
    <definedName name="Excel_BuiltIn_Print_Area_8_1">#REF!</definedName>
    <definedName name="Excel_BuiltIn_Print_Area_8_1_1">#REF!</definedName>
    <definedName name="Excel_BuiltIn_Print_Area_8_1_1_1">#REF!</definedName>
    <definedName name="Excel_BuiltIn_Print_Area_8_1_1_1_1">#REF!</definedName>
    <definedName name="Excel_BuiltIn_Print_Area_8_1_1_1_1_1">#REF!</definedName>
    <definedName name="Excel_BuiltIn_Print_Area_8_1_1_1_1_1_1">#REF!</definedName>
    <definedName name="Excel_BuiltIn_Print_Area_9_1">#REF!</definedName>
    <definedName name="Excel_BuiltIn_Print_Area_9_1_1">#REF!</definedName>
    <definedName name="Excel_BuiltIn_Print_Area_9_1_1_1">#REF!</definedName>
    <definedName name="Excel_BuiltIn_Print_Area_9_1_1_1_1">#REF!</definedName>
    <definedName name="Excel_BuiltIn_Print_Area_9_1_1_1_1_1">#REF!</definedName>
    <definedName name="Excel_BuiltIn_Print_Titles">#REF!</definedName>
    <definedName name="Excel_BuiltIn_Print_Titles_1_1">"#REF!"</definedName>
    <definedName name="Excel_BuiltIn_Print_Titles_1_1_1">"#REF!"</definedName>
    <definedName name="Excel_BuiltIn_Print_Titles_1_1_1_1">"#REF!"</definedName>
    <definedName name="Excel_BuiltIn_Print_Titles_4" localSheetId="0">'[2]NEPREDVIDENA GR.DELA'!#REF!</definedName>
    <definedName name="Excel_BuiltIn_Print_Titles_4">'[2]NEPREDVIDENA GR.DELA'!#REF!</definedName>
    <definedName name="izvesek">#REF!</definedName>
    <definedName name="l">#REF!</definedName>
    <definedName name="oddusek">#REF!</definedName>
    <definedName name="oprema">#REF!</definedName>
    <definedName name="_xlnm.Print_Area" localSheetId="0">'5.1.-obj.D-GO dela'!$A$1:$F$771</definedName>
    <definedName name="Print_Area_MI">#REF!</definedName>
    <definedName name="Print_Titles_MI">#REF!</definedName>
    <definedName name="svetilka">#REF!</definedName>
    <definedName name="TABLE_1">"#REF!"</definedName>
    <definedName name="TABLE_2_1">"#REF!"</definedName>
    <definedName name="TABLE_3_1">"#REF!"</definedName>
    <definedName name="TABLE_4_1">"#REF!"</definedName>
    <definedName name="TABLE_5_1">"#REF!"</definedName>
    <definedName name="TABLE_6_1">"#REF!"</definedName>
    <definedName name="_xlnm.Print_Titles" localSheetId="0">'5.1.-obj.D-GO dela'!$1:$1</definedName>
    <definedName name="totem">#REF!</definedName>
    <definedName name="totm">#REF!</definedName>
    <definedName name="zastavka">#REF!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407" i="7" l="1"/>
  <c r="F452" i="7"/>
  <c r="F448" i="7" s="1"/>
  <c r="F588" i="7"/>
  <c r="F268" i="7" l="1"/>
  <c r="F263" i="7"/>
  <c r="F262" i="7"/>
  <c r="F762" i="7" l="1"/>
  <c r="F203" i="7" l="1"/>
  <c r="F718" i="7" l="1"/>
  <c r="F716" i="7" s="1"/>
  <c r="F715" i="7" l="1"/>
  <c r="F713" i="7" s="1"/>
  <c r="F237" i="7" l="1"/>
  <c r="F236" i="7"/>
  <c r="F770" i="7"/>
  <c r="F769" i="7"/>
  <c r="F767" i="7"/>
  <c r="F766" i="7"/>
  <c r="F765" i="7"/>
  <c r="F764" i="7"/>
  <c r="F763" i="7"/>
  <c r="F761" i="7"/>
  <c r="F760" i="7"/>
  <c r="F759" i="7"/>
  <c r="F758" i="7"/>
  <c r="F757" i="7"/>
  <c r="F756" i="7"/>
  <c r="F755" i="7"/>
  <c r="F754" i="7"/>
  <c r="F753" i="7"/>
  <c r="F752" i="7"/>
  <c r="F751" i="7"/>
  <c r="F750" i="7"/>
  <c r="F749" i="7"/>
  <c r="F748" i="7"/>
  <c r="F747" i="7"/>
  <c r="F745" i="7"/>
  <c r="F744" i="7"/>
  <c r="F743" i="7"/>
  <c r="F742" i="7"/>
  <c r="F741" i="7"/>
  <c r="F740" i="7"/>
  <c r="F739" i="7"/>
  <c r="F738" i="7"/>
  <c r="F737" i="7"/>
  <c r="F736" i="7"/>
  <c r="F735" i="7"/>
  <c r="F734" i="7"/>
  <c r="F733" i="7"/>
  <c r="F732" i="7"/>
  <c r="F731" i="7"/>
  <c r="F730" i="7"/>
  <c r="F729" i="7"/>
  <c r="F728" i="7"/>
  <c r="F727" i="7"/>
  <c r="F726" i="7"/>
  <c r="F725" i="7"/>
  <c r="F724" i="7"/>
  <c r="F723" i="7"/>
  <c r="F722" i="7"/>
  <c r="F721" i="7"/>
  <c r="F712" i="7"/>
  <c r="F711" i="7"/>
  <c r="F680" i="7"/>
  <c r="F678" i="7"/>
  <c r="F613" i="7"/>
  <c r="F587" i="7"/>
  <c r="F571" i="7"/>
  <c r="F562" i="7" s="1"/>
  <c r="F561" i="7"/>
  <c r="F560" i="7"/>
  <c r="F559" i="7"/>
  <c r="F558" i="7"/>
  <c r="F557" i="7"/>
  <c r="F556" i="7"/>
  <c r="F555" i="7"/>
  <c r="F554" i="7"/>
  <c r="F553" i="7"/>
  <c r="F552" i="7"/>
  <c r="F522" i="7"/>
  <c r="F492" i="7"/>
  <c r="F457" i="7"/>
  <c r="F456" i="7"/>
  <c r="F455" i="7"/>
  <c r="F447" i="7"/>
  <c r="F446" i="7"/>
  <c r="F441" i="7"/>
  <c r="F439" i="7"/>
  <c r="F437" i="7"/>
  <c r="F435" i="7"/>
  <c r="F671" i="7" l="1"/>
  <c r="F659" i="7" s="1"/>
  <c r="F16" i="7" s="1"/>
  <c r="F719" i="7"/>
  <c r="F431" i="7"/>
  <c r="F541" i="7"/>
  <c r="F525" i="7" s="1"/>
  <c r="F12" i="7" s="1"/>
  <c r="F585" i="7"/>
  <c r="F574" i="7" s="1"/>
  <c r="F13" i="7" s="1"/>
  <c r="F234" i="7"/>
  <c r="F442" i="7"/>
  <c r="F709" i="7"/>
  <c r="F453" i="7"/>
  <c r="F418" i="7" l="1"/>
  <c r="F10" i="7" s="1"/>
  <c r="F223" i="7"/>
  <c r="F8" i="7" s="1"/>
  <c r="F708" i="7" l="1"/>
  <c r="F707" i="7"/>
  <c r="F704" i="7" l="1"/>
  <c r="F703" i="7" s="1"/>
  <c r="F148" i="7"/>
  <c r="F147" i="7"/>
  <c r="F146" i="7"/>
  <c r="F145" i="7"/>
  <c r="F144" i="7"/>
  <c r="F143" i="7"/>
  <c r="F142" i="7"/>
  <c r="F141" i="7"/>
  <c r="F139" i="7"/>
  <c r="F138" i="7"/>
  <c r="F137" i="7"/>
  <c r="F136" i="7"/>
  <c r="F135" i="7"/>
  <c r="F134" i="7"/>
  <c r="F132" i="7"/>
  <c r="F131" i="7"/>
  <c r="F130" i="7"/>
  <c r="F129" i="7"/>
  <c r="F128" i="7"/>
  <c r="F127" i="7"/>
  <c r="F126" i="7"/>
  <c r="F125" i="7"/>
  <c r="F123" i="7"/>
  <c r="F122" i="7"/>
  <c r="F208" i="7"/>
  <c r="F63" i="7"/>
  <c r="F18" i="7" l="1"/>
  <c r="F214" i="7"/>
  <c r="F216" i="7" l="1"/>
  <c r="F209" i="7" s="1"/>
  <c r="F207" i="7"/>
  <c r="F205" i="7"/>
  <c r="F204" i="7"/>
  <c r="F202" i="7"/>
  <c r="F200" i="7" l="1"/>
  <c r="F199" i="7"/>
  <c r="F198" i="7"/>
  <c r="F197" i="7"/>
  <c r="F189" i="7" l="1"/>
  <c r="F415" i="7"/>
  <c r="F414" i="7"/>
  <c r="F413" i="7"/>
  <c r="F412" i="7"/>
  <c r="F176" i="7" l="1"/>
  <c r="F175" i="7"/>
  <c r="F174" i="7"/>
  <c r="F173" i="7"/>
  <c r="F172" i="7"/>
  <c r="F256" i="7" l="1"/>
  <c r="F279" i="7" l="1"/>
  <c r="F274" i="7"/>
  <c r="F273" i="7"/>
  <c r="F277" i="7"/>
  <c r="F276" i="7"/>
  <c r="F169" i="7"/>
  <c r="F261" i="7" l="1"/>
  <c r="F258" i="7"/>
  <c r="F255" i="7"/>
  <c r="F168" i="7" l="1"/>
  <c r="F179" i="7"/>
  <c r="F165" i="7" l="1"/>
  <c r="F164" i="7"/>
  <c r="F163" i="7"/>
  <c r="F162" i="7"/>
  <c r="F160" i="7"/>
  <c r="F159" i="7"/>
  <c r="F158" i="7"/>
  <c r="F153" i="7" l="1"/>
  <c r="F700" i="7"/>
  <c r="F689" i="7" s="1"/>
  <c r="F655" i="7"/>
  <c r="F654" i="7"/>
  <c r="F651" i="7"/>
  <c r="F647" i="7" s="1"/>
  <c r="F646" i="7"/>
  <c r="F644" i="7"/>
  <c r="F615" i="7"/>
  <c r="F612" i="7"/>
  <c r="F610" i="7"/>
  <c r="F609" i="7"/>
  <c r="F521" i="7"/>
  <c r="F520" i="7"/>
  <c r="F519" i="7"/>
  <c r="F518" i="7"/>
  <c r="D506" i="7"/>
  <c r="F506" i="7" s="1"/>
  <c r="D505" i="7"/>
  <c r="F505" i="7" s="1"/>
  <c r="F491" i="7"/>
  <c r="F490" i="7"/>
  <c r="F489" i="7"/>
  <c r="F640" i="7" l="1"/>
  <c r="F493" i="7"/>
  <c r="F607" i="7"/>
  <c r="F591" i="7" s="1"/>
  <c r="F14" i="7" s="1"/>
  <c r="F507" i="7"/>
  <c r="F474" i="7"/>
  <c r="F683" i="7"/>
  <c r="F17" i="7" s="1"/>
  <c r="F460" i="7" l="1"/>
  <c r="F11" i="7" s="1"/>
  <c r="E656" i="7"/>
  <c r="F656" i="7" s="1"/>
  <c r="F652" i="7" s="1"/>
  <c r="F618" i="7" s="1"/>
  <c r="F15" i="7" l="1"/>
  <c r="F220" i="7"/>
  <c r="F219" i="7"/>
  <c r="F121" i="7"/>
  <c r="F120" i="7"/>
  <c r="F119" i="7"/>
  <c r="F118" i="7"/>
  <c r="F117" i="7"/>
  <c r="F152" i="7"/>
  <c r="F151" i="7"/>
  <c r="F150" i="7"/>
  <c r="F114" i="7"/>
  <c r="F113" i="7"/>
  <c r="F112" i="7"/>
  <c r="F111" i="7"/>
  <c r="F110" i="7"/>
  <c r="F109" i="7"/>
  <c r="F108" i="7"/>
  <c r="F107" i="7"/>
  <c r="F106" i="7"/>
  <c r="F105" i="7"/>
  <c r="F104" i="7"/>
  <c r="F103" i="7"/>
  <c r="F102" i="7"/>
  <c r="F101" i="7"/>
  <c r="F100" i="7"/>
  <c r="F99" i="7"/>
  <c r="F98" i="7"/>
  <c r="F93" i="7"/>
  <c r="F92" i="7"/>
  <c r="F91" i="7"/>
  <c r="F89" i="7"/>
  <c r="F88" i="7"/>
  <c r="F87" i="7"/>
  <c r="F85" i="7"/>
  <c r="F84" i="7"/>
  <c r="F83" i="7"/>
  <c r="F82" i="7"/>
  <c r="F81" i="7"/>
  <c r="F80" i="7"/>
  <c r="F78" i="7"/>
  <c r="F77" i="7"/>
  <c r="F76" i="7"/>
  <c r="F75" i="7"/>
  <c r="F74" i="7"/>
  <c r="F73" i="7"/>
  <c r="F71" i="7"/>
  <c r="F70" i="7"/>
  <c r="F61" i="7"/>
  <c r="F60" i="7"/>
  <c r="F59" i="7"/>
  <c r="F57" i="7"/>
  <c r="F56" i="7"/>
  <c r="F55" i="7"/>
  <c r="F54" i="7"/>
  <c r="F53" i="7"/>
  <c r="F52" i="7"/>
  <c r="F51" i="7"/>
  <c r="F50" i="7"/>
  <c r="F49" i="7"/>
  <c r="F47" i="7"/>
  <c r="F46" i="7"/>
  <c r="F217" i="7" l="1"/>
  <c r="F182" i="7" s="1"/>
  <c r="F7" i="7" s="1"/>
  <c r="F64" i="7"/>
  <c r="F44" i="7"/>
  <c r="F94" i="7"/>
  <c r="F26" i="7" l="1"/>
  <c r="F6" i="7" s="1"/>
  <c r="F410" i="7"/>
  <c r="F359" i="7"/>
  <c r="F301" i="7"/>
  <c r="F288" i="7"/>
  <c r="F282" i="7"/>
  <c r="F271" i="7"/>
  <c r="F269" i="7" s="1"/>
  <c r="F267" i="7"/>
  <c r="F266" i="7"/>
  <c r="F265" i="7"/>
  <c r="F260" i="7"/>
  <c r="F254" i="7"/>
  <c r="F280" i="7" l="1"/>
  <c r="F248" i="7"/>
  <c r="F240" i="7" l="1"/>
  <c r="F9" i="7" s="1"/>
  <c r="F20" i="7" s="1"/>
</calcChain>
</file>

<file path=xl/sharedStrings.xml><?xml version="1.0" encoding="utf-8"?>
<sst xmlns="http://schemas.openxmlformats.org/spreadsheetml/2006/main" count="1816" uniqueCount="1259">
  <si>
    <t>ŠT.</t>
  </si>
  <si>
    <t>OPIS POSTAVKE / VRSTE DEL</t>
  </si>
  <si>
    <t>EM</t>
  </si>
  <si>
    <t>KOLIČINA</t>
  </si>
  <si>
    <t/>
  </si>
  <si>
    <t>BETONSKA IN ARMIRANOBETONSKA DELA (liti betoni)</t>
  </si>
  <si>
    <t>ZIDARSKA DELA</t>
  </si>
  <si>
    <t>SUHOMONTAŽNA DELA</t>
  </si>
  <si>
    <t>SPLOŠNA DOLOČILA</t>
  </si>
  <si>
    <t>Splošna določila glede cene na enoto mere posameznih postavk.</t>
  </si>
  <si>
    <t>PA</t>
  </si>
  <si>
    <t>m3</t>
  </si>
  <si>
    <t>m2</t>
  </si>
  <si>
    <t>Splošna in tehnična določila za izvajanje betonskih, AB in tesarskih del, ki so zajeta v cenah izvedbe posameznih postavk predmetnih del:</t>
  </si>
  <si>
    <t>Dela se morajo izvajati v skladu z veljavnimi tehničnimi predpisi, standardi, normativi in z upoštevanjem predpisov iz varstva pri delu ter projektno dokumentacijo, ki je sestavni del popisa! Pred vgrajevanjem posameznih nosilnih elementov iz armiranega betona je obvezna kompletna seznanitev izvedbe po projektni dokumentaciji (načrti, tehnično poročilo in navodila projektanta statike).</t>
  </si>
  <si>
    <t>Pred začetkom izvajanja pogodbenih del mora izvajalec predložiti tehnološki elaborat s tehnologijo gradnje, katerega mora potrditi tako projektant gradbenih konstrukcij, kakor tudi nadzorni organ! V kolikor so karkšne koli nejasnosti glede izvedbe nosilne AB konstrukcije, je obvezno pridobiti navodila projektanta statike!</t>
  </si>
  <si>
    <t>Izvajanje betonskih oz. AB konstrukcij mora biti v skladu s standardom SIST EN 13670:2010. Dopustna odstopanja za pravokotnost, površinsko ravnost in dimenzije gradbenih elementov veljajo določila DIN 18202.</t>
  </si>
  <si>
    <t>V vse betone, ki ostanejo vidni oz. so obdelani samo s premazi, je potrebno uporabiti ustrezno granulacijo agregata in dodati ustrezne dodatke k betonski mešanici (plastifikatorje) kar je potrebno zajeti v ceni postavke. Vidne površine betonov morajo ustrezati vsaj razredu VB2 po dopolnilu standarda SIST EN 13670:2010/A101 (oz. SB2 po DBV/BDZ-Merkblatt Sichtbeton, izdaja 2004) ali kot je navedeno v posamezni postavki.</t>
  </si>
  <si>
    <t>Izvajalec mora pred izdelavo in vgradnjo betonskih mešanic izdelati Projekt betona, v katerem mora biti med drugim opisana tehnologija priprave betona-certificiranje, transport in vgradnja, z upoštevanjem vseh zahtev po PZI projektni dokumentaciji, glede razredov trdnostni in razredov izpostavljenosti betonov, zaščitne plasti, preiskušanje mešanic, negovanje betonov, razopaženje, dodatki betonom...
Projekt betona mora potrditi nadzorni organ.</t>
  </si>
  <si>
    <t>Betonska jeklena armatura mora biti pred vgradnjo armature oz. betona ustrezno očiščena in mora ustrezati zahtevam projektne dokumentacije (dimenzije, kvaliteta in vgradnja po PZI načrtu armature) ter veljavnim standardom. Pri vgradnji armature je potrebno izvesti:
- zadostne odmike armature od opaža (za zagotovitev zadostnega zaščitnega/krovnega sloja betona) s primernim podložnim materialom;
- z načrtom predvidene medsebojne odmike posameznih slojev armature in zagotoviti stabilnost (pravilna pozicioniranost) vgrajene armature med betoniranjem, ter pri tem uporabiti ustrezen montažni in vezni material, vključno z deli, ki so potrebna za montažo konstruktivne armature.</t>
  </si>
  <si>
    <t xml:space="preserve">Pri izvedbi upoštevati:
- izvedbo potrebnih prebojev in odprtin (glej ustrezne načrte), naknadna vrtanja in dolbenja niso dovoljena brez predhodnega soglasja projektanta;
- pred pričetkom betoniranja AB konstrukcijskih elementov morata biti opaž in armatura popolnoma pripravljena in armatura pregledana/prevzeta s strani nadzornika;
- višina prostega pada betona pri betoniranju ne sme biti večja od 1m;
- ustrezno negovanje vgrajenega betona, vključno z morebitno zaščito pred škodljivimi vremenskimi vplivi, za dosego ustrezne kvalitete betona;
- zahteve iz projektne dokumentacije, ki je sestavni del popisa, zahteve splošnih določil za betonska dela in zahteve po opisih posameznih postavk;
</t>
  </si>
  <si>
    <t>Splošne opombe:</t>
  </si>
  <si>
    <t>Razlaga pomenov:
&gt; pri postavkah betonov, kjer je oznaka "neskrčljiv" v oznaki betona se smatra, da je pri obravnavanih AB  konstrucijskih elementih zahtevana izvedba iz neskrčljivega betona, zato je potrebno pri izvedbi upoštevati vse ustrezne dodatke in ukrepe za dosego le-tega;</t>
  </si>
  <si>
    <t>kg</t>
  </si>
  <si>
    <t>Odprtine, utori in reže v temeljih, petah/podstavkih ali talnih konstrukcijah (temelje/talne pl.) iz betona. V postavki zajeto: izdelava lesenega opaža-škatle oz. vložka iz lesa ali drugega materiala in vgradnja v osnovni opaž konstrukcije (na predvideno mesto odprtine/utora/reže), vključno z kasnejšo odstranitvijo. V postavki je navedena velikost odprtine, ne glede na širino/debelino konstrukcije.</t>
  </si>
  <si>
    <t>izvedba odprtine v temelje/talne pl., velikost odprtine A≤0,05 m2/kos</t>
  </si>
  <si>
    <t>kos</t>
  </si>
  <si>
    <t>izvedba odprtine v temelje/talne pl., velikost odprtine 0,05&lt;A≤0,10 m2/kos</t>
  </si>
  <si>
    <t>izvedba odprtine v temelje/talne pl., velikost odprtine 0,10&lt;A≤0,25 m2/kos</t>
  </si>
  <si>
    <t>Vse betonske površine morajo ustrezati najmanj razredu VB2 (SB2), razen, če so v posamezni postavki navedene posebne zahteve, kar je potrebno upoštevati pri izvajanju opažev in betonskih del!</t>
  </si>
  <si>
    <t>Razlaga pomenov:
&gt; pri postavkah za opaž sten, kjer je navedba "z odprtinami" se smatrajo AB stene z odprtinami za vgradnjo vrat in/ali oken, v tem primeru v izmeri količin opaža odprtine niso odbite, posebej pa se ne zaračunavajo špaletne zapore v opažu (po principu "polno za prazno"); količine za beton so v neto izmeri (odprtine so odbite);
&gt; pri postavkah za opaž sten, kjer je navedba "brez odprtinami" se smatrajo AB stene v katerih ni odprtin za vgradnjo vrat in/ali oken;
&gt; pri postavkah betonov, kjer je oznaka "neskrčljiv" v oznaki betona se smatra, da je pri obravnavanih AB  konstrucijskih elementih zahtevana izvedba iz neskrčljivega betona, zato je potrebno pri izvedbi upoštevati vse ustrezne dodatke in ukrepe za dosego le-tega;</t>
  </si>
  <si>
    <t>Odprtine, izrezi-utori in reže v stenah in gredah (stenah/gredah) iz betona. V postavki zajeto: izdelava lesenega opaža-škatle oz. vložka iz lesa ali drugega materiala in vgradnja v osnovni opaž konstrukcije (na predvideno mesto odprtine/utora/reže), vključno z kasnejšo odstranitvijo. V postavki je navedena velikost odprtine, ne glede na širino/debelino konstrukcije.</t>
  </si>
  <si>
    <t>izvedba odprtine v stenah/gredah, velikost odprtine A≤0,05 m2/kos</t>
  </si>
  <si>
    <t>izvedba odprtine v stenah/gredah, velikost odprtine 0,05&lt;A≤0,10 m2/kos</t>
  </si>
  <si>
    <t>izvedba odprtinev stenah/gredah, velikost odprtine 0,10&lt;A≤0,25 m2/kos</t>
  </si>
  <si>
    <t>Splošna opomba:</t>
  </si>
  <si>
    <t>1.2.7.03.03.</t>
  </si>
  <si>
    <t>Odprtine, izrezi-utori in reže v polnih AB stropnih ploščah in gredah (mas.str.plošče/nosilci) iz betona. V postavki zajeto: izdelava lesenega opaža-škatle oz. vložka iz lesa ali drugega materiala in vgradnja v osnovni opaž konstrukcije (na predvideno mesto odprtine/utora/reže), vključno z kasnejšo odstranitvijo. V postavki je navedena velikost odprtine, ne glede na širino/debelino konstrukcije.</t>
  </si>
  <si>
    <t>1.2.7.03.03.01</t>
  </si>
  <si>
    <t>izvedba odprtine v mas.str.plošče/nosilci, velikost odprtine A≤0,05 m2/kos</t>
  </si>
  <si>
    <t>1.2.7.03.03.02</t>
  </si>
  <si>
    <t>izvedba odprtine v mas.str.plošče/nosilci, velikost odprtine 0,05&lt;A≤0,10 m2/kos</t>
  </si>
  <si>
    <t>1.2.7.03.03.03</t>
  </si>
  <si>
    <t>izvedba odprtine v mas.str.plošče/nosilci, velikost odprtine 0,10&lt;A≤0,25 m2/kos</t>
  </si>
  <si>
    <t>RAZNA DELA PRI IZVEDBI BETONSKIH DEL</t>
  </si>
  <si>
    <t>Vgradnja raznih jeklenih profilov, sider in drugih elementov v svežo betonsko mešanico, vključno s pozicioniranjem in vsemi pomožnimi deli ter materialom za vgradnjo (malta ali beton)</t>
  </si>
  <si>
    <t>OPOMBA: glede vgradnje ustreznih jeklenih profilov in ostalih elementov, ki so predvideni za vgradnjo v svežo betonsko mešanico (v AB lite konstruktivne elemente), je potrebno pravočasno preveriti pri dobaviteljih obrtniških in instalacijskih ter ostale opreme, da se le-ti dobavijo in vgradijo!</t>
  </si>
  <si>
    <t>SPLOŠNO</t>
  </si>
  <si>
    <t>Splošna in tehnična določila za izvajanje zidarskih del, ki so zajeta v cenah izvedbe posameznih postavk predmetnih del:</t>
  </si>
  <si>
    <t>Dela se morajo izvajati v skladu z veljavnimi tehničnimi predpisi, standardi, normativi in z upoštevanjem predpisov iz varstva pri delu ter projektno dokumentacijo, ki je sestavni del popisa!</t>
  </si>
  <si>
    <t>Dopustna odstopanja za pravokotnost, površinsko ravnost in dimenzije gradbenih elementov veljajo določila DIN 18202. Tolerance gladkosti in enakomernosti površin morajo ustrezati veljavnemu standardu, za povečane zahteve.</t>
  </si>
  <si>
    <t>IZOLACIJE, LOČILNI SLOJI, PARNE OVIRE IN ZAPORE</t>
  </si>
  <si>
    <t>Splošne opombe za izvedbo izolacij:</t>
  </si>
  <si>
    <t>Kot izolacije se smatra vse vrste hidroizolacij in toplotnih izolacij temeljev, tlakov, zidov in stropov po opisu. 
Ločilni sloji, parne ovire in zapore se izvedejo iz ustreznih folij ali drugega materiala (skladno z opisom v postavki) in morajo biti izvedeni na način, da zagotovijo svojo funkcijo v sistemih kjer se nahajajo (ustrezna tesnitev stikov, zaključkov in mesta prebojev za instalacije ipd.).
Kvaliteta dela in vgrajeni materjali morajo ustrezati določilom veljavnih tehničnih predpisov, normativov in standardov.
Standardi za izolacijska dela vsebujejo poleg izdelave, opisane v posamezni postavki, še:
- vsa dela in ukrepe po določilih veljavnih predpisov varstva pri delu;
- pripravo izolacijskega materjala s prenosom do mesta vgraditve;
- napravo izolacij po opisu in tehničnih pogojih proizvajalca;</t>
  </si>
  <si>
    <t>Vsa dela morajo biti izvršena tako, da je zagotovljena funkcionalnost, stabilnost, varnost, natančnost in življenjska doba posameznih elementov.</t>
  </si>
  <si>
    <t>RAZNA ZIDARSKA DELA</t>
  </si>
  <si>
    <t>Zidarska pomoč pri obrtniških in instalacijskih delih, vključno z vsemi pomožnimi deli in materialom za vzidavo oz. obetoniranje (malta ali beton)</t>
  </si>
  <si>
    <t>razne vzidave in naknadne vgradnje različnih jeklenih profilov, sider in drugih elementov, ki jih dobavijo izvajalci obrtniških in instalacijskih del</t>
  </si>
  <si>
    <t>razna zidarska pomoč pri obrtniških in instalacijskih delih</t>
  </si>
  <si>
    <t>Finalno čiščenje objekta po končanih delih s čiščenjem oken in vrat ter vseh talnih in stenskih oblog, vključno z vgrajeno opremo. Izmera količin po m2 enkratne, notranje, neto tlorisne površine objekta.</t>
  </si>
  <si>
    <t>Splošna in tehnična določila za izvajanje jeklenih nosilnih konstrukcij in elementov ter podkonstrukcij, ki so zajeta v cenah izvedbe posameznih postavk predmetnih del:</t>
  </si>
  <si>
    <t>Dela se morajo izvajati v skladu z veljavnimi tehničnimi predpisi, standardi, normativi in z upoštevanjem predpisov iz varstva pri delu ter projektno dokumentacijo, ki je sestavni del popisa! Pred vgrajevanjem posameznih nosilnih elementov iz konstrukcijskega jekla, je obvezna kompletna seznanitev izvedbe po projektni dokumentaciji (načrti GK, tehnično poročilo in navodila projektanta statike oz. GK).</t>
  </si>
  <si>
    <t>Izvedba jeklenih konstrukcij morajo biti izvršena po določilih veljavnih standardov (SIST EN 1090-1:2009+A1:2012; SIST EN 1090-2:2008+A1:2012; SIST EN 1090-3:2008), normativov, tehničnih pogojev in predpisov. Materiali za tovrstna dela morajo po kvaliteti ustrezati določilom veljavnih standardov in zahtevam iz projektne dokumentacije.</t>
  </si>
  <si>
    <t>Kontrolo kvalitete materialov in izvedbe je dolžan zagotoviti izvajalec del na lastne stroške oz. jih vkalkulirati v ceno postavke.
&gt; material jeklene konstrukcije mora ustrezati predpisani kvaliteti iz načrta gradbenih konstrukcij in mora imeti ustrezna dokazila o materialu (atesti, certifikati);
&gt; izvedba nosilnih konstrukcij mora ustrezati 1.kvaliteti, zato mora izvajalec zagotoviti notranjo kontrolo (vsi zvari pregledani z ultrazvokom v delavnici in vizualni pregled spojev), posebej obremenjeni čelni in natezni zvari naj se pregledajo tudi rentgensko. O pregledu izdelati pisno poročilo z izjavo o ustreznosti kvalitete zvarov!;
&gt; pridobiti in predložiti končno poročilo zunanje institucije registrirane za oceno kvalitete izvedene jeklene konstrukcije;</t>
  </si>
  <si>
    <t>Tolerance gladkosti in enakomernosti površin morajo ustrezati veljavnemu standardu, za povečane zahteve.</t>
  </si>
  <si>
    <t>m1</t>
  </si>
  <si>
    <t>kpl</t>
  </si>
  <si>
    <t xml:space="preserve">Splošna in tehnična določila za izvajanje ključavničarskih del, ki so zajeti v cenah izvedbe posameznih postavk predmetnih del  </t>
  </si>
  <si>
    <t>Vsi elementi ključavničarskih del morajo biti izdelani strokovno in kvalitetno po detajlih in iz materiala kot je navedeno v opisu. Ves vgrajeni material mora po kvaliteti ustrezati veljavnim tehničnim predpisom in normam.</t>
  </si>
  <si>
    <t xml:space="preserve">Elementi za vgrajevanje ključavničarskih izdelkov (vijaki, sidra in drugo) morajo biti takih dimenzij in nosilnosti, da ustrezajo obremenitvam, za katere so namenjeni. </t>
  </si>
  <si>
    <t>Vse nosilne elemente je dimenzionirati z analizo konstrukcij. Vse dimenzije posameznih elementov navedene v opisih so okvirne in jih je glede nosilnosti potrebno dimenzionirati z analizo konstrukcij.</t>
  </si>
  <si>
    <t>V kolikor želi izvajalec prilagoditi izvedbo svoji tehnologiji, mora izdelati ustrezno projektno dokumentacijo z detajli, katero mora pregledati in s podpisom potrditi arhitekt.</t>
  </si>
  <si>
    <t>Vsi elementi morajo biti izvedeni in vgrajeni tehnično pravilno in po pravilih stroke.</t>
  </si>
  <si>
    <t>Sestavni del Ključavničarskih del je tudi pokrivanje stika elementa s konstrukcijo v katero se vgrajujejo, na način ki ga določi izvajalec del v tehnoloških risbah za proizvodnjo.</t>
  </si>
  <si>
    <t xml:space="preserve">Splošna in tehnična določila za izvajanje suhomonmtažnih  del, ki so zajeti v cenah izvedbe posameznih postavk predmetnih del  </t>
  </si>
  <si>
    <t xml:space="preserve">Vsi stiki med posameznimi elementi stene, stene in tlaka in stene in stropa, prehoda inštalacij, morajo imeti glede na zahtevano požarno upornost iste karakteristike kot stena sama. </t>
  </si>
  <si>
    <t xml:space="preserve">Tehnologijo izdelave pregradne stene predlaga izvajalec, debelina izolacijskega materiala, zračnega sloja in slojev mavčno kartonskih plošč morajo ustrezati zahtevani zvočni izolirnosti. </t>
  </si>
  <si>
    <t>Nosilni vertikalni profili pregradne stene morajo biti postavljeni v takem rastru in takih dimenzij, da prenesejo vse statične in dinamične obremenitve in obremenitve opreme pritrjene na stene.</t>
  </si>
  <si>
    <t>Stene so sestavljene iz nosilnih pocinkanih profilov, horizontalnih in vertikalnih, preko katerih so pritrjene plošče debeline najmanj 12,5 mm.</t>
  </si>
  <si>
    <t xml:space="preserve">Vse stike med ploščami medsebojno, s profili in ostalim, je potrebno brusiti in bandažirati oziroma izvesti na način da končni premaz na stiku dveh plošč ne poka. Način izvedbe določi izvajalec, kateri tudi garantira za kvaliteto izvedbe. </t>
  </si>
  <si>
    <t>Površina gotove pregradne stene mora biti popolnoma ravna in pripravljena za končno površinsko obdelavo, v kvaliteti Q2.</t>
  </si>
  <si>
    <t xml:space="preserve">Izvajalec pregradnih sten mora  zagotoviti ustrezen način vgradnje instalacijskih cevi ter ustrezne prehode instalacij. Pri tem se ne smejo zmanjšati gradbeno fizikalne karakteristike stene. </t>
  </si>
  <si>
    <t>Kovinski profili za ojačitev robov odprtin, na katere se pritrjujejo okvirji vrat so sestavni del montažnih pregradnih sten.</t>
  </si>
  <si>
    <t>Obliko in dimenzijo ojačitev robov določi izvajalec vrat, odvisna pa je od teže vrat in vrste stene, v katero se vgrajujejo. Profili za ojačitev robov odprtin morajo biti vgrajeni v steno tako, da nobena površina profila ne izstopa iz stene.</t>
  </si>
  <si>
    <t>Stenske montažne obloge se izvedejo na enak način kot so pregradne stene, z ustreznimi profili.</t>
  </si>
  <si>
    <t>V ceni upoštevati ves potrebni material skladno s sestavo, bandažiranje, vogalnike, vse potrebne ojačitve, vse izreze  za instalacijske prehode ter izreze in menjalnike  za vgradnjo raznih vgradnih elementov (luči, omarice)</t>
  </si>
  <si>
    <t>Splošna in tehnična določila za izvajanje slikopleskarskih del, ki so zajeti v cenah izvedbe posameznih postavk predmetnih del</t>
  </si>
  <si>
    <t xml:space="preserve">Gotova površina mora biti enakomerne strukture in mora popolnoma prekrivati podlago. Premaz ki se izvaja v več slojih je naslednji sloj izvesti, ko je predhodni popolnoma suh. </t>
  </si>
  <si>
    <t>Stiki z vrati, okni, stenskimi oblogami in talnimi obrobami morajo biti izvedeni čisto. Vsi zaključki slikanih površin morajo biti izvedeni ravno. Izvajanje vseh slojev mora biti po tehnologiji proizvajalca barve.</t>
  </si>
  <si>
    <t>Podloga na katero se premaz izvaja, mora biti očiščena prahu in umazanije kot so olja, rja, cementna malta in drugo.</t>
  </si>
  <si>
    <t>Osnovni premazi morajo po kvaliteti ustrezati vrsti podlage in morajo biti primerni za izbrani finalni premaz.</t>
  </si>
  <si>
    <t>Vzorci premazov se morajo izvesti za vse premaze različne po tonu in načinu izvajanja.</t>
  </si>
  <si>
    <t>SLIKOPLESKARSKA DELA NOTRANJIH POVRŠIN</t>
  </si>
  <si>
    <t>Vse površine, ki se slikajo mora izvajalec predhodno pregledati, ugotoviti ravnost površin in prevzeti podlago.</t>
  </si>
  <si>
    <t>Prehodi med  vrstami materiala morajo biti ostri in pod pravim kotom, razen če ni s projektom drugače določeno. Na slikanih površinah se ne smejo poznati sledovi od slikopleskarskega orodja in ton barve na površinah mora biti enoten.</t>
  </si>
  <si>
    <t>Splošna in tehnična določila za stavbno pohištvo,  ki so zajeti v cenah izvedbe posameznih postavk predmetnih del :</t>
  </si>
  <si>
    <t>Okovje zajema nasadila, kljuko, ključavnico, ščitnike, zapah pri dvokrilnih vratih in odbojnike vrat, vrsta okovja pa je odvisna od zahtevanega namena . Vse elemente okovja mora pred vgradnjo pregledati in s podpisom potrditi projektant.</t>
  </si>
  <si>
    <t>Nosilnost in potrebno število nasadil mora izvajalec del določiti s statičnim izračunom. Vsaka vrata morajo imeti najmanj tri nasadila.</t>
  </si>
  <si>
    <t>Tesnila za tesnenje kril morajo biti visoke kvalitete, kar je dokazati z atesti.</t>
  </si>
  <si>
    <t>Požarna odpornost:
- požarno odporni elementi  morajo biti izdelani iz negorljivega materiala in opremljena z vsem potrebnim okovjem za požarno odporna vrata, po veljanih tehničnih predpisih, glede na zahtevano stopnjo;
- sestavni del dimonepropustnih, požarno in evakuacijskih elementov  so naprave in okovje potrebno za posamezni namen elementa, z usterznimi priklopi po potrebi;
- vsi stiki med posameznimi elementi medsebojno, s stenami in tlaki morajo ustrezati zahtevam požarne odpornosti, enako kot vrata sama;
- glede na zahtevano požarno odpornost vrat so sestavni del vrat tudi posebna tesnila in polnila, da se doseže zahtevano požarna odpornost;</t>
  </si>
  <si>
    <t>Zvočna in toplotna izolativnost ter zrakotesnost:
- vsi stiki med posameznimi elementi medsebojno, s stenami in tlaki morajo ustrezati zahtevani izolativnosti in zrakotesnosti, enako kot element sam. Izvajalec je zato dolžan predložiti atest o ustrezni izolativnosti in zrakotesnosti po veljanih predpisih in na podlagi opravljenih meritev, če je tako zahtevano s projektom;
- da se doseže zahtevana izolativnost in zrakotesnost elementov stavbnega pohištva, so njihov sestavni del tudi posebna tesnila in polnila;</t>
  </si>
  <si>
    <t>REKAPITULACIJA</t>
  </si>
  <si>
    <t>CENA [€/EM]</t>
  </si>
  <si>
    <t>VREDNOST  [€]</t>
  </si>
  <si>
    <t>'GRADBENO-OBRTNIŠKA DELA</t>
  </si>
  <si>
    <t>PLITVO TEMELJENJE IN TALNE KONSTRUKCIJE</t>
  </si>
  <si>
    <t>5.</t>
  </si>
  <si>
    <t>OBJEKT  D (garažni del in zunanji garderobni objekt)</t>
  </si>
  <si>
    <t>5.1.</t>
  </si>
  <si>
    <t>OBJEKT D - GRADBENO-OBRTNIŠKA DELA
(osnova za DDV)</t>
  </si>
  <si>
    <t>5.1.3.</t>
  </si>
  <si>
    <t>5.1.3.00.</t>
  </si>
  <si>
    <t>5.1.3.00.01.</t>
  </si>
  <si>
    <t>5.1.3.00.02.</t>
  </si>
  <si>
    <t>5.1.3.01.</t>
  </si>
  <si>
    <t>5.1.3.01.01.</t>
  </si>
  <si>
    <t>5.1.3.01.02.</t>
  </si>
  <si>
    <t>5.1.3.02.</t>
  </si>
  <si>
    <t>5.1.3.02.01.</t>
  </si>
  <si>
    <t>5.1.3.03.</t>
  </si>
  <si>
    <t>5.1.3.04.</t>
  </si>
  <si>
    <t>5.1.3.05.</t>
  </si>
  <si>
    <t>5.1.5.</t>
  </si>
  <si>
    <t>€</t>
  </si>
  <si>
    <t>STENE, NOSILCI IN PODPORNIKI (stene, samostojni nosilci in stebri)</t>
  </si>
  <si>
    <t>MEDETAŽNE KONSTRUKCIJE (stropne plošče s sočasno litimi nosilci, stopnice)</t>
  </si>
  <si>
    <t>5.1.5.00.</t>
  </si>
  <si>
    <t>5.1.5.01.</t>
  </si>
  <si>
    <t>5.1.5.02.</t>
  </si>
  <si>
    <t>5.1.5.03.</t>
  </si>
  <si>
    <t>5.1.8.</t>
  </si>
  <si>
    <t>5.1.8.00.</t>
  </si>
  <si>
    <t>5.1.10.</t>
  </si>
  <si>
    <t>5.1.14.</t>
  </si>
  <si>
    <t>5.1.15.</t>
  </si>
  <si>
    <t>5.1.16.</t>
  </si>
  <si>
    <t>5.1.17.</t>
  </si>
  <si>
    <t>5.1.18.</t>
  </si>
  <si>
    <t>5.1.19.</t>
  </si>
  <si>
    <t>5.1.20.</t>
  </si>
  <si>
    <t>Vsi kleparski zaključki na strehi morajo imeti ustrezno podkonstrukcijo/podlogo, glede na posamezni detajl projektanta arhitekture, kar mora biti vsebovano v ceno kleparskega zaključka!</t>
  </si>
  <si>
    <t xml:space="preserve"> </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</si>
  <si>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delavniških načrtov izvedbe posameznih elementov in montaže;
</t>
  </si>
  <si>
    <t>ODVODNJAVANJE STREŠNE VODE</t>
  </si>
  <si>
    <t>Dovodi s strehe - kompletno po spodnji specifikaciji:</t>
  </si>
  <si>
    <t>KPL</t>
  </si>
  <si>
    <t>Cevi - kompletno po spodnji specifikaciji:</t>
  </si>
  <si>
    <t>Fazonski kosi - kompletno po spodnji specifikaciji:</t>
  </si>
  <si>
    <t>Pritrdilni material - kompletno po spodnji specifikaciji:</t>
  </si>
  <si>
    <t>Pribor in varjena mesta  - kompletno po spodnji specifikaciji:</t>
  </si>
  <si>
    <t>izolacija cevi (armaflex ali podobno)</t>
  </si>
  <si>
    <t>število zvarnih mest</t>
  </si>
  <si>
    <t xml:space="preserve">kos </t>
  </si>
  <si>
    <t>Grelni trak Geberit 230 V/11,2 W</t>
  </si>
  <si>
    <t>Stroški izvedbe: izdelava PZI/PID projekt, pripravljalna dela, tansportni stroški, delo/montaža ter tlačni preizkus in prizkus delovanja:</t>
  </si>
  <si>
    <t>Grelni element Geberit Pluvia 230 V/8 W: d=56mm</t>
  </si>
  <si>
    <t>Koleno Geberit PE z dolgim krakom: 90°, d=56mm</t>
  </si>
  <si>
    <t>Koleno Geberit PE z dolgim krakom: 90°, d=90mm</t>
  </si>
  <si>
    <t>Elektrovarilna spojka Geberit: d=90mm</t>
  </si>
  <si>
    <t>Koleno Geberit PE: 45°, d=110mm</t>
  </si>
  <si>
    <t>Koleno Geberit PE z dolgim krakom: 90°, d=110mm</t>
  </si>
  <si>
    <t>Redukcijski kos Geberit PE, ekscentričen, kratek: d=110mm, d1=90mm</t>
  </si>
  <si>
    <t>Elektrovarilna spojka Geberit: d=110mm</t>
  </si>
  <si>
    <t>Koleno Geberit PE: 45°, d=125mm</t>
  </si>
  <si>
    <t>Redukcijski kos Geberit PE, ekscentričen, kratek: d=125mm, d1=110mm</t>
  </si>
  <si>
    <t>Elektrovarilna spojka Geberit: d=125mm</t>
  </si>
  <si>
    <t>Koleno Geberit PE: 45°, d=160mm</t>
  </si>
  <si>
    <t>Odcep Geberit PE 45°: d=160mm, d1=110mm</t>
  </si>
  <si>
    <t>Redukcijski kos Geberit PE, ekscentričen, kratek: d=160mm, d1=110mm</t>
  </si>
  <si>
    <t>Elektrovarilna spojka Geberit: d=160mm</t>
  </si>
  <si>
    <t>Koleno Geberit PE: 45°, d=200mm</t>
  </si>
  <si>
    <t>Odcep Geberit PE 45°: d=200mm, d1=110mm</t>
  </si>
  <si>
    <t>Odcep Geberit PE 45°: d=200mm, d1=200mm</t>
  </si>
  <si>
    <t>Redukcijski kos Geberit PE, ekscentričen, dolg: d=200mm, d1=110mm</t>
  </si>
  <si>
    <t>Redukcijski kos Geberit PE, ekscentričen, dolg: d=200mm, d1=160mm</t>
  </si>
  <si>
    <t>Dolga spojka Geberit PE: d=200mm</t>
  </si>
  <si>
    <t>Elektrovarilna spojka Geberit PE, z vgrajeno toplotno varovalko: d=200mm</t>
  </si>
  <si>
    <t>Redukcijski kos Geberit PE, ekscentričen, dolg: d=250mm, d1=200mm</t>
  </si>
  <si>
    <t>Elektrovarilna spojka Geberit PE, z vgrajeno toplotno varovalko: d=250mm</t>
  </si>
  <si>
    <t>Redukcijski kos Geberit PE, ekscentričen, dolg: d=315mm, d1=200mm</t>
  </si>
  <si>
    <t>Elektrovarilna spojka Geberit PE, z vgrajeno toplotno varovalko: d=315mm</t>
  </si>
  <si>
    <t>Elektrovarilna spojka Geberit: d=50mm</t>
  </si>
  <si>
    <t>Redukcijski kos Geberit PE, ekscentričen, kratek: d=56mm, d1=50mm</t>
  </si>
  <si>
    <t>Elektrovarilna spojka Geberit: d=56mm</t>
  </si>
  <si>
    <t>Koleno Geberit PE: 45°, d=63mm</t>
  </si>
  <si>
    <t>Koleno Geberit PE z dolgim krakom: 90°, d=63mm</t>
  </si>
  <si>
    <t>Elektrovarilna spojka Geberit: d=63mm</t>
  </si>
  <si>
    <t>Redukcijski kos Geberit PE, ekscentričen, kratek: d=75mm, d1=56mm</t>
  </si>
  <si>
    <t>Cevna objemka Geberit z navojno spojko M10, nastavljiva: di=50mm, di1=58mm</t>
  </si>
  <si>
    <t>Pravokotna osnovna pritrdilna plošča Geberit, z dvema luknjama, z navojno spojko G: G=1/2"</t>
  </si>
  <si>
    <t>Pravokotna osnovna pritrdilna plošča Geberit, z dvema luknjama, z navojno spojko G: G=1"</t>
  </si>
  <si>
    <t>Navojna palica Geberit: M=10mm, L=2m</t>
  </si>
  <si>
    <t>Osnovna pritrdilna plošča Geberit, okrogla, s 3 luknjami, z navojno spojko M10</t>
  </si>
  <si>
    <t>Redukcijski spojnik Geberit: G=1/2"</t>
  </si>
  <si>
    <t>Element za obešanje Geberit Pluvia</t>
  </si>
  <si>
    <t>Nosilna tračnica Geberit Pluvia</t>
  </si>
  <si>
    <t>Vezni element Geberit Pluvia</t>
  </si>
  <si>
    <t>Pritrdilna zagozda Geberit Pluvia</t>
  </si>
  <si>
    <t>Cevna objemka Geberit z navojno spojko M10, nastavljiva: di=56mm, di1=64mm</t>
  </si>
  <si>
    <t>Elektrovarilni trak Geberit za fiksno točko: d=63mm, d1=71mm</t>
  </si>
  <si>
    <t>Cevna objemka Geberit z navojno spojko G 1/2", nastavljiva: di=63mm, di1=71mm</t>
  </si>
  <si>
    <t>Cevna objemka Geberit Pluvia, nastavljiva: d1=63mm d2=71mm</t>
  </si>
  <si>
    <t>Elektrovarilni trak Geberit za fiksno točko: d=75mm, d1=83mm</t>
  </si>
  <si>
    <t>Cevna objemka Geberit Pluvia, nastavljiva: d1=75mm d2=83mm</t>
  </si>
  <si>
    <t>Cevna objemka Geberit z navojno spojko M10, nastavljiva: di=90mm, di1=98mm</t>
  </si>
  <si>
    <t>Elektrovarilni trak Geberit za fiksno točko: d=110mm, d1=118mm</t>
  </si>
  <si>
    <t>Cevna objemka Geberit Pluvia, nastavljiva: d1=110mm d2=118mm</t>
  </si>
  <si>
    <t>Elektrovarilni trak Geberit za fiksno točko: d=125mm, d1=133mm</t>
  </si>
  <si>
    <t>Cevna objemka Geberit Pluvia, nastavljiva: d1=125mm d2=133mm</t>
  </si>
  <si>
    <t>Elektrovarilni trak Geberit za fiksno točko: d=160mm, d1=168mm</t>
  </si>
  <si>
    <t>Cevna objemka Geberit Pluvia, nastavljiva: d1=160mm d2=168mm</t>
  </si>
  <si>
    <t>Elektrovarilni trak Geberit za fiksno točko: d=90mm, d1=98mm</t>
  </si>
  <si>
    <t>Cevna objemka Geberit Pluvia, nastavljiva: d1=90mm d2=98mm</t>
  </si>
  <si>
    <t>Elektrovarilni trak Geberit za fiksno točko: d=200mm, d1=208mm</t>
  </si>
  <si>
    <t>Cevna objemka Geberit z navojno spojko G 1": di=200mm, G=1"</t>
  </si>
  <si>
    <t>Cevna objemka Geberit Pluvia, nastavljiva, z varovalnim stremenom: d200mm d1=200mm d2=208mm</t>
  </si>
  <si>
    <t>STREHA (krovsko-kleparska in izolacijska dela z elementi na strehi)</t>
  </si>
  <si>
    <t>GRADBENO-OBRTNIŠKA DELA</t>
  </si>
  <si>
    <t xml:space="preserve">Splošna in tehnična določila za izvajanje, ki so zajeti v cenah izvedbe posameznih postavk predmetnih del  </t>
  </si>
  <si>
    <t>OSNOVA ZA IZDELAVO PONUDBE SO OBVEZNO NAČRTI /SHEME V PROJEKTU ARHITEKTURE, V POPISU SO NAVEDENE SAMO OSNOVNE DIMENZIJE IN INFORMACIJE!!!</t>
  </si>
  <si>
    <t>JEKLENE KONSTRUKCIJE</t>
  </si>
  <si>
    <t>Antikorozijsko zaščito (AKZ) jeklenih konstrukcij in elementov/izdelkov je potrebno zajeti v ceni postavk, pri tem je potrebno upoštevati:
- izvedbo ustreznega čiščenje (peskanje do stopnje SA 2,5 po normi ISO 12944) in priprave površine.
- vsi jekleni elementi, ki se ščitijo z nanosom vročega cinka (vroče cinkanje) se morajo izvajati skladno s standardom SIST EN ISO 1461:2009. Elementi oz. konstrukcije morajo biti pripravljene v skladu s standardom SIST EN ISO 14713-(deli 1 do 3). 
- sistemi AKZ (vroče cinkanje, barvanje ali kombinacija obeh - sistem "Duplex") se morajo izvajati skladno z zadnje veljavnimi standadi, ki urejajo posamezno področje izvedbe AKZ in pri tem voditi ustrezno dokumentacijo o zagotavljanju kakovosti. V sistemu AKZ morajo biti postopki predpriprave in izvajanja usklajeni ter materiali ustrezno kompatibilni. Ton barve (po RAL lestvici) jeklenih elementov in izdelkov mora biti skladen po specifikaciji v arhitekturnem načrtu.
- AKZ mora ustrezati predpisanemu korozijskemu razredu okolja, za zunanje elemente najmanj C3, za notranje pa C4 v bazenskem delu objekta zaradi povečane vlage v prostoru s prisotnostkjo klora. Pri določitvi ustrezne zaščite in debeline zaščitnih slojev se upošteva  SIST EN ISO 12944 za izbran razred okolja in navodila ter postopke proizvajalca premaza oz.. AKZ zaščite.</t>
  </si>
  <si>
    <t>Strešni vtočnik Geberit Pluvia s pritrdilno prirobnico, za strešne folije: Maksimalna zmogljivost odtekanja=25l/s</t>
  </si>
  <si>
    <t>Strešni vtočnik Geberit Pluvia s pritrdilno prirobnico, za strešne folije: Maksimalna zmogljivost odtekanja=12l/s</t>
  </si>
  <si>
    <t>Dodatni set Geberit Pluvia, pohoden</t>
  </si>
  <si>
    <t>Cev Geberit PE: d=50mm</t>
  </si>
  <si>
    <t>Cev Geberit PE: d=56mm</t>
  </si>
  <si>
    <t>Cev Geberit PE: d=63mm</t>
  </si>
  <si>
    <t>Cev Geberit PE: d=75mm</t>
  </si>
  <si>
    <t>Cev Geberit PE: d=90mm</t>
  </si>
  <si>
    <t>Cev Geberit PE: d=110mm</t>
  </si>
  <si>
    <t>Cev Geberit PE: d=125mm</t>
  </si>
  <si>
    <t>Cev Geberit PE: d=160mm</t>
  </si>
  <si>
    <t>Cev Geberit PE: d=200mm</t>
  </si>
  <si>
    <t>Cev Geberit PE: d=250mm</t>
  </si>
  <si>
    <t>Cev Geberit PE: d=315mm</t>
  </si>
  <si>
    <t>5.1.10.03.</t>
  </si>
  <si>
    <t>5.1.10.03.01.</t>
  </si>
  <si>
    <t>5.1.10.03.01.01</t>
  </si>
  <si>
    <t>5.1.10.03.01.02</t>
  </si>
  <si>
    <t>5.1.10.03.01.03</t>
  </si>
  <si>
    <t>Koleno Geberit PE z dolgim krakom: 90°, d=50mm</t>
  </si>
  <si>
    <t>Redukcijski kos Geberit PE, ekscentričen, kratek: d=75mm, d1=50mm</t>
  </si>
  <si>
    <t>Redukcijski kos Geberit PE, ekscentričen, kratek: d=90mm, d1=56mm</t>
  </si>
  <si>
    <t>Odcep Geberit PE 45°: d=110mm, d1=75mm</t>
  </si>
  <si>
    <t>Redukcijski kos Geberit PE, ekscentričen, kratek: d=110mm, d1=50mm</t>
  </si>
  <si>
    <t>Koleno Geberit PE z dolgim krakom: 90°, d=125mm</t>
  </si>
  <si>
    <t>Odcep Geberit PE 45°: d=125mm, d1=63mm</t>
  </si>
  <si>
    <t>Redukcijski kos Geberit PE, ekscentričen, kratek: d=125mm, d1=75mm</t>
  </si>
  <si>
    <t>Koleno Geberit PE z dolgim krakom: 90°, d=160mm</t>
  </si>
  <si>
    <t>Odcep Geberit PE 45°: d=160mm, d1=125mm</t>
  </si>
  <si>
    <t>Odcep Geberit PE 45°: d=200mm, d1=75mm</t>
  </si>
  <si>
    <t>Odcep Geberit PE 45°: d=200mm, d1=160mm</t>
  </si>
  <si>
    <t>Segmentno koleno Geberit PE: 45°, d=250mm</t>
  </si>
  <si>
    <t>Odcep Geberit PE 45°: d=250mm, d1=110mm</t>
  </si>
  <si>
    <t>Odcep Geberit PE 45°: d=250mm, d1=160mm</t>
  </si>
  <si>
    <t>Segmentno koleno Geberit PE: 45°, d=315mm</t>
  </si>
  <si>
    <t>Odcep Geberit PE 45°: d=315mm, d1=110mm</t>
  </si>
  <si>
    <t>Odcep Geberit PE 45°: d=315mm, d1=125mm</t>
  </si>
  <si>
    <t>Redukcijski kos Geberit PE, ekscentričen, dolg: d=315mm, d1=250mm</t>
  </si>
  <si>
    <t>5.1.10.03.01.04</t>
  </si>
  <si>
    <t>Elektrovarilni trak Geberit za fiksno točko: d=50mm, d1=58mm</t>
  </si>
  <si>
    <t>Cevna objemka Geberit z navojno spojko G 1/2", nastavljiva: di=50mm, di1=58mm</t>
  </si>
  <si>
    <t>Cevna objemka Geberit Pluvia, nastavljiva: d1=50mm d2=58mm</t>
  </si>
  <si>
    <t>Nosilna tračnica Geberit Pluvia, L500</t>
  </si>
  <si>
    <t>Cevna objemka Geberit z navojno spojko G 1/2", nastavljiva: di=75mm, di1=83mm</t>
  </si>
  <si>
    <t>Cevna objemka Geberit z navojno spojko M10, nastavljiva: di=110mm, di1=118mm</t>
  </si>
  <si>
    <t>Cevna objemka Geberit z navojno spojko G 1": di=250mm, G=1"</t>
  </si>
  <si>
    <t>Cevna objemka Geberit Pluvia z elektrovarilnim trakom za fiksno točko: d250mm</t>
  </si>
  <si>
    <t>Cevna objemka Geberit Pluvia s spojko M16: d250mm</t>
  </si>
  <si>
    <t>Set cevne objemke Geberit Pluvia z elektrovarilnim trakom za fiksno točko (2 kos): d315mm</t>
  </si>
  <si>
    <t>Cevna objemka Geberit Pluvia s spojko M16: d315mm</t>
  </si>
  <si>
    <t>5.1.10.03.01.05</t>
  </si>
  <si>
    <t>5.1.10.03.01.06</t>
  </si>
  <si>
    <t>5.1.10.00.</t>
  </si>
  <si>
    <t>5.1.10.00.01.</t>
  </si>
  <si>
    <t>5.1.10.00.01.01</t>
  </si>
  <si>
    <t>5.1.10.00.01.02</t>
  </si>
  <si>
    <t>5.1.10.00.01.03</t>
  </si>
  <si>
    <t>5.1.10.00.02.</t>
  </si>
  <si>
    <t>5.1.10.00.02.01</t>
  </si>
  <si>
    <t>5.1.10.01.</t>
  </si>
  <si>
    <t>5.1.10.01.00.</t>
  </si>
  <si>
    <t>5.1.10.01.00.01</t>
  </si>
  <si>
    <t>5.1.10.01.00.02</t>
  </si>
  <si>
    <t>5.1.10.01.00.03</t>
  </si>
  <si>
    <t>5.1.10.01.01.</t>
  </si>
  <si>
    <t>5.1.10.01.01.01</t>
  </si>
  <si>
    <t>5.1.10.01.02.</t>
  </si>
  <si>
    <t>KERAMIČARSKA DELA</t>
  </si>
  <si>
    <t>NOTRANJE STAVBNO POHIŠTVO</t>
  </si>
  <si>
    <t>Ločilni, filtrski in zaščitni sloji/plasti, vključno z izvedbo ustreznih preklopov in vertikalnih zaključkov
* izmere količin po izolirani površini (v ceno EM upoštevati zaključke in preklope);</t>
  </si>
  <si>
    <t>Dobava materiala in sistemska izvedba fleksibilne vodotesne bariere, primerna za nanos na betonske in druge površine pod talno keramiko, vključno s pripravo površine in sistemskimi rešitvami za tesnenje stikov s steno, talnih reg ter tesnenju odtokov. Izvedba po navodilih izbranega proizvajalca HI sistema in proizvajalca lepila za lepljenje keramike.</t>
  </si>
  <si>
    <t xml:space="preserve">Talna HI bariera z delno elastično polimercementno vodotesno maso (min. 2x premaz) s sistemskimi tesnilnimi trakovi ob steni in tesnenjem odtokov oz. prebojev
- ustreza sistemska rešitev kot npr. Mapelastic + Mapeband (ali sistem Mapegum WPS);
* sanitarni prostori </t>
  </si>
  <si>
    <t>SLIKO-PLESKARSKA DELA</t>
  </si>
  <si>
    <t>opaž roba plošče podložnega betona višine 25 cm</t>
  </si>
  <si>
    <t>&gt; opaži odprtin morajo biti zajeti v ceni postavke kvadrature opaža.</t>
  </si>
  <si>
    <r>
      <rPr>
        <b/>
        <sz val="10"/>
        <color rgb="FF0070C0"/>
        <rFont val="Arial"/>
        <family val="2"/>
        <charset val="238"/>
      </rPr>
      <t xml:space="preserve">Stebri iz litega betona </t>
    </r>
    <r>
      <rPr>
        <sz val="10"/>
        <color rgb="FF0070C0"/>
        <rFont val="Arial"/>
        <family val="2"/>
        <charset val="238"/>
      </rPr>
      <t>in armiranega betona.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t>
    </r>
  </si>
  <si>
    <t>opaž robu - mas.str.plošč (h≤0,4 m), stranice ravne</t>
  </si>
  <si>
    <t>Pred betoniranjem betonskih elementov ( plošče, stene, stebri, nosilci itd…) je potrebno preveriti, da so vgrajeni vsi elementi po projektu inštalacij. ( rezne rešetke, rešetke za odvodnavanje, kabli, opaži za odprtine itd...)</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</si>
  <si>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izdelave projekta betona in dokazila kvalitete vgrajenega betona (tekoča notranja kontrola, pridobitev poročil o preiskavi betona in predaja nadzornemu organu ter končno poročilo zunanje institucije registrirane za oceno kvalitete betonov).
</t>
  </si>
  <si>
    <t>opaž robu - mas.str.plošč (h≤0,3 m), stranice ravne</t>
  </si>
  <si>
    <t>armatura B 500-B - palice RA Φ≤12mm</t>
  </si>
  <si>
    <t>armatura B 500-B - palice RA Φ≥14mm</t>
  </si>
  <si>
    <t>armatura B 500-A,B - mreže MAG/MAR</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</si>
  <si>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t>
  </si>
  <si>
    <t>TLAKARSKA DELA</t>
  </si>
  <si>
    <t>Splošna in tehnična določila za izvajanje tlakarskih del, ki so zajeta v cenah izvedbe posameznih postavk predmetnih del:</t>
  </si>
  <si>
    <t>5.1.3.01.02.03</t>
  </si>
  <si>
    <t>5.1.3.01.02.04</t>
  </si>
  <si>
    <t>5.1.3.01.02.05</t>
  </si>
  <si>
    <t xml:space="preserve"> - opaž vertikalnega roba plošče , višine 30 cm</t>
  </si>
  <si>
    <t xml:space="preserve"> - opaž vertikalnega roba plošče , višine 50 cm</t>
  </si>
  <si>
    <t xml:space="preserve"> - opaž ojačitev plošče pod temelji višine 20 cm ( vute)</t>
  </si>
  <si>
    <t xml:space="preserve"> - opaž roba plošče višine 15 cm - ravni</t>
  </si>
  <si>
    <t xml:space="preserve"> - opaž roba plošče višine 15 cm - ločni</t>
  </si>
  <si>
    <t xml:space="preserve"> - opaž vertikalnega roba plošče , višine 40 cm</t>
  </si>
  <si>
    <t xml:space="preserve"> - opaž vertikalnega roba plošče , višine 60 cm</t>
  </si>
  <si>
    <t>5.1.3.02.01.01.</t>
  </si>
  <si>
    <t>5.1.3.02.01.02.</t>
  </si>
  <si>
    <r>
      <t xml:space="preserve"> - beton C 35/ 45, XC3, VB3, d32, prereza 0,30</t>
    </r>
    <r>
      <rPr>
        <sz val="9"/>
        <rFont val="Calibri"/>
        <family val="2"/>
        <charset val="238"/>
      </rPr>
      <t>&lt;</t>
    </r>
    <r>
      <rPr>
        <sz val="9"/>
        <rFont val="Arial"/>
        <family val="2"/>
        <charset val="238"/>
      </rPr>
      <t xml:space="preserve">A </t>
    </r>
    <r>
      <rPr>
        <sz val="9"/>
        <rFont val="Calibri"/>
        <family val="2"/>
        <charset val="238"/>
      </rPr>
      <t>≤</t>
    </r>
    <r>
      <rPr>
        <sz val="9"/>
        <rFont val="Arial"/>
        <family val="2"/>
        <charset val="238"/>
      </rPr>
      <t xml:space="preserve"> 0,40 M3/m1 .</t>
    </r>
  </si>
  <si>
    <t xml:space="preserve"> - opaž stebra, obdelava VB3, višina podpiranja do 3,0 m</t>
  </si>
  <si>
    <t>5.1.3.02.04.</t>
  </si>
  <si>
    <r>
      <rPr>
        <b/>
        <sz val="10"/>
        <color rgb="FF0070C0"/>
        <rFont val="Arial"/>
        <family val="2"/>
        <charset val="238"/>
      </rPr>
      <t>Kletne stene iz litega vodotesnega armiranega betona</t>
    </r>
    <r>
      <rPr>
        <sz val="10"/>
        <color rgb="FF0070C0"/>
        <rFont val="Arial"/>
        <family val="2"/>
        <charset val="238"/>
      </rPr>
      <t>, višine od 0 do cca 5,5 m (H≤ 5,5m).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t>
    </r>
  </si>
  <si>
    <t>5.1.3.02.04.01</t>
  </si>
  <si>
    <r>
      <t xml:space="preserve"> - </t>
    </r>
    <r>
      <rPr>
        <b/>
        <sz val="9"/>
        <rFont val="Arial"/>
        <family val="2"/>
        <charset val="238"/>
      </rPr>
      <t>stena WL 101,  C 35/45 XC4 Xa</t>
    </r>
    <r>
      <rPr>
        <sz val="9"/>
        <rFont val="Arial"/>
        <family val="2"/>
        <charset val="238"/>
      </rPr>
      <t>, d32, prereza od 0,30 - 0,40 m3/ m2, stene H</t>
    </r>
    <r>
      <rPr>
        <sz val="9"/>
        <rFont val="Calibri"/>
        <family val="2"/>
        <charset val="238"/>
      </rPr>
      <t>&gt;4,5</t>
    </r>
    <r>
      <rPr>
        <sz val="9"/>
        <rFont val="Arial"/>
        <family val="2"/>
        <charset val="238"/>
      </rPr>
      <t xml:space="preserve"> m</t>
    </r>
  </si>
  <si>
    <r>
      <t xml:space="preserve"> - </t>
    </r>
    <r>
      <rPr>
        <b/>
        <sz val="9"/>
        <rFont val="Arial"/>
        <family val="2"/>
        <charset val="238"/>
      </rPr>
      <t>stena WL 102,  C 35/45 XC4 Xa</t>
    </r>
    <r>
      <rPr>
        <sz val="9"/>
        <rFont val="Arial"/>
        <family val="2"/>
        <charset val="238"/>
      </rPr>
      <t>, d32, prereza od 0,30 - 0,40 m3/ m2, stene H</t>
    </r>
    <r>
      <rPr>
        <sz val="9"/>
        <rFont val="Calibri"/>
        <family val="2"/>
        <charset val="238"/>
      </rPr>
      <t>&gt;3,0</t>
    </r>
    <r>
      <rPr>
        <sz val="9"/>
        <rFont val="Arial"/>
        <family val="2"/>
        <charset val="238"/>
      </rPr>
      <t xml:space="preserve"> m</t>
    </r>
  </si>
  <si>
    <r>
      <t xml:space="preserve"> - </t>
    </r>
    <r>
      <rPr>
        <b/>
        <sz val="9"/>
        <rFont val="Arial"/>
        <family val="2"/>
        <charset val="238"/>
      </rPr>
      <t>stena WL 103,  C 35/45 XC4 Xa</t>
    </r>
    <r>
      <rPr>
        <sz val="9"/>
        <rFont val="Arial"/>
        <family val="2"/>
        <charset val="238"/>
      </rPr>
      <t>, d32, prereza od 0,30 - 0,40 m3/ m2, stene H</t>
    </r>
    <r>
      <rPr>
        <sz val="9"/>
        <rFont val="Calibri"/>
        <family val="2"/>
        <charset val="238"/>
      </rPr>
      <t>&gt;3,0</t>
    </r>
    <r>
      <rPr>
        <sz val="9"/>
        <rFont val="Arial"/>
        <family val="2"/>
        <charset val="238"/>
      </rPr>
      <t xml:space="preserve"> m, obdelava VB3 dvostransko.</t>
    </r>
  </si>
  <si>
    <r>
      <t xml:space="preserve"> - </t>
    </r>
    <r>
      <rPr>
        <b/>
        <sz val="9"/>
        <rFont val="Arial"/>
        <family val="2"/>
        <charset val="238"/>
      </rPr>
      <t>stena jaškov W 122,123,125,127,126,128,115 - 121,  C 35/45 XC4 Xa</t>
    </r>
    <r>
      <rPr>
        <sz val="9"/>
        <rFont val="Arial"/>
        <family val="2"/>
        <charset val="238"/>
      </rPr>
      <t>, d32, prereza od 0,30 - 0,40 m3/ m2, stene H</t>
    </r>
    <r>
      <rPr>
        <sz val="9"/>
        <rFont val="Calibri"/>
        <family val="2"/>
        <charset val="238"/>
      </rPr>
      <t>&gt;4,0</t>
    </r>
    <r>
      <rPr>
        <sz val="9"/>
        <rFont val="Arial"/>
        <family val="2"/>
        <charset val="238"/>
      </rPr>
      <t xml:space="preserve"> m ( obdelava sten VB2)</t>
    </r>
  </si>
  <si>
    <t>5.1.3.02.05.</t>
  </si>
  <si>
    <r>
      <rPr>
        <b/>
        <sz val="10"/>
        <color rgb="FF0070C0"/>
        <rFont val="Arial"/>
        <family val="2"/>
        <charset val="238"/>
      </rPr>
      <t>Stene  armiranega betona</t>
    </r>
    <r>
      <rPr>
        <sz val="10"/>
        <color rgb="FF0070C0"/>
        <rFont val="Arial"/>
        <family val="2"/>
        <charset val="238"/>
      </rPr>
      <t>,</t>
    </r>
    <r>
      <rPr>
        <b/>
        <sz val="10"/>
        <color rgb="FF0070C0"/>
        <rFont val="Arial"/>
        <family val="2"/>
        <charset val="238"/>
      </rPr>
      <t xml:space="preserve"> različnih višin</t>
    </r>
    <r>
      <rPr>
        <sz val="10"/>
        <color rgb="FF0070C0"/>
        <rFont val="Arial"/>
        <family val="2"/>
        <charset val="238"/>
      </rPr>
      <t>.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načrta.Opaži so razlićnih višin. zato je potrebno  pri izdelavi pregledati opažne načrte in arhitekturo!!!</t>
    </r>
  </si>
  <si>
    <t>5.1.3.02.05.01</t>
  </si>
  <si>
    <r>
      <t xml:space="preserve"> - </t>
    </r>
    <r>
      <rPr>
        <b/>
        <sz val="9"/>
        <rFont val="Arial"/>
        <family val="2"/>
        <charset val="238"/>
      </rPr>
      <t>stena  C 35/45 XC4 Xa</t>
    </r>
    <r>
      <rPr>
        <sz val="9"/>
        <rFont val="Arial"/>
        <family val="2"/>
        <charset val="238"/>
      </rPr>
      <t>, d32, prereza od 0,20 - 0,30 m3/ m2, stene H</t>
    </r>
    <r>
      <rPr>
        <sz val="9"/>
        <rFont val="Calibri"/>
        <family val="2"/>
        <charset val="238"/>
      </rPr>
      <t>&gt;4,0</t>
    </r>
    <r>
      <rPr>
        <sz val="9"/>
        <rFont val="Arial"/>
        <family val="2"/>
        <charset val="238"/>
      </rPr>
      <t xml:space="preserve"> m</t>
    </r>
  </si>
  <si>
    <t>5.1.3.02.05.02</t>
  </si>
  <si>
    <r>
      <t xml:space="preserve"> - </t>
    </r>
    <r>
      <rPr>
        <b/>
        <sz val="9"/>
        <rFont val="Arial"/>
        <family val="2"/>
        <charset val="238"/>
      </rPr>
      <t>stena  C 35/45 XC1 Xa</t>
    </r>
    <r>
      <rPr>
        <sz val="9"/>
        <rFont val="Arial"/>
        <family val="2"/>
        <charset val="238"/>
      </rPr>
      <t>, d32, prereza od 0,20 - 0,30 m3/ m2, stene H</t>
    </r>
    <r>
      <rPr>
        <sz val="9"/>
        <rFont val="Calibri"/>
        <family val="2"/>
        <charset val="238"/>
      </rPr>
      <t>&gt;4,0</t>
    </r>
    <r>
      <rPr>
        <sz val="9"/>
        <rFont val="Arial"/>
        <family val="2"/>
        <charset val="238"/>
      </rPr>
      <t xml:space="preserve"> m</t>
    </r>
  </si>
  <si>
    <t>5.1.3.02.05.03</t>
  </si>
  <si>
    <r>
      <t xml:space="preserve"> - </t>
    </r>
    <r>
      <rPr>
        <b/>
        <sz val="9"/>
        <rFont val="Arial"/>
        <family val="2"/>
        <charset val="238"/>
      </rPr>
      <t xml:space="preserve">stena  C 30/37 XC4 </t>
    </r>
    <r>
      <rPr>
        <sz val="9"/>
        <rFont val="Arial"/>
        <family val="2"/>
        <charset val="238"/>
      </rPr>
      <t>, d32, prereza od 0,30 - 0,40 m3/ m2, stene H</t>
    </r>
    <r>
      <rPr>
        <sz val="9"/>
        <rFont val="Calibri"/>
        <family val="2"/>
        <charset val="238"/>
      </rPr>
      <t>&gt;4,0</t>
    </r>
    <r>
      <rPr>
        <sz val="9"/>
        <rFont val="Arial"/>
        <family val="2"/>
        <charset val="238"/>
      </rPr>
      <t xml:space="preserve"> m</t>
    </r>
  </si>
  <si>
    <r>
      <t xml:space="preserve"> - </t>
    </r>
    <r>
      <rPr>
        <b/>
        <sz val="9"/>
        <rFont val="Arial"/>
        <family val="2"/>
        <charset val="238"/>
      </rPr>
      <t xml:space="preserve">stena  C 30/37 XC3 </t>
    </r>
    <r>
      <rPr>
        <sz val="9"/>
        <rFont val="Arial"/>
        <family val="2"/>
        <charset val="238"/>
      </rPr>
      <t>, d32, prereza od 0,30 - 0,40 m3/ m2, stene H</t>
    </r>
    <r>
      <rPr>
        <sz val="9"/>
        <rFont val="Calibri"/>
        <family val="2"/>
        <charset val="238"/>
      </rPr>
      <t>&gt;4,0</t>
    </r>
    <r>
      <rPr>
        <sz val="9"/>
        <rFont val="Arial"/>
        <family val="2"/>
        <charset val="238"/>
      </rPr>
      <t xml:space="preserve"> m</t>
    </r>
  </si>
  <si>
    <r>
      <t xml:space="preserve"> - </t>
    </r>
    <r>
      <rPr>
        <b/>
        <sz val="9"/>
        <rFont val="Arial"/>
        <family val="2"/>
        <charset val="238"/>
      </rPr>
      <t xml:space="preserve">stena  C 30/37 XC3 </t>
    </r>
    <r>
      <rPr>
        <sz val="9"/>
        <rFont val="Arial"/>
        <family val="2"/>
        <charset val="238"/>
      </rPr>
      <t>, d32, prereza od 0,20 - 0,30 m3/ m2, stene H</t>
    </r>
    <r>
      <rPr>
        <sz val="9"/>
        <rFont val="Calibri"/>
        <family val="2"/>
        <charset val="238"/>
      </rPr>
      <t>&gt;4,0</t>
    </r>
    <r>
      <rPr>
        <sz val="9"/>
        <rFont val="Arial"/>
        <family val="2"/>
        <charset val="238"/>
      </rPr>
      <t xml:space="preserve"> m</t>
    </r>
  </si>
  <si>
    <r>
      <t xml:space="preserve"> - </t>
    </r>
    <r>
      <rPr>
        <b/>
        <sz val="9"/>
        <rFont val="Arial"/>
        <family val="2"/>
        <charset val="238"/>
      </rPr>
      <t xml:space="preserve">stena  C 30/37 XC1 </t>
    </r>
    <r>
      <rPr>
        <sz val="9"/>
        <rFont val="Arial"/>
        <family val="2"/>
        <charset val="238"/>
      </rPr>
      <t>, d32, prereza od 0,20 - 0,30 m3/ m2, stene H</t>
    </r>
    <r>
      <rPr>
        <sz val="9"/>
        <rFont val="Calibri"/>
        <family val="2"/>
        <charset val="238"/>
      </rPr>
      <t>&gt;4,0</t>
    </r>
    <r>
      <rPr>
        <sz val="9"/>
        <rFont val="Arial"/>
        <family val="2"/>
        <charset val="238"/>
      </rPr>
      <t xml:space="preserve"> m</t>
    </r>
  </si>
  <si>
    <r>
      <t>opaž sten dvostranski ( vezni ali podprti), stena H</t>
    </r>
    <r>
      <rPr>
        <sz val="9"/>
        <rFont val="Calibri"/>
        <family val="2"/>
        <charset val="238"/>
      </rPr>
      <t>&gt;</t>
    </r>
    <r>
      <rPr>
        <sz val="9"/>
        <rFont val="Arial"/>
        <family val="2"/>
        <charset val="238"/>
      </rPr>
      <t xml:space="preserve"> 4,0 m , z odprtinami, obdelava VB2</t>
    </r>
  </si>
  <si>
    <r>
      <t>opaž sten dvostranski ( vezni ali podprti), stena H</t>
    </r>
    <r>
      <rPr>
        <sz val="9"/>
        <rFont val="Calibri"/>
        <family val="2"/>
        <charset val="238"/>
      </rPr>
      <t>&gt;</t>
    </r>
    <r>
      <rPr>
        <sz val="9"/>
        <rFont val="Arial"/>
        <family val="2"/>
        <charset val="238"/>
      </rPr>
      <t xml:space="preserve"> 4,0 m , z odprtinami, obdelava VB3</t>
    </r>
  </si>
  <si>
    <r>
      <t>opaž sten dvostranski ( vezni ali podprti), stena H</t>
    </r>
    <r>
      <rPr>
        <sz val="9"/>
        <rFont val="Calibri"/>
        <family val="2"/>
        <charset val="238"/>
      </rPr>
      <t>&gt;</t>
    </r>
    <r>
      <rPr>
        <sz val="9"/>
        <rFont val="Arial"/>
        <family val="2"/>
        <charset val="238"/>
      </rPr>
      <t xml:space="preserve"> 4,0 m , obdelava VB3 - opaž v krivinah</t>
    </r>
  </si>
  <si>
    <t>5.1.3.03.00.</t>
  </si>
  <si>
    <t>5.1.3.3.00.01</t>
  </si>
  <si>
    <r>
      <rPr>
        <b/>
        <sz val="10"/>
        <color rgb="FF0070C0"/>
        <rFont val="Arial"/>
        <family val="2"/>
        <charset val="238"/>
      </rPr>
      <t xml:space="preserve">Stropne plošče </t>
    </r>
    <r>
      <rPr>
        <sz val="10"/>
        <color rgb="FF0070C0"/>
        <rFont val="Arial"/>
        <family val="2"/>
        <charset val="238"/>
      </rPr>
      <t xml:space="preserve"> iz armiranega litega betona z ravno spodnjo stranjo, vključno s stropnimi gredami/nosilci, če jih je mogoče vgraditi sočasno (mas.str.plošče/nosilci). V postavki je potrebno zajeti začasno podpiranje dna opaža oz. AB plošče do prevzema ustrezne nosilnosti.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
Višina podpiranja elementov od 0 do 4,0 m.</t>
    </r>
  </si>
  <si>
    <r>
      <t xml:space="preserve"> -</t>
    </r>
    <r>
      <rPr>
        <b/>
        <sz val="9"/>
        <rFont val="Arial"/>
        <family val="2"/>
        <charset val="238"/>
      </rPr>
      <t xml:space="preserve"> plošča SL 301</t>
    </r>
    <r>
      <rPr>
        <sz val="9"/>
        <rFont val="Arial"/>
        <family val="2"/>
        <charset val="238"/>
      </rPr>
      <t xml:space="preserve"> monolitna plošča - beton C30/37, XC1, d 16, prerez 0,20&lt;A≤0,30 m3/m2,  mas.str.plošče (Hp≤ 4,0m).</t>
    </r>
  </si>
  <si>
    <t>opaž dna - mas.str.plošč (Hp≤4,0m), ravne-horizontalne, obdelava VB3</t>
  </si>
  <si>
    <r>
      <t xml:space="preserve"> -</t>
    </r>
    <r>
      <rPr>
        <b/>
        <sz val="9"/>
        <rFont val="Arial"/>
        <family val="2"/>
        <charset val="238"/>
      </rPr>
      <t xml:space="preserve"> plošča monolitna z vutami  SL 300</t>
    </r>
    <r>
      <rPr>
        <sz val="9"/>
        <rFont val="Arial"/>
        <family val="2"/>
        <charset val="238"/>
      </rPr>
      <t xml:space="preserve"> - beton C 35/45, XC4, XA, d32, prerez 0,40&lt;A≤0,70 m3/m2, ( plošča debeline 40 cm, vute debeline 30 cm,  mas.str.plošče (Hp≤ 3,0m).Finalna obdelava površine stropa VB3.</t>
    </r>
  </si>
  <si>
    <t>opaž robu - mas.str.plošč (h≤0,4 m), stranice v krivini</t>
  </si>
  <si>
    <t>opaž vertikalnega roba vute višina 30 cm</t>
  </si>
  <si>
    <r>
      <t xml:space="preserve"> -</t>
    </r>
    <r>
      <rPr>
        <b/>
        <sz val="9"/>
        <rFont val="Arial"/>
        <family val="2"/>
        <charset val="238"/>
      </rPr>
      <t xml:space="preserve"> plošča SL 302.SL 303</t>
    </r>
    <r>
      <rPr>
        <sz val="9"/>
        <rFont val="Arial"/>
        <family val="2"/>
        <charset val="238"/>
      </rPr>
      <t xml:space="preserve"> monolitna plošča - beton C35/45, XC1, d 32, prerez 0,20&lt;A≤0,30 m3/m2,  mas.str.plošče (Hp≤ 4,0m).</t>
    </r>
  </si>
  <si>
    <t>opaž robu in odprtin - mas.str.plošč (h≤0,3 m), stranice ravne</t>
  </si>
  <si>
    <r>
      <t xml:space="preserve"> -</t>
    </r>
    <r>
      <rPr>
        <b/>
        <sz val="9"/>
        <rFont val="Arial"/>
        <family val="2"/>
        <charset val="238"/>
      </rPr>
      <t xml:space="preserve"> plošča SL 304.SL 305</t>
    </r>
    <r>
      <rPr>
        <sz val="9"/>
        <rFont val="Arial"/>
        <family val="2"/>
        <charset val="238"/>
      </rPr>
      <t xml:space="preserve"> monolitna plošča - beton C30/37, XC1, d 32, prerez 0,20&lt;A≤0,30 m3/m2,  mas.str.plošče (Hp≤ 4,0m).</t>
    </r>
  </si>
  <si>
    <t>opaž robu in odprtin - mas.str.plošč (h≤0,2 m), stranice ravne</t>
  </si>
  <si>
    <r>
      <t xml:space="preserve"> -</t>
    </r>
    <r>
      <rPr>
        <b/>
        <sz val="9"/>
        <rFont val="Arial"/>
        <family val="2"/>
        <charset val="238"/>
      </rPr>
      <t xml:space="preserve"> plošča SL 400</t>
    </r>
    <r>
      <rPr>
        <sz val="9"/>
        <rFont val="Arial"/>
        <family val="2"/>
        <charset val="238"/>
      </rPr>
      <t xml:space="preserve"> monolitna plošča - beton C30/37, XC1, d 32, prerez 0,20&lt;A≤0,30 m3/m2,  mas.str.plošče (Hp≤ 4,0m).</t>
    </r>
  </si>
  <si>
    <t>opaž robu  - mas.str.plošč (h≤0,2 m), stranice ravne</t>
  </si>
  <si>
    <t>final. čiščenje objekta garaže in pomožnih prostorov.</t>
  </si>
  <si>
    <t>V sistem montažnih pregradnih sten se vključujejo tudi vrata. Vratni okvirji se pritrjujejo na nosilne vertikalne profile pregradnih sten in tako s steno tvorijo celoto. Pri obračunu se vrata odštejejo od površine stene.</t>
  </si>
  <si>
    <t xml:space="preserve">MONTAŽNE PREDELNE STENE </t>
  </si>
  <si>
    <t>Splošna in tehnična določila za izvajanje predelnih sten, ki so zajeta v cenah izvedbe posameznih postavk predmetnih del:</t>
  </si>
  <si>
    <r>
      <t xml:space="preserve">V območju , kjer bo na steno obešena lažja oprema, se namesto spodnjega sloja cementne plošče vgradi ploščo  OSB 3 v deb. MK plošče. </t>
    </r>
    <r>
      <rPr>
        <i/>
        <sz val="9"/>
        <rFont val="Arial"/>
        <family val="2"/>
        <charset val="238"/>
      </rPr>
      <t>Kjer se pritrjuje težja oprema, je potrebno vgraditi ustrezno jekleno konstrukcijo - upoštevano v ločeni postavki</t>
    </r>
    <r>
      <rPr>
        <sz val="9"/>
        <rFont val="Arial"/>
        <family val="2"/>
        <charset val="238"/>
      </rPr>
      <t xml:space="preserve">. Pritrjevanje mora biti elastično, tako da ustreza vsem zahtevam zvočne zaščite. </t>
    </r>
  </si>
  <si>
    <t>Zračni prostor med cementnimii ploščami je izpolnjen zaradi požarne upornosti in/ali  zvočne izolirnosti, z izolacijskim slojem. Debelina izolacijskega sloja je odvisna od zahtevane požarne upornosti in zvočne izoliranosti.</t>
  </si>
  <si>
    <t>Priključne fuge pri betonskih stenah se zatesnijo z elasto-plastičnimi tesnilnimi masami, ki ustrezajo DIN 52452. Po navodilih proizvajalca mora biti poskrbljeno za ustrezno oprijemljivost mase na podlago (s pomočjo prednamazov). Širina fuge je odvisna od razteznosti izbrane fugirne mase (acryl, silikon…) in od gibanja konstrukcijskega spoja.</t>
  </si>
  <si>
    <t>Na stenah iz vodoodpornih plošč se mora uporabiti vodoodporni kit za bandažiranje.</t>
  </si>
  <si>
    <t xml:space="preserve">Dobava in montaža predelnih sten, kompletno z vso potrebno podkonstrukcijo, izolacijo, bandažiranje stikov, vsemi ojačitvenimi elementi, delom in pritrdilnim materialom. </t>
  </si>
  <si>
    <t>Predelne stene oznaka DW1:
Nabava, dobava in montaža predelnih ravnih notranjih montažnih sten iz vodoodbojnih cementnih plošč debelina stene d = 100 mm. Stena v sestavi:
- dvoslojna obloga s cementnimi ploščami d = 2x12,5 mm, kot npr.: Knauf  Aquapanel Indoor vijačenje v podkonstrukcijo
- enojna kovinska podkonstrukcija iz tankostenskih poc.profilov, npr.: 1x Knauf CW 50 (kat. C4 po EN ISO 12944 )  d = 50 mm
-  vmes termoizolacija  iz kamene volne (SIST DIN 13162) d = 50mm, npr.: Natur board Venti (DP5) ali tehnično enakovredno
- dvoslojna obloga s cementnimi ploščami d = 2x12,5 mm, kot npr.: Knauf  Aquapanel Indoor vijačenje v podkonstrukcijo
Sistem poljubnega proizvajalca, npr.: Knauf  Aquapanel Indoor ali tehnično enakovredno.</t>
  </si>
  <si>
    <t>Predelne stene oznaka DW4:
Nabava, dobava in montaža predelnih ravnih notranjih montažnih sten iz vodoodbojnih cementnih plošč debelina stene d = 200 mm. Stena v sestavi:
- dvoslojna obloga s cementnimi ploščami d = 2x12,5 mm, kot npr.: Knauf  Aquapanel Indoor vijačenje v podkonstrukcijo
- enojna kovinska podkonstrukcija iz tankostenskih poc.profilov, npr.: 1x Knauf CW 150 (kat. C4 po EN ISO 12944 ) d = 150 mm
-  vmes termoizolacija  iz kamene volne (SIST DIN 13162) d = 150mm, npr.: Natur board Venti (DP5) ali tehnično enakovredno
- dvoslojna obloga s cementnimi ploščami d = 2x12,5 mm, kot npr.: Knauf  Aquapanel Indoor vijačenje v podkonstrukcijo
Sistem poljubnega proizvajalca, npr.: Knauf  Aquapanel Indoor ali tehnično enakovredno</t>
  </si>
  <si>
    <t>MONTAŽNE OBLOGE</t>
  </si>
  <si>
    <t>Splošna in tehnična določila za izvajanje montažnih oblog, ki so zajeta v cenah izvedbe posameznih postavk predmetnih del:</t>
  </si>
  <si>
    <t>Montažne obloge so sestavljene iz nosilnih pocinkanih profilov, horizontalnih in vertikalnih, preko katerih so pritrjene plošče debeline najmanj 12,5 mm.</t>
  </si>
  <si>
    <r>
      <t xml:space="preserve">V območju , kjer bo na oblogo obešena lažja oprema, se namesto spodnjega sloja cementne plošče vgradi ploščo  OSB 3 v deb. MK plošče. </t>
    </r>
    <r>
      <rPr>
        <i/>
        <sz val="9"/>
        <rFont val="Arial"/>
        <family val="2"/>
        <charset val="238"/>
      </rPr>
      <t>Kjer se pritrjuje težja oprema, je potrebno vgraditi ustrezno jekleno konstrukcijo - upoštevano v ločeni postavki</t>
    </r>
    <r>
      <rPr>
        <sz val="9"/>
        <rFont val="Arial"/>
        <family val="2"/>
        <charset val="238"/>
      </rPr>
      <t xml:space="preserve">. Pritrjevanje mora biti elastično, tako da ustreza vsem zahtevam zvočne zaščite. </t>
    </r>
  </si>
  <si>
    <t>Površina gotove montažne obloge mora biti popolnoma ravna in pripravljena za končno površinsko obdelavo, v kvaliteti Q2.</t>
  </si>
  <si>
    <t xml:space="preserve">Izvajalec montažnih oblog mora  zagotoviti ustrezen način vgradnje instalacijskih cevi ter ustrezne prehode instalacij. Pri tem se ne smejo zmanjšati gradbeno fizikalne karakteristike obloge. </t>
  </si>
  <si>
    <t xml:space="preserve">Dobava in montaža oblog, kompletno z vso potrebno podkonstrukcijo, izolacijo, bandažiranje stikov, vsemi ojačitvenimi elementi, delom in pritrdilnim materialom. </t>
  </si>
  <si>
    <t>MONTAŽNI STROPOVI</t>
  </si>
  <si>
    <t>Splošna in tehnična določila za izvajanje spuščenih stropov, ki so zajeti v cenah izvedbe posameznih postavk predmetnih del:</t>
  </si>
  <si>
    <t>Spuščeni stropovi so pritrjeni s posebnimi vešaljkami na armiranobetonsko stropno konstrukcijo objekta. Način obešanja je odvisen od patenta proizvajalca stropa. Nosilni elementi spuščenih stropov morajo po dimenziji odgovarjati teži stropa. Pritrjevanje mora biti elastično in izbran način pritrjevanja mora odgovarjati teži in ter statični in dinamični obremenitvi. Vsi kovinski deli nosilne podkonstrukcije morajo biti pocinkani, vidne površine barvane. Obešalno višino stropa je potrebno zajeti v ceni na enoto.</t>
  </si>
  <si>
    <t>Sestavni deli spuščenih stropov so zaključni profili za stikovanje spuščenega stropa s stenami. Stike s stenami je izvesti po posebnem detajlu.</t>
  </si>
  <si>
    <t>Površina gotovega stropu mora biti popolnoma ravna in pripravljena za končno površinsko obdelavo, v kvaliteti Q2.</t>
  </si>
  <si>
    <t>Izvajalec spuščenih stropov mora  zagotoviti ustrezen način vgradnje instalacijskih cevi ter ustrezne prehode instalacij. Pri tem se ne smejo zmanjšati gradbeno fizikalne karakteristike stropu.</t>
  </si>
  <si>
    <t>Vse preskoke višin, izreze, potrebne ojačitve in menjalnike za vgradnjo luči in raznih instalacijskih elementov v stropu</t>
  </si>
  <si>
    <t>Vse obrobe in zaključke, razen če so zajeti v posebni postavki.</t>
  </si>
  <si>
    <t xml:space="preserve">Dobava in montaža spuščenih stropov, kompletno z vso potrebno podkonstrukcijo, izolacijo, bandažiranje stikov, vsemi ojačitvenimi elementi, delom in pritrdilnim materialom. </t>
  </si>
  <si>
    <t>Pred izvedbo tlakov je potrebno uskladiti debelino obloge in po potrebi prilagoditi debelino končni sestavi konstrukcije.</t>
  </si>
  <si>
    <t>Izvajalec je dolžan pri ponudbi upoštevati vse povezane stroške, ki so potrebni za tehnično pravilno izvedbo del, ki jih ponuja v izvedbo (kot npr. razni pritrdilni material, vezni in tesnilni material, stikovanje in podobno).</t>
  </si>
  <si>
    <t>Izvajalec del mora dati na vpogled vzorce podov in tlakov predvidenih za polaganje in jih vgraditi na objektu skupaj s stenskimi zaključki. Polaganje se lahko začne po pisni potrditvi vzorcev.</t>
  </si>
  <si>
    <t>Podloga na katero se pod polaga ne sme vsebovati več vlage kot je predpisana za posamezno vrsto poda.</t>
  </si>
  <si>
    <t xml:space="preserve">Izvajalec oblog tal mora pred pričetkom dela pregledati vse površine, ki bodo oblagane in opozoriti grad. vodstvo oziroma nadzor na eventuelne pomanjkljivosti, ki bi utegnile kvarno vplivati na brezhibno polaganje. Kasnejše izgovori o pomanjkljivih površinah bodo smatrani za brezpredmetne. </t>
  </si>
  <si>
    <t>Izvajalec oblog tal s svojim delom ne sme poškodovati ali onesnažiti drugih izdelkov, po potrebi mora te usrezno zaščititi.</t>
  </si>
  <si>
    <t>Lepilo mora biti take kvalitete, da se z njimi doseže čvrsta in trajna veza. Ne sme škodljivo vplivati na podlogo, na pod in na zdravje osebja, ki z njim dela. Proizvajalec lepila mora skupaj z lepilom dati deklaracijo, v kateri mora biti navedeno da je lepilo primerno in preizkušeno za to vrsto dela. Pri delu z lepili na osnovi organskih topil je strogo upoštevati navidila za uporabo, zaradi predpisanih zaščitnih mer pred požarom.</t>
  </si>
  <si>
    <t>Po izvršenem delu mora izvajalec oblog tal odstraniti ves preostali material in odpadke ter očistiti prostore, ki so bili zaradi njegovih del onesnaženi.</t>
  </si>
  <si>
    <t>Ker je predvideno talno gretje, je potrebna predhodna ustrezna  priprava spodnjih slojev tlaka, skladno z navodili izvajalca finalnega tlaka in vpeljava talnega gretja po posebnem protokolu.</t>
  </si>
  <si>
    <t xml:space="preserve">Nabava, dobava in polaganje razmejitvenega kovinskega dilatacijskega profiliranega vidnega traku ali kotnika iz inox materiala poljubnega proizvajalca (npr. Rondec ali podobno): letev se položi med različnimi vrtami keramične talne obloge ali na mestih dilatacij, utorjeno, minimalni vidni rob, po navodilih izbranega proizvajalca. </t>
  </si>
  <si>
    <t xml:space="preserve">Splošna in tehnična določila za izvajanje keramičarskih del, ki so zajeta v cenah izvedbe posameznih postavk predmetnih del : </t>
  </si>
  <si>
    <t>Izvajalec keramičarskih del mora dati na vpogled vzorce keramičnih ploščic, predvidenih za polaganje na objektu. Oblaganje se lahko začne po potrditvi vzorcev s podpisom projektanta.</t>
  </si>
  <si>
    <t>Vsa dela morajo biti izvedena tehnično pravilno in po pravilih stroke. Vsi stiki talne obloge ali stenske obrobe morajo biti izvedeni tako, da je površina tlakov na stikih ravna, gladka in v isti ravnini.</t>
  </si>
  <si>
    <t>Keramične ploščice predvidene za vgrajevanje na objektu morajo biti  I. kvalitete, po izbiri projektanta.</t>
  </si>
  <si>
    <t>Masa za polnjenje stikov biti take kvalitete, da gotova keramična obloga sten ustreza pogojem uporabe prostora v katerem se nahaja, po SIST EN 13888:2009.</t>
  </si>
  <si>
    <t xml:space="preserve">Dovoljena je uporaba samo tistih lepil za keramične ploščice, za katera proizvajalec keramičnih ploščic navaja da so le-temu namenjena. </t>
  </si>
  <si>
    <t>Lepilo ne sme izivati nikakršnih škodljivih posledic vsled stikovanja keramične obloge s podlogo in lepilom. Tlačna trdnost lepila ne sme biti manjša kot trdnost podloge. Vsa lepila morajo biti odporna na vlago.</t>
  </si>
  <si>
    <t>Preboji inštalacij na keramičnih ploščicah morajo biti izvedeni natančno, velikosti izsekov ne večji kot je potrebno in ploščice za prebijanje ne smejo počiti.</t>
  </si>
  <si>
    <t>Protidrsnost ploščic mora biti skladno z zahtevami za posamezni prostor.</t>
  </si>
  <si>
    <t>Pred pričetkom izvajanja keramične obloge je površino pregledati, ali je površina očiščena praha, ostalih umazanij, ali je ravna, suha in pripravljena za izvajanje del.</t>
  </si>
  <si>
    <t>Stik med talno in stensko keramiko ali obrobo je zakitan s trajnoelastičnim UV odpornim kitom v barvi fugirne mase ali s profili po izboru projektanta arhitekture.</t>
  </si>
  <si>
    <t>Vertikalni stiki so  zakitani s trajnoelastičnim UV odpornim kitom v barvi fugirne mase. Vogali so obdelani s PVC elementi ali po izboru projektanta arhitekture,  v barvi po izboru projektanta</t>
  </si>
  <si>
    <t>V ceni m2 mora biti upoštevano polaganje ob kanaletah in pokrovih.</t>
  </si>
  <si>
    <t>Obračun keramike se vrši po neto položeni površini. Kalo pri nabavi keramike mora izvajalec upoštevati v ceni!</t>
  </si>
  <si>
    <t>TALNE OBLOGE S PLOŠČICAMI V NOTRANJIH PROSTORIH</t>
  </si>
  <si>
    <t>Splošna določila za talno keramiko v notranjih prostorih</t>
  </si>
  <si>
    <t>Pri talni keramiki je potrebno upoštevati zahtevano protizdrsnost. Keramika mora biti I. kvalitete. Stik talne keramike in stenske keramike se zaključi in tesni z ustreznim kitom.</t>
  </si>
  <si>
    <r>
      <t>Dobava in polaganje talnih keram./gres ploščic,</t>
    </r>
    <r>
      <rPr>
        <sz val="9"/>
        <rFont val="Arial CE"/>
        <charset val="238"/>
      </rPr>
      <t xml:space="preserve"> dim. 150x75 cm, deb. ploščice 9,5mm, razred odpornosti na drsenje najmanj B/R10 ali B/R11</t>
    </r>
    <r>
      <rPr>
        <sz val="9"/>
        <rFont val="Arial CE"/>
        <family val="2"/>
        <charset val="238"/>
      </rPr>
      <t xml:space="preserve">
- tip - po dogovoru in potrditvi projektanta kot npr. REFIN, seria PLANT, barva AS
* mokri prostori - prostori s prhami  in sanitarije</t>
    </r>
  </si>
  <si>
    <t>STENSKE OBLOGE S PLOŠČICAMI V NOTRANJIH PROSTORIH</t>
  </si>
  <si>
    <t>Pri stenski keramiki je potrebno upoštevati da je vsa keramika I. kvalitete. Vsi vertikalni vogali so izvedeni ali s tipskimi keramičnimi kosi ali tipskimi zaključnimi profili iz krtačenega legiranega jekla.</t>
  </si>
  <si>
    <t xml:space="preserve">Dobava keramičnih oz. gres ploščic I. kvalitete in oblaganje notranjih stenskih površin (po načrtu oz. dogovoru z naročnikom ali arhitektom), vključno s predhodno pripravo površine, fugiranjem ter vsemi zaključki. 
- ploščice se lepijo na betonsko in mavčnokartonsko površino z ustreznim lepilom (flexibilno lepilo po celi površini ploščic)
- fugiranje stikov z dvokomponentne epoksidno fugirno maso kot npr. Kerapoxy CQ (tip in razred RG v skladu z SIST EN 13888) z ustreznimi tehničnimi, sanitarnimi in estetskimi lastnostmi
- stiki tlak-stena, stenski vogali se fugirajo s tesnilno elastično maso
- višina zgornjega roba stenske keramike je poravnana z zgornjim robom vrat (steklena vrata) oz. vratnega okvirja.
- polaganje keramike po shemi projektanta!
</t>
  </si>
  <si>
    <r>
      <t>Dobava in polaganje stenskih keramičnih ploščic, dim. 150x75 cm, deb. ploščice 9,5mm
- tip - po dogovoru in potrditvi projektanta: npr.</t>
    </r>
    <r>
      <rPr>
        <sz val="9"/>
        <rFont val="Arial"/>
        <family val="2"/>
      </rPr>
      <t xml:space="preserve"> REFIN, seria PLANT, barva AS </t>
    </r>
    <r>
      <rPr>
        <sz val="9"/>
        <rFont val="Arial"/>
        <family val="2"/>
        <charset val="238"/>
      </rPr>
      <t xml:space="preserve">
* sanitarni in graderobni prostori </t>
    </r>
  </si>
  <si>
    <t>RAZNA DELA PRI OBLAGANJU NOTRANJIH POVRŠIN S PLOŠČICAMI</t>
  </si>
  <si>
    <t>Dobava materiala in izvedba raznih zaključkov in zaključnih obdelav pri keramičarskih delih</t>
  </si>
  <si>
    <t>Dobava in vgradnja inox zaokrožnic na stikih talne keremike s stensko keramiko. Izvedba po navodilih proizvajalca sistema in projektanta. V ceni upoštevati tudi stičenje stikov z epoxi fugirno maso.</t>
  </si>
  <si>
    <t>Splošna in tehnična določila za izvedbo dvigal, ki so zajeti v cenah izvedbe posameznih postavk predmetnih del</t>
  </si>
  <si>
    <t>Karakteristike dvigal morajo ustrezati smernici SIST ISO 21542:2012‐ Gradnja stavb_ Dostopnost in uporabnost grajenega okolja in smernici VDI 6017.</t>
  </si>
  <si>
    <t xml:space="preserve">Delovni odri, ki služijo varovanju življenja, izvajalcev ter ostalih na gradbišču in niso posebej navedena v tem popisu (glej tesraska dela - opaži in odri) se za čas izvajanja ne obračunavajo  posebej, ampak jih je potrebno upoštevati v cenah za enoto posameznih postavk, v kolikor to ni v popisu posebej opisano in označeno. </t>
  </si>
  <si>
    <t xml:space="preserve">Monterji, ki delajo na višini morajo biti zavarovani v skladu z predpisi in zakonom o Varstvo pri delu (vsa varovala, ki služijo za uporabo osebne zaščitne opreme v skladu z SIST EN 354, SIST EN 355, SIST EN 360, SIST EN 362 in Zakonom o varstvu in zdravju pri delu.). 
</t>
  </si>
  <si>
    <t>Vsa sidra in zunaji kovinski elementi so vroče cinkani in finalno prašno barvani V RAL lestvici v tonu po izboru arhitekta. Vse jeklene nosilne konstrukcije morajo biti po kočani izdelavi pregledane s strani pooblaščene organizacije, ki preveri kvaliteto zvarov, spojev, barvnega nanosa in o tem izdela pisno poročilo. Stroške izdelave in pregleda je vkalkulirati v ceno E.M.</t>
  </si>
  <si>
    <t xml:space="preserve">Za vsako napravo je potrebno izdelati pozkusne zagone, teste in o tem izdelati pisno poročilo, kar je zajeti v ceno. </t>
  </si>
  <si>
    <t xml:space="preserve">V obsegu dobave dvigala so zajete naslednje postavke:
- Servisno tipkalo na strehi kabine.
- Pakiranje in transport do gradbišča.
- Dokumentacija. (PZI, PID, POV navodila)
- Šolanje skrbnika dvigala.
- Ploščice in napisi, ki pripadajo neposredno dvigalu, v skladu z SIST EN81-1.
- Stroški za prisotnost montažnega osebja pri prevzemu dvigal in tehničnem pregledu objekta. 
- Montaža dvigala brez postavljanja odrov ob uporabi predhodno vgrajenih montažnih obešal. 
- Lestev za pomoč pri vstopanju v jamo jaška, ki  ustreza SIST EN 81-1 predpisom.
- Odstranitev pakirnega materiala.
- Dobava montažnih obešal za dviganje v jašku.
- Osvetlitev in elektrifikacija jaška v skladu z SIST EN 81-1 predpisom.
- Stroški in pristojbine predhodnega preizkusa in prevzema od izvedencev, ki vključuje preizkus znanja za dva skrbnika dvigala - pridobitev certifikata.
- Raztovarjanje in prenašanje težkih delov dvigala na gradbišču.
- Enkratno naknadno čiščenje naprave po zaključku montaže.
- Dostava uteži pri prevzemu s strani izvedencev.
</t>
  </si>
  <si>
    <t xml:space="preserve">Dvigala in dvigalni jaški so obdelani v načrtu DVIGAL. Tehnološki načrt dvigala bo izdelal na razpisu izbran dobavitelj dvigala. </t>
  </si>
  <si>
    <t>Montažna instalacijska obloga oznaka DWi1:
Nabava, dobava in montaža suhomontažnih stenskih instalacijskih oblog iz vodoodbojnih cementnih plošč debelina stene d = 100 mm. Obloga v sestavi:
- dvoslojna obloga s cementnimi ploščami d = 2x12,5 mm, kot npr.: Knauf  Aquapanel Indoor viječenje v podkonstrukcijo
- dvojna, sovprežno povezana podkonstrukcija iz profilov UW/CW 75 (kat. C4 po EN ISO 12944)  d = 75 mm
-  vmes termoizolacija  iz kamene volne (SIST DIN 13162) d = 75mm, npr.: Natur board Venti (DP5) ali tehnično enakovredno
Sistem poljubnega proizvajalca, npr.: Knauf  Aquapanel Indoor ali tehnično enakovredno.</t>
  </si>
  <si>
    <t>Montažna instalacijska obloga oznaka DWi2:
Nabava, dobava in montaža suhomontažnih stenskih instalacijskih oblog iz vodoodbojnih cementnih plošč debelina stene d = 200 mm. Obloga v sestavi:
- dvoslojna obloga s cementnimi ploščami d = 2x12,5 mm, kot npr.: Knauf  Aquapanel Indoor viječenje v podkonstrukcijo
- dvojna, sovprežno povezana podkonstrukcija iz profilov UW/CW 75 (kat. C4 po EN ISO 12944)  d = 175 mm
-  vmes termoizolacija  iz kamene volne (SIST DIN 13162) d = 175mm, npr.: Natur board Venti (DP5) ali tehnično enakovredno
Sistem poljubnega proizvajalca, npr.: Knauf  Aquapanel Indoor ali tehnično enakovredno.</t>
  </si>
  <si>
    <t xml:space="preserve">Dobava keramičnih oz. gres ploščic I. kvalitete in oblaganje notranjih talnih površin (po načrtu oz. dogovoru z naročnikom ali arhitektom), vključno s predhodno pripravo površine, fugiranjem ter vsemi zaključki. 
- ploščice se lepijo na betonsko površino z ustreznim lepilom (flexibilno lepilo po celi površini ploščic)
- fugiranje stikov z dvokomponentne epoksidno fugirno maso kot npr. Kerapoxy CQ (tip in razred RG v skladu z SIST EN 13888) z ustreznimi tehničnimi, sanitarnimi in estetskimi lastnostmi
- stiki tlak-stena se fugirajo s tesnilno elastično maso
- polaganje keramike po shemi projektanta!
</t>
  </si>
  <si>
    <t>razni zaključki in obdelave pri polaganju ploščic na dodatno zahtevo naročnika, po predhodno dogovorjeni odobreni ceni 
- ocena - rezervirana vrednost v višini 3% vrednosti keramičarskih del;</t>
  </si>
  <si>
    <t>DVIGALA</t>
  </si>
  <si>
    <t>5.1.15.00.</t>
  </si>
  <si>
    <t>5.1.15.00.01.</t>
  </si>
  <si>
    <t>5.1.15.00.01.01</t>
  </si>
  <si>
    <t>5.1.15.00.01.02</t>
  </si>
  <si>
    <t>5.1.15.00.01.03</t>
  </si>
  <si>
    <t>5.1.15.00.01.04</t>
  </si>
  <si>
    <t>5.1.15.00.01.05</t>
  </si>
  <si>
    <t>5.1.15.00.01.06</t>
  </si>
  <si>
    <t>5.1.15.00.01.07</t>
  </si>
  <si>
    <t>5.1.15.00.01.08</t>
  </si>
  <si>
    <t>5.1.15.00.01.09</t>
  </si>
  <si>
    <t>5.1.15.00.02.</t>
  </si>
  <si>
    <t>5.1.15.00.02.01</t>
  </si>
  <si>
    <t>5.1.15.01.</t>
  </si>
  <si>
    <t>5.1.15.01.01.</t>
  </si>
  <si>
    <t>5.1.15.01.01.01</t>
  </si>
  <si>
    <t>5.1.15.01.01.02</t>
  </si>
  <si>
    <t>5.1.15.01.01.03</t>
  </si>
  <si>
    <t>5.1.15.01.01.04</t>
  </si>
  <si>
    <t>5.1.15.02.</t>
  </si>
  <si>
    <t>5.1.15.02.01.</t>
  </si>
  <si>
    <t>5.1.15.02.01.01</t>
  </si>
  <si>
    <t>5.1.15.02.01.02</t>
  </si>
  <si>
    <t>5.1.15.03.</t>
  </si>
  <si>
    <t>5.1.15.03.01.</t>
  </si>
  <si>
    <t>5.1.15.03.01.01</t>
  </si>
  <si>
    <t>5.1.15.03.01.02</t>
  </si>
  <si>
    <t>5.1.15.03.01.03</t>
  </si>
  <si>
    <t>5.1.15.03.01.04</t>
  </si>
  <si>
    <t>5.1.15.03.01.05</t>
  </si>
  <si>
    <t>5.1.18.00.</t>
  </si>
  <si>
    <t>5.1.18.00.01.</t>
  </si>
  <si>
    <t>5.1.18.00.01.01</t>
  </si>
  <si>
    <t>5.1.18.00.01.02</t>
  </si>
  <si>
    <t>5.1.18.00.01.03</t>
  </si>
  <si>
    <t>5.1.18.00.01.04</t>
  </si>
  <si>
    <t>5.1.18.00.01.05</t>
  </si>
  <si>
    <t>5.1.18.00.01.06</t>
  </si>
  <si>
    <t>5.1.18.00.01.07</t>
  </si>
  <si>
    <t>5.1.18.00.01.08</t>
  </si>
  <si>
    <t>5.1.18.00.01.09</t>
  </si>
  <si>
    <t>5.1.18.00.01.10</t>
  </si>
  <si>
    <t>5.1.18.00.01.11</t>
  </si>
  <si>
    <t>5.1.18.00.02.</t>
  </si>
  <si>
    <t>5.1.18.00.02.01</t>
  </si>
  <si>
    <t>5.1.18.01.</t>
  </si>
  <si>
    <t>5.1.18.01.01.</t>
  </si>
  <si>
    <t>5.1.18.01.01.01</t>
  </si>
  <si>
    <t>5.1.18.01.01.02</t>
  </si>
  <si>
    <t>5.1.18.01.02.</t>
  </si>
  <si>
    <t>5.1.18.01.02.01</t>
  </si>
  <si>
    <t>5.1.18.01.02.02</t>
  </si>
  <si>
    <t>5.1.18.01.03.</t>
  </si>
  <si>
    <t>Izrez in tesnjenje diletacijskih reg po sistemu SikaFlex s penastimi polietilenskimi vložki, temeljnim premazom Sika primer 3-N ter Sikaflex PRO-3 trajno elastično tesnilno maso. Točen razpored in količino dilatacij izvajalec uskladi s projektantom.</t>
  </si>
  <si>
    <t>5.1.18.01.03.01</t>
  </si>
  <si>
    <t>5.1.19.00.</t>
  </si>
  <si>
    <t>5.1.19.00.01.</t>
  </si>
  <si>
    <t>5.1.19.00.01.01</t>
  </si>
  <si>
    <t>5.1.19.00.01.02</t>
  </si>
  <si>
    <t>5.1.19.00.01.03</t>
  </si>
  <si>
    <t>5.1.19.00.01.04</t>
  </si>
  <si>
    <t>5.1.19.00.01.05</t>
  </si>
  <si>
    <t>5.1.19.00.01.06</t>
  </si>
  <si>
    <t>5.1.19.00.01.07</t>
  </si>
  <si>
    <t>5.1.19.00.01.08</t>
  </si>
  <si>
    <t>5.1.19.00.01.09</t>
  </si>
  <si>
    <t>5.1.19.00.01.10</t>
  </si>
  <si>
    <t>5.1.19.00.01.11</t>
  </si>
  <si>
    <t>5.1.19.00.01.12</t>
  </si>
  <si>
    <t>5.1.19.00.01.13</t>
  </si>
  <si>
    <t>5.1.19.00.01.14</t>
  </si>
  <si>
    <t>5.1.19.00.01.15</t>
  </si>
  <si>
    <t>5.1.19.00.01.16</t>
  </si>
  <si>
    <t>5.1.19.00.01.17</t>
  </si>
  <si>
    <t>5.1.19.00.02.</t>
  </si>
  <si>
    <t>5.1.19.00.02.01</t>
  </si>
  <si>
    <t>5.1.19.01.</t>
  </si>
  <si>
    <t>5.1.19.01.00.</t>
  </si>
  <si>
    <t>5.1.19.01.00.01</t>
  </si>
  <si>
    <t>5.1.19.01.01.</t>
  </si>
  <si>
    <t>5.1.19.01.01.01</t>
  </si>
  <si>
    <t>5.1.19.01.02.</t>
  </si>
  <si>
    <t>5.1.19.01.02.01</t>
  </si>
  <si>
    <t>5.1.19.02.</t>
  </si>
  <si>
    <t>5.1.19.02.00.</t>
  </si>
  <si>
    <t>5.1.19.02.00.01</t>
  </si>
  <si>
    <t>5.1.19.02.01.</t>
  </si>
  <si>
    <t>5.1.19.02.01.01</t>
  </si>
  <si>
    <t>5.1.19.03.</t>
  </si>
  <si>
    <t>5.1.19.03.01.</t>
  </si>
  <si>
    <t>5.1.19.03.01.01</t>
  </si>
  <si>
    <t>5.1.19.03.01.02</t>
  </si>
  <si>
    <t>5.1.19.03.01.03</t>
  </si>
  <si>
    <t>5.1.21.</t>
  </si>
  <si>
    <t>5.1.21.00.</t>
  </si>
  <si>
    <t>5.1.21.00.01.</t>
  </si>
  <si>
    <t>5.1.21.00.01.01</t>
  </si>
  <si>
    <t>5.1.21.00.02.</t>
  </si>
  <si>
    <t>5.1.21.00.02.01</t>
  </si>
  <si>
    <t>5.1.21.01.</t>
  </si>
  <si>
    <t>5.1.21.01.01.</t>
  </si>
  <si>
    <t>5.1.21.01.01.01</t>
  </si>
  <si>
    <t>JAŠKOVNA VRATA: Širina 1400mm, višina 2400mm, avtomatska drsna, dvodelna, steklena. Požarna
odpornost skladno s standardom EN81‐58 in s požarnim elaboratom.
JAŠEK DVIGALA: Širina 2675mm, globina 2050mm, višina glave jaška 4000mm (STEKLENA IZVEDBA), poglobitev 1200mm. V spodnji etaži AB konstrukcija jaška, v zgornji steklena s streho iz
nerjavečega jekla z nadstreškom. Streha v naklonu omogoča odvodnjavanje. Jeklena konstrukcija iz L in C profilov pritrjena na 15cm visok AB zidec v zgornji etaži. Konstrukcija zavetrovana z diagonalami iz jeklenic.
ELEKTRIČNA NAPETOST: 3f x 400V / 230V, 50Hz, zagonski tok 34,3 A in nominalni tok 29,4 A
OSTALE ZAHTEVE:
‐ Razsvetljava jaška skladno s SIST EN81‐20 (točka 5.2.1.4)
‐ Lestev za dostop v jašek skladna s SIST EN81‐20 (priloga F)
‐ Vsa varnostna in končna stikala skladno s SIST EN81‐20 (točka 5.12.2)
‐ Ploščice in napisi
‐ Navodila za uporabo in vzdrževan je skladno z SIST EN81‐20 (točka 7.2)</t>
  </si>
  <si>
    <t>5.1.3.00.01.01</t>
  </si>
  <si>
    <t>5.1.3.00.01.02</t>
  </si>
  <si>
    <t>5.1.3.00.01.03</t>
  </si>
  <si>
    <t>5.1.3.00.01.04</t>
  </si>
  <si>
    <t>5.1.3.00.01.05</t>
  </si>
  <si>
    <t>5.1.3.00.01.06</t>
  </si>
  <si>
    <t>5.1.3.00.01.07</t>
  </si>
  <si>
    <t>5.1.3.00.01.08</t>
  </si>
  <si>
    <t>5.1.3.00.01.09</t>
  </si>
  <si>
    <t>5.1.3.00.02.01</t>
  </si>
  <si>
    <t>5.1.3.01.01.01</t>
  </si>
  <si>
    <t>5.1.3.01.01.02</t>
  </si>
  <si>
    <t>Osnovna priprava podlage (osnovna podlaga temeljev) pod betonskimi temelji, vključno s poravnavo zgornje površine. Pri obračunu se prišteje 10 cm na vsako stran k načrtovanim dimenzijam temeljev.
* izmera po prostornini.</t>
  </si>
  <si>
    <t>5.1.3.01.02.01</t>
  </si>
  <si>
    <t>5.1.3.01.02.02</t>
  </si>
  <si>
    <t>5.1.3.01.02.06</t>
  </si>
  <si>
    <t>5.1.3.01.02.07</t>
  </si>
  <si>
    <t>5.1.3.01.02.08</t>
  </si>
  <si>
    <t>5.1.3.01.02.09</t>
  </si>
  <si>
    <t>5.1.3.01.03.</t>
  </si>
  <si>
    <t>5.1.3.01.03.01</t>
  </si>
  <si>
    <t>5.1.3.01.03.02</t>
  </si>
  <si>
    <t>5.1.3.01.03.03</t>
  </si>
  <si>
    <t>5.1.3.02.00.</t>
  </si>
  <si>
    <t>5.1.3.02.02.</t>
  </si>
  <si>
    <t>5.1.3.02.02.01</t>
  </si>
  <si>
    <t>5.1.3.02.02.02</t>
  </si>
  <si>
    <t>5.1.3.02.02.03</t>
  </si>
  <si>
    <t>5.1.3.02.02.04</t>
  </si>
  <si>
    <t>5.1.3.02.02.05</t>
  </si>
  <si>
    <t>5.1.3.02.02.06</t>
  </si>
  <si>
    <t>5.1.3.02.03.</t>
  </si>
  <si>
    <t>5.1.3.02.03.01</t>
  </si>
  <si>
    <t>5.1.3.02.03.02</t>
  </si>
  <si>
    <t>5.1.3.02.03.03</t>
  </si>
  <si>
    <t>5.1.3.02.03.04</t>
  </si>
  <si>
    <t>5.1.3.02.03.05</t>
  </si>
  <si>
    <t>5.1.3.02.03.06</t>
  </si>
  <si>
    <t>5.1.3.02.04.02</t>
  </si>
  <si>
    <t>5.1.3.02.04.03</t>
  </si>
  <si>
    <t>5.1.3.3.01.01</t>
  </si>
  <si>
    <t>5.1.3.03.01.</t>
  </si>
  <si>
    <t>5.1.3.3.01.02</t>
  </si>
  <si>
    <t>5.1.3.3.01.03</t>
  </si>
  <si>
    <t>5.1.3.3.01.04</t>
  </si>
  <si>
    <t>5.1.3.3.01.05</t>
  </si>
  <si>
    <t>5.1.3.3.01.06</t>
  </si>
  <si>
    <t>5.1.3.3.01.07</t>
  </si>
  <si>
    <t>5.1.3.3.01.08</t>
  </si>
  <si>
    <t>5.1.3.3.01.09</t>
  </si>
  <si>
    <t>5.1.3.3.01.10</t>
  </si>
  <si>
    <t>5.1.3.3.01.11</t>
  </si>
  <si>
    <t>5.1.3.3.01.12</t>
  </si>
  <si>
    <t>5.1.3.3.01.13</t>
  </si>
  <si>
    <t>5.1.3.3.01.14</t>
  </si>
  <si>
    <t>5.1.3.3.01.15</t>
  </si>
  <si>
    <t>5.1.3.3.01.16</t>
  </si>
  <si>
    <t>5.1.3.3.01.17</t>
  </si>
  <si>
    <r>
      <t xml:space="preserve"> - opaž obodnih kletnih sten W 101 , dvostranski ( vezni ali podprti), stena H</t>
    </r>
    <r>
      <rPr>
        <sz val="9"/>
        <rFont val="Calibri"/>
        <family val="2"/>
        <charset val="238"/>
      </rPr>
      <t>&gt;</t>
    </r>
    <r>
      <rPr>
        <sz val="9"/>
        <rFont val="Arial"/>
        <family val="2"/>
        <charset val="238"/>
      </rPr>
      <t xml:space="preserve"> 4,5 m, brez odprtin (obdelava zunanja stran VB2, notranja stran VB3)</t>
    </r>
  </si>
  <si>
    <r>
      <t>opaž obodnih kletnih sten W102 , dvostranski ( vezni ali podprti), stena H</t>
    </r>
    <r>
      <rPr>
        <sz val="9"/>
        <rFont val="Calibri"/>
        <family val="2"/>
        <charset val="238"/>
      </rPr>
      <t>&gt;</t>
    </r>
    <r>
      <rPr>
        <sz val="9"/>
        <rFont val="Arial"/>
        <family val="2"/>
        <charset val="238"/>
      </rPr>
      <t xml:space="preserve"> 3,0 m, brez odprtin (obdelava zunanja stran VB2, notranja stran VB3)</t>
    </r>
  </si>
  <si>
    <t>5.1.3.02.00.01</t>
  </si>
  <si>
    <t>5.1.3.02.00.02</t>
  </si>
  <si>
    <t>5.1.3.02.00.03</t>
  </si>
  <si>
    <t>ARMATURA IN ELEMENTI ZA OJAČITEV BETONA</t>
  </si>
  <si>
    <t>* opombe h prikazanimi količinami jeklene armature v popisu:
- v količini postavke za jekleno rebrasto armaturo je upoštevana masa gladkih palic brez reber – skladno z določili standarda SIST EN 10080;
- v količini postavke za mrežno armaturo iz varjenih jeklenih palic je upoštevana masa vgrajenih mrež (neto masa, brez rezanih delov), morebitni kalo je potrebno zajeti v ceni na enoto neto mase;</t>
  </si>
  <si>
    <t>5.1.3.03.02.</t>
  </si>
  <si>
    <t>5.1.3.3.02.01</t>
  </si>
  <si>
    <t>5.1.3.3.02.02</t>
  </si>
  <si>
    <t>5.1.3.3.02.03</t>
  </si>
  <si>
    <t>5.1.3.3.02.04</t>
  </si>
  <si>
    <t>5.1.3.3.02.05</t>
  </si>
  <si>
    <t>5.1.3.3.02.06</t>
  </si>
  <si>
    <t>5.1.3.3.02.07</t>
  </si>
  <si>
    <t>vgradnja v beton različnih manjših jeklenih profilov, sider in drugih elementov, ki jih dobavijo izvajalci obrtniških in instalacijskih del ter opreme</t>
  </si>
  <si>
    <t>5.1.3.05.01.</t>
  </si>
  <si>
    <t>5.1.3.05.01.01</t>
  </si>
  <si>
    <t>Armatura po armaturnem načrtu - dobava, rezanje in krivljenje armaturnih palic ali mrež iz jekla kvalitete B 500-A/B ter polaganje z vezanjem po projektu armature (srednje komplicirana armatura). 
V ceni zajeti tudi vezni, distančni in podložni material, za zagotovitev projektiranega rastra medsebojne armature in odmik od opaža. 
* izmere količin po armaturnem izvlečku.
* za vse lite betonske elemente v objektu D;</t>
  </si>
  <si>
    <t>4.1.5.01.03.</t>
  </si>
  <si>
    <t>4.1.5.01.03.01</t>
  </si>
  <si>
    <t>Izvajalec izolacijskih del mora preučiti z načrtom zahtevane tehnične karakteristike, za predvidene hidro in toplotne izolacije. Upoštevati in izvesti mora vsa tesnenja stikov/slojev streh z elementi prehoda skozi streho.</t>
  </si>
  <si>
    <t>Splošne opombe za izvedbo ravnih streh, ki jih je tudi upoštevati v ponudbeni ceni postavk:</t>
  </si>
  <si>
    <t>Izvajalec mora upoštevati kompletno vso sestavo strehe in zaključkov strehe po opisu oz. detajlih iz načrta arhitekture, z upoštevanjem vsega dela in materiala. V ceni posameznih postavk je potrebno zajeti:
- kompletno potrebno delo za predpripravo (krojenje/rezanje, opasovanje) in za samo vgradnjo posameznega sloja/materiala, vključno z vsem pritrdilnim, podložnim in tesnilnim materialom ter zaključki;
- upoštevati tudi vse zahtevane preklope in stikovanja ter obdelave okoli prebojev/prehodov instalacij ter odtokov strehe, vse po navodilu in sistemskih rešitvah proizvajalca hidroizolacije za dosego popolne vodotesnosti strehe in za preprečitev toplotnih mostov;
- pripravo površine za izvajanje HI oz. čiščenje podlage;</t>
  </si>
  <si>
    <t>Izvajalec HI del mora pregledati površino podlage (predviden je naklonski beton, ki je zajet v ločeni postavki - pri betonskih delih) in ugotoviti ustreznost padcev (proti odtokom po načrtu) ter ustreznost obdelane površine. V kolikor izvajalec HI ugotovi, da podlaga ni ustrezna, mora to takoj sporočiti vodji gradbišča, da le-ta zagotovi ustrezno sanacijo podlage HI!
- predviden sistem odvodnjavanja je po sistemu podtlačnega delovanja (popis odvodnjavanje strehe je zajeto v ločenem podsklopu znotraj tega sklopa popisa):
- predvidene ravne strehe na konkretnem objektu so namenjene koristni rabi kot športne in pohodne površine, delno povozne in kot zelene površine z intenzivno ozelenitvijo. Navedeni sloji v tem sklopu se smatrajo kot del HI del, nadgradnja slojev pa je zajeta pri zunanji ureditvi.</t>
  </si>
  <si>
    <t>Dobava in vgradnja naklonskega betona za podlago hidroizolaciji na ravni strehi z izvedbo  načrtovanih naklonov, vključno s pripravo površine za polaganje HI (fino zagladitvijo). V ceni postavke zajeti tudi izvedbo robnega opaža (na prostih robovih plošče - kjer ni mejnih zidov) in
potrebno dilatiranje (po zahtevi projektanta GK).</t>
  </si>
  <si>
    <t>opomba:  naklonski beton je potrebno izvesti še na svež beton stropne plošče (pohodno trda, vendar ne dokončno vezan beton z ustreznim čiščenjem in navlažitvijo površine) ali pa upoštevati dodaten premaz za boljšo sprijemljivost ˝stari-novi beton˝, ki je izvesti pred izvedbo naklonskega betona skladno z navodili proizvajalca.</t>
  </si>
  <si>
    <t>5.1.10.01.01.02</t>
  </si>
  <si>
    <t>Hidroizolacija ravne strehe (HI) iz bitumenskih trakov (v opisani sestavi od zgoraj navzdol), vključno s pripravo podlage (površinske in kotne/vogale prehode), z izvedbo ustreznih preklopov, stikovanjem/obdelavami (za strešne odtoke, prehodov instalacij) ter vertikalnih in drugih zaključkov (po načrtu in sistemskih rešitvah proizvajalca HI), za dosego popolne vodotesnosti strehe. 
* izmere količin po izolirani površini (v ceno EM upoštevati zaključke in preklope);</t>
  </si>
  <si>
    <t>Talna toplotna izolacija (TI) in zaščitna plast horizontalne hidroizolacije (HHI) z vodoodpornimi trdimi penastimi ploščami za povečane tlačne obremenitve, vključno s predhodno pripravo površine. Plošče iz ekstrudiranega polistirena (XPS), gladke površine, s stopničastim preklopnim stikom.
* izmere količin po izolirani površini;</t>
  </si>
  <si>
    <t>5.1.10.01.02.01</t>
  </si>
  <si>
    <t>5.1.10.01.03.</t>
  </si>
  <si>
    <t>5.1.10.01.03.01</t>
  </si>
  <si>
    <t>Drenažni in vodoakumulacijski sloji/plasti za zelene strehe, vključno z izvedbo ustreznih preklopov in zaključkov po navodilih proizvajalca
* izmere količin po izolirani površini (v ceno EM upoštevati zaključke in preklope);</t>
  </si>
  <si>
    <t>5.1.10.01.03.02</t>
  </si>
  <si>
    <t>5.1.10.01.04.</t>
  </si>
  <si>
    <t>5.1.10.01.04.01</t>
  </si>
  <si>
    <t>5.1.10.01.04.02</t>
  </si>
  <si>
    <t>RAVNE STREHE (v nivoju terena ZU)</t>
  </si>
  <si>
    <t>5.1.3.04.00.</t>
  </si>
  <si>
    <t>5.1.3.04.00.01</t>
  </si>
  <si>
    <t>5.1.3.04.00.02</t>
  </si>
  <si>
    <t>5.1.3.04.01.</t>
  </si>
  <si>
    <t>5.1.3.04.01.01</t>
  </si>
  <si>
    <t>5.1.3.04.01.02</t>
  </si>
  <si>
    <t>5.1.3.04.01.03</t>
  </si>
  <si>
    <t>5.1.3.05.01.00</t>
  </si>
  <si>
    <t>5.1.3.05.02.</t>
  </si>
  <si>
    <t>5.1.3.05.02.00</t>
  </si>
  <si>
    <t>5.1.3.05.02.01</t>
  </si>
  <si>
    <t>5.1.10.02.</t>
  </si>
  <si>
    <t>5.1.10.02.01.</t>
  </si>
  <si>
    <t xml:space="preserve">drenažni sloj - HDPE drenažne plošče (kot npr. Bauder DSE40 ali enakovredno), vklj. s polnilom - drenažni pesek 2/5 mm
* v sestavi ravnih streh na obj. D, z ozn.: St.3.1 St.3.2b; (skupaj horiz.= 1.487m2); </t>
  </si>
  <si>
    <t>5.1.10.01.04.03</t>
  </si>
  <si>
    <t xml:space="preserve">Izdelava, dobava in montaža osebnega dvigala s stekleno kabino in s podaljšanim delovanjem v primeru požarne nevarnosti (glej požarni elaborat), z vsem potrebnim delom in materialom, za popolnoma funkcionalno dvigalo.
OPOMBA! Potrebno betone oz. odprtine v dvigalni jašek prilagoditi izbranemu proizvajalcu.
Kot primer je navedeno dvigalo proizvajalca Schindler Slovenije. Izvajalec lahko ponudi dvigalo kateregakoli drugega proizvajalca enakih ali boljši karakteristik, vendar mora izvajalec predvideti in izvesti vse potrebne prilagoditve na konstrukciji in instalacijah, v kolikor so potrebne, stroške  nosi izvajalec. </t>
  </si>
  <si>
    <t>5.1.21.01.00.</t>
  </si>
  <si>
    <t>5.1.21.01.00.01</t>
  </si>
  <si>
    <t>5.1.21.01.00.02</t>
  </si>
  <si>
    <t>5.1.21.01.00.03</t>
  </si>
  <si>
    <t>5.1.21.01.00.04</t>
  </si>
  <si>
    <t>5.1.21.01.00.05</t>
  </si>
  <si>
    <t>5.1.21.01.00.06</t>
  </si>
  <si>
    <t>5.1.21.01.00.07</t>
  </si>
  <si>
    <t>Izdelava, dobava in montaža osebnega dvigala s podaljšanim delovanjem.
ZAHTEVANI STANDARDI: SIST EN81‐20, SIST EN81‐50, SIST EN81‐73, SIST EN81‐28
NOSILNOST: 1600 kg ali 21 oseb
TIP DVIGALA: Kot Schindler 5500 ali enakovredno
SISTEM POGONA: električni
MOČ NAPRAVE: 9,5kW
VIŠINA DVIGA: 4m
ŠTEVILO POSTAJ: 2
ŠTEVILO VHODOV: 1
HITROST: 1m/s
SISTEM UPRAVLJANJA:
‐ Tipke z brailovo pisavo
‐ Krmiljenje dvigala mora delovati brez motenj tudi po prekinitvi zaradi preklopa na rezervni vir energije. Pri zamenjavi napajanja ne sme biti zahteve za korekcijsko oz. šolsko vožnjo.
‐ Svetlobni signal za preobremenitev
‐ Tipka za zapiranje vrat
‐ Tipka za odpiranje vrat
‐ Tipka za alarm (alarm na kabini in v jašku)
‐ Možnost priklopa na centralni nadzorni sistem
‐ Govorna povezava med krmilno omaro in kabino dvigala
SIGNALIZACIJA: V kabini: pokazatelj smeri vožnje in nadstropja. V postajah: pokazatelj smeri vožnje in nadstropja
KABINA:
Izvedena skladno s SIST EN81‐20 in ISO 4190‐1. Obloge: tla kot zaglajen beton v D objektu, stene kabine steklene iz varnostnega stekla. Strop iz nerjavečega jekla. Vodoravno okroglo oprijemalo na stranici s panelom za upravljanje na višini 850mm. (Jeklena nosilna konstrukcija je zajeta v ločeni - svoji postavki tega popisa).
VRATA KABINE:
Širina 1400mm, višina 2400mm, avtomatska drsna, dvodelna, steklena (varnostno steklo). Požarna odpornost skladno s standardom EN81‐58 in s požarnim elaboratom. Omogočeno podaljšanje časa za odpiranje vrat (gumb zunaj dvigala in v notranjosti). Naprava za zaznavanje gibanja (svetlobna zavesa).</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</si>
  <si>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delavniških načrtov izvedbe posameznih elementov in montaže;
- začasne prekinitve del, ki so potrebna za druga vezana dela, kar je potrebno dogovoriti na operativnem nivoju z glavnim izvajalcem oz. odg. vodjem del;
</t>
  </si>
  <si>
    <t>JEKLENA KONSTRUKCIJA IN KLJUČAVNIČARSKA DELA ZA ZUNANJE DVIGALO</t>
  </si>
  <si>
    <t>Kompletna dobava in montaža jeklene konstrukcije zunanjega dvigala (razvrstitev: razred EXC2 - glede na posledice CC3, namembnost SC1, način izdelave PC2), vključno z vsem pritrdilnim in sidrnim materialom ter antikorozivno zaščito (AKZ) - izvedba po načrtu GK.</t>
  </si>
  <si>
    <t>jeklena konstrukcija dvigala, kompletno po načrtu - vroče valjani profili, zatege za zavetrovanje,.., kval.jekla S355; AKZ - razred C3 (po sistem Duplex: vroče cinkanje + barva);</t>
  </si>
  <si>
    <t xml:space="preserve">kompleten zaključek strehe na jašku dvigala iz jeklene pločevine deb. 6mm, tl.dim. 2,7x3,55m, izvedena v padcu, vključno z izvedbo odtoka in navarjene odtočne cevi D=30mm, L= ca. 250mm - izvedba po načrtu GK in detajlih iz načrta ARH, v ceni zajeti tudi AKZ - razred C3 (po sistem Duplex: vroče cinkanje + barva);
</t>
  </si>
  <si>
    <t>5.1.10.02.01.01</t>
  </si>
  <si>
    <t>Hidroizolacija (HI) iz bitumenskih trakov (v opisani sestavi), vključno s pripravo podlage (površinske in kotne/vogale prehode), z izvedbo ustreznih preklopov, stikovanjem/obdelavami (za odtoke, prehodov instalacij) ter vertikalnih in drugih zaključkov (po načrtu in sistemskih rešitvah proizvajalca HI), za dosego popolne vodotesnosti korita. 
* izmere količin po izolirani površini (v ceno EM upoštevati zaključke in preklope);</t>
  </si>
  <si>
    <t>HIDROIZOLACIJSKA IN ZAŠČITNA OBLOGA NOTRANJEGA KORITA ZA DREVO</t>
  </si>
  <si>
    <t>5.1.3.05.01.02</t>
  </si>
  <si>
    <t xml:space="preserve">naklonski beton C 30/37 v debelini 4 - 15 cm (min.naklon 1,2%, povprečna poraba do 0,12 m3/m2), s fino zagladitvijo površine
- korito za drevo v garaži; </t>
  </si>
  <si>
    <t xml:space="preserve">sistemska 2-slojna HI betonskega korita  iz elastomer-bit. trakov s PES filcem (v skladu s SIST EN 13969 - TIP T in SIST 1031), vključno s spojitvijo na vertikalno HI
- kot npr. 1 x IZOELAST P5 FLL, 5 mm, polno varjen + 1x IZOELAST P5 FLL, polno varjen + hladni bit. prednamaz, npr. IBITOL HS ali enakovredni sistemski proizvodi drugih proizvajalcev;
* korito za drevo v garaži: tla= 54,8m2 + stene= 107,7m2 + strop= 30,5m2 ; </t>
  </si>
  <si>
    <t>5.1.10.02.02.</t>
  </si>
  <si>
    <t>5.1.10.02.02.01</t>
  </si>
  <si>
    <t>5.1.10.02.02.02</t>
  </si>
  <si>
    <t xml:space="preserve">zaščitna plast na HHI - plošče XPS, deb. 5cm, min. 300 kPa, λ≤0,035 (kot npr. STYRODUR 3035 CS ali enakovredno)
* horizont. površine korita za drevo v garaži; </t>
  </si>
  <si>
    <t>Talna toplotna izolacija (TI) in zaščitna plast hidroizolacije (HI) z vodoodpornimi trdimi penastimi ploščami za povečane tlačne obremenitve, vključno s predhodno pripravo površine. Plošče iz ekstrudiranega polistirena (XPS), gladke površine, s stopničastim preklopnim stikom.
* izmere količin po izolirani površini;</t>
  </si>
  <si>
    <t xml:space="preserve">zaščitna plast na VHI - plošče XPS, deb. 3cm, min. 300 kPa, λ≤0,035 (kot npr. STYRODUR 3035 CS ali enakovredno) - lepljeno s PUR lepilom na bitumensko VHI
*vert. površine korita za drevo v garaži; </t>
  </si>
  <si>
    <t>5.1.10.02.03.</t>
  </si>
  <si>
    <t>5.1.10.02.03.01</t>
  </si>
  <si>
    <t>5.1.10.02.03.02</t>
  </si>
  <si>
    <t>5.1.10.02.04.</t>
  </si>
  <si>
    <t>5.1.10.02.04.01</t>
  </si>
  <si>
    <t>ločilno-filterski sloj (tudi za odvod vode) - PP/PES filc, 136 g/m2 (kot npr. TYPAR SF40 ali enakovredno)
* korito za drevo v garaži: 2x talna površina + 1x stene + 1x strop</t>
  </si>
  <si>
    <t>zaščitni sloj HI proti vdorom korenin -  PE folija 0,4 mm, preklopi min. 1,0m (kot npr. DiaDem FLW‐400 ali enakovredno), vklj.z vert.zaključkom 
* korito za drevo v garaži: tla= 54,8m2 + stene= 107,7m2 + strop= 30,5m2 ;</t>
  </si>
  <si>
    <t>zaključni INOX kotnik, dim 40/40/2 mm kot zaključek HI na koritu za drevo v garaži</t>
  </si>
  <si>
    <t>Zaščita zaključka hidroizolacije na zgornjem robu plošče korita za drevo v garaži
- dobava in pritrditev jeklenega kotnika iz nerjavne pločevine (INOX - AISI 316), pritrditev z INOX vijaki v beton;</t>
  </si>
  <si>
    <t>Dobava in izvedba enoslojne hidroizolacije (HI) z namensko folijo na bazi TPO, vključno s preklopnimi stiki in izdelavo zaključkov ob prebojih ter pripravo podlage. Kompletna izvedba po sistemu in navodilih proizvajalca hidroizolativne folije za dosego 100% vodotesnosti!
* izmere količin po izolirani površini (v ceno upoštevati zaključke in preklope).</t>
  </si>
  <si>
    <t>op.: navedeni sistemski proizvodi proizvajalca se lahko nadomestijo s sistemskimi proizvodi drugega proizvajalca, vendar morajo biti enakovredni po tehnologiji vgradnje in tehničnih specifikacijah</t>
  </si>
  <si>
    <t>doplačilo za izdelavo stikov med posameznimi tipi hidroizolacijskih sistemov, po navodilih proizvajalca
- npr.  dobava in vgradnja prekrivnega dodatnega traku Combiflex SG (d=1,5-2,0mm, širine= 25-30cm), s prednamazom Sikadur 31 CF in zunanjim premazom Sikadur 31 CF + posip iz kremen.peskom (za boljši sprijem s preklopno HI)
* izmera po dolžini stika;</t>
  </si>
  <si>
    <t xml:space="preserve">Na stiku stene in tlaka je pred izdelavo hidroizolacije upoštevati izdelavo zaokrožnice izdelane s cem. malto. </t>
  </si>
  <si>
    <t>5.1.5.00.01.</t>
  </si>
  <si>
    <t>5.1.5.00.01.01</t>
  </si>
  <si>
    <t>5.1.5.00.01.02</t>
  </si>
  <si>
    <t>5.1.5.00.02.</t>
  </si>
  <si>
    <t>5.1.5.00.02.02</t>
  </si>
  <si>
    <t>5.1.5.01.00.</t>
  </si>
  <si>
    <t>5.1.5.01.00.01</t>
  </si>
  <si>
    <t>5.1.5.01.00.02</t>
  </si>
  <si>
    <t>5.1.5.01.00.03</t>
  </si>
  <si>
    <t>5.1.5.01.00.04</t>
  </si>
  <si>
    <t>5.1.5.01.01.</t>
  </si>
  <si>
    <t>5.1.5.01.01.00</t>
  </si>
  <si>
    <t>5.1.5.01.01.01</t>
  </si>
  <si>
    <t>5.1.5.01.01.02</t>
  </si>
  <si>
    <t>5.1.5.01.01.03</t>
  </si>
  <si>
    <t>5.1.10.01.01.03</t>
  </si>
  <si>
    <t>horizontalna HI - TPO folija, d= 1,75 mm, s slojem za kemični + mehanski oprijem na beton (npr. sistem SIKAPROOF A+ 12 ali enakovreden sistem drugega proizvajalca), polaganje na podložni beton
* HI pod temeljnimi/talnimi ploščami z ozn. T.P3, T.D1, T.D2</t>
  </si>
  <si>
    <r>
      <t>Dobava in montaža kompletnega odvodnjavanja strehe po principu podtlačnega sistema, vključno s PZI projektom in dimenzioniranjem na prispevno površino strehe nad kletjo ca. 9.800</t>
    </r>
    <r>
      <rPr>
        <sz val="10"/>
        <color rgb="FF0070C0"/>
        <rFont val="Arial CE"/>
        <charset val="238"/>
      </rPr>
      <t>m2.
Kompletni podlačni cevni sistem sestoječ iz ogrevanih  vtočnikov in cevi z vsemi potrebnimi fazonskimi kosi, tesnilnim in pritrdilnim materialom do peskolova, vključno z vsemi pomožnimi deli in obodno izolacijo proti kondenzu. Kompletna izvedba po navodilih in sistemskimi detajli izbranega proizvajalca sistema, ki nudi s pooblaščenim izvajalcem časovno neomejeno garancijo na funkcionalnost sistema in min. 10 letno garancijo za vse elemente cevnih sistemov (kot npr. GEBERIT - Pluvia ali SIKLA ali enakovreden sistem drugega proizvajalca).
* op.: opisana specifikacija materiala je navedena po študiji proizvajalca sistema GEBERIT-Pluvia, po projektu št. SI20AO069_Kopališče Ilirija, 30.4.2021 za objekt D, sistem drugega proizvajalca mora upoštevati enako sistemsko rešitev odvodnjavanja s svojimi proizvodi;</t>
    </r>
  </si>
  <si>
    <t>Betonske in AB temeljne in talne plošče brez podpiranja (tem./tal. plošče).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 Površina betona mora biti zaglajena, obdelava kot podlaga epoxi tlaku. Površina mora imeti padec proti talnim kanaletam.</t>
  </si>
  <si>
    <t>5.1.3.05.01.03</t>
  </si>
  <si>
    <t>5.1.3.05.01.04</t>
  </si>
  <si>
    <t>5.1.3.05.01.05</t>
  </si>
  <si>
    <t>5.1.10.03.02.</t>
  </si>
  <si>
    <t>5.1.10.03.02.01</t>
  </si>
  <si>
    <t>5.1.10.03.02.02</t>
  </si>
  <si>
    <t>kompleten inox pokrov z okvirjem, vel. 500x500mm, nosilnosti razreda B (125kN), po osnovnem opisu 
- polnilo: beton kot AB tlak
* za odtočnike na strehi garaže;</t>
  </si>
  <si>
    <t>kompleten inox pokrov z okvirjem, vel. 500x500mm, nosilnosti razreda A (50kN), po osnovnem opisu 
- polnilo: humus za zelenitev
* za odtočnike na strehi garaže;</t>
  </si>
  <si>
    <t>5.1.10.03.02.03</t>
  </si>
  <si>
    <t>5.1.10.03.02.04</t>
  </si>
  <si>
    <t>kompleten inox pokrov z okvirjem, vel. 500x500mm, nosilnosti razreda A (50kN), po osnovnem opisu 
- polnilo: finalni sloj kot na tekaški/atletski stezi
* za odtočnike na strehi garaže;</t>
  </si>
  <si>
    <t>Kompletna dobava in vgradnja/montaža zbirnega jaška s pokrovom na mestu odtočnika podtlačnega sistema, po detajlu iz načrta ARH. V postavki zajeto:
- telo jaška: betonska cev DN 50cm, gl. ca. 50-60cm (ali betonski oblikovnik kvadratnega preseka, sv.vel. do 50x50cm); v spodnjem delu (do višine 30cm) izdelati vertikalne zareze v betonsko cev (za nemoten dotok vode do odtočnika); betonsko cev se v kompletu obvije s filtersko kopreno za preprečitev vstopa prodnatega nasutja (npr. PP/PES filc, 136 g/m2 - kot npr. TYPAR SF40 ali enakovredno) ter dodatno zaščiti v zgornjem delu v višini ca. 30cm (nad prodom) z zaščitnim obvitjem s folijo iz penjenega PE (d=3mm);
- pokrov jaška s pripadajočim okvirjem: INOX pokrov (AISI 316), tl.vel. 500x500mm, s polnim dnom in robnimi stranicami višine ca 100mm, primeren za polnitev z različnimi materiali; pokrov mora imeti vdelan sistem za odpiranje pokrova (naj bo minimalno viden - dogovor s projektantom ARH); pokrov mora imeti ustrezno nosilnost, ki je navedena v postavki
* obvezno glej detajl D23 - ˝pluvia nad garažo˝ iz načrta ARH;</t>
  </si>
  <si>
    <t>RAZNA ZAKLJUČNA DELA</t>
  </si>
  <si>
    <t>ARMIRANO CEMENTNI ESTRIH IN AB TALNE PLOŠČE V SESTAVI PODOV</t>
  </si>
  <si>
    <t>4.1.5.01.03.02</t>
  </si>
  <si>
    <t>Ločilni sloji, vključno z izvedbo ustreznih preklopov in zaključkov
* izmere količin po izolirani površini (v ceno EM upoštevati zaključke in preklope);</t>
  </si>
  <si>
    <t>POŽARNO TESNENJE ODPRTIN / PREBOJEV</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</si>
  <si>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varovalnimi ukrepi, ki so potrebni za izvajanje osnovnih del in varnega dela;
</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</si>
  <si>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t>
  </si>
  <si>
    <t>Splošne opombe za izvedbo arm.cem.estrihov in AB :</t>
  </si>
  <si>
    <t xml:space="preserve">Estrihi in AB talne plošče so po obodu dilatirane s stiropor trakom debeline min. 1,0cm. Estrihi in AB betonski tlaki so dilatirani na ustrezne površine in izvedeni po veljavnih predpisih o zvočni izolativnosti (plavajoči estrihi). Površina mora biti ravna in površinsko obdelana, tolerance ravnosti po DIN 18202 in sicer:
&gt; pri vseh cemetnih estrih / AB talnih ploščah kot obrabni sloj in estrihih/AB talnih ploščah za nadgradnjo s finalnimi talnimi oblogami, pri katerih je osnova lopatica za obdelavo, se zahteva ustrezna površinska obdelava s strojno zagladitvijo in ravnostjo površine, ki morajo ustrezati standardu DIN 18202, po  tabeli 3 - "Flatness tolerances", 3. vrstica "finished floors"; (v opisu postavke: površinska obdelava tlaka tip A);
&gt; za cementne estrihe, ki se obdelujejo samo s premazi, pa po standardu DIN 18202, po  tabeli 3 - "Flatness tolerances", 4. vrstica "finished floors as group 3, but subject moor stringent requierments"; (v opisu postavke: površinska obdelava tlaka tip B);
</t>
  </si>
  <si>
    <t>Armirani betonski tlak v sestavi plavajočega poda (namesto arm.cem.estriha): iz betona C30/37 (oz. po projektu betona), armiranega klasično (upoštevati armaturne mreže B500A - poraba ca. 70kg/m3), vključno z izdelavo diletacijskih polj v večjih prostorih (po navodilih projektanta GK), ločilnimi obstenskimi trakovi ali robnim opažem (pri odprinah oz. "odprtih" zaključkih tlaka) in primerno površinsko obdelavo (podlaga za finalne obloge ali kot končni pod z dodatno obdelavo) ter ustreznim negovanjem po izvedbi za dosego ustrezne kvalitete.</t>
  </si>
  <si>
    <t>opombe: 
- naknadni premazi/zaščite betonskega tlaka so zajeti v ločenih  v sklopu ˝TLAKARSKIH DEL˝;
- v posamezni sestavi tlakov so predvidene sistemske talne plošče s čepi za cevni razvod talnega ogrevanja, ki so zajete v sklopu popisa strojnih instalacij (predmet SI del);</t>
  </si>
  <si>
    <t>5.1.5.01.01.04</t>
  </si>
  <si>
    <t>vertikalna HI - TPO folija, d= 1,75 mm, s slojem za kemični + mehanski oprijem na beton (npr. sistem SIKAPROOF A+ 12 ali enakovreden sistem drugega proizvajalca), pritrjevanje na XPS plošče in betonsko podlago
* VHI na območju JET kolov in AB diafragme - glej sestavo sten z ozn.: Z1.b2t, Z1.b3t;</t>
  </si>
  <si>
    <t xml:space="preserve">vertikalna HI - TPO folija, d= 1,2 mm, lepljena z 2K PU lepilom na AB steno (kot npr: SIKAPROOF P-1201 ali enakovredno), vključno s pripravo betonske površine
* VHI zasutih kletnih sten (pri prostem izkopu) - glej sestavo sten z ozn.: Z1.b2 in temelji; </t>
  </si>
  <si>
    <t>5.1.5.01.02.</t>
  </si>
  <si>
    <t>5.1.5.01.02.01</t>
  </si>
  <si>
    <t>5.1.5.01.02.02</t>
  </si>
  <si>
    <t>5.1.5.01.02.03</t>
  </si>
  <si>
    <t>ločilni sloj v sestavu tlaka, iz PE folije deb.= 0,15mm, preklopi min. 15cm
* v sestavi tlaka: 1-sl. pri T.D1, T.D2;</t>
  </si>
  <si>
    <t>5.1.5.02.00.</t>
  </si>
  <si>
    <t>5.1.5.02.00.01</t>
  </si>
  <si>
    <t>5.1.5.02.00.02</t>
  </si>
  <si>
    <t>plavajoča AB plošča deb.= 10cm, beton C30/37
- površinska obdelava: zaglajen (tip A) - primerno za epoksi premaz;
- vgr. na PE folijo, v sestavi tlaka: v sestavi tlaka: T.D1;</t>
  </si>
  <si>
    <t>5.1.5.02.01.</t>
  </si>
  <si>
    <t>5.1.5.02.01.01</t>
  </si>
  <si>
    <t>5.1.5.03.01.</t>
  </si>
  <si>
    <t>5.1.5.03.01.01</t>
  </si>
  <si>
    <t>5.1.5.03.01.02</t>
  </si>
  <si>
    <t xml:space="preserve">Ravnost AB talnih in stropnih litih plošč ter obdelave zgornje površine tlaka:
1/pri vseh AB ploščah, ki so istočasno finalni tlaki (brez dodatnih finalnih oblog), se zahteva ustrezna površinska obdelava s strojno zagladitvijo in ravnostjo površine, ki morajo ustrezati standardu DIN 18202, po  tabeli 3 - "Flatness tolerances", 4. vrstica "finished floors as group 3, but subject moor stringent requierments"; (v opisu postavke: površinska obdelava tlaka tip B);
2/ pri vseh AB ploščah, ki se naknadno oblagajo s tankoslojnimi finalnimi oblogami, se zahteva ustrezna površinska obdelava s strojno zagladitvijo in ravnostjo površine, ki morajo ustrezati standardu DIN 18202, po  tabeli 3 - "Flatness tolerances", 3. vrstica "finished floors"; (v opisu postavke: površinska obdelava tlaka tip C); 
3/ pri vseh AB ploščah, ki ne predstavljajo končnega obdelave tlaka (se dodatno oblagajo z več sloji ali debelejšim slojem), morajo ustrezati zahtevam standarda DIN 18202, po  tabeli 3 - "Flatness tolerances", 2. vrstice "unfinished upper surfaces of floors"; (v opisu postavke: površinska obdelava tlaka tip D); 
4/ pri stropnih ploščah mora izgled dna plošč ustrezati vidnemu betonu najmanj VB2 oz. zahtevam iz opisa posamezne postavke;
</t>
  </si>
  <si>
    <t>plavajoči arm.cem. estrih,  deb.= 6-8cm (v naklonu po načrtu - ˝mokri˝prostori)
- površinska obdelava: zaglajen (tip A) - primerno za talno keramiko na lepilo;
- vgr. na sistem.pl.za tal.ogr. (čepi viš.27m), v sestavi tlaka: T.D2;</t>
  </si>
  <si>
    <t>5.1.5.02.02.</t>
  </si>
  <si>
    <t>5.1.5.02.02.01</t>
  </si>
  <si>
    <t>Armirani cementni estrihi - izdelava plavajočega cementnega estriha (po SIST EN 13813; tlačna trdnost ≥ CT-C25-F4 po SIST EN 13892-2), mikroarmiranega s PP vlakni (npr. Fibropol ali enakovredno), poraba ≥0,9kg/m3 (možna uporaba armaturnih mrež B500A -  npr. Q133 ali mikroarmature iz jeklenih vlaken l=30mm, d= 0,8mm, porabe 15kg/m3, po predhodnem dogovoru z nadzorom), vključno z izdelavo diletacijskih polj v večjih prostorih, ločilnimi obstenskimi trakovi ali robnim opažem (pri odprinah oz. "odprtih" zaključkih tlaka) in primerno površinsko obdelavo (podlaga za finalne obloge ali za dodatno naknadno obdelavo) ter ustreznim negovanjem po izvedbi za dosego ustrezne kvalitete.</t>
  </si>
  <si>
    <t>osnovna podlaga temeljev - podložni beton C12/15 v debelini do 25 cm, pod temeljnimi ploščami (talnimi vutami in podbetoniranji višinskih preskokov plošč)</t>
  </si>
  <si>
    <t>5.1.3.01.04.</t>
  </si>
  <si>
    <t>5.1.3.01.04.01</t>
  </si>
  <si>
    <t>Razna dela pri izvedbi betonskih/tesarskih del pri temeljnih konstrukcijah</t>
  </si>
  <si>
    <t>priprava in izdelava sidrnih ležišč za prefabricirane stopniščne rame v talni plošči za montažne stopnice ST 001, ST002, ST003,ST004,ST005</t>
  </si>
  <si>
    <t>Dvostranski opaži sten. Vse vidne površine sten, parapetov v garaži so obdelava VB3.Opaž odprtin v stenah je zajet v kvadraturi opaža stene.( Razen stene W101, W102)</t>
  </si>
  <si>
    <t>ločilni sloj med konstrukcijskimi elementi (drsni stik), iz bitumenske lepenke, preklopi min. 15cm
*na stiku stene obj. B in stropne plošče garaže ;</t>
  </si>
  <si>
    <t xml:space="preserve"> - opaž vmesnega podesta skupaj z vertikalnim robom plošče, višina podpiranja od 0,20 - 3,70 m. Finalni izgled VB3</t>
  </si>
  <si>
    <t xml:space="preserve"> - zgornji podporni AB zid dim. 150 x 55 x 20 cm z izdelanim ležiščem za naleganje stopniščne rame.</t>
  </si>
  <si>
    <t xml:space="preserve"> - štiristranski opaž AB zidu, obdelava VB3</t>
  </si>
  <si>
    <t>Stopniščne rame in stopne ploskve stopnic so AB prefabrikati, finalno obdelani po zahtevi PZI projekta. Podesti so iz armiranega litega betona z ravno spodnjo stranjo. AB stopniščni prefabrikati in podesti iz litega betona morajo imeti vgrajene siderne elemente za pritrjevanje v plošče.
V postavki je potrebno zajeti začasno podpiranje dna opaža oz. AB plošče do prevzema ustrezne nosilnosti.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
Višina podpiranja elementov od 0 do 4,0 m. Izvajalec AB prefabrikatov mora v ceni upoštevati izdelavo delavniškega načrta z upoštevanjem rešitve ležišč, sidranja itd.., katerega mora pred izdelavo elemntov potrditi statik in odgovorni projektant.</t>
  </si>
  <si>
    <r>
      <t xml:space="preserve">stopnice ST 001 ( podesti liti beton, vmesne stopnice prefabrikati)
</t>
    </r>
    <r>
      <rPr>
        <sz val="9"/>
        <rFont val="Arial"/>
        <family val="2"/>
        <charset val="238"/>
      </rPr>
      <t xml:space="preserve"> - kvaliteta betona C 30, XC4,XF3,XM1,XD1</t>
    </r>
  </si>
  <si>
    <t xml:space="preserve"> - vmesni podesti - debelina podestov d= 20 cm, dolžina podesta 170 cm, širina podesta 150 cm ( kos = 8). Izdelati ležišča za naleganje prefabriciranih stopniščnih ram. Finalno fino zaglajena površina - vidni beton VB3</t>
  </si>
  <si>
    <t xml:space="preserve"> - montažni / prefabricirani vmesni stopniščni elementi, sestavljeni iz posameznih stopnih ploskev pravokotnega prereza dim.cca 50 x 20 x 150 cm. Naleganje in stikovanje rešiti v delavniških načrtih. Finalno fino zaglajena površina - vidni beton VB3.</t>
  </si>
  <si>
    <r>
      <t xml:space="preserve">stopnice ST 002 ( podesti liti beton, vmesne stopnice prefabrikati)
</t>
    </r>
    <r>
      <rPr>
        <sz val="9"/>
        <rFont val="Arial"/>
        <family val="2"/>
        <charset val="238"/>
      </rPr>
      <t xml:space="preserve"> - kvaliteta betona C 30, XC4,XF3,XM1,XD1</t>
    </r>
  </si>
  <si>
    <t xml:space="preserve"> - montažne prefabricirane stopniščne rame z stopnicami širine cca 1,50 m in dolžine cca 4,0m, debeline 20 cm. Finalni izgled VB3 - fino zariban beton.</t>
  </si>
  <si>
    <t xml:space="preserve"> - montažne prefabricirane stopniščne rame z stopnicami širine cca 1,50 m in dolžine cca 3,20 m, debeline 20 cm. Finalni izgled VB3 - Fino zariban beton.</t>
  </si>
  <si>
    <r>
      <t xml:space="preserve">stopnice ST 003 ( podesti liti beton, vmesne stopnice prefabrikati)
</t>
    </r>
    <r>
      <rPr>
        <sz val="9"/>
        <rFont val="Arial"/>
        <family val="2"/>
        <charset val="238"/>
      </rPr>
      <t xml:space="preserve"> - kvaliteta betona C 30, XC4,XF3,XM1,XD1</t>
    </r>
  </si>
  <si>
    <t xml:space="preserve"> - vmesni podest - debelina podestov d= 20 cm, dolžina podesta 95 cm, širina podesta 156 cm ( kos = 1).  Izdelati ležišča za naleganje prefabriciranih stopniščnih ram. Finalno fino zaglajena površina - vidni beton VB3</t>
  </si>
  <si>
    <t xml:space="preserve"> - vmesni podest - debelina podestov d= 20 cm, dolžina podesta 110 cm, širina podesta 150 cm ( kos = 1).  Izdelati ležišča za naleganje prefabriciranih stopniščnih ram.Finalno fino zaglajena površina - vidni beton VB3</t>
  </si>
  <si>
    <t xml:space="preserve"> - tesnenje stika med ploščo in prefabrikati z trajnoelastičnim vremensko odpornim kitom.</t>
  </si>
  <si>
    <t>5.1.3.3.02.08</t>
  </si>
  <si>
    <t>5.1.3.3.02.09</t>
  </si>
  <si>
    <t>5.1.3.3.02.10</t>
  </si>
  <si>
    <t>5.1.3.3.02.11</t>
  </si>
  <si>
    <t>5.1.3.3.02.12</t>
  </si>
  <si>
    <t>5.1.3.3.02.13</t>
  </si>
  <si>
    <t>5.1.3.3.02.14</t>
  </si>
  <si>
    <t>5.1.3.3.02.15</t>
  </si>
  <si>
    <t>5.1.3.3.02.16</t>
  </si>
  <si>
    <r>
      <t xml:space="preserve">stopnice ST 004 in ST 005 ( podesti liti beton, vmesne stopnice prefabrikati) - dve stopnišči
</t>
    </r>
    <r>
      <rPr>
        <sz val="9"/>
        <rFont val="Arial"/>
        <family val="2"/>
        <charset val="238"/>
      </rPr>
      <t xml:space="preserve"> - kvaliteta betona C 30, XC4,XF3,XM1,XD1</t>
    </r>
  </si>
  <si>
    <t>5.1.3.3.02.17</t>
  </si>
  <si>
    <t>5.1.3.3.02.18</t>
  </si>
  <si>
    <t>5.1.3.3.02.19</t>
  </si>
  <si>
    <t>5.1.3.3.02.20</t>
  </si>
  <si>
    <t>5.1.3.3.02.21</t>
  </si>
  <si>
    <t>5.1.3.3.02.22</t>
  </si>
  <si>
    <t xml:space="preserve"> - vmesni podest - debelina podestov d= 20 cm, dolžina podesta 90 cm, širina podesta 150 cm ( kos = 2). Izdelati ležišča za naleganje prefabriciranih stopniščnih ram. Finalno fino zaglajena površina - vidni beton VB3</t>
  </si>
  <si>
    <t xml:space="preserve"> - montažne prefabricirane stopniščne rame z stopnicami širine cca 1,5 m in dolžine cca 4,5m, debeline 20 cm. Finalni izgled VB3 - fino zariban beton.( 2 rame)</t>
  </si>
  <si>
    <t>5.1.3.3.02.23</t>
  </si>
  <si>
    <t>5.1.3.3.02.24</t>
  </si>
  <si>
    <t>5.1.3.3.02.25</t>
  </si>
  <si>
    <t>5.1.3.3.02.26</t>
  </si>
  <si>
    <t>5.1.3.3.02.27</t>
  </si>
  <si>
    <t>5.1.3.3.02.28</t>
  </si>
  <si>
    <t>5.1.3.3.02.29</t>
  </si>
  <si>
    <t xml:space="preserve"> - montažne prefabricirane stopniščne rame z stopnicami širine cca 1,5 m in dolžine cca 4,2 m, debeline 20 cm. Finalni izgled VB3 - fino zariban beton.( 2 rame)</t>
  </si>
  <si>
    <t>5.1.22.</t>
  </si>
  <si>
    <t>5.1.22.01.</t>
  </si>
  <si>
    <t>5.1.22.01.01.</t>
  </si>
  <si>
    <t>5.1.22.02.01.00</t>
  </si>
  <si>
    <t>5.1.22.02.01.01</t>
  </si>
  <si>
    <t>5.1.22.02.01.02</t>
  </si>
  <si>
    <t>Izvajalec del je dolžan izdelati delavniške-montažne načrte, ki mora biti skladna s PZI načrti (točne dimenzije posameznih elementov, stikovanja in sidranja izvesti po načrtu gradbenih konstrukcij). Pred izdelavo jeklenih elementov je potrebno preveriti mikrolokacijo in dejansko vgrajene dimenzije armiranobetonskih elementov, oz. vseh elementov na katere se priključuje ali vgrajuje jeklene konstrukcije. Delavniška dokumentacija izvajalca za izdelavo in pritrjevanje izdelkov oz. konstruktivnih jeklenih elementovin mora biti pravočasno (pred izvajanjem) predložena odg. projektantu v potrditev;</t>
  </si>
  <si>
    <t>talni epoksi premaz - Dvigalni jašek</t>
  </si>
  <si>
    <t>TALNI PREMAZI IN OBLOGE</t>
  </si>
  <si>
    <t>V ceni morajo biti upoštevane tudi vse potrebne podkonstrukcije do obodnih nosilnih konstrukcij, ki omogočajo samostojno montažo. Prav takom je  v ceni upoštevati tudi vse potrebne razširitve v smsilu toplotne in akustične izoliranosti posameznega elementa do sosednjih konstrukcij.</t>
  </si>
  <si>
    <t>Splošna in tehnična določila za kovinska  fasadna vrata, ki so zajeti v cenah izvedbe posameznih postavk predmetnih del :</t>
  </si>
  <si>
    <t>Ključavnica ima cilindrični vložek za sistemski ključ po skupinah prostorov, določene po posebnem načrtu v soglasju z Naročnikom.</t>
  </si>
  <si>
    <t xml:space="preserve">Ko je vratno krilo odprto visi na vratnih nasadilih, katera morajo biti dovolj močna in togo vgrajena v vratni okvir. </t>
  </si>
  <si>
    <t>Rozete kljuke in ključavnice morajo biti pritrjene na vratno krilo tako, da je pritrditev kljuke in rozete nevidna.</t>
  </si>
  <si>
    <t xml:space="preserve">Vgrajevanje vrat mora biti usklajeno s tehnološkim postopkom gradnje objekta. </t>
  </si>
  <si>
    <t>Pritrjevanje vrat na gradbene elemente mora biti izvedeno tako, da se pri tem ne poslabša funkcija, zmanjša zvočna izolirnost in požarna upornost vrat, biti mora elastično in čvrsto.</t>
  </si>
  <si>
    <t>Vsa vrata morajo biti površinsko obdelana na način kot je navedeno.</t>
  </si>
  <si>
    <t>Toplotna izolativnost vrat mora ustrezati zahtevam projekta</t>
  </si>
  <si>
    <t>MIZARSKA DELA IN IZDELKI</t>
  </si>
  <si>
    <t>Izvajalec za vse vgrajane elemente izdela delavniške risbe. Delavniške risbe za proizvodnjo mora izvajalec del izdelati v skladu s projektno dokumentacijo. Delavniške risbe mora pred pričetkom proizvodnje in montaže potrditi projektant!</t>
  </si>
  <si>
    <t>OGRAJE IN ROČAJI</t>
  </si>
  <si>
    <t>Izdelava ograj in ročajev po shemah in detajlih.  Obdelava vroče cinkano in finalno prašno barvano.</t>
  </si>
  <si>
    <t>Izdelava, dobava in montaža samostoječe nerjaveče ograje. Ograja je izdelana v kombinaciji cevi in stojk T profil; svetle višine 100 - 110cm +  višine za sidranje. Ograja je cinkana in prašno barvana, s temeljno barvo in končno barvo po izboru projektanta.</t>
  </si>
  <si>
    <r>
      <t xml:space="preserve">Ograja oznake HN.S - samostoječa ograja
Izdelava, dobava in montaža  kovinske ograje, višina ograje 100 - 110cm. Ograja je cinkana in prašno barvana, s temeljno barvo in končno barvo po izboru projektanta. Ograja je sestavljena iz elementov:
- ročaj jeklena cev </t>
    </r>
    <r>
      <rPr>
        <sz val="9"/>
        <rFont val="Arial"/>
        <family val="2"/>
      </rPr>
      <t>Ø 45mm do višine 100cm montirana na T profil.  V ročaju je integrirana LED luč - zajeto v popisu elektro instalacij.
- vertikalne stojke T profil 50/50/5mm navarjene na pritrdilne ploščice, ki so vijačene v AB konstrukcijo
Vsi ostrorobi vogali so pobrušeni za zagotavljanje varnosti.
Izvedba po risbah in detajlu TIPI OGRAJ št. risbe 1000.</t>
    </r>
  </si>
  <si>
    <t>3.1.14.01.03.</t>
  </si>
  <si>
    <t>3.1.14.01.03.01</t>
  </si>
  <si>
    <t>Izdelava, dobava in montaža nerjavečega ročaja izdelan v kombinaciji cevi in nosilcev za pritrditev. Ročaj je cinkan in prašno barvan, s temeljno barvo in končno barvo po izboru projektanta.</t>
  </si>
  <si>
    <t>REŠETKE</t>
  </si>
  <si>
    <t>Izdelava konstrukcije in rešetk po shemah in detajlih. Dimenzijsko se rešetke uskladijo z zahtevami strojnih instalacij.</t>
  </si>
  <si>
    <t>Izdelava, dobava in montaža RF talnih pohodnih rešetk. Rešetka višine 5cm, okenca 5x5cm, montaža rešetke na RF nosilni okvir iz L kotnika, ki se vijači v beton. Upoštevati je potrebno vse pritrditve v beton, razreze, zvare, z vsem pritrdilnim in zaščitnim materialom.  Izvedba po shemah SHEME REŠETK št. 2600.</t>
  </si>
  <si>
    <t>Izdelava podkonstrukcij po shemah in detajlih. Obdelava vroče cinkano.</t>
  </si>
  <si>
    <t>Izdelava, dobava in montaža raznih jeklenih konstrukcij in izdelkov, izdelano iz jeklenih vročecinkanih zgibanih ali zvarjenih profilov po detajlu, kompletno s potrebnim pritrdilnim materialom. Količina je ocenjena.</t>
  </si>
  <si>
    <t>OSTALA KLJUČAVNIČARSKA DELA</t>
  </si>
  <si>
    <t>Ostala ključavničarska dela:</t>
  </si>
  <si>
    <t>Izdelava, dobava in montaža tipiziranih nerjavečih INOX ali ALU-LUX profilov (različni kotniki, profilirani trakovi) različnih manjših dimenzij (do, oziroma  ≤  30/30/2,5 mm), opremljeni s sidri za vzidavo: za razne pripire in horizontalne robove. Položeni samostojno ali kot okvirji. Količina je ocenjena.</t>
  </si>
  <si>
    <t>Izdelava, dobava in montaža tipiziranih nerjavečih INOX ali ALU-LUX profilov (kotniki za odkap, zaključni kotniki) različnih srednjih dimenzij (do oziroma  ≤ 80/80/5 mm), opremljeni s sidri za vzidavo ali vijačeni z ustreznimi vložki: za  odkapne robove na posameznih oprtinah, pri jaških za prezračevanje in določene horizontalne robove. Položeni samostojno ali kot okvirji. Količina je ocenjena.</t>
  </si>
  <si>
    <t>Za vse vgrajene materiale je potrebno še pred samo izvedbo na zahtevo nadzora dostaviti ateste o kvaliteti, izjave o ustreznosti materialov in potrebne meritve po končanih delih.</t>
  </si>
  <si>
    <t>V ceni na enoto zajeti tudi izdelavo delavniških načrtov, shem in detajlov (izdela jo izvdelovalec stavbnega pohištva), katere potrdi odgovorni projektant  arhitekture. Izdelava delavniških risb za proizvodnjo, z detajli, ki jih je potrebno izvesti za končanje posameznih del, tudi če niso podrobno navedeni in opisani v popisu in načrtih, so pa nujna za pravilno funkcioniranje posameznih sistemov in elemnotv. Potrditi jih mora odgovorni projektant arhitekture.</t>
  </si>
  <si>
    <t>Vse mere snemati in kontrolirati na licu mesta.</t>
  </si>
  <si>
    <t>KOVINSKA VRATA</t>
  </si>
  <si>
    <t xml:space="preserve">Izvajalec mora izdelati delavniške risbe in jih predložiti v potrditev projektantu </t>
  </si>
  <si>
    <t>izvajalec mora izdelati delavniške risbe in jih predložiti v potrditev projektantu.</t>
  </si>
  <si>
    <t>Splošna in tehnična določila za mizarska dela,  ki so zajeti v cenah izvedbe posameznih postavk predmetnih del :</t>
  </si>
  <si>
    <t>Material za ta dela mora po kvaliteti ustrezati določilom veljavnih normativov in standardov.</t>
  </si>
  <si>
    <t>Izvajalec je dolžan pri ponudbi upoštevati vse povezane stroške, ki so potrebni za tehnično pravilno izvedbo del, ki jih ponuja v izvedbo (kot npr. razni pritrdilni material, vezni in tesnilni material, stikovanje, sidra, nosilne profile, podkonstrukcije in podobno).</t>
  </si>
  <si>
    <t xml:space="preserve">Upoštevati sheme elementov. Sheme so ključni del postavk in zato njihovi sestavni deli! V shemah so navedene zahteve, detajli izvedbe ter oprema. </t>
  </si>
  <si>
    <t>Izvajalec na osnovi shem in detajlov izdela delavniško dokumentacijo, ki jo mora pred pričetkom izvajanja potrditi arhitekt.</t>
  </si>
  <si>
    <t>Barva, tip, finalne obdelave mizarskih elementov po izboru projektanta.</t>
  </si>
  <si>
    <t>Čiščenje prostorov in izdelkov pred in po opravljenem delu in zaščita do predaje naročniku.</t>
  </si>
  <si>
    <t>PREGRADNE SANITARNE STENE</t>
  </si>
  <si>
    <t xml:space="preserve">Izdelava, dobava in montaža pregradnih sten v sanitarijah. Pregradne stene z vrati v sanitarijah so izvedene iz vodoodpornih laminiranih lesnih plošč (HPL plošče), odpornih proti termičnim, mehanskim (praske, udarci) in kemičnim vplivom (klor). Debelina plošč 36 mm. Na tla so pritrjene z nogicami iz nerjavečega jekla višine 15 cm. Višina pregradnih sten je poravnana z zgornjim robom stenske keramike, ki sega do enake višine kot zgornji rob vrat oz. vratnega podboja (do 214cm). Vsi izpostavljeni pravokotni robovi elementov so ojačani z aluminijastim kotnikom vgrajenim v ravnino plošče. Na sprednji strani po celotni dolžini sestava teče aluminijast U profil 42x32 mm. Vrata so poravnana v ravnino sanitarne stene in se odpirajo za max 110°. Tečaji so vgrajeni na notranji strani sanitarne stene, tako da na sprednji strani ni vidnih delov tečajev. Tečaji imajo vgrajen trak iz visoko odpornega polimera, ki omogoča samozapiranje vrat. V sanitarno steno je vgrajena tesnilna guma za zmanjšanje hrupa. Odpiralo/zapiralo iz nerjavečega jekla, z oznakami prost/zaseden na zunanji strani in možnostjo odpiranja v sili. V notranjosti kabine vrtljivo zapiralo.  Izdelek kot npr. Schäfer, EF-3 WK ali enakovredno v barvi 14001 (barvna karta Schäfer). Tip okovja in kljuk po izboru arhitekta. V ceni zajeti vse izreze, ves spojni in vezni material. Izvedba na podlagi sheme  in potrditve projektanta. Ob evt. neskladjih se posvetovati z arhitektom!
Obračun sten vključno z vrati v m2. Upošteva se površina od tal do vrha stene.
</t>
  </si>
  <si>
    <t>Izdelava, dobava in montaža kovinskih vrat sestavljenih iz ojačanega kovinskega podboja kovinskega izoliranega krila z izolativnim polnilom, vse prašno barvano v barvi in RAL tonu po izbiri arhitekta. Vrata so v celoti zaščitena in opremljena z opremo, ki ustreza opisu projektanta iz sheme PZI načrta. Vrata izdelana po meri ali tipska od poljubnega proizvajalca.
Vrata so označena po šifrah, smer odpiranja po shemah in načrtu ARH.</t>
  </si>
  <si>
    <t>Zaščitne in toplotnoizolativne plasti/sloji iz vlagoodpornih trdih penastih plošč iz ekstrudiranega polistirena (XPS), za zaščito zasutih delov objekta in hidroizolacije, vključno s predhodno pripravo površine
* izmere količin po izolirani površini.</t>
  </si>
  <si>
    <t>Splošne opombe za izvedbo slikopleskarskih del na notranjih površinah, pri tem je potrebno upoštevati vse faze v posamezni postavki (skladno z opisom v postavki):</t>
  </si>
  <si>
    <t>Stikovanje med posameznimi mavčno kartonskimi in cementnimi ploščami mora biti izvedeno ravno in gladko (pred izvedbo slikopleskarskih del), najmanj v  kvaliteti K2 (Q2), kar je zajeto pri postavkah "Suhomontažnih del"</t>
  </si>
  <si>
    <t>Uporabo odra je potrebno upoštevati v ceni.</t>
  </si>
  <si>
    <t xml:space="preserve">Dobava materiala in slikopleskarska obdelava notranjih cementnih oblog:
</t>
  </si>
  <si>
    <t xml:space="preserve">Dobava materiala in slikopleskarska obdelava lesno vlakanstih stropov, strop kot npr. AMF Heradesign
</t>
  </si>
  <si>
    <t xml:space="preserve"> 2x slikanje z vodoodporno barvo na akrilni osnovi (ton barve po izboru projektanta arhitekture)
* finalna obdelava stropov višine do 3,5m</t>
  </si>
  <si>
    <t>OGLEDALA V SANITARNIH PROSTORIH</t>
  </si>
  <si>
    <t>Izdelava, dobava in montaža ogledala v sanitarijah. Komplet z drobnim pritrdilnim materialom za montažo na steno. Pritrditev v obstoječo predelno steno. Izvedba po detajlu projektanta.</t>
  </si>
  <si>
    <r>
      <t xml:space="preserve">Ročaj oznake HN.AL - ročaj z LED trakom pritrjen na ograjo in steno
Izdelava, dobava in montaža dvojnega kovinskega ročaja, ki se pritrdi na ograjo in steno. Ročaj je cinkan in prašno barvan, s temeljno barvo in končno barvo po izboru projektanta. Ročaj v sestavi:
</t>
    </r>
    <r>
      <rPr>
        <sz val="9"/>
        <rFont val="Arial"/>
        <family val="2"/>
      </rPr>
      <t>- dvonivojska linijska ročaja Ø 45mm, ki sta preko ploščic ploščato železo 50/5mm, vertikalno vijačena v  AB konstrukcijo. 1x ročaj na višini 62cm od tal, 1x 82 cm od tal. Na koncih sta ročaja povezana z vertikalno cevjo. V ročaju je integrirana LED luč - zajeto v popisu elektro instalacij.
Izvedba po risbah in detajlu TIPI OGRAJ št. risbe 1000.</t>
    </r>
  </si>
  <si>
    <t>KLJUČAVNIČARSKA DELA IN IZDELKI</t>
  </si>
  <si>
    <t>5.1.14.00.</t>
  </si>
  <si>
    <t>5.1.14.00.01.</t>
  </si>
  <si>
    <t>5.1.14.00.01.01</t>
  </si>
  <si>
    <t>5.1.14.00.01.02</t>
  </si>
  <si>
    <t>5.1.14.00.01.03</t>
  </si>
  <si>
    <t>5.1.14.00.01.04</t>
  </si>
  <si>
    <t>5.1.14.00.01.05</t>
  </si>
  <si>
    <t>5.1.14.00.01.06</t>
  </si>
  <si>
    <t>5.1.14.00.01.07</t>
  </si>
  <si>
    <t>5.1.14.00.01.08</t>
  </si>
  <si>
    <t>5.1.14.00.02.</t>
  </si>
  <si>
    <t>5.1.14.00.02.01</t>
  </si>
  <si>
    <t>5.1.14.01.</t>
  </si>
  <si>
    <t>5.1.14.01.00.</t>
  </si>
  <si>
    <t>5.1.14.01.00.01</t>
  </si>
  <si>
    <t>5.1.14.01.01.</t>
  </si>
  <si>
    <t>5.1.14.01.01.01</t>
  </si>
  <si>
    <t>5.1.14.01.02</t>
  </si>
  <si>
    <t>5.1.14.01.02.01</t>
  </si>
  <si>
    <t>5.1.14.01.04</t>
  </si>
  <si>
    <t>5.1.14.01.04.01</t>
  </si>
  <si>
    <t>5.1.14.02.</t>
  </si>
  <si>
    <t>5.1.14.02.00.</t>
  </si>
  <si>
    <t>5.1.14.02.00.01</t>
  </si>
  <si>
    <t>5.1.14.02.01.</t>
  </si>
  <si>
    <t>5.1.14.02.01.01</t>
  </si>
  <si>
    <t xml:space="preserve">Talna rešetka oznake GR.IF.D01 dim. 100 x 100cm </t>
  </si>
  <si>
    <t>5.1.14.02.01.02</t>
  </si>
  <si>
    <t xml:space="preserve">Talna rešetka oznake GR.IF.D02 dim. 60 x 60cm </t>
  </si>
  <si>
    <t>5.1.14.03.</t>
  </si>
  <si>
    <t>5.1.14.03.01.</t>
  </si>
  <si>
    <t>5.1.14.03.01.01</t>
  </si>
  <si>
    <t>5.1.15.01.00.</t>
  </si>
  <si>
    <t>5.1.15.01.00.01</t>
  </si>
  <si>
    <t>5.1.15.01.00.02</t>
  </si>
  <si>
    <t>5.1.15.01.00.03</t>
  </si>
  <si>
    <t>5.1.15.01.00.04</t>
  </si>
  <si>
    <t>5.1.15.01.00.05</t>
  </si>
  <si>
    <t>5.1.15.01.00.06</t>
  </si>
  <si>
    <t>5.1.15.01.00.07</t>
  </si>
  <si>
    <t>5.1.15.01.00.08</t>
  </si>
  <si>
    <t>5.1.15.01.00.09</t>
  </si>
  <si>
    <t>5.1.15.01.00.10</t>
  </si>
  <si>
    <t>5.1.15.01.00.11</t>
  </si>
  <si>
    <t>5.1.15.01.00.12</t>
  </si>
  <si>
    <t>Predelne stene upravnega dela garaže požarna ločitev oznaka F 3.3 :
Nabava, dobava in montaža predelnih ravnih montažnih protipožarnih sten v garaži. Stena v sestavi:
- fasadna obloga eloksiran aluminij v panelih črne barve (po detajlu), d = 3 mm, pritrjena z neti
- podkonstrukcija: tipski FeZn profili 100 mm; vmes plošče iz poltrde kamen volne, λ≤0,035, npr. NATURBOARD VENTI,
- notranja obloga: jeklena pločevina, d = 3 mm, pritrjena z neti</t>
  </si>
  <si>
    <t>5.1.15.02.00.</t>
  </si>
  <si>
    <t>5.1.15.02.00.01</t>
  </si>
  <si>
    <t>5.1.15.02.00.02</t>
  </si>
  <si>
    <t>5.1.15.02.00.03</t>
  </si>
  <si>
    <t>5.1.15.02.00.04</t>
  </si>
  <si>
    <t>5.1.15.02.00.05</t>
  </si>
  <si>
    <t>5.1.15.02.00.06</t>
  </si>
  <si>
    <t>5.1.15.02.00.07</t>
  </si>
  <si>
    <t>5.1.15.02.00.08</t>
  </si>
  <si>
    <t>5.1.15.02.00.09</t>
  </si>
  <si>
    <t>Spuščeni stropovi oznaka SS.D1 - strop nad upravnim delom garaže:
Nabava, dobava in montaža suhomontažnih stropov v sestavi:
- podkonstrukcija obešena na tipska pritrdila, ki so pritrjena v ab strop
- finalna obloga: žlebljena sistemska plošča d = 16mm (brez akustičnih zahtev) kot npr. npr. Ligno Akustikprofil 625-12n25-4 ali tehnično enakovredno.</t>
  </si>
  <si>
    <t>5.1.15.03.00.</t>
  </si>
  <si>
    <t>5.1.15.03.00.01</t>
  </si>
  <si>
    <t>5.1.15.03.00.02</t>
  </si>
  <si>
    <t>5.1.15.03.00.03</t>
  </si>
  <si>
    <t>5.1.15.03.00.04</t>
  </si>
  <si>
    <t>5.1.15.03.00.05</t>
  </si>
  <si>
    <t>5.1.15.03.00.06</t>
  </si>
  <si>
    <t>5.1.15.03.00.07</t>
  </si>
  <si>
    <t>5.1.15.03.00.08</t>
  </si>
  <si>
    <t>5.1.16.00.</t>
  </si>
  <si>
    <t>5.1.16.00.01.</t>
  </si>
  <si>
    <t>5.1.16.00.01.01</t>
  </si>
  <si>
    <t>5.1.16.00.01.02</t>
  </si>
  <si>
    <t>5.1.16.00.01.03</t>
  </si>
  <si>
    <t>5.1.16.00.01.04</t>
  </si>
  <si>
    <t>5.1.16.00.01.05</t>
  </si>
  <si>
    <t>5.1.16.00.01.06</t>
  </si>
  <si>
    <t>5.1.16.00.01.07</t>
  </si>
  <si>
    <t>5.1.16.00.01.08</t>
  </si>
  <si>
    <t>5.1.16.00.01.09</t>
  </si>
  <si>
    <t>5.1.16.00.01.10</t>
  </si>
  <si>
    <t>5.1.16.00.02.</t>
  </si>
  <si>
    <t>5.1.16.00.02.01</t>
  </si>
  <si>
    <t>5.1.16.01.</t>
  </si>
  <si>
    <t>5.1.16.01.00.</t>
  </si>
  <si>
    <t>5.1.16.01.00.01</t>
  </si>
  <si>
    <t>5.1.16.01.00.02</t>
  </si>
  <si>
    <t>5.1.16.01.00.03</t>
  </si>
  <si>
    <t>5.1.16.01.00.04</t>
  </si>
  <si>
    <t>5.1.16.01.00.05</t>
  </si>
  <si>
    <t>5.1.16.01.00.06</t>
  </si>
  <si>
    <t>5.1.16.01.00.07</t>
  </si>
  <si>
    <t>5.1.16.01.00.08</t>
  </si>
  <si>
    <t>5.1.16.01.01.</t>
  </si>
  <si>
    <t>5.1.16.01.01.01</t>
  </si>
  <si>
    <t>5.1.16.01.01.02</t>
  </si>
  <si>
    <t>5.1.16.01.01.03</t>
  </si>
  <si>
    <t>5.1.16.01.01.04</t>
  </si>
  <si>
    <t>5.1.16.01.01.05</t>
  </si>
  <si>
    <t>5.1.16.01.01.06</t>
  </si>
  <si>
    <t>5.1.16.01.01.07</t>
  </si>
  <si>
    <t>5.1.16.01.01.08</t>
  </si>
  <si>
    <t>5.1.16.01.01.09</t>
  </si>
  <si>
    <t>5.1.16.01.01.10</t>
  </si>
  <si>
    <t>5.1.16.02.</t>
  </si>
  <si>
    <t>OKNO</t>
  </si>
  <si>
    <t>5.1.16.02.00.</t>
  </si>
  <si>
    <t>Splošna in tehnična določila za okno, ki so zajeti v cenah izvedbe posameznih postavk predmetnih del :</t>
  </si>
  <si>
    <t>5.1.16.02.00.01</t>
  </si>
  <si>
    <t>Pri vseh postavkah upoštevati: vsa tesnila in PVC čepe, odpiranje glej shemo oken, ves pritrdilni in vezni material, vsa pripravljalna in zaključna dela vključno z zidarsko pomočjo.</t>
  </si>
  <si>
    <t>5.1.16.02.00.02</t>
  </si>
  <si>
    <t xml:space="preserve">Vse elemente okovja mora pred vgradnjo pregledati in potrditi projektant. </t>
  </si>
  <si>
    <t>5.1.16.02.00.03</t>
  </si>
  <si>
    <t>5.1.16.02.00.04</t>
  </si>
  <si>
    <t>Pritrjevanje okenna gradbene elemente mora biti izvedeno tako, da se pri tem ne poslabša funkcija, zmanjša zvočna izolirnost in požarna upornost vrat, biti mora elastično in čvrsto.</t>
  </si>
  <si>
    <t>5.1.16.02.00.05</t>
  </si>
  <si>
    <t>Toplotna izolativnost vrat oken ustrezati zahtevam projekta.</t>
  </si>
  <si>
    <t>5.1.16.02.00.06</t>
  </si>
  <si>
    <t>5.1.16.02.01.</t>
  </si>
  <si>
    <t>5.1.16.02.01.01</t>
  </si>
  <si>
    <t>5.1.16.00.01.11</t>
  </si>
  <si>
    <t>DS2C - dvokrilna kovinska vrata
- Zidarska odprtina: 2,10×2,40 - Svetla odprtina: 1,94×2,32 - Vgradnja: F3.3  - Stena upravnega dela garaze - brez TI
- Požarna odpornost: EI30C5
- Način odpiranja: Krilno obojestransko
- Kljuka v prostor: Kljuka - Kljuka iz prostora: Panik kljuka po EN179; - Material kljuk: Nerjaveče jeklo
- Ključavnica: Električna ključavnica; Enotočkovno zaklepanje
- Samozapiralo: Samozapiralo s prednostnim zapiranjem po EN1158
- Nasadila: 3x na krilo
- Prag, Tesnila: Brez praga
- Material okvirja: Jeklo, vroče cinkano; Lakirano ali prašno barvano po RAL
- Material vratnega krila: Cinkano jeklo; Prašno barvan po RAL
- Okvir vrat v širini stene: Ne
- Dodatna oprema: Kontrola pristopa
- Opomba: Vrata proti prostoru za smeti v garaži; Obloga na zunanji strani vrat enaka oblogi na zunanji strani sten.</t>
  </si>
  <si>
    <t>DS5A.19 - enokrilna kovinska vrata
- Zidarska odprtina: 1,10×2,18 - Svetla odprtina: 0,94×2,10 - Vgradnja: Beton Armiran
- Požarna odpornost: EI30C5
- Način odpiranja: Krilno enostransko
- Kljuka v prostor: Gumb (bunka) - Kljuka iz prostora: Panik kljuka po EN179 - Material kljuk: Nerjaveče jeklo
- Ključavnica: Enotočkovno zaklepanje
- Samozapiralo: Da
- Vratno pripiralo: Ne
- Nasadila: 3x na krilo
- Prag, Tesnila: Brez praga
- Material okvirja: Jeklo, vroče cinkano; Lakirano ali prašno barvano po RAL
- Material vratnega krila: Cinkano jeklo in prašno barvano po RAL
- Okvir vrat v širini stene: Ne
- Opomba: Vrata proti jaški TČ v garaži.</t>
  </si>
  <si>
    <t>DS6A.3 - enokrilna kovinska vrata
- Zidarska odprtina: 1,10×2,18 - Svetla odprtina: 0,94×2,10 - Vgradnja: DW2  - drywall - 125
- Požarna odpornost: EI30C5
- Način odpiranja: Krilno enostransko
- Kljuka v prostor: Kljuka; - Kljuka iz prostora: Kljuka; - Material kljuk: Nerjaveče jeklo
- Ključavnica: Enotočkovno zaklepanje
- Samozapiralo: Da
- Nasadila: 3x na krilo
- Prag, Tesnila: Brez praga
- Material okvirja: Jeklo, vroče cinkano; Lakirano ali prašno barvano po RAL
- Material vratnega krila: Cinkano jeklo; Prašno barvan po RAL
- Okvir vrat v širini stene: Ne
- Opomba: Vrata v električni prostor za ODT v garaži; skriti tečaji, v ravnini z zunanjo steno</t>
  </si>
  <si>
    <t>DS6A.4 - enokrilna kovinska vrata
- Zidarska odprtina: 1,10×2,18 - Svetla odprtina: 0,94×2,10 - Vgradnja: DW1  - drywall - 100
- Požarna odpornost: EI30C5
- Način odpiranja: Krilno enostransko
- Kljuka v prostor: Kljuka - Kljuka iz prostora: Panik kljuka po EN179 - Material kljuk: Nerjaveče jeklo
- Ključavnica: Enotočkovno zaklepanje
- Samozapiralo: Da
- Nasadila: 3x na krilo
- Prag, Tesnila: Brez praga
- Material okvirja: Jeklo, vroče cinkano; Lakirano ali prašno barvano po RAL
- Material vratnega krila: Cinkano jeklo; Prašno barvan po RAL
- Okvir vrat v širini stene: Ne
- Opomba: Vrata v tehnični prostor iz nadzorne sobe</t>
  </si>
  <si>
    <t>DS6C.1 - enokrilna kovinska vrata
- Zidarska odprtina: 1,10×2,18 - Svetla odprtina: 0,94×2,10 - Vgradnja: F3.2  - Stena upravnega dela garaže - s TI
- Zvočna izolativnost: Rw &gt; 28 dB
- Način odpiranja: Krilno enostransko
- Kljuka v prostor: Kljuka - Kljuka iz prostora: Kljuka - Material kljuk: Nerjaveče jeklo
- Ključavnica: Enotočkovno zaklepanje
- Samozapiralo: Da
- Vratno pripiralo: Ne
- Nasadila: 3x na krilo
- Prag, Tesnila: Brez praga
- Material okvirja: Jeklo, vroče cinkano; Lakirano ali prašno barvano po RAL
- Material vratnega krila: Cinkano jeklo; Prašno barvan po RAL
- Okvir vrat v širini stene: Ne
- Dodatna oprema: Integrirano samozapiralo vgrajeno v vratno krilo
- Opomba: Vrata v nadzorno sobo v garaži; Zunanje vratno krilo v oblogi enaki kot stene</t>
  </si>
  <si>
    <t>DS6C.2 - enokrilna kovinska vrata
- Zidarska odprtina: 1,10×2,18 - Svetla odprtina: 0,94×2,10 - Vgradnja: F3.2  - Stena upravnega dela garaze - s TI
- Zvočna izolativnost: Rw &gt; 28 dB
- Način odpiranja: Krilno enostransko
- Kljuka v prostor: Kljuka - Kljuka iz prostora: Kljuka - Material kljuk: Nerjaveče jeklo
- Ključavnica: Enotočkovno zaklepanje
- Samozapiralo: Da
- Vratno pripiralo: Ne
- Nasadila: 3x na krilo
- Prag, Tesnila: Brez praga
- Material okvirja: Jeklo, vroče cinkano; Lakirano ali prašno barvano po RAL
- Material vratnega krila: Cinkano jeklo; Prašno barvan po RAL
- Okvir vrat v širini stene: Ne
- Dodatna oprema: Integrirano samozapiralo vgrajeno v vratno krilo
- Opomba: Vrata v sanitarije v garaži; Zunanje vratno krilo v oblogi enaki kot stene</t>
  </si>
  <si>
    <t>DS6D - enokrilna kovinska vrata
- Zidarska odprtina: 1,10×2,18 - Svetla odprtina: 0,94×2,10 - Vgradnja: F3.2  - Stena upravnega dela garaze - s TI
- Zvočna izolativnost: Rw &gt; 28 dB
- Način odpiranja: Krilno enostransko
- Kljuka v prostor: Kljuka - Kljuka iz prostora: Kljuka; Potezni ročaj - Material kljuk: Nerjaveče jeklo
- Ključavnica: Enotočkovno zaklepanje
- Nasadila: 3x na krilo
- Prag, Tesnila: Brez praga
- Material okvirja: Jeklo, vroče cinkano; Lakirano ali prašno barvano po RAL
- Material vratnega krila: Cinkano jeklo; Prašno barvan po RAL
- Opomba: Vrata v sanitarije za invalide v garaži; Zunanje vratno krilo v oblogi enaki kot stene. Sila za odpiranje manjša kot 25N. potisna ročka na višini 70cm na notranji strani.</t>
  </si>
  <si>
    <t>DSS1A - drsna kovinska vrata z dodatnimi osebnimi prehodnimi vrati
- Zidarska odprtina: 2,30×2,10 - Svetla odprtina: 2,20×2,05 - Vgradnja: DW4  - drywall - 200
- Požarna odpornost: EI30C5
- Način odpiranja: Drsno z osebnim prehodom
- Kljuka v prostor: Brez - Kljuka iz prostora: Brez
- Ključavnica: Električna ključavnica; Enotočkovno zaklepanje
- Samozapiralo: Ne
- Nasadila: 2x na krilo
- Prag, Tesnila: Brez praga
- Material okvirja: Jeklo, vroče cinkano; Lakirano ali prašno barvano po RAL - Barva okvirja: RAL 9006
- Material vratnega krila: Cinkano jeklo in prašno barvano - Barva vratnega krila: RAL 9006
- Okvir vrat v širini stene: Ne
- Dodatna oprema: Odpiranje na motorni pogon
- Opomba: Vrata proti dvigalu v garaži; Drsna vrata s funkcijo osebnega prehoda med požarom, primerno za evakuacijo invalidov (svetla širina prehoda vsaj 90cm, skladno s SIST 21542).</t>
  </si>
  <si>
    <t>DSS1B - drsna kovinska vrata z dodatnimi osebnimi prehodnimi vrati
- Zidarska odprtina: 1,80×2,10 - Svetla odprtina: 1,70×2,05 - Vgradnja: Beton Armiran
- Požarna odpornost: EI30C5
- Način odpiranja: Drsno z osebnim prehodom
- Ključavnica: Električna ključavnica; Enotočkovno zaklepanje
- Nasadila: 2x na krilo
- Prag, Tesnila: Brez praga
- Material okvirja: Jeklo, vroče cinkano; Lakirano ali prašno barvano po RAL - Barva okvirja: RAL 9006
- Material vratnega krila: Cinkano jeklo in prašno barvano - Barva vratnega krila: RAL 9006
- Okvir vrat v širini stene: Ne
- Dodatna oprema: Odpiranje na motorni pogon
- Opomba: Vrata proti dvigalu v garaži; Drsna vrata s funkcijo osebnega prehoda med požarom, primerno za evakuacijo invalidov (svetla širina prehoda vsaj 90cm, skladno s SIST 21542).</t>
  </si>
  <si>
    <t>Izdelava, dobava in montaža alu-steklenih oken sestavljenih iz alu okvirja, RALpo izbiri arhitekta in zasteklitve. Okna so v celoti zaščitena in opremljena z opremo, ki ustreza opisu projektanta iz sheme PZI načrta. Okna izdelana po meri ali tipska od poljubnega proizvajalca.
Okno je označena po šifrah, smer odpiranja po shemah in načrtu ARH.</t>
  </si>
  <si>
    <t>WS1 - okno v Alu okvirju
- Zidarska odprtina: 2,50×1,20 - Višina parapeta: 0,85m
- Sestava vgradne stene:  F3.2  - Stena upravnega dela garaže - s TI
- Toplotna prevodnost: U=0,9 W/m²K
- Način odpiranja: Fiksno okno
- Material okvirja: Aluminij
- Barva okvirja: prašno barvano po RAL
- Zasteklitev: Zunanje steklo kaljeno (ESG) 8 mm sončnozaščitno nevtralno kot npr. Guardian Extraclear, SunGuard SNX 60 z HST testom  /  16 mm KRIPTON / 6 mm kaljeno (ESG) extraclear
- Tip senčil: brez
- Dodatki: Primopredajno okence znotraj steklene površine
- Opomba: Okno v nadzorni sobi v garaži; primopredajno okence s krilnim odpiranjem in lastno profilacijo, dimenzij cca. 40/20cm;</t>
  </si>
  <si>
    <t>5.1.17.00.</t>
  </si>
  <si>
    <t>5.1.17.00.01.</t>
  </si>
  <si>
    <t>5.1.17.00.01.01</t>
  </si>
  <si>
    <t>5.1.17.00.01.02</t>
  </si>
  <si>
    <t>5.1.17.00.01.03</t>
  </si>
  <si>
    <t>5.1.17.00.01.04</t>
  </si>
  <si>
    <t>5.1.17.00.01.05</t>
  </si>
  <si>
    <t>5.1.17.00.01.06</t>
  </si>
  <si>
    <t>5.1.17.00.02.</t>
  </si>
  <si>
    <t>5.1.17.00.02.01</t>
  </si>
  <si>
    <t>5.1.17.01.</t>
  </si>
  <si>
    <t>5.1.17.01.01.</t>
  </si>
  <si>
    <t>5.1.17.01.01.01</t>
  </si>
  <si>
    <t>Spuščeni stropovi oznaka SS.3 - klet 1 akustični strop lesna vlakna:
Nabava, dobava in montaža suhomontažnih stropov v sestavi:
- tipska podkonstrukcija C profil 30x60 mm npr. Knauf, pritrditev v ab strop
- zvočna izolacija: mineralna volna d= 3 cm na akustičnem paneli z odmikom od roba - glej shemo, zvočna apsorpcija stropa je do αw  = 0,85, razredu gorljivosti B1-s1,d0 po EN 13501-1 kot npr. KI Venti
- lesne vlaknaste plošče dim 60 x120 cm, d= 2cm povezana z mineralnim vezivom, plošče v formatinh 120x60 cm s prirezanim robom 5 mm, finalna obdelava barvano v RAL 9006 white aluminium matt
zvočna izolativnost: DIN EN ISO 354 αw = 0,95; zvočna absorpcija (ISO 354): αw = 0,85 kot npr. KCS AMF HERADESIGN superfine plus z robovi AK-01 ali podobno.
Izvedba po detajlu projektanta in proizvajalca.</t>
  </si>
  <si>
    <t>Spuščeni stropovi oznaka SS.D4 - strop nad garažo 10cm izolacije:
Nabava, dobava in montaža suhomontažnih stropov v sestavi:
- tipska podkonstrukcija obešena na pritrdila, ki so sidrana v ab konstrukcijo
- zvočna/toplotna izolacija mineralna volna d = 100mm
- finalna obloga: lesne vlaknaste plošče dim 60 x120 cm, d= 1cm povezana z mineralnim vezivom, plošče v formatinh 120x60 cm s prirezanim robom 5 mm, finalna obdelava barvano v RAL 9006 white aluminium matt, zvočna izolativnost: DIN EN ISO 354 αw = 0,95; zvočna absorpcija (ISO 354): αw = 0,85
kot npr. KCS AMF HERADESIGN superfine plus z robovi AK-01 ali podobno
Izvedba po detajlu projektanta in proizvajalca.</t>
  </si>
  <si>
    <t>Požarno odporni spuščeni strop ob osi B.01 - zaščita strojnih instalacij:
Nabava, dobava in montaža suhomontažnega požarno odpornega stropu EI 30 v sestavi:
- tipska podkonstrukcija preko obešal pritrjena v ab strop
- požarno odporna plošča deb. 30mm, razred požarne odpornosti EI30 obešena na podkonstrukcijo kot npr. Promat
Izvedba po detajlu Fasadni pas - FP-B_1.2 št. 0402  in navodilih proizvajalca.</t>
  </si>
  <si>
    <t>Spuščeni stropovi oznaka SS.D3 - strop nad garažo 24cm izolacije:
Nabava, dobava in montaža suhomontažnih stropov v sestavi:
- tipska podkonstrukcija obešena na pritrdila, ki so sidrana v ab konstrukcijo
- zvočna/toplotna izolacija mineralna volna d = 240mm
- finalna obloga: lesne vlaknaste plošče dim 60 x120 cm, d= 1cm povezana z mineralnim vezivom, plošče v formatinh 120x60 cm s prirezanim robom 5 mm, finalna obdelava barvano v RAL 9006 white aluminium matt, zvočna izolativnost: DIN EN ISO 354 αw = 0,95; zvočna absorpcija (ISO 354): αw = 0,85
kot npr. KCS AMF HERADESIGN superfine plus z robovi AK-01 ali podobno
Izvedba po detajlu projektanta in proizvajalca.</t>
  </si>
  <si>
    <t>talni epoksi premaz - T.B1a - prostori ODT</t>
  </si>
  <si>
    <t>epoksi talni nanos - T.P3 -  Kletna plošča nad terenom -  garaža</t>
  </si>
  <si>
    <t>epoksi talni nanos - T.D1 -  Klet - nadzorna soba in prostor za odpadke, upravni del</t>
  </si>
  <si>
    <t>dilatacije tlak T.P3 -  Kletna plošča nad terenom - garaža</t>
  </si>
  <si>
    <t>5.1.20.00.</t>
  </si>
  <si>
    <t>5.1.20.00.01.</t>
  </si>
  <si>
    <t>5.1.20.00.01.01</t>
  </si>
  <si>
    <t>5.1.20.00.01.02</t>
  </si>
  <si>
    <t>5.1.20.00.01.03</t>
  </si>
  <si>
    <t>5.1.20.00.01.04</t>
  </si>
  <si>
    <t>5.1.20.00.01.05</t>
  </si>
  <si>
    <t>5.1.20.00.01.06</t>
  </si>
  <si>
    <t>5.1.20.00.01.07</t>
  </si>
  <si>
    <t>5.1.20.00.02.</t>
  </si>
  <si>
    <t>5.1.20.00.02.01</t>
  </si>
  <si>
    <t>5.1.20.01.</t>
  </si>
  <si>
    <t>5.1.20.01.00.</t>
  </si>
  <si>
    <t>5.1.20.01.00.01</t>
  </si>
  <si>
    <t>5.1.20.01.00.02</t>
  </si>
  <si>
    <t>5.1.20.01.00.03</t>
  </si>
  <si>
    <t>5.1.20.01.00.04</t>
  </si>
  <si>
    <t>5.1.20.01.01.</t>
  </si>
  <si>
    <t>5.1.20.01.01.01</t>
  </si>
  <si>
    <t>2x glajenje bandežiranih cementnih plošč z izravnalno maso na cementni osnovi + 2x slikanje z vodoodporno barvo na akrilni osnovi (ton barve po izboru projektanta arhitekture)
* finalna obdelava sten do višine 3m</t>
  </si>
  <si>
    <t>5.1.20.01.02.</t>
  </si>
  <si>
    <t>5.1.20.01.02.01</t>
  </si>
  <si>
    <t>5.1.22.02.</t>
  </si>
  <si>
    <t>5.1.22.02.01.</t>
  </si>
  <si>
    <t>Ogledalo dim. 200 x 120cm (L x H)</t>
  </si>
  <si>
    <t>Ogledalo dim. 127 x 120cm (L x H)</t>
  </si>
  <si>
    <t>5.1.22.03.</t>
  </si>
  <si>
    <t>5.1.22.03.01.</t>
  </si>
  <si>
    <t>OPREMA IN OZNAČBE ZA VODENJE PROMETA</t>
  </si>
  <si>
    <t>Barvanje cestnih talnih označb z enokomponentno barvo na cementno/betonsko površino (notranji garažni prostori) - tipi označb po Pravilniku o prometni signalizaciji in prometni opremi na cestah (Ur.l. RS št. 99/2015):</t>
  </si>
  <si>
    <t>tip označbe - ločilna neprekinjena črta, bela; š=10cm</t>
  </si>
  <si>
    <t>tip označbe - robna neprekinjena črta, bela; š=10cm</t>
  </si>
  <si>
    <t>tip označbe - ločilna prekinjena črta, bela; š=10cm</t>
  </si>
  <si>
    <t>tip označbe - prekinjena široka prečna črta</t>
  </si>
  <si>
    <t>tip označbe  - rezervirano parkirno mesto za vozila invalidov</t>
  </si>
  <si>
    <t>tip označbe  - parkirno mesto - pravokotno parkiranje bela črta</t>
  </si>
  <si>
    <t>tip označbe  - parkirno mesto - pravokotno parkiranje rumena črta</t>
  </si>
  <si>
    <t>tip označbe - parkirno mesto - pravokotno parkiranje zelena črta</t>
  </si>
  <si>
    <t>tip označbe - parkirno mesto za polnjenje vozil na električni pogon</t>
  </si>
  <si>
    <t>tip označbe smer vožnje naravnost</t>
  </si>
  <si>
    <t>tip označbe smer vožnje naravnost in levo</t>
  </si>
  <si>
    <t>tip označbe smer vožnje naravnost in desno</t>
  </si>
  <si>
    <t>tip označbe smer vožnje naravnost, desno in levo</t>
  </si>
  <si>
    <t>tip označbe napis stop</t>
  </si>
  <si>
    <t>tip označbe prehod za pešce</t>
  </si>
  <si>
    <t>tip označbe parkirno mesto  vozila z dojenčki</t>
  </si>
  <si>
    <t>tip označbe parkirno mesto motorji</t>
  </si>
  <si>
    <t>tip označbe parkirno mesto kolesa</t>
  </si>
  <si>
    <t>tip označbe oštevilčenje parkirnih mest</t>
  </si>
  <si>
    <t>tip označbe diagonalna črta rumena</t>
  </si>
  <si>
    <t>tip označbe diagonalna črta bela</t>
  </si>
  <si>
    <t>tip označbe široka črta 50x130cm</t>
  </si>
  <si>
    <t>tip označbe široka črta 50x200cm</t>
  </si>
  <si>
    <t>tip označbe razne označbe. Obračun v m2</t>
  </si>
  <si>
    <t>tip označbe 2101 - križišče/cestni priključek s prednostno cesto</t>
  </si>
  <si>
    <t>tip označbe 2102 - stop</t>
  </si>
  <si>
    <t xml:space="preserve">tip označbe 2201 prepovedana smer hrbtno </t>
  </si>
  <si>
    <t>tip označbe 2301-1 obvezna smer desno</t>
  </si>
  <si>
    <t>tip označbe 2301-2 obvezna smer levo</t>
  </si>
  <si>
    <t>tip označbe 2302 obvezna smer naravnost in levo</t>
  </si>
  <si>
    <t>tip označbe 2302-1 obvezna smer naravnost in desno</t>
  </si>
  <si>
    <t>tip označbe 2438-1 parkiranje kolesa</t>
  </si>
  <si>
    <t>tip označbe 2438-3 parkiranje motorji</t>
  </si>
  <si>
    <t>tip označbe 2438-8 parkiranje polnjenje elektro avtomobil 1x + 1x hrbtno</t>
  </si>
  <si>
    <t>tip označbe 2441; 4306 - parkirno mesto, rezervirano za vozila invalidov 2 parkirni mesti</t>
  </si>
  <si>
    <t>tip označbe 2441; 4306 - parkirno mesto, rezervirano za vozila invalidov 4 parkirni mesti</t>
  </si>
  <si>
    <t>tip označbe 2441-1; 4306 - parkirno mesto, rezervirano za vozila z dojenčki 5 parkirnih mesti</t>
  </si>
  <si>
    <t>tip označbe 2440; 2221; 2232-1, 2236 na skupni tabli</t>
  </si>
  <si>
    <t>tip označbe 4306 - izvoz levo</t>
  </si>
  <si>
    <t>tip označbe 4306 - izvoz desno</t>
  </si>
  <si>
    <t>tip označbe 4306 - izvoz naravnost</t>
  </si>
  <si>
    <t>tip označbe 7103-1 pozor višina</t>
  </si>
  <si>
    <t>tip označbe 11201-1 ogledalo</t>
  </si>
  <si>
    <t>Dobava in montaža talnih štoperjev v garaži.</t>
  </si>
  <si>
    <t>Talni štoperji dolžine 1m</t>
  </si>
  <si>
    <t>Talni štoperji dolžine 1,8m</t>
  </si>
  <si>
    <t>5.1.22.03.01.01</t>
  </si>
  <si>
    <t>Dobava in montaža prometnih znakov, komplet z drogom in pritrdilnim materialom - tipi označb po Pravilniku o prometni signalizaciji in prometni opremi na cestah (Ur.l. RS št. 99/2015). Montaža na strop ali steno.</t>
  </si>
  <si>
    <t>5.1.8.00.01.</t>
  </si>
  <si>
    <t>5.1.8.00.01.01</t>
  </si>
  <si>
    <t>5.1.8.00.01.02</t>
  </si>
  <si>
    <t>5.1.8.00.01.03</t>
  </si>
  <si>
    <t>5.1.8.00.01.04</t>
  </si>
  <si>
    <t>5.1.8.00.01.05</t>
  </si>
  <si>
    <t>5.1.8.00.02.</t>
  </si>
  <si>
    <t>5.1.8.00.02.01</t>
  </si>
  <si>
    <t>5.1.8.00.02.02</t>
  </si>
  <si>
    <t>5.1.8.01.01.</t>
  </si>
  <si>
    <t>5.1.8.01.01.01</t>
  </si>
  <si>
    <t>5.1.8.01.01.02</t>
  </si>
  <si>
    <t xml:space="preserve">Opombe: </t>
  </si>
  <si>
    <t xml:space="preserve"> - kletni del dvigalnega jaška je izveden iz AB sten, postavke so zajete v sklopu ˝5.1.3. BETONSKA DELA˝;
 - nadzemni del dvigalnega jaška je izveden iz jekla, postavke so zajete v sklopu popisa ˝5.1.8. JEKLENE KONSTRUKCIJE˝;</t>
  </si>
  <si>
    <t>Dobava certificiranega ognejodpornega materiala in zapiranje /zapolnitev srednje velikih in večjih odprtin / prebojev za instalacijske prehode, za zagotovitev ustrezne tesnitve med posameznimi požarnimi conami (po načrtu požarne varnosti - NPV) - kompletna pasivna požarne zaščite izvedena po sistemu in navodilih proizvajalca certificiranega sistema, vključno s predpisanim označevanjem (po izvedbi požarnega tesnenja je potrebno preboj označiti s podatki o sistemu in izvajalcu - požarna tablica).
Za celotno pasivno požarno tesnenje  je potrebno predložiti elaborat opravljenih del, z vsemi izjavami o lastnostih.
- npr. izvedba s polnilom iz ognejodporne lahke požarnoodporne malte na osnovi cementa, perlita in sintetičnih polimerov, izdelava dvostranskega opaža in zapolnitev z malto (kot npr. Hilti - CFS-M RG ali enakovredno);</t>
  </si>
  <si>
    <t xml:space="preserve">op.: požarne tesnitve manjših in srednje velikih odprtin oz. odprtin skozi katere potekajo instalacije ene vrste, niso zajete v tem sklopu popisa. Tovrstne tesnitve in tudi požarne tesnitve med zaščitnimi cevmi za instalacijske cevi, so zajete pri popisu posameznih instalacijskih del in jih izvede posamezni izvajalec instalacijskih del, pri tem je potrebno upoštevati tudi:
- za požarno tesnenje negorljivih cevi z gorljivo izolacijo je na njih potrebno dodatno požarno tesnenje z požarnim ovojem CFS-B;
- za požarno tesnenje gorljivih cevi brez izolacije je potrebno dodatno požarno tesnenje z požarnim objemko CFS-C P, požarno neskončno objemko CFS-C EL ali požarnim trakom CFS-W EL;.
- za požarne lopute ali druge elemente, ki jih je potrebno požarno tesniti, je potrebno upoštevati navodila za montažo le-teh elementov; 
</t>
  </si>
  <si>
    <t>požarna tesnitev srednje velikih odprtin / prebojev, vel. 0,05 - 0,20 m3/kos, za razred zaščite EI30</t>
  </si>
  <si>
    <t>požarna tesnitev srednje velikih odprtin / prebojev, vel. nad 0,20m3/kos, za razred zaščite EI30</t>
  </si>
  <si>
    <t>FINALNO ČIŠČENJE</t>
  </si>
  <si>
    <t>5.1.22.04.</t>
  </si>
  <si>
    <t>5.1.22.04.01.</t>
  </si>
  <si>
    <t>5.1.22.04.01.01</t>
  </si>
  <si>
    <t>OZNAČBE</t>
  </si>
  <si>
    <t>Dobava in montaža nalepk Hidrant.</t>
  </si>
  <si>
    <t>Nalepka hidrant</t>
  </si>
  <si>
    <t>OMARICE HIDRANTI</t>
  </si>
  <si>
    <t>5.1.14.03.00.</t>
  </si>
  <si>
    <t>5.1.14.03.00.01</t>
  </si>
  <si>
    <t xml:space="preserve">Izdelava, dobava in montaža stenske hidrantne omarice v betonski steni oznaka HID.06. Omarica dim. 100 x 158cm, globine 27cm je sestavljena iz nosilnega kovinskega skritega okvirja in okvirja vratic, ki so oblečena v oblogo iz eloksiranega aluminija na podkonstrukciji deb. 3 mm. Vratca se zapirajo preko ključavnice. Vse mere mora izvajalec kontrolirati na mestu samem pred izdelavo in montažo. Izvedba po shemi HID.06 št. risbe 3007.
</t>
  </si>
  <si>
    <t>Hidrantna omarica v betonski steni.</t>
  </si>
  <si>
    <t>5.1.14.04.</t>
  </si>
  <si>
    <t>5.1.14.04.01.</t>
  </si>
  <si>
    <t>5.1.14.04.01.01</t>
  </si>
  <si>
    <t>5.1.14.04.01.02</t>
  </si>
  <si>
    <t>5.1.14.04.01.03</t>
  </si>
  <si>
    <t>5.1.22.05.</t>
  </si>
  <si>
    <t>5.1.22.05.01.</t>
  </si>
  <si>
    <t>5.1.22.05.01.01</t>
  </si>
  <si>
    <t>5.1.22.05.01.02</t>
  </si>
  <si>
    <t>5.1.22.05.01.03</t>
  </si>
  <si>
    <t>5.1.22.05.01.04</t>
  </si>
  <si>
    <t>5.1.22.05.01.05</t>
  </si>
  <si>
    <t>5.1.22.05.01.06</t>
  </si>
  <si>
    <t>5.1.22.05.01.07</t>
  </si>
  <si>
    <t>5.1.22.05.01.08</t>
  </si>
  <si>
    <t>5.1.22.05.01.09</t>
  </si>
  <si>
    <t>5.1.22.05.01.10</t>
  </si>
  <si>
    <t>5.1.22.05.01.11</t>
  </si>
  <si>
    <t>5.1.22.05.01.12</t>
  </si>
  <si>
    <t>5.1.22.05.01.13</t>
  </si>
  <si>
    <t>5.1.22.05.01.14</t>
  </si>
  <si>
    <t>5.1.22.05.01.15</t>
  </si>
  <si>
    <t>5.1.22.05.01.16</t>
  </si>
  <si>
    <t>5.1.22.05.01.17</t>
  </si>
  <si>
    <t>5.1.22.05.01.18</t>
  </si>
  <si>
    <t>5.1.22.05.01.19</t>
  </si>
  <si>
    <t>5.1.22.05.01.20</t>
  </si>
  <si>
    <t>5.1.22.05.01.21</t>
  </si>
  <si>
    <t>5.1.22.05.01.22</t>
  </si>
  <si>
    <t>5.1.22.05.01.23</t>
  </si>
  <si>
    <t>5.1.22.05.01.24</t>
  </si>
  <si>
    <t>5.1.22.05.01.25</t>
  </si>
  <si>
    <t>5.1.22.05.02.</t>
  </si>
  <si>
    <t>5.1.22.05.02.01</t>
  </si>
  <si>
    <t>5.1.22.05.02.02</t>
  </si>
  <si>
    <t>5.1.22.05.02.03</t>
  </si>
  <si>
    <t>5.1.22.05.02.04</t>
  </si>
  <si>
    <t>5.1.22.05.02.05</t>
  </si>
  <si>
    <t>5.1.22.05.02.06</t>
  </si>
  <si>
    <t>5.1.22.05.02.07</t>
  </si>
  <si>
    <t>5.1.22.05.02.08</t>
  </si>
  <si>
    <t>5.1.22.05.02.09</t>
  </si>
  <si>
    <t>5.1.22.05.02.10</t>
  </si>
  <si>
    <t>5.1.22.05.02.11</t>
  </si>
  <si>
    <t>5.1.22.05.02.12</t>
  </si>
  <si>
    <t>5.1.22.05.02.13</t>
  </si>
  <si>
    <t>5.1.22.05.02.14</t>
  </si>
  <si>
    <t>5.1.22.05.02.15</t>
  </si>
  <si>
    <t>5.1.22.05.02.16</t>
  </si>
  <si>
    <t>5.1.22.05.02.17</t>
  </si>
  <si>
    <t>5.1.22.05.02.18</t>
  </si>
  <si>
    <t>5.1.22.05.02.19</t>
  </si>
  <si>
    <t>5.1.22.05.02.20</t>
  </si>
  <si>
    <t>5.1.22.05.03.</t>
  </si>
  <si>
    <t>5.1.22.05.03.01</t>
  </si>
  <si>
    <t>5.1.22.05.03.02</t>
  </si>
  <si>
    <t>DS2D - dvokrilna kovinska vrata
- Zidarska odprtina: 1,80×2,40 - Svetla odprtina: 1,64×2,32 - Vgradnja: F3.3  - Stena upravnega dela garaze - brez TI
- Način odpiranja: Krilno obojestransko; Desno prednostno, levo pasivno krilo
- Kljuka v prostor: Brez; - Kljuka iz prostora: Brez - Material kljuk: /
- Ključavnica: Enotočkovno zaklepanje
- Samozapiralo: Ne
- Vratno pripiralo: Da
- Nasadila: 3x na krilo
- Prag, Tesnila: Brez praga
- Material okvirja: Jeklo, vroče cinkano; Lakirano ali prašno barvano po RAL
- Material vratnega krila: Cinkano jeklo; Prašno barvan po RAL
- Okvir vrat v širini stene: Ne
- Opomba: Obloga na zunanji strani vrat enaka oblogi na zunanji strani sten.</t>
  </si>
  <si>
    <t xml:space="preserve"> - Schoeck BOLE O 25/440-4/A1880</t>
  </si>
  <si>
    <t xml:space="preserve"> - Schoeck BOLE O 25/540-4/A1880</t>
  </si>
  <si>
    <t xml:space="preserve"> - Schoeck BOLE O 25/640-4/A1880</t>
  </si>
  <si>
    <t>5.1.3.04.02.</t>
  </si>
  <si>
    <t>5.1.3.04.02.01</t>
  </si>
  <si>
    <t>5.1.3.04.02.02</t>
  </si>
  <si>
    <t>5.1.3.04.02.03</t>
  </si>
  <si>
    <r>
      <rPr>
        <b/>
        <sz val="9"/>
        <rFont val="Arial"/>
        <family val="2"/>
        <charset val="238"/>
      </rPr>
      <t xml:space="preserve"> - Poz.100,101, 200 - vodotesni beton</t>
    </r>
    <r>
      <rPr>
        <sz val="9"/>
        <rFont val="Arial"/>
        <family val="2"/>
        <charset val="238"/>
      </rPr>
      <t xml:space="preserve"> C35/45, XC4,XA d32, PV-II, prerez 0,50&lt;A≤0,70 m3/m2, tem./tal., vključno s površinsko obdelavo (tip C) - zaglajeno kot podlaga za epoxi tlak;
-</t>
    </r>
    <r>
      <rPr>
        <b/>
        <sz val="9"/>
        <rFont val="Arial"/>
        <family val="2"/>
        <charset val="238"/>
      </rPr>
      <t xml:space="preserve"> AB talna plošča garaže</t>
    </r>
    <r>
      <rPr>
        <sz val="9"/>
        <rFont val="Arial"/>
        <family val="2"/>
        <charset val="238"/>
      </rPr>
      <t>, d= 50, ojačitve pod stebri 70 cm;
- v območju sestave tlaka TP 3 - tlak v garaži
&gt; opombe:
- podlaga AB plošči (zajeto v ločenih postavkah): HI folija + podložni beton na tamponu;</t>
    </r>
  </si>
  <si>
    <r>
      <rPr>
        <b/>
        <sz val="9"/>
        <rFont val="Arial"/>
        <family val="2"/>
        <charset val="238"/>
      </rPr>
      <t xml:space="preserve"> - POZ. 201, 202,203, 204,205 - vodotesni beton</t>
    </r>
    <r>
      <rPr>
        <sz val="9"/>
        <rFont val="Arial"/>
        <family val="2"/>
        <charset val="238"/>
      </rPr>
      <t xml:space="preserve"> C35/45, XC4,XA, d32, PV-II, prerez 0,20&lt;A≤0,30 m3/m2, tem./tal., vključno s površinsko obdelavo (tip C) - zaglajeno;
- AB talna plošča d= 30 cm;
&gt; opombe:
- podlaga AB plošči (zajeto v ločenih postavkah): HI folija + podložni beton na tamponu;</t>
    </r>
  </si>
  <si>
    <t xml:space="preserve">Predelne stene upravnega dela garaže oznaka F 3.2 :
Nabava, dobava in montaža predelnih ravnih montažnih sten v garaži. Stena v sestavi:
- fasadna obloga: eloksiran aluminij v panelih črne barve (po detajlu), d = 3 mm, na tipski kovinski podkonstrukciji s prekinjenim toplotnim mostom npr. sistem FOX-VT
- podkonstrukcija in zračni sloj: impregnirane lesene letve d = 30mm
- vetrna zapora: paroprepustna sintetična folija, r (sd)≤ 0,06 m, (kot npr. TYVEK FACADE ali enakovredno);
- toplotna izolacija: toplotna izolacija steklena volna d = 180mm, λ≤0,035, npr. KNAUF INS UNIFIT 035,  vmes tipski CW tankostenski poc. (FeZn) profili 
- parna ovira - specialna PP napenjalna folija, r = 5 m, (kot npr. KNAUF INS. HOMESEAL m ali enakovredno);
- instalacijska ravnina - enojna podkonstrukcija: tipski CW tankostenski poc. (FeZn) profili  d= 50mm;
- vmes termoizolacija  iz steklene volne d = 50mm npr.: Knauf ins unifit 035 ali tehnično enakovredno
- dvoslojna obloga s mavčnimi ploščami d = 2x12,5 mm, kot npr.: Knauf GKB  viječenje v podkonstrukcijo
</t>
  </si>
  <si>
    <t>doplačilo k post.5.1.5.01.02.01 za izvedbo pasu vertikalne toplotne izolacije iz XPS plošče, d= 6 cm, z gladko površino in stop. preklopom, min. 700 kPa, λ≤0,038, (kot npr: STYRODUR 5000 CS ali enakovredno), lepljene s PU lepilom med seboj na HI.
- 1-sl. polaganje, izmera količin za vsak sloj ločeno (pas ob tem.pl. v dolžini 116,5+32,0= 148,5m1 viš.: 0,6m= 89,1m2);
* doplačilo kot razlika nabavne cene med XPS pl. 700kPa in osn. 300kPa ;</t>
  </si>
  <si>
    <t>5.1.5.01.02.04</t>
  </si>
  <si>
    <t>vertikalna zaščita  izolacija (skupne deb.=6cm): XPS plošče, d= 6cm, z gladko površino in stop. preklopom, min. 300 kPa, λ≤0,036, (kot npr: STYRODUR 3035 CS ali enakovredno) - lepljene s PU lepilom med seboj in bet. površino
- 1-sl. polaganje;
* zaščita VHI zasutih sten, na območju JET kolov in AB diafragme - glej sestavo sten z ozn.: Z1.b2t, Z1.b3t;</t>
  </si>
  <si>
    <t>vertikalna in horizontalna zaščita HI izolacija (skupne deb.=6cm): XPS plošče, d= 6 cm, z gladko površino in stop. preklopom, min. 300 kPa, λ≤0,036, (kot npr: STYRODUR 3035 CS ali enakovredno) - lepljene s PU lepilom med seboj na HI
- 1-sl. polaganje;
*  zaščita VHI zasutih sten (na območju prostega izkopa) z ozn. Z1.b2 in zaščita HI temeljev;</t>
  </si>
  <si>
    <t>TI plast v plavajočem podu (skupne deb.=24cm): XPS plošče  deb. 12cm,  z gladko površino in stop. preklopom, min. 300 kPa, λ≤0,036, (kot npr: STYRODUR 3035 CS ali RAVATHERM XPS 300 SL ali enakovredno), plošče se polagajo na talno bet.površino (prosto položene)
- 2-sl. polaganje, izmera količin za vsak sloj ločeno (50,9 m2 x 2-sl.);
* v sestavi tlaka: 2-sl. pri T.D1, T.D2;</t>
  </si>
  <si>
    <t>naklonski beton C 30/37 v debelini 2 - 20 cm (min.naklon 1,2%, povprečna poraba do 0,15 m3/m2), s fino zagladitvijo površine
- na plošči nad garažo, v sestavi ravnih streh na obj. D, z ozn.: St.3.1; St.3.2b; St.4.1; St.4.1a-g; St.4.1i;</t>
  </si>
  <si>
    <t>V ceni na enoto postavk je potrebno zajeti tudi:
&gt; nerjavni (pocinkan) pritrdilni, podložni in sidrni material ter po potrebi pomožni material;
&gt; vse stroške nakladanja, zunanjih transportov, razkladanja na gradbišču z vmesnim sortiranjem in skladiščenjem ter gradbiščnim transportom do mesta vgradnje, vključno z morebitnim začasnim podpiranjem;;
&gt; stroške potrebne za pravilno pozicioniranje elementov, vključno z geodetskimi storitvami (sprotna in končna kontrola);
&gt; stroške pomožnega materiala in dela za pravilno pozicioniranje elementov;
&gt; stroške končnega pritrditve/vpetja elementov, skladno s projektno dokumentacijo;
&gt; finalno obdelavo (po opisih v postavkah) in vse potrebno za gotove in vgrajene elemente;
&gt; kompletna antikorozijska zaščita (AKZ) - za dosego zaščite po zahtevanem razredu v posamezni postavki, vključno s predhodnim peskanjem do stopnje SA 2,5 po normi ISO 12944 in ustrezno pripravo površine;
&gt; stroške zunanje kontrole in pridobitev atesta za izdelane jeklene konstrukcije s strani pristojne organizacije;</t>
  </si>
  <si>
    <t>Keramične ploščice se polagajo s stiki širine po izboru projektanta arhitekture (oz. širina fug minimalno kot določa proizvajalec) in se po polaganju zapolnijo z fugirno maso, kvalitete ustrezne namenu uporabe keramične obloge, razen če ni drugače navedeno.</t>
  </si>
  <si>
    <t>Pred izvedbo finalnih tlakov je potrebno, v primeru neravnin izvedenega cem.estriha, le-tega pobrusiti do ustrezne ravnosti ali nanesti izravnalno maso v ustrezni debelini (do 3mm).</t>
  </si>
  <si>
    <t>Dobava in vgradnja predizdelanih elementov za ojačitev betona in/ali preprečitev toplotnih mostov pri AB elementih - po statičnem izračunu in armaturnem načrtu.
* op.: vsi navedeni elementi v posameznih podpostavkah te postavke se smatrajo kot primerni proizvodi, katere pa lahko izvajalec zamenja s tehnično adekvatenimi proizvodi (glej tudi 0.1.3.3)</t>
  </si>
  <si>
    <t>sistemska 2-slojna HI ravne strehe  iz elastomer-bit. trakov s PES filcem (v skladu s SIST EN 13969 - TIP T in SIST 1031), vključno s spojitvijo na vertikalno HI
- kot npr. 1 x IZOELAST P5 plus, 5 mm, polno varjen + 1x IZOELAST P4 plus, polno lepljen v vročo elastomer bit. maso, npr. BITU E, 2,5 kg/m2 + hladni bit. prednamaz, npr. IBITOL HS ali enakovredni sistemski proizvodi drugih proizvajalcev;
* horizont. površine HI v sestavi ravnih streh na obj. D, z ozn.: St.3.1; St.3.2b; St.4.1; St.4.1a-g; St.4.1i (9.439m2) in za streho AB kanala za ODT (152m2);</t>
  </si>
  <si>
    <t>zaključna odkapna pločevina iz nerjavne-INOX pločevine (AISI 316) deb. 1,0mm, RŠ do120mm - izvedba po detajlu
* vidni zaključek VHI na AB steno ZU - glej ARH detajle/št.risbe: D33/3033; D34/3034; D57/3057;</t>
  </si>
  <si>
    <t xml:space="preserve">enako kot postavka 5.1.10.01.01.01, samo 2-slojna HI kot vertikalni zaključek (horizontalne HI) na stene, vključno z odrezom in zaključkom HI na vrhu (po detajlih iz načrta ARH); 
- vert. zaključki HI na AB stene ZU (nad kletjo), višine ca. 50-70cm; </t>
  </si>
  <si>
    <t>5.1.22.05.02.21</t>
  </si>
  <si>
    <t>tip označbe 3203-1, dim.60x60 RA 1, ki se ga privijači na steno - oznaka za stopnišče</t>
  </si>
  <si>
    <t>Nabava, dobava in izdelava zaključnega talnega epoksidnega zaščitnega premaza na vodni osnovi, 2x premaz poraba min. 0,4 kg/m2, kot npr. MAPECOAT I 620 W ali enakovredno. Premaz mora ustrezati sledečim pogojem in zahtevam: nedrseč, UV odporen, protiprašen, preprost za čiščenje, kemično odporen, imeti mora dobre higienske lastnosti brez vonja – možnost dezinfekcije, negorljiv, neprepusten za tekočine, elastičnost in zapora za razpoke (tesnjenje) mora biti zagotovljena v vgradnji. Premaz se izvede  v skladu s tehničnimi navodili proizvajalca  z vsemi pomožnimi, pripravljalnimi in zaključnimi deli. Predhodna priprava tal pred polaganjem zajema: priprava podlage z brušenjem neravnin, popravilom lasastih razpok, čiščenjem nečistoč  in sesanjem. Manjše neravnine se odbrusijo ali speskajo. V ceni upoštevati vertikalni zaključek - premaz v višini 20cm in kitanje stika tlak-stena.</t>
  </si>
  <si>
    <t>Dobava materiala in izvedba protidrsnega epoksidnega tlaka okvirne debeline 2 mm (kot npr. po sistemu Sikafloor MultiDur EB-14 ali enakovrednem sistemu drugega proizvajalca). Tlak mora biti certificiran kot sistem OS8 po DIN V 18026 standardu. Tlak v sestavi:
- temeljni premaz: Dvokomponentni epoksidni premaz Sikafloor - 150 ali Sikafloor 151, poraba okvirno  0,3 - 0,5 kg/m2
- obrabni sloj: Dvokomponentni epoksidni premaz Sikafloor 151, poraba okvirno 1,0 kg/m2, vključno s polnim posipom s kremenovim peskom granulacije 0,6 - 0.9 mm ter naknadnim sesanjem presežnega posipa
- tesnilni sloj: Dvokomponentni epoksidni premaz Sikafloor 264, poraba okvirno 0,6 - 0,9 kg/m2.
Pred izvedbo nanosov tlaka je potrebno zgotoviti mehansko pripravo betonske podlage z brušenjem do odprte strukture. Morebitno slabo sprijete plasti je potrebno v celoti odstraniti. Obdelava poškodb v podlagi, kot so vdrtine od udarcev, poroznost in vrzeli z epoksidno malto Sikafloor 150 in dodatkom kremenčevega peska. Pred izvedbo tlaka odstranimo vse prašne delce in slabo sprijeti material z vseh površin z industrijskim sesalnikom.
V ceni upoštevati vertikalni zaključek - premaz v višini 20cm in kitanje stika tlak-stena.</t>
  </si>
  <si>
    <t xml:space="preserve">Splošne zahteve za vidne betone:
- uporabi se opažni sistem z vsemi sistemskimi elementi, vključno s tesnili;
- opaži morajo biti pred izvedbo čisti in nepoškodovani;
- pri opaženju je potrebno uporabiti ustrezna olja, ki ne smejo kakorkoli vplivati na površine (npr. različna obarvanost površine, še posebej pri razredu VB3);
- armatura mora imeti zadostno betonsko kritje (na vidni površini ne sme biti vidnih delov armature, veznega materiala, ki bi lahko povzročalo sledove korozije in vidnih distančnikov armature);
- v primeru zatekanja cementnega mleka je predvideno brušenje betona, kar se ne zaračunava posebej oz. je zajeto v ceni postavk izvedbe betonskih in AB elementov;
- v primeru slabe kvalitete betonov je predvidena sanacija betonske površine s sanacijskimi materiali, vključno s predpripravo podlage, kar se ne zaračunava posebej oz. je zajeto v ceni postavk izvedbe betonskih in AB elementov;
- v primeru slabe kvalitete betonov in pri višjih/visokih zahtevah glede vidnosti (VB3 in VB4) razne sanacije površin s sanacijsko malto niso dopustne, zato je potrebno take AB elemente odstraniti in jih nadomestiti z novimi ustrezne kvalitete ter izgleda, stroške v zvezi s tem v celoti bremenijo izvajalca;
</t>
  </si>
  <si>
    <t>V primeru da posamezne postavke v popisu ne zajemajo celotnega opisa predhodnih in zaključnih del, potrebnih za funkcionalno dokončanje predmetne posamezne postavke, mora ponudnik izvedbo teh del vključiti v ceno na enoto!</t>
  </si>
  <si>
    <t>V prostorih za tuširanje in drugih mokrih prostorih je pred polaganjem stenske keramike obvezno premazati stenske površine z vodoodpornim premazom (v višini stenske obloge), ki mora biti kompatibilen s podlago in lepilom za keramiko in zagotoviti dober sprijem, kar je potrebno upoštevati pri izvedbi. Talno HI bariero pod keramičnimi ploščicami je potrebno ustrezno zaključiti na stene in izvesti tesnenje na stiku stena/tlak!</t>
  </si>
  <si>
    <t>Tesnost in stabilnost opažev mora biti brezpogojno zagotovljena. Opaž mora biti pripravljen tako, da so po razopaženju betonske ploskve brez deformacij, gladke oziroma v strukturi določeni s projektom in popolnoma zalite brez gnezd ter iztekajočega cementnge mleka. Izvajalec jamči za trdnost, varnost in stabilnost uporabljenih opažev. V kolikor je z načrtom/detajlom predvideno, da se določene izpostavljene robove zaključnih konstrukcijskih elementov izvede kot posnete robove (s trikotnimi letvicami dim. 3x3cm - lesene ali iz umetne mase), se mora strošek le-teh zajeti v postavki opažev.</t>
  </si>
  <si>
    <t>Sestavni del tlakov so tudi obstenski zaključki kitanje ali obrobe tlaka (po PZI načrtu/detajlih ARH). 
V ceni finalnih tlakov je potrebno upoštevati tudi izvedbo dilatacij (na večjih površinah - po pravilnih proizvajalca posameznega tlaka in mestih kjer je z PZI načrtom to predvideno) in sicer je predvideno:
- zarez rege v podlago tlaka (v kolikor tega ni izvedel že izvajalec podlage - AB talna plošča ali arm.cem.estrih);
- čiščenje, prednamaz in zapolnitev rege z ustreznim elastičnim materialom ter tesnitev rege s finalnim kitom (barvo  finalnega kita določi projektant ARH);</t>
  </si>
  <si>
    <t>5.1.8.01.</t>
  </si>
  <si>
    <t>zaščitna plast na HHI - plošče XPS, deb. 5cm, min. 300 kPa, λ≤0,035 (kot npr. STYRODUR 3035 CS ali enakovredno)
* horizont. površine HI v sestavi ravnih streh na obj. D, z ozn.: St.3.1; St.3.2b; St.4.1; St.4.1a-g; St.4.1i (9.439m2) in za streha AB kanala za ODT (152m2);</t>
  </si>
  <si>
    <t>Posebne zahteve za vidne betone:
- obvezno upoštevati elaborat v PZI načrtu ˝7_4 Tehnične smernice - priporočila za izvedbo vidnih betonov˝ za projekt ˝Kopališče Ilirija˝ z dne 29.5.2021, ki ga je izdelal ˝Svetovanje pri gradnji Rok Ercegovič s.p.˝;</t>
  </si>
  <si>
    <t>5.1.3.00.01.10</t>
  </si>
  <si>
    <t>5.1.3.00.01.11</t>
  </si>
  <si>
    <t>5.1.3.00.01.12</t>
  </si>
  <si>
    <t>5.1.3.00.01.13</t>
  </si>
  <si>
    <t>5.1.10.01.03.03</t>
  </si>
  <si>
    <t>ločilno-filterski sloj (tudi za odvod vode) - geokompozit extrudirana HDPE geomreža s filternimi geotekstilijami na obeh straneh, 1.650kPa, natezna trdnost min. 8/8 kN/m (kot npr. Polyfelt DC 602E ali enakovredno)
* v sestavi ravnih streh na obj. D, z ozn.: St.3.1; St.3.2b; St.4.1c; St.4.1d; St.4.1f; St.4.1i; (skupaj horiz.= 5.078m2 + vert. 82m2);</t>
  </si>
  <si>
    <t xml:space="preserve">zaščitni sloj HI proti vdorom korenin -  PE folija 0,4 mm, preklopi min. 1,0m (kot npr. DiaDem FLW‐400 ali enakovredno), vklj.z vert.zaključkom 
* v sestavi ravnih streh na obj. D, z ozn.: St.4.1; St.4.1a; St.4.1g (skupaj horiz.=4.111m2 + vert. 139m2); </t>
  </si>
  <si>
    <t>polnilo iz drobljenga opečnega agregata oz. penjena glina, plast d=6cm
* v sestavi ravnih streh z intenzivo ozelenitvijo: St.4.1;</t>
  </si>
  <si>
    <t xml:space="preserve">drenažno/akumolacijski sloj - HDPE drenažne plošče, polnjene z lahkim mineralnim polnilom d=6cm (kot npr. Bauder DSE-60, z Bauder polnilom ali enakovredno)
* v sestavi ravnih streh na obj. D, z ozn.:  St.4.1; St.4.1a; St.4.1e; St.4.1g (skupaj horiz.= 4.370m2); </t>
  </si>
  <si>
    <t xml:space="preserve">filterski sloj - geotekstil, natezna trdnost  12/12 kN/m (kot npr.  Polyfelt TS40 ali enakovredno), vklj.z vert.zaključkom
* v sestavi ravnih streh na obj. D, z ozn.: St.4.1b (skupaj horiz.=310m2 + vert. 10m2); </t>
  </si>
  <si>
    <t>5.1.10.01.03.04</t>
  </si>
  <si>
    <t>5.1.10.01.04.04</t>
  </si>
  <si>
    <t>drenažni sloj - plast pranega prodca (D=16-32 mm) v deb. 14 cm
* v sestavi ravnih streh na obj. D, z ozn.: St.4.1b</t>
  </si>
  <si>
    <t xml:space="preserve">filterski sloj - geotekstil, natezna trdnost  8/8 kN/m (kot npr.  Polyfelt TS20 ali enakovredno), vklj.z vert.zaključkom
* v sestavi ravnih streh na obj. D, z ozn.: St.4.1; St.4.1a; St.4.1c; St.4.1e; St.4.1g (skupaj horiz.=5.813m2 + vert. 167m2); </t>
  </si>
  <si>
    <t>kompletno telo jaška iz BC DN50 s filterskim in zaščitnim obvitjem, po osnovnem opisu
* za odtočnike na strehi garaže;</t>
  </si>
  <si>
    <t>5.1.17.01.01.02</t>
  </si>
  <si>
    <t>dodatek za izvedbo krilnih vrat v sanitarni steni</t>
  </si>
  <si>
    <t>pregradne sanitarne stene objekt D</t>
  </si>
  <si>
    <t xml:space="preserve"> - izvedba sidranja po detajlih statike - kompletno za celotno stopnišče ST 002
* sidranje se izvede z uvrtanjem lukenj in vgradnjo rezanih jeklenih palic za armiranje betona D=20mm, e=20cm (na stikih spodnja rama mont.stopnic in AB talna plošča; naslon mont. stopniščne ram na zob AB podestov, ki je izdelan iz litega arm.betona kot kratka konzola, pa je prosto ležeč)– glej detajl</t>
  </si>
  <si>
    <t xml:space="preserve"> - izvedba sidranja po detajlih statike - kompletno za celotno stopnišče ST 001
* sidranje se izvede z uvrtanjem lukenj in vgradnjo rezanih jeklenih palic za armiranje betona D=20mm, e=20cm (na stikih spodnja rama mont.stopnic in AB talna plošča; naslon mont. stopniščne ram na zob AB podestov, ki je izdelan iz litega arm.betona kot kratka konzola, pa je prosto ležeč)– glej detajl</t>
  </si>
  <si>
    <t xml:space="preserve"> - izvedba sidranja po detajlih statike - kompletno za celotno stopnišče ST 003
* sidranje se izvede z uvrtanjem lukenj in vgradnjo rezanih jeklenih palic za armiranje betona D=20mm, e=20cm (na stikih spodnja rama mont.stopnic in AB talna plošča; naslon mont. stopniščne ram na zob AB podestov, ki je izdelan iz litega arm.betona kot kratka konzola, pa je prosto ležeč)– glej detajl</t>
  </si>
  <si>
    <t xml:space="preserve"> - izvedba sidranja po detajlih statike - kompletno za celotno stopnišče ST 004 in ST 005
* sidranje se izvede z uvrtanjem lukenj in vgradnjo rezanih jeklenih palic za armiranje betona D=20mm, e=20cm (na stikih spodnja rama mont.stopnic in AB talna plošča; naslon mont. stopniščne ram na zob AB podestov, ki je izdelan iz litega arm.betona kot kratka konzola, pa je prosto ležeč)– glej detajl</t>
  </si>
  <si>
    <t>Dobava kompletne sistemske linijske, povozne kanalete, vključno s pripadajočimi zaključki, fazonskimi kosi in s povozno rešetko (odporna pa mora biti na dinamične obremenitve koles vozil) ter vgradnjo v betonski tlak. Kompletna izvedba po navodilih proizvajalca, z vsemi preddeli, priključkom na kanalizacijo in zaključnimi deli.</t>
  </si>
  <si>
    <t>Kanaleta izdelane iz PE-PP mase v skladu z DIN V 19580/EN 1433 (proizvod kot npr. tip Recyfix PRO proizvajalca Hauraton ali enakovreden proizvod drugega proizvajalca), na konceh zaključena s tipskimi zapornimi elementi in vsemi potrebnimi fazonskimi kosi. Kanaleta se vgradi v izdelan utor v AB talni plošči z betonom (kvalitete C35/45, XC4,XA d32, PV-II, Dmax=16; poraba ca. 0,05m3/m1).
Kanaleta je opremljena z rešetko iz PA-GF mase (poliamid - steklena vlakna), črne barve, rege šir. 9mm - (proizvod kot npr. Fibretec proizvajalca Hauraton ali enakovreden proizvod drugega proizvajalca);
* vgradnja v AB tlak v garažni hiši;</t>
  </si>
  <si>
    <t>kompletna sistemska linijska kanaleta, sv.šir. 150mm, po osnovnem opisu (kot npr. Recyfix PRO 150 tip 115 ali enakovredno), na konceh zaključena s tipskimi zapornimi elementi in vsemi potrebnimi fazonskimi kosi ter s pripadajočimi o rešetko iz umetne mase, (kot npr. Fibratec ali enakovredno) - za razred obremenitve B 125kN
- skupna dolžina kanalete z 1x iztokom - L=1,7m1</t>
  </si>
  <si>
    <t>kompletna sistemska linijska kanaleta, sv.šir. 150mm, po osnovnem opisu (kot npr. Recyfix PRO 150 tip 115 ali enakovredno), na konceh zaključena s tipskimi zapornimi elementi in vsemi potrebnimi fazonskimi kosi ter s pripadajočimi o rešetko iz umetne mase, (kot npr. Fibratec ali enakovredno) - za razred obremenitve B 125kN
- skupna dolžina kanalete s 4x  iztokom - L=90,0m1</t>
  </si>
  <si>
    <t>kompletna sistemska linijska kanaleta, sv.šir. 150mm, po osnovnem opisu (kot npr. Recyfix PRO 150 tip 115 ali enakovredno), na konceh zaključena s tipskimi zapornimi elementi in vsemi potrebnimi fazonskimi kosi ter s pripadajočimi o rešetko iz umetne mase, (kot npr. Fibratec ali enakovredno) - za razred obremenitve B 125kN
- skupna dolžina kanalete z 1x  iztokom - L=1,6m1</t>
  </si>
  <si>
    <t>kompletna sistemska linijska kanaleta, sv.šir. 150mm, po osnovnem opisu (kot npr. Recyfix PRO 150 tip 115 ali enakovredno), na konceh zaključena s tipskimi zapornimi elementi in vsemi potrebnimi fazonskimi kosi ter s pripadajočimi o rešetko iz umetne mase, (kot npr. Fibratec ali enakovredno) - za razred obremenitve B 125kN
- skupna dolžina kanalete z 1x iztokom - L=12,0m1</t>
  </si>
  <si>
    <t>kompletna sistemska linijska kanaleta, sv.šir. 150mm, po osnovnem opisu (kot npr. Recyfix PRO 150 tip 115 ali enakovredno), na konceh zaključena s tipskimi zapornimi elementi in vsemi potrebnimi fazonskimi kosi ter s pripadajočimi o rešetko iz umetne mase, (kot npr. Fibratec ali enakovredno) - za razred obremenitve B 125kN
- skupna dolžina kanalete z 1x iztokom - L=14,2m1</t>
  </si>
  <si>
    <t>Cev Geberit PE: d=40mm</t>
  </si>
  <si>
    <t>Elektrovarilna spojka Geberit: d=40mm</t>
  </si>
  <si>
    <t>Koleno Geberit PE: 45°, d=56mm</t>
  </si>
  <si>
    <t>Redukcijski kos Geberit PE, ekscentričen, kratek: d=56mm, d1=40mm</t>
  </si>
  <si>
    <t>Odcep Geberit PE 45°: d=90mm, d1=63mm</t>
  </si>
  <si>
    <t>Redukcijski kos Geberit PE, ekscentričen, kratek: d=110mm, d1=56mm</t>
  </si>
  <si>
    <t>Odcep Geberit PE 45°: d=315mm, d1=160mm</t>
  </si>
  <si>
    <t>Cevna objemka Geberit z navojno spojko G 1/2", nastavljiva: di=40mm, di1=48mm</t>
  </si>
  <si>
    <t>Cevna objemka Geberit z navojno spojko M10, nastavljiva: di=40mm, di1=48mm</t>
  </si>
  <si>
    <t>Elektrovarilni trak Geberit za fiksno točko: d=56mm, d1=64mm</t>
  </si>
  <si>
    <t>Cevna objemka Geberit z navojno spojko G 1/2", nastavljiva: di=56mm, di1=64mm</t>
  </si>
  <si>
    <t>Cevna objemka Geberit Pluvia, nastavljiva: d1=56mm d2=64mm</t>
  </si>
  <si>
    <t>Cevna objemka Geberit z navojno spojko M10, nastavljiva: di=125mm, di1=133mm</t>
  </si>
  <si>
    <t xml:space="preserve">Izdelava, dobava in montaža nerjaveče ograje. Ograja je izdelana v kombinaciji cevi, sestavljenih v okvir in polnila iz pletene mreže; svetle višine 100 - 120 cm +  višine za sidranje. Konstrukcija, ročaj in okvir mrežnega polnila sta cinkana ter prašno barvana v tonu barve po izboru projektanta. Ograja je sestavljena iz elementov:
- jeklena cev Ø 20mm, kot okvir za mrežo (kot. npr. Carlstahl)
- ploščato železo 50/10mm varjeno na jekleno cev okvirja
- vertikalne stojke ploščato železo 60/6mm (uskladiti s statičnem preračunom), na koncu mrežnega elementa, spodnji rob poravnan z konstrukcijo;
- polnilo je mreža (velikosti okenc mreže dim. 60x60 mm) iz pletenic avstenitnega nerjavnega jekla ali inox jekla, kakovosti EN 1.4404, AISI 316 (kot npr. Carlstahl X-tend) napeta v okvir-konstrukcijo;
- ročaj iz ploščatega železa 60/6mm
- jeklena sidrna plošča d=10mm varjena na vertikalne stojke
</t>
  </si>
  <si>
    <t>Ograja oznake FCM.CT - pritrjena na beton iz vrha
Izdelava, dobava in montaža kovinske ograje poljubnega proizvajalca, kot npr.: Carlstahl ali tehnično enakovredno, višina ograje 100-110cm. 
- vijačenje in pritrditev kovinske ograje z navojnim palicami, maticami in vsem ostalim spojnim materialom. Vijačenje v jekleno konstrukcijo stopnic.
Izvedba po risbah in detajlu TIPI OGRAJ št. risbe 1000.</t>
  </si>
  <si>
    <t xml:space="preserve">Izdelava, dobava in montaža nerjaveče ograje posebnih oblik oznaka FCMC. Ograja je izdelana v kombinaciji cevi, sestavljenih v okvir in polnila iz pletene mreže; svetle spreminjajoče višine 100 - 200 cm +  višine za sidranje. Konstrukcija, ročaj in okvir mrežnega polnila sta cinkana ter prašno barvana v tonu barve po izboru projektanta. Ograja je sestavljena iz elementov:
- jeklena cev Ø 20mm, kot okvir za mrežo (kot. npr. Carlstahl)
- ploščato železo 50/10mm varjeno na jekleno cev okvirja
- vertikalne stojke ploščato železo 60/6mm (uskladiti s statičnem preračunom), na koncu mrežnega elementa, spodnji rob poravnan z konstrukcijo;
- polnilo je mreža (velikosti okenc mreže dim. 60x60 mm) iz pletenic avstenitnega nerjavnega jekla ali inox jekla, kakovosti EN 1.4404, AISI 316 (kot npr. Carlstahl X-tend) napeta v okvir-konstrukcijo;
- ročaj iz ploščatega železa 60/6mm
- jeklena sidrna plošča d=10mm varjena na vertikalne stojke
</t>
  </si>
  <si>
    <t>Ograja oznake FCMC.CS - pritrjena na beton s strani
Izdelava, dobava in montaža kovinske ograje poljubnega proizvajalca, kot npr.: Carlstahl ali tehnično enakovredno, višina ograje je spreminjajoča od 110 do 200cm + 27cm višina za sidranje. 
- sidranje in pritrditev kovinske ograje z navojnim palicami, maticami in vsem ostalim spojnim materialom. Sidranje v AB konstrukcijo.
Izvedba po risbah in detajlu STOPNIŠČA OBJEKT B št. risbe 0920 in TIPI OGRAJ št. risbe 1000. Obračun ograje v m2.</t>
  </si>
  <si>
    <t>1.količina</t>
  </si>
  <si>
    <t>zmanjšanje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</si>
</sst>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_-* #,##0.00\ _€_-;\-* #,##0.00\ _€_-;_-* &quot;-&quot;??\ _€_-;_-@_-"/>
    <numFmt numFmtId="165" formatCode="_-* #,##0.00\ _S_I_T_-;\-* #,##0.00\ _S_I_T_-;_-* &quot;-&quot;??\ _S_I_T_-;_-@_-"/>
    <numFmt numFmtId="166" formatCode="_ * #,##0_-&quot; SLT&quot;_ ;_ * #,##0&quot;- SLT&quot;_ ;_ * \-_-&quot; SLT&quot;_ ;_ @_ "/>
    <numFmt numFmtId="167" formatCode="_-* #,##0.00\ &quot;SIT&quot;_-;\-* #,##0.00\ &quot;SIT&quot;_-;_-* &quot;-&quot;??\ &quot;SIT&quot;_-;_-@_-"/>
    <numFmt numFmtId="168" formatCode="_ * #,##0.00_-&quot; SLT&quot;_ ;_ * #,##0.00&quot;- SLT&quot;_ ;_ * \-??_-&quot; SLT&quot;_ ;_ @_ "/>
    <numFmt numFmtId="169" formatCode="_(&quot;$&quot;* #,##0_);_(&quot;$&quot;* \(#,##0\);_(&quot;$&quot;* &quot;-&quot;_);_(@_)"/>
    <numFmt numFmtId="170" formatCode="_(&quot;$&quot;* #,##0.00_);_(&quot;$&quot;* \(#,##0.00\);_(&quot;$&quot;* &quot;-&quot;??_);_(@_)"/>
    <numFmt numFmtId="171" formatCode="_-&quot;€&quot;\ * #,##0.00_-;\-&quot;€&quot;\ * #,##0.00_-;_-&quot;€&quot;\ * &quot;-&quot;??_-;_-@_-"/>
    <numFmt numFmtId="172" formatCode="_-* #,##0&quot; €&quot;_-;\-* #,##0&quot; €&quot;_-;_-* &quot;- €&quot;_-;_-@_-"/>
    <numFmt numFmtId="173" formatCode="&quot;$&quot;#,##0.00_);[Red]\(&quot;$&quot;#,##0.00\)"/>
    <numFmt numFmtId="174" formatCode="_-* #,##0.00\ _S_I_T_-;\-* #,##0.00\ _S_I_T_-;_-* \-??\ _S_I_T_-;_-@_-"/>
    <numFmt numFmtId="175" formatCode="#,##0.0"/>
  </numFmts>
  <fonts count="93">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Arial"/>
      <family val="2"/>
      <charset val="238"/>
    </font>
    <font>
      <sz val="10"/>
      <name val="Arial"/>
      <family val="2"/>
      <charset val="238"/>
    </font>
    <font>
      <sz val="11"/>
      <color theme="1"/>
      <name val="Calibri"/>
      <family val="2"/>
      <charset val="238"/>
      <scheme val="minor"/>
    </font>
    <font>
      <b/>
      <sz val="9"/>
      <name val="Arial"/>
      <family val="2"/>
      <charset val="238"/>
    </font>
    <font>
      <b/>
      <sz val="12"/>
      <name val="Arial"/>
      <family val="2"/>
      <charset val="238"/>
    </font>
    <font>
      <sz val="9"/>
      <name val="Arial"/>
      <family val="2"/>
      <charset val="238"/>
    </font>
    <font>
      <b/>
      <sz val="11"/>
      <name val="Arial"/>
      <family val="2"/>
      <charset val="238"/>
    </font>
    <font>
      <sz val="11"/>
      <color theme="1"/>
      <name val="Arial"/>
      <family val="2"/>
      <charset val="238"/>
    </font>
    <font>
      <sz val="11"/>
      <name val="Arial"/>
      <family val="2"/>
      <charset val="238"/>
    </font>
    <font>
      <b/>
      <sz val="10"/>
      <name val="Arial"/>
      <family val="2"/>
      <charset val="238"/>
    </font>
    <font>
      <sz val="10"/>
      <color rgb="FF0070C0"/>
      <name val="Arial"/>
      <family val="2"/>
      <charset val="238"/>
    </font>
    <font>
      <sz val="10"/>
      <name val="Arial Narrow"/>
      <family val="2"/>
      <charset val="238"/>
    </font>
    <font>
      <sz val="10"/>
      <color indexed="12"/>
      <name val="Arial Narrow"/>
      <family val="2"/>
      <charset val="238"/>
    </font>
    <font>
      <sz val="9"/>
      <color theme="1"/>
      <name val="Arial"/>
      <family val="2"/>
      <charset val="238"/>
    </font>
    <font>
      <sz val="10"/>
      <name val="Arial CE"/>
      <charset val="238"/>
    </font>
    <font>
      <sz val="10"/>
      <color rgb="FF0070C0"/>
      <name val="Arial CE"/>
      <charset val="238"/>
    </font>
    <font>
      <sz val="10"/>
      <name val="Arial CE"/>
      <family val="2"/>
      <charset val="238"/>
    </font>
    <font>
      <i/>
      <sz val="9"/>
      <name val="Arial"/>
      <family val="2"/>
      <charset val="238"/>
    </font>
    <font>
      <sz val="11"/>
      <color indexed="8"/>
      <name val="Calibri"/>
      <family val="2"/>
      <charset val="238"/>
    </font>
    <font>
      <sz val="10"/>
      <color indexed="8"/>
      <name val="Arial"/>
      <family val="2"/>
      <charset val="238"/>
    </font>
    <font>
      <sz val="11"/>
      <color indexed="9"/>
      <name val="Calibri"/>
      <family val="2"/>
      <charset val="238"/>
    </font>
    <font>
      <sz val="10"/>
      <color indexed="9"/>
      <name val="Arial"/>
      <family val="2"/>
      <charset val="238"/>
    </font>
    <font>
      <sz val="11"/>
      <color indexed="16"/>
      <name val="Calibri"/>
      <family val="2"/>
      <charset val="238"/>
    </font>
    <font>
      <sz val="11"/>
      <color indexed="20"/>
      <name val="Calibri"/>
      <family val="2"/>
      <charset val="238"/>
    </font>
    <font>
      <sz val="10"/>
      <color indexed="20"/>
      <name val="Arial"/>
      <family val="2"/>
      <charset val="238"/>
    </font>
    <font>
      <b/>
      <sz val="11"/>
      <color indexed="53"/>
      <name val="Calibri"/>
      <family val="2"/>
      <charset val="238"/>
    </font>
    <font>
      <b/>
      <sz val="11"/>
      <color indexed="52"/>
      <name val="Calibri"/>
      <family val="2"/>
      <charset val="238"/>
    </font>
    <font>
      <b/>
      <sz val="10"/>
      <color indexed="52"/>
      <name val="Arial"/>
      <family val="2"/>
      <charset val="238"/>
    </font>
    <font>
      <b/>
      <sz val="11"/>
      <color indexed="9"/>
      <name val="Calibri"/>
      <family val="2"/>
      <charset val="238"/>
    </font>
    <font>
      <b/>
      <sz val="10"/>
      <color indexed="9"/>
      <name val="Arial"/>
      <family val="2"/>
      <charset val="238"/>
    </font>
    <font>
      <sz val="11"/>
      <name val="Garamond"/>
      <family val="1"/>
      <charset val="238"/>
    </font>
    <font>
      <sz val="10"/>
      <name val="Arial"/>
      <family val="2"/>
    </font>
    <font>
      <sz val="11"/>
      <color indexed="17"/>
      <name val="Calibri"/>
      <family val="2"/>
      <charset val="238"/>
    </font>
    <font>
      <sz val="9"/>
      <name val="Futura Prins"/>
      <charset val="238"/>
    </font>
    <font>
      <sz val="9"/>
      <name val="Futura Prins"/>
    </font>
    <font>
      <b/>
      <sz val="11"/>
      <color indexed="8"/>
      <name val="Calibri"/>
      <family val="2"/>
      <charset val="238"/>
    </font>
    <font>
      <sz val="9"/>
      <name val="Courier New CE"/>
      <family val="3"/>
      <charset val="238"/>
    </font>
    <font>
      <i/>
      <sz val="11"/>
      <color indexed="23"/>
      <name val="Calibri"/>
      <family val="2"/>
      <charset val="238"/>
    </font>
    <font>
      <i/>
      <sz val="10"/>
      <color indexed="23"/>
      <name val="Arial"/>
      <family val="2"/>
      <charset val="238"/>
    </font>
    <font>
      <u/>
      <sz val="10"/>
      <color indexed="20"/>
      <name val="Arial"/>
      <family val="2"/>
      <charset val="238"/>
    </font>
    <font>
      <sz val="10"/>
      <color indexed="17"/>
      <name val="Arial"/>
      <family val="2"/>
      <charset val="238"/>
    </font>
    <font>
      <b/>
      <sz val="15"/>
      <color indexed="62"/>
      <name val="Calibri"/>
      <family val="2"/>
      <charset val="238"/>
    </font>
    <font>
      <b/>
      <sz val="15"/>
      <color indexed="56"/>
      <name val="Calibri"/>
      <family val="2"/>
      <charset val="238"/>
    </font>
    <font>
      <b/>
      <sz val="15"/>
      <color indexed="56"/>
      <name val="Arial"/>
      <family val="2"/>
      <charset val="238"/>
    </font>
    <font>
      <b/>
      <sz val="13"/>
      <color indexed="62"/>
      <name val="Calibri"/>
      <family val="2"/>
      <charset val="238"/>
    </font>
    <font>
      <b/>
      <sz val="13"/>
      <color indexed="56"/>
      <name val="Calibri"/>
      <family val="2"/>
      <charset val="238"/>
    </font>
    <font>
      <b/>
      <sz val="13"/>
      <color indexed="56"/>
      <name val="Arial"/>
      <family val="2"/>
      <charset val="238"/>
    </font>
    <font>
      <b/>
      <sz val="11"/>
      <color indexed="62"/>
      <name val="Calibri"/>
      <family val="2"/>
      <charset val="238"/>
    </font>
    <font>
      <b/>
      <sz val="11"/>
      <color indexed="56"/>
      <name val="Calibri"/>
      <family val="2"/>
      <charset val="238"/>
    </font>
    <font>
      <b/>
      <sz val="11"/>
      <color indexed="56"/>
      <name val="Arial"/>
      <family val="2"/>
      <charset val="238"/>
    </font>
    <font>
      <u/>
      <sz val="10"/>
      <color indexed="12"/>
      <name val="MS Sans Serif"/>
      <family val="2"/>
    </font>
    <font>
      <u/>
      <sz val="9"/>
      <color indexed="12"/>
      <name val="Arial"/>
      <family val="2"/>
      <charset val="238"/>
    </font>
    <font>
      <sz val="11"/>
      <color indexed="62"/>
      <name val="Calibri"/>
      <family val="2"/>
      <charset val="238"/>
    </font>
    <font>
      <sz val="10"/>
      <color indexed="62"/>
      <name val="Arial"/>
      <family val="2"/>
      <charset val="238"/>
    </font>
    <font>
      <b/>
      <sz val="11"/>
      <color indexed="63"/>
      <name val="Calibri"/>
      <family val="2"/>
      <charset val="238"/>
    </font>
    <font>
      <sz val="11"/>
      <color indexed="53"/>
      <name val="Calibri"/>
      <family val="2"/>
      <charset val="238"/>
    </font>
    <font>
      <sz val="11"/>
      <color indexed="52"/>
      <name val="Calibri"/>
      <family val="2"/>
      <charset val="238"/>
    </font>
    <font>
      <sz val="10"/>
      <color indexed="52"/>
      <name val="Arial"/>
      <family val="2"/>
      <charset val="238"/>
    </font>
    <font>
      <b/>
      <sz val="18"/>
      <color indexed="56"/>
      <name val="Cambria"/>
      <family val="2"/>
      <charset val="238"/>
    </font>
    <font>
      <sz val="10"/>
      <name val="MS Sans Serif"/>
      <family val="2"/>
    </font>
    <font>
      <sz val="10"/>
      <color theme="1"/>
      <name val="Arial Narrow"/>
      <family val="2"/>
      <charset val="238"/>
    </font>
    <font>
      <sz val="11"/>
      <color indexed="60"/>
      <name val="Calibri"/>
      <family val="2"/>
      <charset val="238"/>
    </font>
    <font>
      <sz val="10"/>
      <color indexed="60"/>
      <name val="Arial"/>
      <family val="2"/>
      <charset val="238"/>
    </font>
    <font>
      <sz val="10"/>
      <name val="SL Dutch"/>
      <charset val="238"/>
    </font>
    <font>
      <sz val="11"/>
      <color indexed="10"/>
      <name val="Calibri"/>
      <family val="2"/>
      <charset val="238"/>
    </font>
    <font>
      <b/>
      <sz val="10"/>
      <color indexed="63"/>
      <name val="Arial"/>
      <family val="2"/>
      <charset val="238"/>
    </font>
    <font>
      <sz val="11"/>
      <name val="Futura Prins"/>
    </font>
    <font>
      <b/>
      <sz val="18"/>
      <color indexed="62"/>
      <name val="Cambria"/>
      <family val="2"/>
      <charset val="238"/>
    </font>
    <font>
      <sz val="10"/>
      <name val="Helv"/>
      <charset val="204"/>
    </font>
    <font>
      <sz val="10"/>
      <name val="Helv"/>
    </font>
    <font>
      <b/>
      <sz val="10"/>
      <color indexed="8"/>
      <name val="Arial"/>
      <family val="2"/>
      <charset val="238"/>
    </font>
    <font>
      <sz val="10"/>
      <color indexed="10"/>
      <name val="Arial"/>
      <family val="2"/>
      <charset val="238"/>
    </font>
    <font>
      <sz val="8"/>
      <name val="Arial"/>
      <family val="2"/>
      <charset val="238"/>
    </font>
    <font>
      <sz val="9"/>
      <name val="Arial CE"/>
      <family val="2"/>
      <charset val="238"/>
    </font>
    <font>
      <sz val="9"/>
      <name val="Calibri"/>
      <family val="2"/>
      <charset val="238"/>
    </font>
    <font>
      <i/>
      <sz val="8"/>
      <name val="Arial"/>
      <family val="2"/>
      <charset val="238"/>
    </font>
    <font>
      <sz val="9"/>
      <color rgb="FF000000"/>
      <name val="Arial"/>
      <family val="2"/>
      <charset val="238"/>
    </font>
    <font>
      <sz val="9"/>
      <name val="Arial CE"/>
      <charset val="238"/>
    </font>
    <font>
      <sz val="9"/>
      <name val="Arial"/>
      <family val="2"/>
    </font>
    <font>
      <b/>
      <sz val="10"/>
      <color rgb="FF0070C0"/>
      <name val="Arial"/>
      <family val="2"/>
      <charset val="238"/>
    </font>
    <font>
      <sz val="10"/>
      <name val="Arial CE"/>
    </font>
    <font>
      <sz val="9"/>
      <color theme="1"/>
      <name val="Arial CE"/>
    </font>
    <font>
      <sz val="11"/>
      <color indexed="8"/>
      <name val="Calibri"/>
      <family val="2"/>
    </font>
    <font>
      <sz val="11"/>
      <color indexed="8"/>
      <name val="Arial"/>
      <family val="2"/>
    </font>
    <font>
      <sz val="10"/>
      <name val="Arial CE"/>
      <family val="2"/>
    </font>
  </fonts>
  <fills count="49">
    <fill>
      <patternFill patternType="none"/>
    </fill>
    <fill>
      <patternFill patternType="gray125"/>
    </fill>
    <fill>
      <patternFill patternType="solid">
        <fgColor theme="9"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53"/>
      </patternFill>
    </fill>
    <fill>
      <patternFill patternType="solid">
        <fgColor indexed="45"/>
        <bgColor indexed="45"/>
      </patternFill>
    </fill>
    <fill>
      <patternFill patternType="solid">
        <fgColor indexed="9"/>
        <bgColor indexed="9"/>
      </patternFill>
    </fill>
    <fill>
      <patternFill patternType="solid">
        <fgColor indexed="22"/>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9"/>
        <bgColor indexed="64"/>
      </patternFill>
    </fill>
    <fill>
      <patternFill patternType="solid">
        <fgColor theme="9" tint="0.39997558519241921"/>
        <bgColor indexed="64"/>
      </patternFill>
    </fill>
    <fill>
      <patternFill patternType="solid">
        <fgColor rgb="FFFFFF00"/>
        <bgColor indexed="64"/>
      </patternFill>
    </fill>
  </fills>
  <borders count="32">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62"/>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style="thin">
        <color indexed="23"/>
      </left>
      <right style="thin">
        <color indexed="23"/>
      </right>
      <top style="thin">
        <color indexed="23"/>
      </top>
      <bottom style="thin">
        <color indexed="23"/>
      </bottom>
      <diagonal/>
    </border>
    <border>
      <left/>
      <right/>
      <top style="thin">
        <color indexed="54"/>
      </top>
      <bottom style="double">
        <color indexed="54"/>
      </bottom>
      <diagonal/>
    </border>
    <border>
      <left/>
      <right/>
      <top style="thin">
        <color indexed="62"/>
      </top>
      <bottom style="double">
        <color indexed="62"/>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hair">
        <color auto="1"/>
      </left>
      <right/>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bottom style="hair">
        <color auto="1"/>
      </bottom>
      <diagonal/>
    </border>
    <border>
      <left style="hair">
        <color auto="1"/>
      </left>
      <right/>
      <top style="hair">
        <color auto="1"/>
      </top>
      <bottom/>
      <diagonal/>
    </border>
  </borders>
  <cellStyleXfs count="685">
    <xf numFmtId="0" fontId="0" fillId="0" borderId="0"/>
    <xf numFmtId="0" fontId="9" fillId="0" borderId="0"/>
    <xf numFmtId="164" fontId="10"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10" fillId="0" borderId="0"/>
    <xf numFmtId="0" fontId="9" fillId="0" borderId="0"/>
    <xf numFmtId="0" fontId="10" fillId="0" borderId="0"/>
    <xf numFmtId="0" fontId="10" fillId="0" borderId="0"/>
    <xf numFmtId="0" fontId="10" fillId="0" borderId="0"/>
    <xf numFmtId="0" fontId="9" fillId="0" borderId="0"/>
    <xf numFmtId="0" fontId="22" fillId="0" borderId="0"/>
    <xf numFmtId="0" fontId="9" fillId="0" borderId="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7" fillId="5" borderId="0" applyNumberFormat="0" applyBorder="0" applyAlignment="0" applyProtection="0"/>
    <xf numFmtId="0" fontId="26" fillId="6" borderId="0" applyNumberFormat="0" applyBorder="0" applyAlignment="0" applyProtection="0"/>
    <xf numFmtId="0" fontId="27" fillId="6" borderId="0" applyNumberFormat="0" applyBorder="0" applyAlignment="0" applyProtection="0"/>
    <xf numFmtId="0" fontId="26" fillId="7" borderId="0" applyNumberFormat="0" applyBorder="0" applyAlignment="0" applyProtection="0"/>
    <xf numFmtId="0" fontId="27" fillId="7" borderId="0" applyNumberFormat="0" applyBorder="0" applyAlignment="0" applyProtection="0"/>
    <xf numFmtId="0" fontId="26" fillId="8" borderId="0" applyNumberFormat="0" applyBorder="0" applyAlignment="0" applyProtection="0"/>
    <xf numFmtId="0" fontId="27" fillId="8" borderId="0" applyNumberFormat="0" applyBorder="0" applyAlignment="0" applyProtection="0"/>
    <xf numFmtId="0" fontId="26" fillId="9" borderId="0" applyNumberFormat="0" applyBorder="0" applyAlignment="0" applyProtection="0"/>
    <xf numFmtId="0" fontId="27" fillId="9" borderId="0" applyNumberFormat="0" applyBorder="0" applyAlignment="0" applyProtection="0"/>
    <xf numFmtId="0" fontId="26" fillId="10" borderId="0" applyNumberFormat="0" applyBorder="0" applyAlignment="0" applyProtection="0"/>
    <xf numFmtId="0" fontId="27"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26" fillId="14" borderId="0" applyNumberFormat="0" applyBorder="0" applyAlignment="0" applyProtection="0"/>
    <xf numFmtId="0" fontId="26" fillId="11" borderId="0" applyNumberFormat="0" applyBorder="0" applyAlignment="0" applyProtection="0"/>
    <xf numFmtId="0" fontId="27" fillId="11" borderId="0" applyNumberFormat="0" applyBorder="0" applyAlignment="0" applyProtection="0"/>
    <xf numFmtId="0" fontId="26" fillId="12" borderId="0" applyNumberFormat="0" applyBorder="0" applyAlignment="0" applyProtection="0"/>
    <xf numFmtId="0" fontId="27" fillId="12" borderId="0" applyNumberFormat="0" applyBorder="0" applyAlignment="0" applyProtection="0"/>
    <xf numFmtId="0" fontId="26" fillId="13" borderId="0" applyNumberFormat="0" applyBorder="0" applyAlignment="0" applyProtection="0"/>
    <xf numFmtId="0" fontId="27" fillId="13" borderId="0" applyNumberFormat="0" applyBorder="0" applyAlignment="0" applyProtection="0"/>
    <xf numFmtId="0" fontId="26" fillId="8" borderId="0" applyNumberFormat="0" applyBorder="0" applyAlignment="0" applyProtection="0"/>
    <xf numFmtId="0" fontId="27" fillId="8" borderId="0" applyNumberFormat="0" applyBorder="0" applyAlignment="0" applyProtection="0"/>
    <xf numFmtId="0" fontId="26" fillId="11" borderId="0" applyNumberFormat="0" applyBorder="0" applyAlignment="0" applyProtection="0"/>
    <xf numFmtId="0" fontId="27" fillId="11" borderId="0" applyNumberFormat="0" applyBorder="0" applyAlignment="0" applyProtection="0"/>
    <xf numFmtId="0" fontId="26" fillId="14" borderId="0" applyNumberFormat="0" applyBorder="0" applyAlignment="0" applyProtection="0"/>
    <xf numFmtId="0" fontId="27" fillId="14" borderId="0" applyNumberFormat="0" applyBorder="0" applyAlignment="0" applyProtection="0"/>
    <xf numFmtId="0" fontId="28" fillId="15"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5" borderId="0" applyNumberFormat="0" applyBorder="0" applyAlignment="0" applyProtection="0"/>
    <xf numFmtId="0" fontId="29" fillId="15" borderId="0" applyNumberFormat="0" applyBorder="0" applyAlignment="0" applyProtection="0"/>
    <xf numFmtId="0" fontId="28" fillId="12" borderId="0" applyNumberFormat="0" applyBorder="0" applyAlignment="0" applyProtection="0"/>
    <xf numFmtId="0" fontId="29" fillId="12" borderId="0" applyNumberFormat="0" applyBorder="0" applyAlignment="0" applyProtection="0"/>
    <xf numFmtId="0" fontId="28" fillId="13" borderId="0" applyNumberFormat="0" applyBorder="0" applyAlignment="0" applyProtection="0"/>
    <xf numFmtId="0" fontId="29" fillId="13" borderId="0" applyNumberFormat="0" applyBorder="0" applyAlignment="0" applyProtection="0"/>
    <xf numFmtId="0" fontId="28" fillId="16" borderId="0" applyNumberFormat="0" applyBorder="0" applyAlignment="0" applyProtection="0"/>
    <xf numFmtId="0" fontId="29" fillId="16" borderId="0" applyNumberFormat="0" applyBorder="0" applyAlignment="0" applyProtection="0"/>
    <xf numFmtId="0" fontId="28" fillId="17"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9" fillId="18" borderId="0" applyNumberFormat="0" applyBorder="0" applyAlignment="0" applyProtection="0"/>
    <xf numFmtId="0" fontId="28" fillId="19"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9"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9"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6" borderId="0" applyNumberFormat="0" applyBorder="0" applyAlignment="0" applyProtection="0"/>
    <xf numFmtId="0" fontId="26" fillId="24" borderId="0" applyNumberFormat="0" applyBorder="0" applyAlignment="0" applyProtection="0"/>
    <xf numFmtId="0" fontId="26" fillId="28" borderId="0" applyNumberFormat="0" applyBorder="0" applyAlignment="0" applyProtection="0"/>
    <xf numFmtId="0" fontId="28" fillId="25"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9"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19" borderId="0" applyNumberFormat="0" applyBorder="0" applyAlignment="0" applyProtection="0"/>
    <xf numFmtId="0" fontId="26" fillId="20" borderId="0" applyNumberFormat="0" applyBorder="0" applyAlignment="0" applyProtection="0"/>
    <xf numFmtId="0" fontId="26" fillId="25" borderId="0" applyNumberFormat="0" applyBorder="0" applyAlignment="0" applyProtection="0"/>
    <xf numFmtId="0" fontId="28" fillId="25"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9"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30" borderId="0" applyNumberFormat="0" applyBorder="0" applyAlignment="0" applyProtection="0"/>
    <xf numFmtId="0" fontId="26" fillId="31" borderId="0" applyNumberFormat="0" applyBorder="0" applyAlignment="0" applyProtection="0"/>
    <xf numFmtId="0" fontId="26" fillId="20" borderId="0" applyNumberFormat="0" applyBorder="0" applyAlignment="0" applyProtection="0"/>
    <xf numFmtId="0" fontId="28" fillId="21"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9"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32" borderId="0" applyNumberFormat="0" applyBorder="0" applyAlignment="0" applyProtection="0"/>
    <xf numFmtId="0" fontId="26" fillId="24" borderId="0" applyNumberFormat="0" applyBorder="0" applyAlignment="0" applyProtection="0"/>
    <xf numFmtId="0" fontId="26" fillId="33" borderId="0" applyNumberFormat="0" applyBorder="0" applyAlignment="0" applyProtection="0"/>
    <xf numFmtId="0" fontId="28" fillId="33"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9"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30" fillId="35" borderId="0" applyNumberFormat="0" applyBorder="0" applyAlignment="0" applyProtection="0"/>
    <xf numFmtId="0" fontId="31" fillId="6" borderId="0" applyNumberFormat="0" applyBorder="0" applyAlignment="0" applyProtection="0"/>
    <xf numFmtId="0" fontId="32" fillId="6" borderId="0" applyNumberFormat="0" applyBorder="0" applyAlignment="0" applyProtection="0"/>
    <xf numFmtId="0" fontId="33" fillId="36" borderId="9" applyNumberFormat="0" applyAlignment="0" applyProtection="0"/>
    <xf numFmtId="0" fontId="34" fillId="37" borderId="9" applyNumberFormat="0" applyAlignment="0" applyProtection="0"/>
    <xf numFmtId="0" fontId="34" fillId="37" borderId="9" applyNumberFormat="0" applyAlignment="0" applyProtection="0"/>
    <xf numFmtId="0" fontId="35" fillId="37" borderId="9" applyNumberFormat="0" applyAlignment="0" applyProtection="0"/>
    <xf numFmtId="0" fontId="36" fillId="26" borderId="10" applyNumberFormat="0" applyAlignment="0" applyProtection="0"/>
    <xf numFmtId="0" fontId="36" fillId="38" borderId="10" applyNumberFormat="0" applyAlignment="0" applyProtection="0"/>
    <xf numFmtId="0" fontId="37" fillId="38" borderId="10" applyNumberFormat="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38"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38" fillId="0" borderId="0" applyFont="0" applyFill="0" applyBorder="0" applyAlignment="0" applyProtection="0"/>
    <xf numFmtId="165" fontId="38"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38" fillId="0" borderId="0" applyFont="0" applyFill="0" applyBorder="0" applyAlignment="0" applyProtection="0"/>
    <xf numFmtId="165" fontId="38" fillId="0" borderId="0" applyFont="0" applyFill="0" applyBorder="0" applyAlignment="0" applyProtection="0"/>
    <xf numFmtId="165" fontId="38"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38" fillId="0" borderId="0" applyFont="0" applyFill="0" applyBorder="0" applyAlignment="0" applyProtection="0"/>
    <xf numFmtId="165" fontId="38" fillId="0" borderId="0" applyFont="0" applyFill="0" applyBorder="0" applyAlignment="0" applyProtection="0"/>
    <xf numFmtId="165" fontId="22" fillId="0" borderId="0" applyFont="0" applyFill="0" applyBorder="0" applyAlignment="0" applyProtection="0"/>
    <xf numFmtId="165" fontId="38"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6" fontId="24" fillId="0" borderId="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8" fontId="24" fillId="0" borderId="0" applyFill="0" applyBorder="0" applyAlignment="0" applyProtection="0"/>
    <xf numFmtId="169" fontId="39" fillId="0" borderId="0" applyFont="0" applyFill="0" applyBorder="0" applyAlignment="0" applyProtection="0"/>
    <xf numFmtId="170" fontId="39" fillId="0" borderId="0" applyFont="0" applyFill="0" applyBorder="0" applyAlignment="0" applyProtection="0"/>
    <xf numFmtId="0" fontId="40" fillId="7" borderId="0" applyNumberFormat="0" applyBorder="0" applyAlignment="0" applyProtection="0"/>
    <xf numFmtId="0" fontId="41" fillId="0" borderId="5" applyAlignment="0"/>
    <xf numFmtId="0" fontId="42" fillId="0" borderId="5" applyAlignment="0"/>
    <xf numFmtId="0" fontId="42" fillId="0" borderId="5">
      <alignment vertical="top" wrapText="1"/>
    </xf>
    <xf numFmtId="0" fontId="43" fillId="39" borderId="0" applyNumberFormat="0" applyBorder="0" applyAlignment="0" applyProtection="0"/>
    <xf numFmtId="0" fontId="43" fillId="40" borderId="0" applyNumberFormat="0" applyBorder="0" applyAlignment="0" applyProtection="0"/>
    <xf numFmtId="0" fontId="43" fillId="41" borderId="0" applyNumberFormat="0" applyBorder="0" applyAlignment="0" applyProtection="0"/>
    <xf numFmtId="171" fontId="9" fillId="0" borderId="0" applyFont="0" applyFill="0" applyBorder="0" applyAlignment="0" applyProtection="0"/>
    <xf numFmtId="0" fontId="44" fillId="0" borderId="0"/>
    <xf numFmtId="0" fontId="45"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0" fillId="28" borderId="0" applyNumberFormat="0" applyBorder="0" applyAlignment="0" applyProtection="0"/>
    <xf numFmtId="0" fontId="40" fillId="7" borderId="0" applyNumberFormat="0" applyBorder="0" applyAlignment="0" applyProtection="0"/>
    <xf numFmtId="0" fontId="48" fillId="7" borderId="0" applyNumberFormat="0" applyBorder="0" applyAlignment="0" applyProtection="0"/>
    <xf numFmtId="0" fontId="49" fillId="0" borderId="11" applyNumberFormat="0" applyFill="0" applyAlignment="0" applyProtection="0"/>
    <xf numFmtId="0" fontId="50" fillId="0" borderId="12" applyNumberFormat="0" applyFill="0" applyAlignment="0" applyProtection="0"/>
    <xf numFmtId="0" fontId="51" fillId="0" borderId="12" applyNumberFormat="0" applyFill="0" applyAlignment="0" applyProtection="0"/>
    <xf numFmtId="0" fontId="52" fillId="0" borderId="13" applyNumberFormat="0" applyFill="0" applyAlignment="0" applyProtection="0"/>
    <xf numFmtId="0" fontId="53" fillId="0" borderId="13" applyNumberFormat="0" applyFill="0" applyAlignment="0" applyProtection="0"/>
    <xf numFmtId="0" fontId="54" fillId="0" borderId="13" applyNumberFormat="0" applyFill="0" applyAlignment="0" applyProtection="0"/>
    <xf numFmtId="0" fontId="55" fillId="0" borderId="14" applyNumberFormat="0" applyFill="0" applyAlignment="0" applyProtection="0"/>
    <xf numFmtId="0" fontId="56" fillId="0" borderId="15" applyNumberFormat="0" applyFill="0" applyAlignment="0" applyProtection="0"/>
    <xf numFmtId="0" fontId="57" fillId="0" borderId="15"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alignment vertical="top"/>
      <protection locked="0"/>
    </xf>
    <xf numFmtId="0" fontId="59" fillId="0" borderId="0" applyNumberFormat="0" applyFill="0" applyBorder="0" applyAlignment="0" applyProtection="0"/>
    <xf numFmtId="0" fontId="60" fillId="33" borderId="9" applyNumberFormat="0" applyAlignment="0" applyProtection="0"/>
    <xf numFmtId="0" fontId="60" fillId="10" borderId="9" applyNumberFormat="0" applyAlignment="0" applyProtection="0"/>
    <xf numFmtId="0" fontId="60" fillId="10" borderId="9" applyNumberFormat="0" applyAlignment="0" applyProtection="0"/>
    <xf numFmtId="0" fontId="61" fillId="10" borderId="9" applyNumberFormat="0" applyAlignment="0" applyProtection="0"/>
    <xf numFmtId="0" fontId="62" fillId="37" borderId="16" applyNumberFormat="0" applyAlignment="0" applyProtection="0"/>
    <xf numFmtId="0" fontId="62" fillId="37" borderId="16" applyNumberFormat="0" applyAlignment="0" applyProtection="0"/>
    <xf numFmtId="0" fontId="62" fillId="37" borderId="16" applyNumberFormat="0" applyAlignment="0" applyProtection="0"/>
    <xf numFmtId="0" fontId="63" fillId="0" borderId="17" applyNumberFormat="0" applyFill="0" applyAlignment="0" applyProtection="0"/>
    <xf numFmtId="0" fontId="64" fillId="0" borderId="17" applyNumberFormat="0" applyFill="0" applyAlignment="0" applyProtection="0"/>
    <xf numFmtId="0" fontId="65" fillId="0" borderId="17" applyNumberFormat="0" applyFill="0" applyAlignment="0" applyProtection="0"/>
    <xf numFmtId="0" fontId="50" fillId="0" borderId="12" applyNumberFormat="0" applyFill="0" applyAlignment="0" applyProtection="0"/>
    <xf numFmtId="0" fontId="53" fillId="0" borderId="13" applyNumberFormat="0" applyFill="0" applyAlignment="0" applyProtection="0"/>
    <xf numFmtId="0" fontId="56" fillId="0" borderId="15" applyNumberFormat="0" applyFill="0" applyAlignment="0" applyProtection="0"/>
    <xf numFmtId="0" fontId="56" fillId="0" borderId="0" applyNumberFormat="0" applyFill="0" applyBorder="0" applyAlignment="0" applyProtection="0"/>
    <xf numFmtId="0" fontId="66" fillId="0" borderId="0" applyNumberFormat="0" applyFill="0" applyBorder="0" applyAlignment="0" applyProtection="0"/>
    <xf numFmtId="0" fontId="10" fillId="0" borderId="0"/>
    <xf numFmtId="0" fontId="10" fillId="0" borderId="0"/>
    <xf numFmtId="0" fontId="22" fillId="0" borderId="0"/>
    <xf numFmtId="0" fontId="9" fillId="0" borderId="0"/>
    <xf numFmtId="0" fontId="10" fillId="0" borderId="0"/>
    <xf numFmtId="0" fontId="10" fillId="0" borderId="0"/>
    <xf numFmtId="0" fontId="10" fillId="0" borderId="0"/>
    <xf numFmtId="0" fontId="10" fillId="0" borderId="0"/>
    <xf numFmtId="0" fontId="22" fillId="0" borderId="0"/>
    <xf numFmtId="0" fontId="24" fillId="0" borderId="0"/>
    <xf numFmtId="0" fontId="24" fillId="0" borderId="0"/>
    <xf numFmtId="0" fontId="9" fillId="0" borderId="0"/>
    <xf numFmtId="0" fontId="39" fillId="0" borderId="0"/>
    <xf numFmtId="0" fontId="9" fillId="0" borderId="0"/>
    <xf numFmtId="0" fontId="9" fillId="0" borderId="0"/>
    <xf numFmtId="0" fontId="22" fillId="0" borderId="0"/>
    <xf numFmtId="0" fontId="9" fillId="0" borderId="0"/>
    <xf numFmtId="0" fontId="9" fillId="0" borderId="0"/>
    <xf numFmtId="0" fontId="67" fillId="0" borderId="0">
      <alignment vertical="top"/>
    </xf>
    <xf numFmtId="0" fontId="39" fillId="0" borderId="0"/>
    <xf numFmtId="0" fontId="6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7" fillId="0" borderId="0"/>
    <xf numFmtId="0" fontId="9" fillId="0" borderId="0"/>
    <xf numFmtId="0" fontId="9" fillId="0" borderId="0"/>
    <xf numFmtId="0" fontId="3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9" fillId="42" borderId="0" applyNumberFormat="0" applyBorder="0" applyAlignment="0" applyProtection="0"/>
    <xf numFmtId="0" fontId="69" fillId="43" borderId="0" applyNumberFormat="0" applyBorder="0" applyAlignment="0" applyProtection="0"/>
    <xf numFmtId="0" fontId="70" fillId="43" borderId="0" applyNumberFormat="0" applyBorder="0" applyAlignment="0" applyProtection="0"/>
    <xf numFmtId="0" fontId="69" fillId="43" borderId="0" applyNumberFormat="0" applyBorder="0" applyAlignment="0" applyProtection="0"/>
    <xf numFmtId="0" fontId="9" fillId="0" borderId="0" applyNumberFormat="0" applyFill="0" applyBorder="0" applyAlignment="0" applyProtection="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38" fillId="0" borderId="0"/>
    <xf numFmtId="0" fontId="9" fillId="0" borderId="0" applyNumberFormat="0" applyFill="0" applyBorder="0" applyAlignment="0" applyProtection="0"/>
    <xf numFmtId="0" fontId="22" fillId="0" borderId="0"/>
    <xf numFmtId="2" fontId="22" fillId="0" borderId="0"/>
    <xf numFmtId="0" fontId="22" fillId="0" borderId="0"/>
    <xf numFmtId="0" fontId="38" fillId="0" borderId="0"/>
    <xf numFmtId="0" fontId="38" fillId="0" borderId="0"/>
    <xf numFmtId="0" fontId="22" fillId="0" borderId="0"/>
    <xf numFmtId="0" fontId="22" fillId="0" borderId="0"/>
    <xf numFmtId="0" fontId="22" fillId="0" borderId="0"/>
    <xf numFmtId="0" fontId="38" fillId="0" borderId="0"/>
    <xf numFmtId="0" fontId="38" fillId="0" borderId="0"/>
    <xf numFmtId="0" fontId="38" fillId="0" borderId="0"/>
    <xf numFmtId="0" fontId="22" fillId="0" borderId="0"/>
    <xf numFmtId="0" fontId="9" fillId="0" borderId="0" applyNumberFormat="0" applyFill="0" applyBorder="0" applyAlignment="0" applyProtection="0"/>
    <xf numFmtId="0" fontId="22" fillId="0" borderId="0"/>
    <xf numFmtId="0" fontId="24"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38" fillId="0" borderId="0"/>
    <xf numFmtId="0" fontId="38" fillId="0" borderId="0"/>
    <xf numFmtId="0" fontId="22" fillId="0" borderId="0"/>
    <xf numFmtId="0" fontId="10" fillId="0" borderId="0"/>
    <xf numFmtId="0" fontId="10" fillId="0" borderId="0"/>
    <xf numFmtId="0" fontId="38" fillId="0" borderId="0"/>
    <xf numFmtId="0" fontId="9" fillId="0" borderId="0" applyNumberFormat="0" applyFill="0" applyBorder="0" applyAlignment="0" applyProtection="0"/>
    <xf numFmtId="0" fontId="22" fillId="0" borderId="0"/>
    <xf numFmtId="0" fontId="22" fillId="0" borderId="0"/>
    <xf numFmtId="0" fontId="22" fillId="0" borderId="0"/>
    <xf numFmtId="0" fontId="22" fillId="0" borderId="0"/>
    <xf numFmtId="0" fontId="22" fillId="0" borderId="0"/>
    <xf numFmtId="0" fontId="9" fillId="0" borderId="0"/>
    <xf numFmtId="0" fontId="9" fillId="0" borderId="0"/>
    <xf numFmtId="0" fontId="9" fillId="24" borderId="18" applyNumberFormat="0" applyFont="0" applyAlignment="0" applyProtection="0"/>
    <xf numFmtId="0" fontId="22" fillId="44" borderId="18" applyNumberFormat="0" applyFont="0" applyAlignment="0" applyProtection="0"/>
    <xf numFmtId="0" fontId="22" fillId="44" borderId="18" applyNumberFormat="0" applyFont="0" applyAlignment="0" applyProtection="0"/>
    <xf numFmtId="0" fontId="38" fillId="44" borderId="18" applyNumberFormat="0" applyFont="0" applyAlignment="0" applyProtection="0"/>
    <xf numFmtId="0" fontId="71" fillId="0" borderId="0"/>
    <xf numFmtId="0" fontId="22" fillId="44" borderId="18" applyNumberFormat="0" applyFont="0" applyAlignment="0" applyProtection="0"/>
    <xf numFmtId="0" fontId="22" fillId="44" borderId="18" applyNumberFormat="0" applyFont="0" applyAlignment="0" applyProtection="0"/>
    <xf numFmtId="0" fontId="22" fillId="44" borderId="18" applyNumberFormat="0" applyFont="0" applyAlignment="0" applyProtection="0"/>
    <xf numFmtId="0" fontId="72" fillId="0" borderId="0" applyNumberFormat="0" applyFill="0" applyBorder="0" applyAlignment="0" applyProtection="0"/>
    <xf numFmtId="0" fontId="62" fillId="36" borderId="19" applyNumberFormat="0" applyAlignment="0" applyProtection="0"/>
    <xf numFmtId="0" fontId="62" fillId="37" borderId="19" applyNumberFormat="0" applyAlignment="0" applyProtection="0"/>
    <xf numFmtId="0" fontId="62" fillId="37" borderId="19" applyNumberFormat="0" applyAlignment="0" applyProtection="0"/>
    <xf numFmtId="0" fontId="73" fillId="37" borderId="19" applyNumberFormat="0" applyAlignment="0" applyProtection="0"/>
    <xf numFmtId="0" fontId="45" fillId="0" borderId="0" applyNumberFormat="0" applyFill="0" applyBorder="0" applyAlignment="0" applyProtection="0"/>
    <xf numFmtId="0" fontId="28" fillId="22" borderId="0" applyNumberFormat="0" applyBorder="0" applyAlignment="0" applyProtection="0"/>
    <xf numFmtId="0" fontId="28" fillId="27" borderId="0" applyNumberFormat="0" applyBorder="0" applyAlignment="0" applyProtection="0"/>
    <xf numFmtId="0" fontId="28" fillId="29"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34" borderId="0" applyNumberFormat="0" applyBorder="0" applyAlignment="0" applyProtection="0"/>
    <xf numFmtId="0" fontId="64" fillId="0" borderId="17" applyNumberFormat="0" applyFill="0" applyAlignment="0" applyProtection="0"/>
    <xf numFmtId="0" fontId="36" fillId="38" borderId="10" applyNumberFormat="0" applyAlignment="0" applyProtection="0"/>
    <xf numFmtId="49" fontId="74" fillId="45" borderId="20">
      <alignment horizontal="center" vertical="top" wrapText="1"/>
    </xf>
    <xf numFmtId="0" fontId="34" fillId="37" borderId="21" applyNumberFormat="0" applyAlignment="0" applyProtection="0"/>
    <xf numFmtId="0" fontId="34" fillId="37" borderId="21" applyNumberFormat="0" applyAlignment="0" applyProtection="0"/>
    <xf numFmtId="0" fontId="34" fillId="37" borderId="21" applyNumberFormat="0" applyAlignment="0" applyProtection="0"/>
    <xf numFmtId="0" fontId="75" fillId="0" borderId="0" applyNumberFormat="0" applyFill="0" applyBorder="0" applyAlignment="0" applyProtection="0"/>
    <xf numFmtId="0" fontId="31" fillId="6" borderId="0" applyNumberFormat="0" applyBorder="0" applyAlignment="0" applyProtection="0"/>
    <xf numFmtId="0" fontId="76" fillId="0" borderId="0"/>
    <xf numFmtId="0" fontId="24" fillId="0" borderId="0"/>
    <xf numFmtId="0" fontId="77" fillId="0" borderId="0"/>
    <xf numFmtId="0" fontId="71" fillId="0" borderId="0"/>
    <xf numFmtId="0" fontId="66" fillId="0" borderId="0" applyNumberFormat="0" applyFill="0" applyBorder="0" applyAlignment="0" applyProtection="0"/>
    <xf numFmtId="0" fontId="43" fillId="0" borderId="22" applyNumberFormat="0" applyFill="0" applyAlignment="0" applyProtection="0"/>
    <xf numFmtId="0" fontId="43" fillId="0" borderId="23" applyNumberFormat="0" applyFill="0" applyAlignment="0" applyProtection="0"/>
    <xf numFmtId="0" fontId="43" fillId="0" borderId="23" applyNumberFormat="0" applyFill="0" applyAlignment="0" applyProtection="0"/>
    <xf numFmtId="0" fontId="78" fillId="0" borderId="23" applyNumberFormat="0" applyFill="0" applyAlignment="0" applyProtection="0"/>
    <xf numFmtId="172" fontId="24" fillId="0" borderId="0" applyFill="0" applyBorder="0" applyAlignment="0" applyProtection="0"/>
    <xf numFmtId="173" fontId="67" fillId="0" borderId="0" applyFont="0" applyFill="0" applyBorder="0" applyAlignment="0" applyProtection="0"/>
    <xf numFmtId="167" fontId="22" fillId="0" borderId="0" applyFont="0" applyFill="0" applyBorder="0" applyAlignment="0" applyProtection="0"/>
    <xf numFmtId="44" fontId="9" fillId="0" borderId="0" applyFont="0" applyFill="0" applyBorder="0" applyAlignment="0" applyProtection="0"/>
    <xf numFmtId="40" fontId="67" fillId="0" borderId="0" applyFont="0" applyFill="0" applyBorder="0" applyAlignment="0" applyProtection="0"/>
    <xf numFmtId="165" fontId="9" fillId="0" borderId="0" applyFont="0" applyFill="0" applyBorder="0" applyAlignment="0" applyProtection="0"/>
    <xf numFmtId="165" fontId="22" fillId="0" borderId="0" applyFont="0" applyFill="0" applyBorder="0" applyAlignment="0" applyProtection="0"/>
    <xf numFmtId="164" fontId="10" fillId="0" borderId="0" applyFont="0" applyFill="0" applyBorder="0" applyAlignment="0" applyProtection="0"/>
    <xf numFmtId="0" fontId="60" fillId="10" borderId="21" applyNumberFormat="0" applyAlignment="0" applyProtection="0"/>
    <xf numFmtId="0" fontId="60" fillId="10" borderId="21" applyNumberFormat="0" applyAlignment="0" applyProtection="0"/>
    <xf numFmtId="0" fontId="60" fillId="10" borderId="21" applyNumberFormat="0" applyAlignment="0" applyProtection="0"/>
    <xf numFmtId="0" fontId="43" fillId="0" borderId="23" applyNumberFormat="0" applyFill="0" applyAlignment="0" applyProtection="0"/>
    <xf numFmtId="0" fontId="43" fillId="0" borderId="23" applyNumberFormat="0" applyFill="0" applyAlignment="0" applyProtection="0"/>
    <xf numFmtId="0" fontId="43" fillId="0" borderId="23" applyNumberFormat="0" applyFill="0" applyAlignment="0" applyProtection="0"/>
    <xf numFmtId="0" fontId="72" fillId="0" borderId="0" applyNumberFormat="0" applyFill="0" applyBorder="0" applyAlignment="0" applyProtection="0"/>
    <xf numFmtId="0" fontId="79" fillId="0" borderId="0" applyNumberFormat="0" applyFill="0" applyBorder="0" applyAlignment="0" applyProtection="0"/>
    <xf numFmtId="164" fontId="7" fillId="0" borderId="0" applyFont="0" applyFill="0" applyBorder="0" applyAlignment="0" applyProtection="0"/>
    <xf numFmtId="0" fontId="7" fillId="0" borderId="0"/>
    <xf numFmtId="0" fontId="9" fillId="0" borderId="0"/>
    <xf numFmtId="164" fontId="6" fillId="0" borderId="0" applyFont="0" applyFill="0" applyBorder="0" applyAlignment="0" applyProtection="0"/>
    <xf numFmtId="0" fontId="6" fillId="0" borderId="0"/>
    <xf numFmtId="164" fontId="5" fillId="0" borderId="0" applyFont="0" applyFill="0" applyBorder="0" applyAlignment="0" applyProtection="0"/>
    <xf numFmtId="0" fontId="5" fillId="0" borderId="0"/>
    <xf numFmtId="0" fontId="22" fillId="0" borderId="0"/>
    <xf numFmtId="164" fontId="22"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9" fillId="0" borderId="0"/>
    <xf numFmtId="164" fontId="3" fillId="0" borderId="0" applyFont="0" applyFill="0" applyBorder="0" applyAlignment="0" applyProtection="0"/>
    <xf numFmtId="0" fontId="3" fillId="0" borderId="0"/>
    <xf numFmtId="0" fontId="9" fillId="0" borderId="0"/>
    <xf numFmtId="164" fontId="2" fillId="0" borderId="0" applyFont="0" applyFill="0" applyBorder="0" applyAlignment="0" applyProtection="0"/>
    <xf numFmtId="0" fontId="2" fillId="0" borderId="0"/>
    <xf numFmtId="0" fontId="9" fillId="0" borderId="0"/>
    <xf numFmtId="0" fontId="2" fillId="0" borderId="0"/>
    <xf numFmtId="0" fontId="2" fillId="0" borderId="0"/>
    <xf numFmtId="0" fontId="2" fillId="0" borderId="0"/>
    <xf numFmtId="0" fontId="2" fillId="0" borderId="0"/>
    <xf numFmtId="164" fontId="1" fillId="0" borderId="0" applyFont="0" applyFill="0" applyBorder="0" applyAlignment="0" applyProtection="0"/>
    <xf numFmtId="0" fontId="1" fillId="0" borderId="0"/>
    <xf numFmtId="0" fontId="90" fillId="0" borderId="0"/>
    <xf numFmtId="0" fontId="91" fillId="0" borderId="0"/>
    <xf numFmtId="174" fontId="92" fillId="0" borderId="0" applyFill="0" applyBorder="0" applyAlignment="0" applyProtection="0"/>
    <xf numFmtId="0" fontId="92" fillId="0" borderId="0"/>
    <xf numFmtId="0" fontId="90" fillId="0" borderId="0"/>
    <xf numFmtId="0" fontId="90" fillId="0" borderId="0"/>
    <xf numFmtId="0" fontId="90" fillId="0" borderId="0"/>
  </cellStyleXfs>
  <cellXfs count="295">
    <xf numFmtId="0" fontId="0" fillId="0" borderId="0" xfId="0"/>
    <xf numFmtId="0" fontId="11" fillId="0" borderId="1" xfId="2" quotePrefix="1" applyNumberFormat="1" applyFont="1" applyBorder="1" applyAlignment="1" applyProtection="1">
      <alignment horizontal="center" vertical="center"/>
    </xf>
    <xf numFmtId="49" fontId="11" fillId="0" borderId="2" xfId="2" quotePrefix="1" applyNumberFormat="1" applyFont="1" applyBorder="1" applyAlignment="1" applyProtection="1">
      <alignment horizontal="center" vertical="center"/>
    </xf>
    <xf numFmtId="4" fontId="11" fillId="0" borderId="2" xfId="2" applyNumberFormat="1" applyFont="1" applyBorder="1" applyAlignment="1" applyProtection="1">
      <alignment horizontal="center" vertical="center"/>
    </xf>
    <xf numFmtId="4" fontId="11" fillId="0" borderId="2" xfId="2" quotePrefix="1" applyNumberFormat="1" applyFont="1" applyBorder="1" applyAlignment="1" applyProtection="1">
      <alignment horizontal="center" vertical="center"/>
    </xf>
    <xf numFmtId="4" fontId="11" fillId="0" borderId="3" xfId="2" quotePrefix="1" applyNumberFormat="1" applyFont="1" applyBorder="1" applyAlignment="1" applyProtection="1">
      <alignment horizontal="center" vertical="center"/>
    </xf>
    <xf numFmtId="49" fontId="12" fillId="2" borderId="4" xfId="3" quotePrefix="1" applyNumberFormat="1" applyFont="1" applyFill="1" applyBorder="1" applyAlignment="1" applyProtection="1">
      <alignment horizontal="left" vertical="top"/>
    </xf>
    <xf numFmtId="49" fontId="11" fillId="2" borderId="4" xfId="3" quotePrefix="1" applyNumberFormat="1" applyFont="1" applyFill="1" applyBorder="1" applyAlignment="1" applyProtection="1">
      <alignment horizontal="center"/>
    </xf>
    <xf numFmtId="4" fontId="13" fillId="2" borderId="4" xfId="3" quotePrefix="1" applyNumberFormat="1" applyFont="1" applyFill="1" applyBorder="1" applyAlignment="1" applyProtection="1">
      <alignment horizontal="right"/>
    </xf>
    <xf numFmtId="49" fontId="12" fillId="0" borderId="0" xfId="5" applyNumberFormat="1" applyFont="1" applyFill="1" applyBorder="1" applyAlignment="1" applyProtection="1">
      <alignment horizontal="left" vertical="top"/>
    </xf>
    <xf numFmtId="49" fontId="11" fillId="0" borderId="0" xfId="3" quotePrefix="1" applyNumberFormat="1" applyFont="1" applyFill="1" applyBorder="1" applyAlignment="1" applyProtection="1">
      <alignment horizontal="center"/>
    </xf>
    <xf numFmtId="4" fontId="13" fillId="0" borderId="0" xfId="3" quotePrefix="1" applyNumberFormat="1" applyFont="1" applyFill="1" applyBorder="1" applyAlignment="1" applyProtection="1">
      <alignment horizontal="right"/>
    </xf>
    <xf numFmtId="0" fontId="15" fillId="0" borderId="6" xfId="6" applyFont="1" applyBorder="1" applyProtection="1"/>
    <xf numFmtId="49" fontId="11" fillId="0" borderId="6" xfId="3" quotePrefix="1" applyNumberFormat="1" applyFont="1" applyFill="1" applyBorder="1" applyAlignment="1" applyProtection="1">
      <alignment horizontal="center"/>
    </xf>
    <xf numFmtId="4" fontId="13" fillId="0" borderId="6" xfId="3" quotePrefix="1" applyNumberFormat="1" applyFont="1" applyFill="1" applyBorder="1" applyAlignment="1" applyProtection="1">
      <alignment horizontal="right"/>
    </xf>
    <xf numFmtId="49" fontId="14" fillId="3" borderId="5" xfId="3" quotePrefix="1" applyNumberFormat="1" applyFont="1" applyFill="1" applyBorder="1" applyAlignment="1" applyProtection="1">
      <alignment horizontal="left" vertical="top"/>
    </xf>
    <xf numFmtId="49" fontId="14" fillId="3" borderId="4" xfId="3" quotePrefix="1" applyNumberFormat="1" applyFont="1" applyFill="1" applyBorder="1" applyAlignment="1" applyProtection="1">
      <alignment horizontal="center"/>
    </xf>
    <xf numFmtId="4" fontId="14" fillId="3" borderId="4" xfId="3" quotePrefix="1" applyNumberFormat="1" applyFont="1" applyFill="1" applyBorder="1" applyAlignment="1" applyProtection="1">
      <alignment horizontal="right"/>
    </xf>
    <xf numFmtId="49" fontId="14" fillId="0" borderId="5" xfId="3" quotePrefix="1" applyNumberFormat="1" applyFont="1" applyFill="1" applyBorder="1" applyAlignment="1" applyProtection="1">
      <alignment horizontal="left" vertical="top"/>
    </xf>
    <xf numFmtId="49" fontId="14" fillId="0" borderId="4" xfId="3" quotePrefix="1" applyNumberFormat="1" applyFont="1" applyFill="1" applyBorder="1" applyAlignment="1" applyProtection="1">
      <alignment horizontal="center"/>
    </xf>
    <xf numFmtId="4" fontId="14" fillId="0" borderId="4" xfId="3" quotePrefix="1" applyNumberFormat="1" applyFont="1" applyFill="1" applyBorder="1" applyAlignment="1" applyProtection="1">
      <alignment horizontal="right"/>
    </xf>
    <xf numFmtId="49" fontId="14" fillId="3" borderId="5" xfId="2" quotePrefix="1" applyNumberFormat="1" applyFont="1" applyFill="1" applyBorder="1" applyAlignment="1" applyProtection="1">
      <alignment horizontal="left" vertical="top"/>
    </xf>
    <xf numFmtId="49" fontId="14" fillId="0" borderId="5" xfId="2" quotePrefix="1" applyNumberFormat="1" applyFont="1" applyFill="1" applyBorder="1" applyAlignment="1" applyProtection="1">
      <alignment horizontal="left" vertical="top"/>
    </xf>
    <xf numFmtId="49" fontId="14" fillId="0" borderId="7" xfId="2" quotePrefix="1" applyNumberFormat="1" applyFont="1" applyFill="1" applyBorder="1" applyAlignment="1" applyProtection="1">
      <alignment horizontal="left" vertical="top"/>
    </xf>
    <xf numFmtId="49" fontId="14" fillId="0" borderId="8" xfId="3" quotePrefix="1" applyNumberFormat="1" applyFont="1" applyFill="1" applyBorder="1" applyAlignment="1" applyProtection="1">
      <alignment horizontal="center"/>
    </xf>
    <xf numFmtId="4" fontId="14" fillId="0" borderId="8" xfId="3" quotePrefix="1" applyNumberFormat="1" applyFont="1" applyFill="1" applyBorder="1" applyAlignment="1" applyProtection="1">
      <alignment horizontal="right"/>
    </xf>
    <xf numFmtId="49" fontId="12" fillId="0" borderId="0" xfId="3" quotePrefix="1" applyNumberFormat="1" applyFont="1" applyFill="1" applyBorder="1" applyAlignment="1" applyProtection="1">
      <alignment horizontal="left" vertical="top"/>
    </xf>
    <xf numFmtId="49" fontId="12" fillId="0" borderId="6" xfId="3" quotePrefix="1" applyNumberFormat="1" applyFont="1" applyFill="1" applyBorder="1" applyAlignment="1" applyProtection="1">
      <alignment horizontal="left" vertical="top"/>
    </xf>
    <xf numFmtId="0" fontId="18" fillId="3" borderId="5" xfId="4" applyFont="1" applyFill="1" applyBorder="1" applyAlignment="1" applyProtection="1">
      <alignment horizontal="left" vertical="top" wrapText="1"/>
    </xf>
    <xf numFmtId="49" fontId="11" fillId="0" borderId="5" xfId="3" quotePrefix="1" applyNumberFormat="1" applyFont="1" applyFill="1" applyBorder="1" applyAlignment="1" applyProtection="1">
      <alignment horizontal="center"/>
    </xf>
    <xf numFmtId="4" fontId="16" fillId="0" borderId="5" xfId="3" quotePrefix="1" applyNumberFormat="1" applyFont="1" applyFill="1" applyBorder="1" applyAlignment="1" applyProtection="1">
      <alignment horizontal="right"/>
    </xf>
    <xf numFmtId="49" fontId="13" fillId="0" borderId="5" xfId="3" applyNumberFormat="1" applyFont="1" applyFill="1" applyBorder="1" applyAlignment="1" applyProtection="1">
      <alignment horizontal="left" vertical="top"/>
    </xf>
    <xf numFmtId="0" fontId="13" fillId="0" borderId="5" xfId="4" applyFont="1" applyFill="1" applyBorder="1" applyAlignment="1" applyProtection="1">
      <alignment horizontal="left" vertical="top" wrapText="1"/>
    </xf>
    <xf numFmtId="4" fontId="13" fillId="0" borderId="5" xfId="3" quotePrefix="1" applyNumberFormat="1" applyFont="1" applyFill="1" applyBorder="1" applyAlignment="1" applyProtection="1">
      <alignment horizontal="right"/>
    </xf>
    <xf numFmtId="49" fontId="13" fillId="0" borderId="5" xfId="3" quotePrefix="1" applyNumberFormat="1" applyFont="1" applyBorder="1" applyAlignment="1" applyProtection="1">
      <alignment horizontal="left" vertical="top"/>
    </xf>
    <xf numFmtId="4" fontId="11" fillId="0" borderId="5" xfId="3" quotePrefix="1" applyNumberFormat="1" applyFont="1" applyFill="1" applyBorder="1" applyAlignment="1" applyProtection="1">
      <alignment horizontal="right"/>
    </xf>
    <xf numFmtId="2" fontId="19" fillId="0" borderId="0" xfId="7" applyNumberFormat="1" applyFont="1" applyFill="1" applyProtection="1"/>
    <xf numFmtId="3" fontId="19" fillId="0" borderId="0" xfId="1" applyNumberFormat="1" applyFont="1" applyFill="1" applyProtection="1"/>
    <xf numFmtId="4" fontId="19" fillId="0" borderId="0" xfId="1" applyNumberFormat="1" applyFont="1" applyFill="1" applyProtection="1"/>
    <xf numFmtId="0" fontId="19" fillId="0" borderId="0" xfId="1" applyFont="1" applyFill="1" applyProtection="1"/>
    <xf numFmtId="49" fontId="13" fillId="0" borderId="5" xfId="3" quotePrefix="1" applyNumberFormat="1" applyFont="1" applyFill="1" applyBorder="1" applyAlignment="1" applyProtection="1">
      <alignment horizontal="center"/>
    </xf>
    <xf numFmtId="4" fontId="11" fillId="0" borderId="5" xfId="3" quotePrefix="1" applyNumberFormat="1" applyFont="1" applyFill="1" applyBorder="1" applyAlignment="1" applyProtection="1">
      <alignment horizontal="right" vertical="top"/>
    </xf>
    <xf numFmtId="49" fontId="13" fillId="0" borderId="5" xfId="3" quotePrefix="1" applyNumberFormat="1" applyFont="1" applyFill="1" applyBorder="1" applyAlignment="1" applyProtection="1">
      <alignment horizontal="left" vertical="top"/>
    </xf>
    <xf numFmtId="0" fontId="9" fillId="0" borderId="0" xfId="1" applyFont="1" applyProtection="1"/>
    <xf numFmtId="4" fontId="9" fillId="0" borderId="0" xfId="1" applyNumberFormat="1" applyFont="1" applyAlignment="1" applyProtection="1">
      <alignment horizontal="right"/>
    </xf>
    <xf numFmtId="0" fontId="9" fillId="0" borderId="0" xfId="1" applyFont="1" applyAlignment="1" applyProtection="1">
      <alignment horizontal="center"/>
    </xf>
    <xf numFmtId="49" fontId="11" fillId="4" borderId="5" xfId="3" quotePrefix="1" applyNumberFormat="1" applyFont="1" applyFill="1" applyBorder="1" applyAlignment="1" applyProtection="1">
      <alignment horizontal="center"/>
    </xf>
    <xf numFmtId="49" fontId="14" fillId="47" borderId="5" xfId="3" quotePrefix="1" applyNumberFormat="1" applyFont="1" applyFill="1" applyBorder="1" applyAlignment="1" applyProtection="1">
      <alignment horizontal="left" vertical="top"/>
    </xf>
    <xf numFmtId="49" fontId="11" fillId="47" borderId="5" xfId="3" quotePrefix="1" applyNumberFormat="1" applyFont="1" applyFill="1" applyBorder="1" applyAlignment="1" applyProtection="1">
      <alignment horizontal="center"/>
    </xf>
    <xf numFmtId="49" fontId="14" fillId="46" borderId="5" xfId="3" quotePrefix="1" applyNumberFormat="1" applyFont="1" applyFill="1" applyBorder="1" applyAlignment="1" applyProtection="1">
      <alignment horizontal="left" vertical="top"/>
    </xf>
    <xf numFmtId="49" fontId="11" fillId="46" borderId="5" xfId="3" quotePrefix="1" applyNumberFormat="1" applyFont="1" applyFill="1" applyBorder="1" applyAlignment="1" applyProtection="1">
      <alignment horizontal="center"/>
    </xf>
    <xf numFmtId="4" fontId="14" fillId="47" borderId="5" xfId="3" quotePrefix="1" applyNumberFormat="1" applyFont="1" applyFill="1" applyBorder="1" applyAlignment="1" applyProtection="1">
      <alignment horizontal="right"/>
    </xf>
    <xf numFmtId="49" fontId="17" fillId="4" borderId="5" xfId="3" quotePrefix="1" applyNumberFormat="1" applyFont="1" applyFill="1" applyBorder="1" applyAlignment="1" applyProtection="1">
      <alignment horizontal="left" vertical="top"/>
    </xf>
    <xf numFmtId="49" fontId="17" fillId="4" borderId="5" xfId="3" applyNumberFormat="1" applyFont="1" applyFill="1" applyBorder="1" applyAlignment="1" applyProtection="1">
      <alignment horizontal="left" vertical="top"/>
    </xf>
    <xf numFmtId="4" fontId="11" fillId="4" borderId="5" xfId="3" quotePrefix="1" applyNumberFormat="1" applyFont="1" applyFill="1" applyBorder="1" applyAlignment="1" applyProtection="1">
      <alignment horizontal="right"/>
    </xf>
    <xf numFmtId="4" fontId="13" fillId="0" borderId="5" xfId="3" applyNumberFormat="1" applyFont="1" applyFill="1" applyBorder="1" applyAlignment="1" applyProtection="1">
      <alignment horizontal="right"/>
    </xf>
    <xf numFmtId="4" fontId="14" fillId="46" borderId="5" xfId="3" quotePrefix="1" applyNumberFormat="1" applyFont="1" applyFill="1" applyBorder="1" applyAlignment="1" applyProtection="1">
      <alignment horizontal="right"/>
    </xf>
    <xf numFmtId="49" fontId="17" fillId="4" borderId="5" xfId="3" applyNumberFormat="1" applyFont="1" applyFill="1" applyBorder="1" applyAlignment="1" applyProtection="1">
      <alignment horizontal="left" vertical="top" wrapText="1"/>
    </xf>
    <xf numFmtId="49" fontId="14" fillId="46" borderId="24" xfId="3" quotePrefix="1" applyNumberFormat="1" applyFont="1" applyFill="1" applyBorder="1" applyAlignment="1" applyProtection="1">
      <alignment horizontal="left" vertical="top"/>
    </xf>
    <xf numFmtId="49" fontId="14" fillId="46" borderId="25" xfId="3" quotePrefix="1" applyNumberFormat="1" applyFont="1" applyFill="1" applyBorder="1" applyAlignment="1" applyProtection="1">
      <alignment horizontal="left" vertical="top" wrapText="1"/>
    </xf>
    <xf numFmtId="49" fontId="11" fillId="46" borderId="25" xfId="3" quotePrefix="1" applyNumberFormat="1" applyFont="1" applyFill="1" applyBorder="1" applyAlignment="1" applyProtection="1">
      <alignment horizontal="center"/>
    </xf>
    <xf numFmtId="4" fontId="14" fillId="46" borderId="26" xfId="3" quotePrefix="1" applyNumberFormat="1" applyFont="1" applyFill="1" applyBorder="1" applyAlignment="1" applyProtection="1">
      <alignment horizontal="right"/>
    </xf>
    <xf numFmtId="49" fontId="17" fillId="4" borderId="5" xfId="3" quotePrefix="1" applyNumberFormat="1" applyFont="1" applyFill="1" applyBorder="1" applyAlignment="1" applyProtection="1">
      <alignment horizontal="left" vertical="top" wrapText="1"/>
    </xf>
    <xf numFmtId="4" fontId="11" fillId="2" borderId="4" xfId="3" applyNumberFormat="1" applyFont="1" applyFill="1" applyBorder="1" applyAlignment="1" applyProtection="1">
      <alignment horizontal="center"/>
    </xf>
    <xf numFmtId="4" fontId="11" fillId="0" borderId="0" xfId="3" applyNumberFormat="1" applyFont="1" applyFill="1" applyBorder="1" applyAlignment="1" applyProtection="1">
      <alignment horizontal="center"/>
    </xf>
    <xf numFmtId="4" fontId="11" fillId="0" borderId="6" xfId="3" applyNumberFormat="1" applyFont="1" applyFill="1" applyBorder="1" applyAlignment="1" applyProtection="1">
      <alignment horizontal="center"/>
    </xf>
    <xf numFmtId="4" fontId="11" fillId="46" borderId="5" xfId="3" applyNumberFormat="1" applyFont="1" applyFill="1" applyBorder="1" applyAlignment="1" applyProtection="1">
      <alignment horizontal="center"/>
    </xf>
    <xf numFmtId="4" fontId="14" fillId="0" borderId="4" xfId="3" applyNumberFormat="1" applyFont="1" applyFill="1" applyBorder="1" applyAlignment="1" applyProtection="1">
      <alignment horizontal="center"/>
    </xf>
    <xf numFmtId="4" fontId="14" fillId="3" borderId="4" xfId="3" applyNumberFormat="1" applyFont="1" applyFill="1" applyBorder="1" applyAlignment="1" applyProtection="1">
      <alignment horizontal="center"/>
    </xf>
    <xf numFmtId="4" fontId="14" fillId="0" borderId="8" xfId="3" applyNumberFormat="1" applyFont="1" applyFill="1" applyBorder="1" applyAlignment="1" applyProtection="1">
      <alignment horizontal="center"/>
    </xf>
    <xf numFmtId="4" fontId="11" fillId="47" borderId="5" xfId="3" applyNumberFormat="1" applyFont="1" applyFill="1" applyBorder="1" applyAlignment="1" applyProtection="1">
      <alignment horizontal="center"/>
    </xf>
    <xf numFmtId="4" fontId="11" fillId="4" borderId="5" xfId="3" quotePrefix="1" applyNumberFormat="1" applyFont="1" applyFill="1" applyBorder="1" applyAlignment="1" applyProtection="1">
      <alignment horizontal="center"/>
    </xf>
    <xf numFmtId="4" fontId="13" fillId="0" borderId="5" xfId="3" applyNumberFormat="1" applyFont="1" applyFill="1" applyBorder="1" applyAlignment="1" applyProtection="1">
      <alignment horizontal="center"/>
    </xf>
    <xf numFmtId="3" fontId="13" fillId="0" borderId="5" xfId="3" applyNumberFormat="1" applyFont="1" applyFill="1" applyBorder="1" applyAlignment="1" applyProtection="1">
      <alignment horizontal="center"/>
    </xf>
    <xf numFmtId="4" fontId="9" fillId="0" borderId="0" xfId="1" applyNumberFormat="1" applyFont="1" applyAlignment="1" applyProtection="1">
      <alignment horizontal="center"/>
    </xf>
    <xf numFmtId="4" fontId="11" fillId="46" borderId="25" xfId="3" applyNumberFormat="1" applyFont="1" applyFill="1" applyBorder="1" applyAlignment="1" applyProtection="1">
      <alignment horizontal="center"/>
    </xf>
    <xf numFmtId="49" fontId="14" fillId="47" borderId="5" xfId="3" quotePrefix="1" applyNumberFormat="1" applyFont="1" applyFill="1" applyBorder="1" applyAlignment="1" applyProtection="1">
      <alignment horizontal="left" vertical="top" wrapText="1"/>
    </xf>
    <xf numFmtId="4" fontId="11" fillId="0" borderId="5" xfId="3" applyNumberFormat="1" applyFont="1" applyFill="1" applyBorder="1" applyAlignment="1" applyProtection="1">
      <alignment horizontal="center" vertical="top"/>
    </xf>
    <xf numFmtId="49" fontId="13" fillId="0" borderId="29" xfId="3" quotePrefix="1" applyNumberFormat="1" applyFont="1" applyFill="1" applyBorder="1" applyAlignment="1" applyProtection="1">
      <alignment horizontal="center"/>
    </xf>
    <xf numFmtId="4" fontId="17" fillId="4" borderId="5" xfId="3" quotePrefix="1" applyNumberFormat="1" applyFont="1" applyFill="1" applyBorder="1" applyAlignment="1" applyProtection="1">
      <alignment horizontal="right"/>
    </xf>
    <xf numFmtId="49" fontId="18" fillId="3" borderId="5" xfId="4" applyNumberFormat="1" applyFont="1" applyFill="1" applyBorder="1" applyAlignment="1" applyProtection="1">
      <alignment horizontal="left" vertical="top" wrapText="1"/>
    </xf>
    <xf numFmtId="0" fontId="15" fillId="0" borderId="6" xfId="6" applyFont="1" applyBorder="1" applyAlignment="1" applyProtection="1">
      <alignment horizontal="left" vertical="top"/>
    </xf>
    <xf numFmtId="0" fontId="9" fillId="0" borderId="0" xfId="1" applyFont="1" applyAlignment="1" applyProtection="1">
      <alignment horizontal="left" vertical="top"/>
    </xf>
    <xf numFmtId="4" fontId="11" fillId="0" borderId="5" xfId="3" applyNumberFormat="1" applyFont="1" applyFill="1" applyBorder="1" applyAlignment="1" applyProtection="1">
      <alignment horizontal="center"/>
    </xf>
    <xf numFmtId="4" fontId="11" fillId="0" borderId="5" xfId="3" quotePrefix="1" applyNumberFormat="1" applyFont="1" applyFill="1" applyBorder="1" applyAlignment="1" applyProtection="1">
      <alignment horizontal="center"/>
    </xf>
    <xf numFmtId="49" fontId="17" fillId="4" borderId="5" xfId="3" quotePrefix="1" applyNumberFormat="1" applyFont="1" applyFill="1" applyBorder="1" applyAlignment="1" applyProtection="1">
      <alignment horizontal="justify" vertical="top"/>
    </xf>
    <xf numFmtId="49" fontId="13" fillId="0" borderId="28" xfId="3" applyNumberFormat="1" applyFont="1" applyFill="1" applyBorder="1" applyAlignment="1" applyProtection="1">
      <alignment horizontal="left" vertical="top"/>
    </xf>
    <xf numFmtId="49" fontId="17" fillId="4" borderId="5" xfId="640" quotePrefix="1" applyNumberFormat="1" applyFont="1" applyFill="1" applyBorder="1" applyAlignment="1" applyProtection="1">
      <alignment horizontal="left" vertical="top"/>
    </xf>
    <xf numFmtId="49" fontId="17" fillId="4" borderId="5" xfId="640" applyNumberFormat="1" applyFont="1" applyFill="1" applyBorder="1" applyAlignment="1" applyProtection="1">
      <alignment horizontal="left" vertical="top"/>
    </xf>
    <xf numFmtId="49" fontId="17" fillId="4" borderId="5" xfId="640" quotePrefix="1" applyNumberFormat="1" applyFont="1" applyFill="1" applyBorder="1" applyAlignment="1" applyProtection="1">
      <alignment horizontal="center"/>
    </xf>
    <xf numFmtId="4" fontId="17" fillId="4" borderId="5" xfId="640" quotePrefix="1" applyNumberFormat="1" applyFont="1" applyFill="1" applyBorder="1" applyAlignment="1" applyProtection="1">
      <alignment horizontal="center"/>
    </xf>
    <xf numFmtId="4" fontId="17" fillId="4" borderId="5" xfId="640" quotePrefix="1" applyNumberFormat="1" applyFont="1" applyFill="1" applyBorder="1" applyAlignment="1" applyProtection="1">
      <alignment horizontal="right"/>
    </xf>
    <xf numFmtId="49" fontId="17" fillId="0" borderId="5" xfId="640" quotePrefix="1" applyNumberFormat="1" applyFont="1" applyFill="1" applyBorder="1" applyAlignment="1" applyProtection="1">
      <alignment horizontal="center"/>
    </xf>
    <xf numFmtId="4" fontId="17" fillId="0" borderId="5" xfId="640" quotePrefix="1" applyNumberFormat="1" applyFont="1" applyFill="1" applyBorder="1" applyAlignment="1" applyProtection="1">
      <alignment horizontal="center"/>
    </xf>
    <xf numFmtId="4" fontId="17" fillId="0" borderId="5" xfId="640" quotePrefix="1" applyNumberFormat="1" applyFont="1" applyFill="1" applyBorder="1" applyAlignment="1" applyProtection="1">
      <alignment horizontal="right"/>
    </xf>
    <xf numFmtId="49" fontId="13" fillId="0" borderId="5" xfId="640" applyNumberFormat="1" applyFont="1" applyFill="1" applyBorder="1" applyAlignment="1" applyProtection="1">
      <alignment horizontal="left" vertical="top" wrapText="1"/>
    </xf>
    <xf numFmtId="49" fontId="11" fillId="0" borderId="5" xfId="640" quotePrefix="1" applyNumberFormat="1" applyFont="1" applyFill="1" applyBorder="1" applyAlignment="1" applyProtection="1">
      <alignment horizontal="center"/>
    </xf>
    <xf numFmtId="4" fontId="11" fillId="0" borderId="5" xfId="640" quotePrefix="1" applyNumberFormat="1" applyFont="1" applyFill="1" applyBorder="1" applyAlignment="1" applyProtection="1">
      <alignment horizontal="center"/>
    </xf>
    <xf numFmtId="4" fontId="11" fillId="0" borderId="5" xfId="640" quotePrefix="1" applyNumberFormat="1" applyFont="1" applyFill="1" applyBorder="1" applyAlignment="1" applyProtection="1">
      <alignment horizontal="right"/>
    </xf>
    <xf numFmtId="49" fontId="17" fillId="4" borderId="5" xfId="2" applyNumberFormat="1" applyFont="1" applyFill="1" applyBorder="1" applyAlignment="1" applyProtection="1">
      <alignment horizontal="left" vertical="top"/>
    </xf>
    <xf numFmtId="49" fontId="13" fillId="0" borderId="7" xfId="3" quotePrefix="1" applyNumberFormat="1" applyFont="1" applyFill="1" applyBorder="1" applyAlignment="1" applyProtection="1">
      <alignment horizontal="center"/>
    </xf>
    <xf numFmtId="49" fontId="9" fillId="0" borderId="5" xfId="3" applyNumberFormat="1" applyFont="1" applyFill="1" applyBorder="1" applyAlignment="1" applyProtection="1">
      <alignment horizontal="left" vertical="top"/>
    </xf>
    <xf numFmtId="49" fontId="18" fillId="3" borderId="5" xfId="3" applyNumberFormat="1" applyFont="1" applyFill="1" applyBorder="1" applyAlignment="1" applyProtection="1">
      <alignment horizontal="left" vertical="top"/>
    </xf>
    <xf numFmtId="49" fontId="13" fillId="0" borderId="31" xfId="3" applyNumberFormat="1" applyFont="1" applyFill="1" applyBorder="1" applyAlignment="1" applyProtection="1">
      <alignment horizontal="left" vertical="top"/>
    </xf>
    <xf numFmtId="49" fontId="13" fillId="0" borderId="30" xfId="3" quotePrefix="1" applyNumberFormat="1" applyFont="1" applyFill="1" applyBorder="1" applyAlignment="1" applyProtection="1">
      <alignment horizontal="center"/>
    </xf>
    <xf numFmtId="4" fontId="13" fillId="0" borderId="7" xfId="3" applyNumberFormat="1" applyFont="1" applyFill="1" applyBorder="1" applyAlignment="1" applyProtection="1">
      <alignment horizontal="center"/>
    </xf>
    <xf numFmtId="4" fontId="13" fillId="0" borderId="30" xfId="3" applyNumberFormat="1" applyFont="1" applyFill="1" applyBorder="1" applyAlignment="1" applyProtection="1">
      <alignment horizontal="center"/>
    </xf>
    <xf numFmtId="0" fontId="13" fillId="0" borderId="5" xfId="4" applyFont="1" applyFill="1" applyBorder="1" applyAlignment="1" applyProtection="1">
      <alignment vertical="top" wrapText="1"/>
    </xf>
    <xf numFmtId="49" fontId="17" fillId="4" borderId="5" xfId="3" quotePrefix="1" applyNumberFormat="1" applyFont="1" applyFill="1" applyBorder="1" applyAlignment="1" applyProtection="1">
      <alignment vertical="top"/>
    </xf>
    <xf numFmtId="49" fontId="17" fillId="4" borderId="5" xfId="3" quotePrefix="1" applyNumberFormat="1" applyFont="1" applyFill="1" applyBorder="1" applyAlignment="1" applyProtection="1">
      <alignment horizontal="center" vertical="top"/>
    </xf>
    <xf numFmtId="49" fontId="17" fillId="4" borderId="5" xfId="3" applyNumberFormat="1" applyFont="1" applyFill="1" applyBorder="1" applyAlignment="1" applyProtection="1">
      <alignment horizontal="justify" vertical="top" wrapText="1"/>
    </xf>
    <xf numFmtId="4" fontId="13" fillId="3" borderId="5" xfId="3" quotePrefix="1" applyNumberFormat="1" applyFont="1" applyFill="1" applyBorder="1" applyAlignment="1" applyProtection="1">
      <alignment horizontal="center"/>
      <protection locked="0"/>
    </xf>
    <xf numFmtId="0" fontId="9" fillId="0" borderId="0" xfId="1" applyFont="1" applyAlignment="1" applyProtection="1">
      <alignment horizontal="center" vertical="center"/>
    </xf>
    <xf numFmtId="4" fontId="9" fillId="2" borderId="4" xfId="4" applyNumberFormat="1" applyFont="1" applyFill="1" applyBorder="1" applyAlignment="1" applyProtection="1">
      <alignment horizontal="center"/>
    </xf>
    <xf numFmtId="4" fontId="9" fillId="46" borderId="5" xfId="4" applyNumberFormat="1" applyFont="1" applyFill="1" applyBorder="1" applyAlignment="1" applyProtection="1">
      <alignment horizontal="center"/>
    </xf>
    <xf numFmtId="0" fontId="9" fillId="0" borderId="0" xfId="1" applyFont="1" applyFill="1" applyProtection="1"/>
    <xf numFmtId="4" fontId="9" fillId="0" borderId="0" xfId="4" applyNumberFormat="1" applyFont="1" applyFill="1" applyBorder="1" applyAlignment="1" applyProtection="1">
      <alignment horizontal="center"/>
    </xf>
    <xf numFmtId="4" fontId="9" fillId="0" borderId="6" xfId="4" applyNumberFormat="1" applyFont="1" applyFill="1" applyBorder="1" applyAlignment="1" applyProtection="1">
      <alignment horizontal="center"/>
    </xf>
    <xf numFmtId="4" fontId="14" fillId="3" borderId="4" xfId="4" applyNumberFormat="1" applyFont="1" applyFill="1" applyBorder="1" applyAlignment="1" applyProtection="1">
      <alignment horizontal="center"/>
    </xf>
    <xf numFmtId="0" fontId="14" fillId="0" borderId="0" xfId="1" applyFont="1" applyFill="1" applyProtection="1"/>
    <xf numFmtId="4" fontId="14" fillId="0" borderId="4" xfId="4" applyNumberFormat="1" applyFont="1" applyFill="1" applyBorder="1" applyAlignment="1" applyProtection="1">
      <alignment horizontal="center"/>
    </xf>
    <xf numFmtId="4" fontId="14" fillId="0" borderId="8" xfId="4" applyNumberFormat="1" applyFont="1" applyFill="1" applyBorder="1" applyAlignment="1" applyProtection="1">
      <alignment horizontal="center"/>
    </xf>
    <xf numFmtId="4" fontId="9" fillId="46" borderId="25" xfId="4" applyNumberFormat="1" applyFont="1" applyFill="1" applyBorder="1" applyAlignment="1" applyProtection="1">
      <alignment horizontal="center"/>
    </xf>
    <xf numFmtId="4" fontId="9" fillId="47" borderId="5" xfId="4" applyNumberFormat="1" applyFill="1" applyBorder="1" applyAlignment="1" applyProtection="1">
      <alignment horizontal="center"/>
    </xf>
    <xf numFmtId="0" fontId="9" fillId="0" borderId="0" xfId="1" applyProtection="1"/>
    <xf numFmtId="4" fontId="13" fillId="4" borderId="5" xfId="3" quotePrefix="1" applyNumberFormat="1" applyFont="1" applyFill="1" applyBorder="1" applyAlignment="1" applyProtection="1">
      <alignment horizontal="center"/>
    </xf>
    <xf numFmtId="0" fontId="18" fillId="3" borderId="5" xfId="1" applyFont="1" applyFill="1" applyBorder="1" applyAlignment="1" applyProtection="1">
      <alignment horizontal="left" vertical="top" wrapText="1"/>
    </xf>
    <xf numFmtId="4" fontId="17" fillId="0" borderId="5" xfId="1" applyNumberFormat="1" applyFont="1" applyBorder="1" applyAlignment="1" applyProtection="1">
      <alignment horizontal="center"/>
    </xf>
    <xf numFmtId="0" fontId="13" fillId="0" borderId="5" xfId="4" applyFont="1" applyBorder="1" applyAlignment="1" applyProtection="1">
      <alignment horizontal="left" vertical="top" wrapText="1"/>
    </xf>
    <xf numFmtId="0" fontId="13" fillId="0" borderId="5" xfId="1" applyFont="1" applyBorder="1" applyAlignment="1" applyProtection="1">
      <alignment horizontal="left" vertical="top" wrapText="1"/>
    </xf>
    <xf numFmtId="4" fontId="11" fillId="0" borderId="5" xfId="1" applyNumberFormat="1" applyFont="1" applyBorder="1" applyAlignment="1" applyProtection="1">
      <alignment horizontal="center"/>
    </xf>
    <xf numFmtId="0" fontId="13" fillId="0" borderId="5" xfId="6" applyFont="1" applyBorder="1" applyAlignment="1" applyProtection="1">
      <alignment horizontal="left" vertical="top" wrapText="1"/>
    </xf>
    <xf numFmtId="4" fontId="17" fillId="0" borderId="5" xfId="6" applyNumberFormat="1" applyFont="1" applyBorder="1" applyAlignment="1" applyProtection="1">
      <alignment horizontal="center"/>
    </xf>
    <xf numFmtId="4" fontId="11" fillId="0" borderId="5" xfId="1" applyNumberFormat="1" applyFont="1" applyFill="1" applyBorder="1" applyAlignment="1" applyProtection="1">
      <alignment horizontal="center"/>
    </xf>
    <xf numFmtId="0" fontId="9" fillId="0" borderId="0" xfId="1" applyFill="1" applyProtection="1"/>
    <xf numFmtId="0" fontId="13" fillId="0" borderId="5" xfId="1" applyFont="1" applyBorder="1" applyAlignment="1" applyProtection="1">
      <alignment vertical="top" wrapText="1"/>
    </xf>
    <xf numFmtId="0" fontId="13" fillId="0" borderId="0" xfId="1" applyFont="1" applyFill="1" applyProtection="1"/>
    <xf numFmtId="0" fontId="13" fillId="0" borderId="5" xfId="664" applyFont="1" applyBorder="1" applyAlignment="1" applyProtection="1">
      <alignment horizontal="left" vertical="top" wrapText="1"/>
    </xf>
    <xf numFmtId="0" fontId="18" fillId="3" borderId="5" xfId="6" applyFont="1" applyFill="1" applyBorder="1" applyAlignment="1" applyProtection="1">
      <alignment horizontal="left" vertical="top" wrapText="1"/>
    </xf>
    <xf numFmtId="0" fontId="9" fillId="0" borderId="5" xfId="1" applyBorder="1" applyAlignment="1" applyProtection="1">
      <alignment horizontal="center"/>
    </xf>
    <xf numFmtId="4" fontId="9" fillId="0" borderId="5" xfId="1" applyNumberFormat="1" applyBorder="1" applyAlignment="1" applyProtection="1">
      <alignment horizontal="center"/>
    </xf>
    <xf numFmtId="4" fontId="9" fillId="0" borderId="5" xfId="1" applyNumberFormat="1" applyBorder="1" applyAlignment="1" applyProtection="1">
      <alignment horizontal="right"/>
    </xf>
    <xf numFmtId="0" fontId="13" fillId="0" borderId="5" xfId="1" applyFont="1" applyBorder="1" applyAlignment="1" applyProtection="1">
      <alignment horizontal="center" wrapText="1"/>
    </xf>
    <xf numFmtId="4" fontId="13" fillId="0" borderId="5" xfId="1" applyNumberFormat="1" applyFont="1" applyBorder="1" applyAlignment="1" applyProtection="1">
      <alignment horizontal="center"/>
    </xf>
    <xf numFmtId="4" fontId="13" fillId="3" borderId="5" xfId="3" quotePrefix="1" applyNumberFormat="1" applyFont="1" applyFill="1" applyBorder="1" applyAlignment="1" applyProtection="1">
      <alignment horizontal="center"/>
    </xf>
    <xf numFmtId="4" fontId="13" fillId="0" borderId="5" xfId="4" applyNumberFormat="1" applyFont="1" applyBorder="1" applyAlignment="1" applyProtection="1">
      <alignment horizontal="right"/>
    </xf>
    <xf numFmtId="0" fontId="13" fillId="0" borderId="5" xfId="1" applyFont="1" applyBorder="1" applyAlignment="1" applyProtection="1">
      <alignment horizontal="center"/>
    </xf>
    <xf numFmtId="4" fontId="13" fillId="0" borderId="5" xfId="1" applyNumberFormat="1" applyFont="1" applyBorder="1" applyAlignment="1" applyProtection="1">
      <alignment horizontal="right"/>
    </xf>
    <xf numFmtId="0" fontId="13" fillId="0" borderId="5" xfId="6" applyFont="1" applyBorder="1" applyAlignment="1" applyProtection="1">
      <alignment horizontal="center" wrapText="1"/>
    </xf>
    <xf numFmtId="4" fontId="13" fillId="0" borderId="5" xfId="4" applyNumberFormat="1" applyFont="1" applyBorder="1" applyAlignment="1" applyProtection="1">
      <alignment horizontal="center"/>
    </xf>
    <xf numFmtId="4" fontId="13" fillId="0" borderId="5" xfId="4" applyNumberFormat="1" applyFont="1" applyFill="1" applyBorder="1" applyAlignment="1" applyProtection="1">
      <alignment horizontal="center"/>
    </xf>
    <xf numFmtId="0" fontId="9" fillId="0" borderId="5" xfId="1" applyBorder="1" applyAlignment="1" applyProtection="1">
      <alignment horizontal="center" wrapText="1"/>
    </xf>
    <xf numFmtId="0" fontId="19" fillId="0" borderId="0" xfId="7" applyFont="1" applyFill="1" applyBorder="1" applyProtection="1"/>
    <xf numFmtId="0" fontId="13" fillId="0" borderId="5" xfId="1" applyFont="1" applyFill="1" applyBorder="1" applyAlignment="1" applyProtection="1">
      <alignment horizontal="center"/>
    </xf>
    <xf numFmtId="4" fontId="13" fillId="0" borderId="5" xfId="1" applyNumberFormat="1" applyFont="1" applyFill="1" applyBorder="1" applyAlignment="1" applyProtection="1">
      <alignment horizontal="center"/>
    </xf>
    <xf numFmtId="0" fontId="18" fillId="3" borderId="5" xfId="8" applyFont="1" applyFill="1" applyBorder="1" applyAlignment="1" applyProtection="1">
      <alignment horizontal="left" vertical="top" wrapText="1"/>
    </xf>
    <xf numFmtId="0" fontId="18" fillId="3" borderId="5" xfId="10" applyFont="1" applyFill="1" applyBorder="1" applyAlignment="1" applyProtection="1">
      <alignment horizontal="left" vertical="top" wrapText="1"/>
    </xf>
    <xf numFmtId="0" fontId="9" fillId="0" borderId="5" xfId="6" applyFont="1" applyBorder="1" applyProtection="1"/>
    <xf numFmtId="0" fontId="21" fillId="0" borderId="5" xfId="6" applyFont="1" applyBorder="1" applyAlignment="1" applyProtection="1">
      <alignment horizontal="left" vertical="top" wrapText="1"/>
    </xf>
    <xf numFmtId="0" fontId="21" fillId="0" borderId="5" xfId="6" applyFont="1" applyBorder="1" applyAlignment="1" applyProtection="1">
      <alignment horizontal="center" vertical="top" wrapText="1"/>
    </xf>
    <xf numFmtId="0" fontId="9" fillId="0" borderId="0" xfId="1" applyAlignment="1" applyProtection="1">
      <alignment horizontal="center"/>
    </xf>
    <xf numFmtId="0" fontId="13" fillId="0" borderId="5" xfId="10" applyFont="1" applyFill="1" applyBorder="1" applyAlignment="1" applyProtection="1">
      <alignment horizontal="left" vertical="top" wrapText="1"/>
    </xf>
    <xf numFmtId="0" fontId="13" fillId="0" borderId="5" xfId="10" applyFont="1" applyBorder="1" applyAlignment="1" applyProtection="1">
      <alignment horizontal="center" wrapText="1"/>
    </xf>
    <xf numFmtId="0" fontId="21" fillId="0" borderId="5" xfId="10" applyFont="1" applyFill="1" applyBorder="1" applyAlignment="1" applyProtection="1">
      <alignment horizontal="left" vertical="top" wrapText="1"/>
    </xf>
    <xf numFmtId="0" fontId="21" fillId="0" borderId="5" xfId="10" applyFont="1" applyBorder="1" applyAlignment="1" applyProtection="1">
      <alignment horizontal="center" wrapText="1"/>
    </xf>
    <xf numFmtId="0" fontId="21" fillId="0" borderId="5" xfId="10" applyFont="1" applyBorder="1" applyAlignment="1" applyProtection="1">
      <alignment horizontal="left" vertical="top" wrapText="1"/>
    </xf>
    <xf numFmtId="0" fontId="13" fillId="0" borderId="4" xfId="1" applyFont="1" applyBorder="1" applyAlignment="1" applyProtection="1">
      <alignment horizontal="center"/>
    </xf>
    <xf numFmtId="4" fontId="13" fillId="0" borderId="4" xfId="1" applyNumberFormat="1" applyFont="1" applyBorder="1" applyAlignment="1" applyProtection="1">
      <alignment horizontal="center"/>
    </xf>
    <xf numFmtId="4" fontId="13" fillId="0" borderId="4" xfId="1" applyNumberFormat="1" applyFont="1" applyBorder="1" applyAlignment="1" applyProtection="1">
      <alignment horizontal="right"/>
    </xf>
    <xf numFmtId="0" fontId="11" fillId="0" borderId="4" xfId="1" applyFont="1" applyBorder="1" applyAlignment="1" applyProtection="1">
      <alignment horizontal="left" vertical="top" wrapText="1"/>
    </xf>
    <xf numFmtId="0" fontId="13" fillId="0" borderId="4" xfId="1" applyFont="1" applyBorder="1" applyAlignment="1" applyProtection="1">
      <alignment horizontal="left" vertical="top" wrapText="1"/>
    </xf>
    <xf numFmtId="3" fontId="13" fillId="0" borderId="4" xfId="1" applyNumberFormat="1" applyFont="1" applyBorder="1" applyAlignment="1" applyProtection="1">
      <alignment horizontal="center"/>
    </xf>
    <xf numFmtId="2" fontId="18" fillId="3" borderId="5" xfId="10" applyNumberFormat="1" applyFont="1" applyFill="1" applyBorder="1" applyAlignment="1" applyProtection="1">
      <alignment horizontal="left" vertical="top"/>
    </xf>
    <xf numFmtId="0" fontId="13" fillId="0" borderId="5" xfId="6" applyFont="1" applyBorder="1" applyAlignment="1" applyProtection="1">
      <alignment horizontal="center"/>
    </xf>
    <xf numFmtId="4" fontId="9" fillId="0" borderId="5" xfId="4" applyNumberFormat="1" applyBorder="1" applyAlignment="1" applyProtection="1">
      <alignment horizontal="center"/>
    </xf>
    <xf numFmtId="4" fontId="9" fillId="0" borderId="5" xfId="4" applyNumberFormat="1" applyBorder="1" applyAlignment="1" applyProtection="1">
      <alignment horizontal="right"/>
    </xf>
    <xf numFmtId="1" fontId="13" fillId="0" borderId="5" xfId="7" applyNumberFormat="1" applyFont="1" applyBorder="1" applyAlignment="1" applyProtection="1">
      <alignment horizontal="left" vertical="top" wrapText="1"/>
    </xf>
    <xf numFmtId="0" fontId="13" fillId="0" borderId="5" xfId="664" applyFont="1" applyBorder="1" applyAlignment="1" applyProtection="1">
      <alignment horizontal="center" wrapText="1"/>
    </xf>
    <xf numFmtId="0" fontId="13" fillId="0" borderId="5" xfId="664" applyFont="1" applyFill="1" applyBorder="1" applyAlignment="1" applyProtection="1">
      <alignment horizontal="center" wrapText="1"/>
    </xf>
    <xf numFmtId="3" fontId="13" fillId="0" borderId="4" xfId="1" applyNumberFormat="1" applyFont="1" applyFill="1" applyBorder="1" applyAlignment="1" applyProtection="1">
      <alignment horizontal="center"/>
    </xf>
    <xf numFmtId="0" fontId="13" fillId="0" borderId="4" xfId="6" applyFont="1" applyBorder="1" applyAlignment="1" applyProtection="1">
      <alignment horizontal="left" vertical="top" wrapText="1"/>
    </xf>
    <xf numFmtId="0" fontId="9" fillId="0" borderId="5" xfId="664" applyFont="1" applyBorder="1" applyAlignment="1" applyProtection="1">
      <alignment horizontal="center" wrapText="1"/>
    </xf>
    <xf numFmtId="4" fontId="9" fillId="0" borderId="5" xfId="664" applyNumberFormat="1" applyFont="1" applyBorder="1" applyAlignment="1" applyProtection="1">
      <alignment horizontal="center"/>
    </xf>
    <xf numFmtId="4" fontId="9" fillId="0" borderId="5" xfId="664" applyNumberFormat="1" applyFont="1" applyBorder="1" applyAlignment="1" applyProtection="1">
      <alignment horizontal="right"/>
    </xf>
    <xf numFmtId="3" fontId="13" fillId="0" borderId="5" xfId="1" applyNumberFormat="1" applyFont="1" applyBorder="1" applyAlignment="1" applyProtection="1">
      <alignment horizontal="center"/>
    </xf>
    <xf numFmtId="4" fontId="9" fillId="47" borderId="5" xfId="4" applyNumberFormat="1" applyFont="1" applyFill="1" applyBorder="1" applyAlignment="1" applyProtection="1">
      <alignment horizontal="center"/>
    </xf>
    <xf numFmtId="4" fontId="17" fillId="0" borderId="5" xfId="4" applyNumberFormat="1" applyFont="1" applyBorder="1" applyAlignment="1" applyProtection="1">
      <alignment horizontal="center"/>
    </xf>
    <xf numFmtId="4" fontId="13" fillId="0" borderId="5" xfId="6" applyNumberFormat="1" applyFont="1" applyBorder="1" applyAlignment="1" applyProtection="1">
      <alignment horizontal="left" vertical="top" wrapText="1"/>
    </xf>
    <xf numFmtId="0" fontId="13" fillId="0" borderId="7" xfId="1" applyFont="1" applyBorder="1" applyAlignment="1" applyProtection="1">
      <alignment horizontal="left" vertical="top" wrapText="1"/>
    </xf>
    <xf numFmtId="0" fontId="13" fillId="0" borderId="5" xfId="0" applyFont="1" applyBorder="1" applyAlignment="1" applyProtection="1">
      <alignment horizontal="left" vertical="top" wrapText="1"/>
    </xf>
    <xf numFmtId="1" fontId="13" fillId="0" borderId="5" xfId="7" applyNumberFormat="1" applyFont="1" applyBorder="1" applyAlignment="1" applyProtection="1">
      <alignment horizontal="center" wrapText="1"/>
    </xf>
    <xf numFmtId="0" fontId="18" fillId="3" borderId="5" xfId="365" applyFont="1" applyFill="1" applyBorder="1" applyAlignment="1" applyProtection="1">
      <alignment horizontal="left" vertical="top" wrapText="1"/>
    </xf>
    <xf numFmtId="0" fontId="18" fillId="3" borderId="5" xfId="0" applyFont="1" applyFill="1" applyBorder="1" applyAlignment="1" applyProtection="1">
      <alignment horizontal="left" vertical="top" wrapText="1"/>
    </xf>
    <xf numFmtId="0" fontId="0" fillId="0" borderId="5" xfId="0" applyBorder="1" applyAlignment="1" applyProtection="1">
      <alignment horizontal="center"/>
    </xf>
    <xf numFmtId="4" fontId="0" fillId="0" borderId="5" xfId="0" applyNumberFormat="1" applyBorder="1" applyAlignment="1" applyProtection="1">
      <alignment horizontal="center"/>
    </xf>
    <xf numFmtId="4" fontId="0" fillId="0" borderId="5" xfId="0" applyNumberFormat="1" applyBorder="1" applyProtection="1"/>
    <xf numFmtId="0" fontId="13" fillId="0" borderId="5" xfId="374" applyFont="1" applyBorder="1" applyAlignment="1" applyProtection="1">
      <alignment horizontal="left" vertical="top" wrapText="1"/>
    </xf>
    <xf numFmtId="0" fontId="13" fillId="0" borderId="5" xfId="0" applyFont="1" applyBorder="1" applyAlignment="1" applyProtection="1">
      <alignment horizontal="center"/>
    </xf>
    <xf numFmtId="4" fontId="13" fillId="0" borderId="5" xfId="0" applyNumberFormat="1" applyFont="1" applyFill="1" applyBorder="1" applyAlignment="1" applyProtection="1">
      <alignment horizontal="center"/>
    </xf>
    <xf numFmtId="4" fontId="13" fillId="0" borderId="5" xfId="0" applyNumberFormat="1" applyFont="1" applyBorder="1" applyProtection="1"/>
    <xf numFmtId="3" fontId="13" fillId="0" borderId="5" xfId="0" applyNumberFormat="1" applyFont="1" applyFill="1" applyBorder="1" applyAlignment="1" applyProtection="1">
      <alignment horizontal="center"/>
    </xf>
    <xf numFmtId="4" fontId="9" fillId="0" borderId="5" xfId="4" applyNumberFormat="1" applyFont="1" applyFill="1" applyBorder="1" applyAlignment="1" applyProtection="1">
      <alignment horizontal="center"/>
    </xf>
    <xf numFmtId="4" fontId="13" fillId="0" borderId="5" xfId="365" applyNumberFormat="1" applyFont="1" applyBorder="1" applyAlignment="1" applyProtection="1">
      <alignment horizontal="left" vertical="top" wrapText="1"/>
    </xf>
    <xf numFmtId="0" fontId="13" fillId="0" borderId="5" xfId="11" applyFont="1" applyBorder="1" applyAlignment="1" applyProtection="1">
      <alignment horizontal="left" vertical="top" wrapText="1"/>
    </xf>
    <xf numFmtId="0" fontId="13" fillId="0" borderId="5" xfId="11" applyFont="1" applyBorder="1" applyAlignment="1" applyProtection="1">
      <alignment horizontal="center"/>
    </xf>
    <xf numFmtId="4" fontId="13" fillId="0" borderId="5" xfId="11" applyNumberFormat="1" applyFont="1" applyBorder="1" applyAlignment="1" applyProtection="1">
      <alignment horizontal="center"/>
    </xf>
    <xf numFmtId="4" fontId="13" fillId="0" borderId="5" xfId="11" applyNumberFormat="1" applyFont="1" applyBorder="1" applyAlignment="1" applyProtection="1">
      <alignment horizontal="right"/>
    </xf>
    <xf numFmtId="0" fontId="18" fillId="3" borderId="5" xfId="374" applyFont="1" applyFill="1" applyBorder="1" applyAlignment="1" applyProtection="1">
      <alignment horizontal="left" vertical="top" wrapText="1"/>
    </xf>
    <xf numFmtId="4" fontId="0" fillId="0" borderId="5" xfId="0" applyNumberFormat="1" applyFill="1" applyBorder="1" applyAlignment="1" applyProtection="1">
      <alignment horizontal="center"/>
    </xf>
    <xf numFmtId="0" fontId="9" fillId="0" borderId="5" xfId="11" applyBorder="1" applyAlignment="1" applyProtection="1">
      <alignment horizontal="center"/>
    </xf>
    <xf numFmtId="4" fontId="9" fillId="0" borderId="5" xfId="11" applyNumberFormat="1" applyFill="1" applyBorder="1" applyAlignment="1" applyProtection="1">
      <alignment horizontal="center"/>
    </xf>
    <xf numFmtId="4" fontId="9" fillId="0" borderId="5" xfId="11" applyNumberFormat="1" applyBorder="1" applyAlignment="1" applyProtection="1">
      <alignment horizontal="center"/>
    </xf>
    <xf numFmtId="4" fontId="8" fillId="0" borderId="5" xfId="365" applyNumberFormat="1" applyFont="1" applyBorder="1" applyAlignment="1" applyProtection="1">
      <alignment horizontal="right"/>
    </xf>
    <xf numFmtId="0" fontId="13" fillId="0" borderId="5" xfId="365" applyFont="1" applyBorder="1" applyAlignment="1" applyProtection="1">
      <alignment horizontal="left" vertical="top" wrapText="1"/>
    </xf>
    <xf numFmtId="4" fontId="13" fillId="0" borderId="5" xfId="652" applyNumberFormat="1" applyFont="1" applyBorder="1" applyAlignment="1" applyProtection="1">
      <alignment horizontal="left" vertical="top" wrapText="1"/>
    </xf>
    <xf numFmtId="3" fontId="13" fillId="0" borderId="5" xfId="11" applyNumberFormat="1" applyFont="1" applyBorder="1" applyAlignment="1" applyProtection="1">
      <alignment horizontal="center"/>
    </xf>
    <xf numFmtId="0" fontId="83" fillId="0" borderId="5" xfId="11" applyFont="1" applyBorder="1" applyAlignment="1" applyProtection="1">
      <alignment horizontal="left" vertical="top" wrapText="1"/>
    </xf>
    <xf numFmtId="0" fontId="83" fillId="0" borderId="5" xfId="11" applyFont="1" applyBorder="1" applyAlignment="1" applyProtection="1">
      <alignment horizontal="right"/>
    </xf>
    <xf numFmtId="3" fontId="83" fillId="0" borderId="5" xfId="11" applyNumberFormat="1" applyFont="1" applyFill="1" applyBorder="1" applyAlignment="1" applyProtection="1">
      <alignment horizontal="left"/>
    </xf>
    <xf numFmtId="3" fontId="13" fillId="0" borderId="5" xfId="11" applyNumberFormat="1" applyFont="1" applyFill="1" applyBorder="1" applyAlignment="1" applyProtection="1">
      <alignment horizontal="center"/>
    </xf>
    <xf numFmtId="4" fontId="83" fillId="0" borderId="5" xfId="11" applyNumberFormat="1" applyFont="1" applyFill="1" applyBorder="1" applyAlignment="1" applyProtection="1">
      <alignment horizontal="left"/>
    </xf>
    <xf numFmtId="4" fontId="9" fillId="2" borderId="4" xfId="4" applyNumberFormat="1" applyFill="1" applyBorder="1" applyAlignment="1" applyProtection="1">
      <alignment horizontal="center"/>
    </xf>
    <xf numFmtId="4" fontId="9" fillId="46" borderId="5" xfId="4" applyNumberFormat="1" applyFill="1" applyBorder="1" applyAlignment="1" applyProtection="1">
      <alignment horizontal="center"/>
    </xf>
    <xf numFmtId="49" fontId="13" fillId="0" borderId="5" xfId="6" applyNumberFormat="1" applyFont="1" applyBorder="1" applyAlignment="1" applyProtection="1">
      <alignment horizontal="left" vertical="top" wrapText="1"/>
    </xf>
    <xf numFmtId="4" fontId="13" fillId="0" borderId="5" xfId="3" quotePrefix="1" applyNumberFormat="1" applyFont="1" applyFill="1" applyBorder="1" applyAlignment="1" applyProtection="1">
      <alignment horizontal="center"/>
    </xf>
    <xf numFmtId="0" fontId="18" fillId="3" borderId="7" xfId="4" applyFont="1" applyFill="1" applyBorder="1" applyAlignment="1" applyProtection="1">
      <alignment horizontal="left" vertical="top" wrapText="1"/>
    </xf>
    <xf numFmtId="0" fontId="9" fillId="0" borderId="5" xfId="4" applyBorder="1" applyAlignment="1" applyProtection="1">
      <alignment horizontal="left" vertical="top" wrapText="1"/>
    </xf>
    <xf numFmtId="0" fontId="86" fillId="0" borderId="5" xfId="0" applyFont="1" applyBorder="1" applyAlignment="1" applyProtection="1">
      <alignment horizontal="left" vertical="top" wrapText="1"/>
    </xf>
    <xf numFmtId="0" fontId="18" fillId="3" borderId="5" xfId="4" applyFont="1" applyFill="1" applyBorder="1" applyAlignment="1" applyProtection="1">
      <alignment horizontal="justify" vertical="top" wrapText="1"/>
    </xf>
    <xf numFmtId="0" fontId="13" fillId="0" borderId="5" xfId="4" applyFont="1" applyBorder="1" applyAlignment="1" applyProtection="1">
      <alignment horizontal="justify" vertical="top" wrapText="1"/>
    </xf>
    <xf numFmtId="49" fontId="86" fillId="0" borderId="0" xfId="668" applyNumberFormat="1" applyFont="1" applyAlignment="1" applyProtection="1">
      <alignment horizontal="left" vertical="top" wrapText="1"/>
    </xf>
    <xf numFmtId="0" fontId="86" fillId="0" borderId="28" xfId="0" applyFont="1" applyBorder="1" applyAlignment="1" applyProtection="1">
      <alignment horizontal="left" vertical="top" wrapText="1"/>
    </xf>
    <xf numFmtId="0" fontId="86" fillId="0" borderId="5" xfId="0" applyFont="1" applyBorder="1" applyAlignment="1" applyProtection="1">
      <alignment horizontal="center" wrapText="1"/>
    </xf>
    <xf numFmtId="4" fontId="86" fillId="0" borderId="5" xfId="0" applyNumberFormat="1" applyFont="1" applyBorder="1" applyAlignment="1" applyProtection="1">
      <alignment horizontal="center" wrapText="1"/>
    </xf>
    <xf numFmtId="0" fontId="84" fillId="0" borderId="5" xfId="0" applyFont="1" applyBorder="1" applyAlignment="1" applyProtection="1">
      <alignment horizontal="left" vertical="top" wrapText="1"/>
    </xf>
    <xf numFmtId="0" fontId="13" fillId="0" borderId="5" xfId="0" applyFont="1" applyFill="1" applyBorder="1" applyAlignment="1" applyProtection="1">
      <alignment horizontal="left" vertical="top" wrapText="1"/>
    </xf>
    <xf numFmtId="0" fontId="13" fillId="0" borderId="4" xfId="4" applyFont="1" applyBorder="1" applyAlignment="1" applyProtection="1">
      <alignment horizontal="left" vertical="top" wrapText="1"/>
    </xf>
    <xf numFmtId="49" fontId="13" fillId="0" borderId="5" xfId="665" applyNumberFormat="1" applyFont="1" applyBorder="1" applyAlignment="1" applyProtection="1">
      <alignment horizontal="left" vertical="top" wrapText="1"/>
    </xf>
    <xf numFmtId="49" fontId="13" fillId="0" borderId="5" xfId="665" applyNumberFormat="1" applyFont="1" applyBorder="1" applyAlignment="1" applyProtection="1">
      <alignment vertical="top" wrapText="1"/>
    </xf>
    <xf numFmtId="49" fontId="13" fillId="0" borderId="5" xfId="665" applyNumberFormat="1" applyFont="1" applyBorder="1" applyAlignment="1" applyProtection="1">
      <alignment horizontal="center" vertical="top" wrapText="1"/>
    </xf>
    <xf numFmtId="4" fontId="85" fillId="0" borderId="5" xfId="0" applyNumberFormat="1" applyFont="1" applyBorder="1" applyAlignment="1" applyProtection="1">
      <alignment horizontal="left" vertical="top" wrapText="1"/>
    </xf>
    <xf numFmtId="4" fontId="85" fillId="0" borderId="5" xfId="0" applyNumberFormat="1" applyFont="1" applyBorder="1" applyAlignment="1" applyProtection="1">
      <alignment vertical="center" wrapText="1"/>
    </xf>
    <xf numFmtId="4" fontId="85" fillId="0" borderId="5" xfId="0" applyNumberFormat="1" applyFont="1" applyBorder="1" applyAlignment="1" applyProtection="1">
      <alignment horizontal="center" vertical="center" wrapText="1"/>
    </xf>
    <xf numFmtId="0" fontId="85" fillId="0" borderId="5" xfId="0" applyFont="1" applyBorder="1" applyAlignment="1" applyProtection="1">
      <alignment horizontal="left" vertical="top" wrapText="1"/>
    </xf>
    <xf numFmtId="0" fontId="85" fillId="0" borderId="5" xfId="0" applyFont="1" applyBorder="1" applyAlignment="1" applyProtection="1">
      <alignment vertical="center" wrapText="1"/>
    </xf>
    <xf numFmtId="0" fontId="85" fillId="0" borderId="5" xfId="0" applyFont="1" applyBorder="1" applyAlignment="1" applyProtection="1">
      <alignment horizontal="center" vertical="center" wrapText="1"/>
    </xf>
    <xf numFmtId="49" fontId="13" fillId="0" borderId="5" xfId="365" applyNumberFormat="1" applyFont="1" applyBorder="1" applyAlignment="1" applyProtection="1">
      <alignment vertical="top" wrapText="1"/>
    </xf>
    <xf numFmtId="0" fontId="88" fillId="0" borderId="5" xfId="0" applyFont="1" applyBorder="1" applyAlignment="1" applyProtection="1">
      <alignment vertical="center" wrapText="1"/>
    </xf>
    <xf numFmtId="0" fontId="88" fillId="0" borderId="5" xfId="0" applyFont="1" applyBorder="1" applyAlignment="1" applyProtection="1">
      <alignment horizontal="center" vertical="center" wrapText="1"/>
    </xf>
    <xf numFmtId="0" fontId="17" fillId="0" borderId="5" xfId="11" applyFont="1" applyBorder="1" applyAlignment="1" applyProtection="1">
      <alignment horizontal="center"/>
    </xf>
    <xf numFmtId="4" fontId="17" fillId="0" borderId="5" xfId="11" applyNumberFormat="1" applyFont="1" applyBorder="1" applyAlignment="1" applyProtection="1">
      <alignment horizontal="center"/>
    </xf>
    <xf numFmtId="4" fontId="9" fillId="0" borderId="5" xfId="11" applyNumberFormat="1" applyBorder="1" applyAlignment="1" applyProtection="1">
      <alignment horizontal="right"/>
    </xf>
    <xf numFmtId="0" fontId="13" fillId="0" borderId="5" xfId="11" quotePrefix="1" applyFont="1" applyBorder="1" applyAlignment="1" applyProtection="1">
      <alignment horizontal="left" vertical="top"/>
    </xf>
    <xf numFmtId="49" fontId="13" fillId="0" borderId="5" xfId="365" applyNumberFormat="1" applyFont="1" applyBorder="1" applyAlignment="1" applyProtection="1">
      <alignment horizontal="left" vertical="top" wrapText="1"/>
    </xf>
    <xf numFmtId="0" fontId="9" fillId="0" borderId="5" xfId="365" applyFont="1" applyBorder="1" applyAlignment="1" applyProtection="1">
      <alignment horizontal="center"/>
    </xf>
    <xf numFmtId="4" fontId="9" fillId="0" borderId="5" xfId="365" applyNumberFormat="1" applyFont="1" applyBorder="1" applyAlignment="1" applyProtection="1">
      <alignment horizontal="center"/>
    </xf>
    <xf numFmtId="4" fontId="9" fillId="0" borderId="5" xfId="365" applyNumberFormat="1" applyFont="1" applyBorder="1" applyAlignment="1" applyProtection="1">
      <alignment horizontal="right"/>
    </xf>
    <xf numFmtId="0" fontId="21" fillId="0" borderId="5" xfId="365" applyFont="1" applyBorder="1" applyAlignment="1" applyProtection="1">
      <alignment horizontal="left" vertical="top" wrapText="1"/>
    </xf>
    <xf numFmtId="0" fontId="8" fillId="0" borderId="5" xfId="365" applyFont="1" applyBorder="1" applyAlignment="1" applyProtection="1">
      <alignment horizontal="center"/>
    </xf>
    <xf numFmtId="4" fontId="8" fillId="0" borderId="5" xfId="365" applyNumberFormat="1" applyFont="1" applyBorder="1" applyAlignment="1" applyProtection="1">
      <alignment horizontal="center"/>
    </xf>
    <xf numFmtId="0" fontId="13" fillId="0" borderId="5" xfId="11" applyFont="1" applyBorder="1" applyAlignment="1" applyProtection="1">
      <alignment horizontal="left" vertical="top"/>
    </xf>
    <xf numFmtId="0" fontId="81" fillId="0" borderId="5" xfId="652" applyFont="1" applyBorder="1" applyAlignment="1" applyProtection="1">
      <alignment horizontal="left" vertical="top" wrapText="1"/>
    </xf>
    <xf numFmtId="0" fontId="13" fillId="0" borderId="5" xfId="365" applyFont="1" applyBorder="1" applyAlignment="1" applyProtection="1">
      <alignment horizontal="center"/>
    </xf>
    <xf numFmtId="4" fontId="13" fillId="0" borderId="5" xfId="0" applyNumberFormat="1" applyFont="1" applyBorder="1" applyAlignment="1" applyProtection="1">
      <alignment horizontal="center"/>
    </xf>
    <xf numFmtId="4" fontId="13" fillId="0" borderId="5" xfId="365" applyNumberFormat="1" applyFont="1" applyBorder="1" applyAlignment="1" applyProtection="1">
      <alignment horizontal="right"/>
    </xf>
    <xf numFmtId="0" fontId="13" fillId="0" borderId="4" xfId="365" applyFont="1" applyBorder="1" applyAlignment="1" applyProtection="1">
      <alignment horizontal="left" vertical="top" wrapText="1"/>
    </xf>
    <xf numFmtId="0" fontId="13" fillId="0" borderId="4" xfId="365" applyFont="1" applyFill="1" applyBorder="1" applyAlignment="1" applyProtection="1">
      <alignment horizontal="left" vertical="top" wrapText="1"/>
    </xf>
    <xf numFmtId="0" fontId="13" fillId="0" borderId="4" xfId="365" applyFont="1" applyBorder="1" applyAlignment="1" applyProtection="1">
      <alignment horizontal="center"/>
    </xf>
    <xf numFmtId="4" fontId="13" fillId="0" borderId="4" xfId="11" applyNumberFormat="1" applyFont="1" applyBorder="1" applyAlignment="1" applyProtection="1">
      <alignment horizontal="right"/>
    </xf>
    <xf numFmtId="0" fontId="18" fillId="3" borderId="7" xfId="4" applyFont="1" applyFill="1" applyBorder="1" applyAlignment="1" applyProtection="1">
      <alignment vertical="top" wrapText="1"/>
    </xf>
    <xf numFmtId="0" fontId="13" fillId="0" borderId="5" xfId="4" applyFont="1" applyBorder="1" applyAlignment="1" applyProtection="1">
      <alignment vertical="top" wrapText="1"/>
    </xf>
    <xf numFmtId="0" fontId="85" fillId="0" borderId="5" xfId="0" applyFont="1" applyBorder="1" applyAlignment="1" applyProtection="1">
      <alignment horizontal="center" vertical="center"/>
    </xf>
    <xf numFmtId="4" fontId="85" fillId="0" borderId="5" xfId="0" applyNumberFormat="1" applyFont="1" applyBorder="1" applyAlignment="1" applyProtection="1">
      <alignment horizontal="center" vertical="center"/>
    </xf>
    <xf numFmtId="3" fontId="85" fillId="0" borderId="5" xfId="0" applyNumberFormat="1" applyFont="1" applyBorder="1" applyAlignment="1" applyProtection="1">
      <alignment horizontal="center" vertical="center"/>
    </xf>
    <xf numFmtId="0" fontId="18" fillId="3" borderId="27" xfId="4" applyFont="1" applyFill="1" applyBorder="1" applyAlignment="1" applyProtection="1">
      <alignment horizontal="left" vertical="top" wrapText="1"/>
    </xf>
    <xf numFmtId="0" fontId="89" fillId="0" borderId="4" xfId="0" applyFont="1" applyBorder="1" applyAlignment="1" applyProtection="1">
      <alignment horizontal="center" vertical="center"/>
    </xf>
    <xf numFmtId="0" fontId="89" fillId="0" borderId="5" xfId="0" applyFont="1" applyBorder="1" applyAlignment="1" applyProtection="1">
      <alignment horizontal="left" vertical="top" wrapText="1"/>
    </xf>
    <xf numFmtId="3" fontId="9" fillId="0" borderId="5" xfId="1" applyNumberFormat="1" applyBorder="1" applyAlignment="1" applyProtection="1">
      <alignment horizontal="center"/>
    </xf>
    <xf numFmtId="3" fontId="13" fillId="0" borderId="5" xfId="4" applyNumberFormat="1" applyFont="1" applyBorder="1" applyAlignment="1" applyProtection="1">
      <alignment horizontal="center"/>
    </xf>
    <xf numFmtId="4" fontId="13" fillId="0" borderId="4" xfId="0" applyNumberFormat="1" applyFont="1" applyFill="1" applyBorder="1" applyAlignment="1" applyProtection="1">
      <alignment horizontal="center"/>
    </xf>
    <xf numFmtId="0" fontId="83" fillId="0" borderId="5" xfId="11" applyFont="1" applyBorder="1" applyAlignment="1" applyProtection="1">
      <alignment horizontal="left" vertical="top"/>
    </xf>
    <xf numFmtId="175" fontId="83" fillId="0" borderId="5" xfId="11" applyNumberFormat="1" applyFont="1" applyFill="1" applyBorder="1" applyAlignment="1" applyProtection="1">
      <alignment horizontal="left"/>
    </xf>
    <xf numFmtId="0" fontId="18" fillId="3" borderId="7" xfId="4" applyFont="1" applyFill="1" applyBorder="1" applyAlignment="1">
      <alignment vertical="top" wrapText="1"/>
    </xf>
    <xf numFmtId="0" fontId="13" fillId="0" borderId="4" xfId="1" applyFont="1" applyFill="1" applyBorder="1" applyAlignment="1" applyProtection="1">
      <alignment horizontal="center"/>
    </xf>
    <xf numFmtId="0" fontId="13" fillId="0" borderId="5" xfId="1" applyFont="1" applyFill="1" applyBorder="1" applyAlignment="1" applyProtection="1">
      <alignment horizontal="center" wrapText="1"/>
    </xf>
    <xf numFmtId="0" fontId="9" fillId="0" borderId="5" xfId="11" applyFill="1" applyBorder="1" applyAlignment="1" applyProtection="1">
      <alignment horizontal="center"/>
    </xf>
    <xf numFmtId="4" fontId="9" fillId="0" borderId="0" xfId="1" applyNumberFormat="1" applyFont="1" applyAlignment="1" applyProtection="1">
      <alignment horizontal="center" vertical="center"/>
    </xf>
    <xf numFmtId="4" fontId="9" fillId="0" borderId="0" xfId="1" applyNumberFormat="1" applyFont="1" applyProtection="1"/>
    <xf numFmtId="4" fontId="9" fillId="0" borderId="0" xfId="1" applyNumberFormat="1" applyFont="1" applyFill="1" applyProtection="1"/>
    <xf numFmtId="4" fontId="14" fillId="0" borderId="0" xfId="1" applyNumberFormat="1" applyFont="1" applyFill="1" applyProtection="1"/>
    <xf numFmtId="4" fontId="9" fillId="0" borderId="0" xfId="1" applyNumberFormat="1" applyProtection="1"/>
    <xf numFmtId="4" fontId="9" fillId="0" borderId="0" xfId="1" applyNumberFormat="1" applyFill="1" applyProtection="1"/>
    <xf numFmtId="4" fontId="13" fillId="0" borderId="0" xfId="1" applyNumberFormat="1" applyFont="1" applyFill="1" applyProtection="1"/>
    <xf numFmtId="4" fontId="20" fillId="0" borderId="0" xfId="7" applyNumberFormat="1" applyFont="1" applyFill="1" applyProtection="1"/>
    <xf numFmtId="4" fontId="13" fillId="48" borderId="5" xfId="3" applyNumberFormat="1" applyFont="1" applyFill="1" applyBorder="1" applyAlignment="1" applyProtection="1">
      <alignment horizontal="center"/>
    </xf>
  </cellXfs>
  <cellStyles count="685">
    <cellStyle name="20 % – Poudarek1 2" xfId="14" xr:uid="{00000000-0005-0000-0000-000000000000}"/>
    <cellStyle name="20 % – Poudarek2 2" xfId="15" xr:uid="{00000000-0005-0000-0000-000001000000}"/>
    <cellStyle name="20 % – Poudarek3 2" xfId="16" xr:uid="{00000000-0005-0000-0000-000002000000}"/>
    <cellStyle name="20 % – Poudarek4 2" xfId="17" xr:uid="{00000000-0005-0000-0000-000003000000}"/>
    <cellStyle name="20 % – Poudarek5 2" xfId="18" xr:uid="{00000000-0005-0000-0000-000004000000}"/>
    <cellStyle name="20 % – Poudarek6 2" xfId="19" xr:uid="{00000000-0005-0000-0000-000005000000}"/>
    <cellStyle name="20% - Accent1" xfId="20" xr:uid="{00000000-0005-0000-0000-000006000000}"/>
    <cellStyle name="20% - Accent1 2" xfId="21" xr:uid="{00000000-0005-0000-0000-000007000000}"/>
    <cellStyle name="20% - Accent2" xfId="22" xr:uid="{00000000-0005-0000-0000-000008000000}"/>
    <cellStyle name="20% - Accent2 2" xfId="23" xr:uid="{00000000-0005-0000-0000-000009000000}"/>
    <cellStyle name="20% - Accent3" xfId="24" xr:uid="{00000000-0005-0000-0000-00000A000000}"/>
    <cellStyle name="20% - Accent3 2" xfId="25" xr:uid="{00000000-0005-0000-0000-00000B000000}"/>
    <cellStyle name="20% - Accent4" xfId="26" xr:uid="{00000000-0005-0000-0000-00000C000000}"/>
    <cellStyle name="20% - Accent4 2" xfId="27" xr:uid="{00000000-0005-0000-0000-00000D000000}"/>
    <cellStyle name="20% - Accent5" xfId="28" xr:uid="{00000000-0005-0000-0000-00000E000000}"/>
    <cellStyle name="20% - Accent5 2" xfId="29" xr:uid="{00000000-0005-0000-0000-00000F000000}"/>
    <cellStyle name="20% - Accent6" xfId="30" xr:uid="{00000000-0005-0000-0000-000010000000}"/>
    <cellStyle name="20% - Accent6 2" xfId="31" xr:uid="{00000000-0005-0000-0000-000011000000}"/>
    <cellStyle name="40 % – Poudarek1 2" xfId="32" xr:uid="{00000000-0005-0000-0000-000012000000}"/>
    <cellStyle name="40 % – Poudarek2 2" xfId="33" xr:uid="{00000000-0005-0000-0000-000013000000}"/>
    <cellStyle name="40 % – Poudarek3 2" xfId="34" xr:uid="{00000000-0005-0000-0000-000014000000}"/>
    <cellStyle name="40 % – Poudarek4 2" xfId="35" xr:uid="{00000000-0005-0000-0000-000015000000}"/>
    <cellStyle name="40 % – Poudarek5 2" xfId="36" xr:uid="{00000000-0005-0000-0000-000016000000}"/>
    <cellStyle name="40 % – Poudarek6 2" xfId="37" xr:uid="{00000000-0005-0000-0000-000017000000}"/>
    <cellStyle name="40% - Accent1" xfId="38" xr:uid="{00000000-0005-0000-0000-000018000000}"/>
    <cellStyle name="40% - Accent1 2" xfId="39" xr:uid="{00000000-0005-0000-0000-000019000000}"/>
    <cellStyle name="40% - Accent2" xfId="40" xr:uid="{00000000-0005-0000-0000-00001A000000}"/>
    <cellStyle name="40% - Accent2 2" xfId="41" xr:uid="{00000000-0005-0000-0000-00001B000000}"/>
    <cellStyle name="40% - Accent3" xfId="42" xr:uid="{00000000-0005-0000-0000-00001C000000}"/>
    <cellStyle name="40% - Accent3 2" xfId="43" xr:uid="{00000000-0005-0000-0000-00001D000000}"/>
    <cellStyle name="40% - Accent4" xfId="44" xr:uid="{00000000-0005-0000-0000-00001E000000}"/>
    <cellStyle name="40% - Accent4 2" xfId="45" xr:uid="{00000000-0005-0000-0000-00001F000000}"/>
    <cellStyle name="40% - Accent5" xfId="46" xr:uid="{00000000-0005-0000-0000-000020000000}"/>
    <cellStyle name="40% - Accent5 2" xfId="47" xr:uid="{00000000-0005-0000-0000-000021000000}"/>
    <cellStyle name="40% - Accent6" xfId="48" xr:uid="{00000000-0005-0000-0000-000022000000}"/>
    <cellStyle name="40% - Accent6 2" xfId="49" xr:uid="{00000000-0005-0000-0000-000023000000}"/>
    <cellStyle name="60 % – Poudarek1 2" xfId="50" xr:uid="{00000000-0005-0000-0000-000024000000}"/>
    <cellStyle name="60 % – Poudarek2 2" xfId="51" xr:uid="{00000000-0005-0000-0000-000025000000}"/>
    <cellStyle name="60 % – Poudarek3 2" xfId="52" xr:uid="{00000000-0005-0000-0000-000026000000}"/>
    <cellStyle name="60 % – Poudarek4 2" xfId="53" xr:uid="{00000000-0005-0000-0000-000027000000}"/>
    <cellStyle name="60 % – Poudarek5 2" xfId="54" xr:uid="{00000000-0005-0000-0000-000028000000}"/>
    <cellStyle name="60 % – Poudarek6 2" xfId="55" xr:uid="{00000000-0005-0000-0000-000029000000}"/>
    <cellStyle name="60% - Accent1" xfId="56" xr:uid="{00000000-0005-0000-0000-00002A000000}"/>
    <cellStyle name="60% - Accent1 2" xfId="57" xr:uid="{00000000-0005-0000-0000-00002B000000}"/>
    <cellStyle name="60% - Accent2" xfId="58" xr:uid="{00000000-0005-0000-0000-00002C000000}"/>
    <cellStyle name="60% - Accent2 2" xfId="59" xr:uid="{00000000-0005-0000-0000-00002D000000}"/>
    <cellStyle name="60% - Accent3" xfId="60" xr:uid="{00000000-0005-0000-0000-00002E000000}"/>
    <cellStyle name="60% - Accent3 2" xfId="61" xr:uid="{00000000-0005-0000-0000-00002F000000}"/>
    <cellStyle name="60% - Accent4" xfId="62" xr:uid="{00000000-0005-0000-0000-000030000000}"/>
    <cellStyle name="60% - Accent4 2" xfId="63" xr:uid="{00000000-0005-0000-0000-000031000000}"/>
    <cellStyle name="60% - Accent5" xfId="64" xr:uid="{00000000-0005-0000-0000-000032000000}"/>
    <cellStyle name="60% - Accent5 2" xfId="65" xr:uid="{00000000-0005-0000-0000-000033000000}"/>
    <cellStyle name="60% - Accent6" xfId="66" xr:uid="{00000000-0005-0000-0000-000034000000}"/>
    <cellStyle name="60% - Accent6 2" xfId="67" xr:uid="{00000000-0005-0000-0000-000035000000}"/>
    <cellStyle name="Accent1" xfId="68" xr:uid="{00000000-0005-0000-0000-000036000000}"/>
    <cellStyle name="Accent1 - 20%" xfId="69" xr:uid="{00000000-0005-0000-0000-000037000000}"/>
    <cellStyle name="Accent1 - 40%" xfId="70" xr:uid="{00000000-0005-0000-0000-000038000000}"/>
    <cellStyle name="Accent1 - 60%" xfId="71" xr:uid="{00000000-0005-0000-0000-000039000000}"/>
    <cellStyle name="Accent1 10" xfId="72" xr:uid="{00000000-0005-0000-0000-00003A000000}"/>
    <cellStyle name="Accent1 11" xfId="73" xr:uid="{00000000-0005-0000-0000-00003B000000}"/>
    <cellStyle name="Accent1 12" xfId="74" xr:uid="{00000000-0005-0000-0000-00003C000000}"/>
    <cellStyle name="Accent1 13" xfId="75" xr:uid="{00000000-0005-0000-0000-00003D000000}"/>
    <cellStyle name="Accent1 14" xfId="76" xr:uid="{00000000-0005-0000-0000-00003E000000}"/>
    <cellStyle name="Accent1 15" xfId="77" xr:uid="{00000000-0005-0000-0000-00003F000000}"/>
    <cellStyle name="Accent1 16" xfId="78" xr:uid="{00000000-0005-0000-0000-000040000000}"/>
    <cellStyle name="Accent1 17" xfId="79" xr:uid="{00000000-0005-0000-0000-000041000000}"/>
    <cellStyle name="Accent1 18" xfId="80" xr:uid="{00000000-0005-0000-0000-000042000000}"/>
    <cellStyle name="Accent1 19" xfId="81" xr:uid="{00000000-0005-0000-0000-000043000000}"/>
    <cellStyle name="Accent1 2" xfId="82" xr:uid="{00000000-0005-0000-0000-000044000000}"/>
    <cellStyle name="Accent1 20" xfId="83" xr:uid="{00000000-0005-0000-0000-000045000000}"/>
    <cellStyle name="Accent1 21" xfId="84" xr:uid="{00000000-0005-0000-0000-000046000000}"/>
    <cellStyle name="Accent1 22" xfId="85" xr:uid="{00000000-0005-0000-0000-000047000000}"/>
    <cellStyle name="Accent1 23" xfId="86" xr:uid="{00000000-0005-0000-0000-000048000000}"/>
    <cellStyle name="Accent1 24" xfId="87" xr:uid="{00000000-0005-0000-0000-000049000000}"/>
    <cellStyle name="Accent1 25" xfId="88" xr:uid="{00000000-0005-0000-0000-00004A000000}"/>
    <cellStyle name="Accent1 3" xfId="89" xr:uid="{00000000-0005-0000-0000-00004B000000}"/>
    <cellStyle name="Accent1 4" xfId="90" xr:uid="{00000000-0005-0000-0000-00004C000000}"/>
    <cellStyle name="Accent1 5" xfId="91" xr:uid="{00000000-0005-0000-0000-00004D000000}"/>
    <cellStyle name="Accent1 6" xfId="92" xr:uid="{00000000-0005-0000-0000-00004E000000}"/>
    <cellStyle name="Accent1 7" xfId="93" xr:uid="{00000000-0005-0000-0000-00004F000000}"/>
    <cellStyle name="Accent1 8" xfId="94" xr:uid="{00000000-0005-0000-0000-000050000000}"/>
    <cellStyle name="Accent1 9" xfId="95" xr:uid="{00000000-0005-0000-0000-000051000000}"/>
    <cellStyle name="Accent2" xfId="96" xr:uid="{00000000-0005-0000-0000-000052000000}"/>
    <cellStyle name="Accent2 - 20%" xfId="97" xr:uid="{00000000-0005-0000-0000-000053000000}"/>
    <cellStyle name="Accent2 - 40%" xfId="98" xr:uid="{00000000-0005-0000-0000-000054000000}"/>
    <cellStyle name="Accent2 - 60%" xfId="99" xr:uid="{00000000-0005-0000-0000-000055000000}"/>
    <cellStyle name="Accent2 10" xfId="100" xr:uid="{00000000-0005-0000-0000-000056000000}"/>
    <cellStyle name="Accent2 11" xfId="101" xr:uid="{00000000-0005-0000-0000-000057000000}"/>
    <cellStyle name="Accent2 12" xfId="102" xr:uid="{00000000-0005-0000-0000-000058000000}"/>
    <cellStyle name="Accent2 13" xfId="103" xr:uid="{00000000-0005-0000-0000-000059000000}"/>
    <cellStyle name="Accent2 14" xfId="104" xr:uid="{00000000-0005-0000-0000-00005A000000}"/>
    <cellStyle name="Accent2 15" xfId="105" xr:uid="{00000000-0005-0000-0000-00005B000000}"/>
    <cellStyle name="Accent2 16" xfId="106" xr:uid="{00000000-0005-0000-0000-00005C000000}"/>
    <cellStyle name="Accent2 17" xfId="107" xr:uid="{00000000-0005-0000-0000-00005D000000}"/>
    <cellStyle name="Accent2 18" xfId="108" xr:uid="{00000000-0005-0000-0000-00005E000000}"/>
    <cellStyle name="Accent2 19" xfId="109" xr:uid="{00000000-0005-0000-0000-00005F000000}"/>
    <cellStyle name="Accent2 2" xfId="110" xr:uid="{00000000-0005-0000-0000-000060000000}"/>
    <cellStyle name="Accent2 20" xfId="111" xr:uid="{00000000-0005-0000-0000-000061000000}"/>
    <cellStyle name="Accent2 21" xfId="112" xr:uid="{00000000-0005-0000-0000-000062000000}"/>
    <cellStyle name="Accent2 22" xfId="113" xr:uid="{00000000-0005-0000-0000-000063000000}"/>
    <cellStyle name="Accent2 23" xfId="114" xr:uid="{00000000-0005-0000-0000-000064000000}"/>
    <cellStyle name="Accent2 24" xfId="115" xr:uid="{00000000-0005-0000-0000-000065000000}"/>
    <cellStyle name="Accent2 25" xfId="116" xr:uid="{00000000-0005-0000-0000-000066000000}"/>
    <cellStyle name="Accent2 3" xfId="117" xr:uid="{00000000-0005-0000-0000-000067000000}"/>
    <cellStyle name="Accent2 4" xfId="118" xr:uid="{00000000-0005-0000-0000-000068000000}"/>
    <cellStyle name="Accent2 5" xfId="119" xr:uid="{00000000-0005-0000-0000-000069000000}"/>
    <cellStyle name="Accent2 6" xfId="120" xr:uid="{00000000-0005-0000-0000-00006A000000}"/>
    <cellStyle name="Accent2 7" xfId="121" xr:uid="{00000000-0005-0000-0000-00006B000000}"/>
    <cellStyle name="Accent2 8" xfId="122" xr:uid="{00000000-0005-0000-0000-00006C000000}"/>
    <cellStyle name="Accent2 9" xfId="123" xr:uid="{00000000-0005-0000-0000-00006D000000}"/>
    <cellStyle name="Accent3" xfId="124" xr:uid="{00000000-0005-0000-0000-00006E000000}"/>
    <cellStyle name="Accent3 - 20%" xfId="125" xr:uid="{00000000-0005-0000-0000-00006F000000}"/>
    <cellStyle name="Accent3 - 40%" xfId="126" xr:uid="{00000000-0005-0000-0000-000070000000}"/>
    <cellStyle name="Accent3 - 60%" xfId="127" xr:uid="{00000000-0005-0000-0000-000071000000}"/>
    <cellStyle name="Accent3 10" xfId="128" xr:uid="{00000000-0005-0000-0000-000072000000}"/>
    <cellStyle name="Accent3 11" xfId="129" xr:uid="{00000000-0005-0000-0000-000073000000}"/>
    <cellStyle name="Accent3 12" xfId="130" xr:uid="{00000000-0005-0000-0000-000074000000}"/>
    <cellStyle name="Accent3 13" xfId="131" xr:uid="{00000000-0005-0000-0000-000075000000}"/>
    <cellStyle name="Accent3 14" xfId="132" xr:uid="{00000000-0005-0000-0000-000076000000}"/>
    <cellStyle name="Accent3 15" xfId="133" xr:uid="{00000000-0005-0000-0000-000077000000}"/>
    <cellStyle name="Accent3 16" xfId="134" xr:uid="{00000000-0005-0000-0000-000078000000}"/>
    <cellStyle name="Accent3 17" xfId="135" xr:uid="{00000000-0005-0000-0000-000079000000}"/>
    <cellStyle name="Accent3 18" xfId="136" xr:uid="{00000000-0005-0000-0000-00007A000000}"/>
    <cellStyle name="Accent3 19" xfId="137" xr:uid="{00000000-0005-0000-0000-00007B000000}"/>
    <cellStyle name="Accent3 2" xfId="138" xr:uid="{00000000-0005-0000-0000-00007C000000}"/>
    <cellStyle name="Accent3 20" xfId="139" xr:uid="{00000000-0005-0000-0000-00007D000000}"/>
    <cellStyle name="Accent3 21" xfId="140" xr:uid="{00000000-0005-0000-0000-00007E000000}"/>
    <cellStyle name="Accent3 22" xfId="141" xr:uid="{00000000-0005-0000-0000-00007F000000}"/>
    <cellStyle name="Accent3 23" xfId="142" xr:uid="{00000000-0005-0000-0000-000080000000}"/>
    <cellStyle name="Accent3 24" xfId="143" xr:uid="{00000000-0005-0000-0000-000081000000}"/>
    <cellStyle name="Accent3 25" xfId="144" xr:uid="{00000000-0005-0000-0000-000082000000}"/>
    <cellStyle name="Accent3 3" xfId="145" xr:uid="{00000000-0005-0000-0000-000083000000}"/>
    <cellStyle name="Accent3 4" xfId="146" xr:uid="{00000000-0005-0000-0000-000084000000}"/>
    <cellStyle name="Accent3 5" xfId="147" xr:uid="{00000000-0005-0000-0000-000085000000}"/>
    <cellStyle name="Accent3 6" xfId="148" xr:uid="{00000000-0005-0000-0000-000086000000}"/>
    <cellStyle name="Accent3 7" xfId="149" xr:uid="{00000000-0005-0000-0000-000087000000}"/>
    <cellStyle name="Accent3 8" xfId="150" xr:uid="{00000000-0005-0000-0000-000088000000}"/>
    <cellStyle name="Accent3 9" xfId="151" xr:uid="{00000000-0005-0000-0000-000089000000}"/>
    <cellStyle name="Accent4" xfId="152" xr:uid="{00000000-0005-0000-0000-00008A000000}"/>
    <cellStyle name="Accent4 - 20%" xfId="153" xr:uid="{00000000-0005-0000-0000-00008B000000}"/>
    <cellStyle name="Accent4 - 40%" xfId="154" xr:uid="{00000000-0005-0000-0000-00008C000000}"/>
    <cellStyle name="Accent4 - 60%" xfId="155" xr:uid="{00000000-0005-0000-0000-00008D000000}"/>
    <cellStyle name="Accent4 10" xfId="156" xr:uid="{00000000-0005-0000-0000-00008E000000}"/>
    <cellStyle name="Accent4 11" xfId="157" xr:uid="{00000000-0005-0000-0000-00008F000000}"/>
    <cellStyle name="Accent4 12" xfId="158" xr:uid="{00000000-0005-0000-0000-000090000000}"/>
    <cellStyle name="Accent4 13" xfId="159" xr:uid="{00000000-0005-0000-0000-000091000000}"/>
    <cellStyle name="Accent4 14" xfId="160" xr:uid="{00000000-0005-0000-0000-000092000000}"/>
    <cellStyle name="Accent4 15" xfId="161" xr:uid="{00000000-0005-0000-0000-000093000000}"/>
    <cellStyle name="Accent4 16" xfId="162" xr:uid="{00000000-0005-0000-0000-000094000000}"/>
    <cellStyle name="Accent4 17" xfId="163" xr:uid="{00000000-0005-0000-0000-000095000000}"/>
    <cellStyle name="Accent4 18" xfId="164" xr:uid="{00000000-0005-0000-0000-000096000000}"/>
    <cellStyle name="Accent4 19" xfId="165" xr:uid="{00000000-0005-0000-0000-000097000000}"/>
    <cellStyle name="Accent4 2" xfId="166" xr:uid="{00000000-0005-0000-0000-000098000000}"/>
    <cellStyle name="Accent4 20" xfId="167" xr:uid="{00000000-0005-0000-0000-000099000000}"/>
    <cellStyle name="Accent4 21" xfId="168" xr:uid="{00000000-0005-0000-0000-00009A000000}"/>
    <cellStyle name="Accent4 22" xfId="169" xr:uid="{00000000-0005-0000-0000-00009B000000}"/>
    <cellStyle name="Accent4 23" xfId="170" xr:uid="{00000000-0005-0000-0000-00009C000000}"/>
    <cellStyle name="Accent4 24" xfId="171" xr:uid="{00000000-0005-0000-0000-00009D000000}"/>
    <cellStyle name="Accent4 25" xfId="172" xr:uid="{00000000-0005-0000-0000-00009E000000}"/>
    <cellStyle name="Accent4 3" xfId="173" xr:uid="{00000000-0005-0000-0000-00009F000000}"/>
    <cellStyle name="Accent4 4" xfId="174" xr:uid="{00000000-0005-0000-0000-0000A0000000}"/>
    <cellStyle name="Accent4 5" xfId="175" xr:uid="{00000000-0005-0000-0000-0000A1000000}"/>
    <cellStyle name="Accent4 6" xfId="176" xr:uid="{00000000-0005-0000-0000-0000A2000000}"/>
    <cellStyle name="Accent4 7" xfId="177" xr:uid="{00000000-0005-0000-0000-0000A3000000}"/>
    <cellStyle name="Accent4 8" xfId="178" xr:uid="{00000000-0005-0000-0000-0000A4000000}"/>
    <cellStyle name="Accent4 9" xfId="179" xr:uid="{00000000-0005-0000-0000-0000A5000000}"/>
    <cellStyle name="Accent5" xfId="180" xr:uid="{00000000-0005-0000-0000-0000A6000000}"/>
    <cellStyle name="Accent5 - 20%" xfId="181" xr:uid="{00000000-0005-0000-0000-0000A7000000}"/>
    <cellStyle name="Accent5 - 40%" xfId="182" xr:uid="{00000000-0005-0000-0000-0000A8000000}"/>
    <cellStyle name="Accent5 - 60%" xfId="183" xr:uid="{00000000-0005-0000-0000-0000A9000000}"/>
    <cellStyle name="Accent5 10" xfId="184" xr:uid="{00000000-0005-0000-0000-0000AA000000}"/>
    <cellStyle name="Accent5 11" xfId="185" xr:uid="{00000000-0005-0000-0000-0000AB000000}"/>
    <cellStyle name="Accent5 12" xfId="186" xr:uid="{00000000-0005-0000-0000-0000AC000000}"/>
    <cellStyle name="Accent5 13" xfId="187" xr:uid="{00000000-0005-0000-0000-0000AD000000}"/>
    <cellStyle name="Accent5 14" xfId="188" xr:uid="{00000000-0005-0000-0000-0000AE000000}"/>
    <cellStyle name="Accent5 15" xfId="189" xr:uid="{00000000-0005-0000-0000-0000AF000000}"/>
    <cellStyle name="Accent5 16" xfId="190" xr:uid="{00000000-0005-0000-0000-0000B0000000}"/>
    <cellStyle name="Accent5 17" xfId="191" xr:uid="{00000000-0005-0000-0000-0000B1000000}"/>
    <cellStyle name="Accent5 18" xfId="192" xr:uid="{00000000-0005-0000-0000-0000B2000000}"/>
    <cellStyle name="Accent5 19" xfId="193" xr:uid="{00000000-0005-0000-0000-0000B3000000}"/>
    <cellStyle name="Accent5 2" xfId="194" xr:uid="{00000000-0005-0000-0000-0000B4000000}"/>
    <cellStyle name="Accent5 20" xfId="195" xr:uid="{00000000-0005-0000-0000-0000B5000000}"/>
    <cellStyle name="Accent5 21" xfId="196" xr:uid="{00000000-0005-0000-0000-0000B6000000}"/>
    <cellStyle name="Accent5 22" xfId="197" xr:uid="{00000000-0005-0000-0000-0000B7000000}"/>
    <cellStyle name="Accent5 23" xfId="198" xr:uid="{00000000-0005-0000-0000-0000B8000000}"/>
    <cellStyle name="Accent5 24" xfId="199" xr:uid="{00000000-0005-0000-0000-0000B9000000}"/>
    <cellStyle name="Accent5 25" xfId="200" xr:uid="{00000000-0005-0000-0000-0000BA000000}"/>
    <cellStyle name="Accent5 3" xfId="201" xr:uid="{00000000-0005-0000-0000-0000BB000000}"/>
    <cellStyle name="Accent5 4" xfId="202" xr:uid="{00000000-0005-0000-0000-0000BC000000}"/>
    <cellStyle name="Accent5 5" xfId="203" xr:uid="{00000000-0005-0000-0000-0000BD000000}"/>
    <cellStyle name="Accent5 6" xfId="204" xr:uid="{00000000-0005-0000-0000-0000BE000000}"/>
    <cellStyle name="Accent5 7" xfId="205" xr:uid="{00000000-0005-0000-0000-0000BF000000}"/>
    <cellStyle name="Accent5 8" xfId="206" xr:uid="{00000000-0005-0000-0000-0000C0000000}"/>
    <cellStyle name="Accent5 9" xfId="207" xr:uid="{00000000-0005-0000-0000-0000C1000000}"/>
    <cellStyle name="Accent6" xfId="208" xr:uid="{00000000-0005-0000-0000-0000C2000000}"/>
    <cellStyle name="Accent6 - 20%" xfId="209" xr:uid="{00000000-0005-0000-0000-0000C3000000}"/>
    <cellStyle name="Accent6 - 40%" xfId="210" xr:uid="{00000000-0005-0000-0000-0000C4000000}"/>
    <cellStyle name="Accent6 - 60%" xfId="211" xr:uid="{00000000-0005-0000-0000-0000C5000000}"/>
    <cellStyle name="Accent6 10" xfId="212" xr:uid="{00000000-0005-0000-0000-0000C6000000}"/>
    <cellStyle name="Accent6 11" xfId="213" xr:uid="{00000000-0005-0000-0000-0000C7000000}"/>
    <cellStyle name="Accent6 12" xfId="214" xr:uid="{00000000-0005-0000-0000-0000C8000000}"/>
    <cellStyle name="Accent6 13" xfId="215" xr:uid="{00000000-0005-0000-0000-0000C9000000}"/>
    <cellStyle name="Accent6 14" xfId="216" xr:uid="{00000000-0005-0000-0000-0000CA000000}"/>
    <cellStyle name="Accent6 15" xfId="217" xr:uid="{00000000-0005-0000-0000-0000CB000000}"/>
    <cellStyle name="Accent6 16" xfId="218" xr:uid="{00000000-0005-0000-0000-0000CC000000}"/>
    <cellStyle name="Accent6 17" xfId="219" xr:uid="{00000000-0005-0000-0000-0000CD000000}"/>
    <cellStyle name="Accent6 18" xfId="220" xr:uid="{00000000-0005-0000-0000-0000CE000000}"/>
    <cellStyle name="Accent6 19" xfId="221" xr:uid="{00000000-0005-0000-0000-0000CF000000}"/>
    <cellStyle name="Accent6 2" xfId="222" xr:uid="{00000000-0005-0000-0000-0000D0000000}"/>
    <cellStyle name="Accent6 20" xfId="223" xr:uid="{00000000-0005-0000-0000-0000D1000000}"/>
    <cellStyle name="Accent6 21" xfId="224" xr:uid="{00000000-0005-0000-0000-0000D2000000}"/>
    <cellStyle name="Accent6 22" xfId="225" xr:uid="{00000000-0005-0000-0000-0000D3000000}"/>
    <cellStyle name="Accent6 23" xfId="226" xr:uid="{00000000-0005-0000-0000-0000D4000000}"/>
    <cellStyle name="Accent6 24" xfId="227" xr:uid="{00000000-0005-0000-0000-0000D5000000}"/>
    <cellStyle name="Accent6 25" xfId="228" xr:uid="{00000000-0005-0000-0000-0000D6000000}"/>
    <cellStyle name="Accent6 3" xfId="229" xr:uid="{00000000-0005-0000-0000-0000D7000000}"/>
    <cellStyle name="Accent6 4" xfId="230" xr:uid="{00000000-0005-0000-0000-0000D8000000}"/>
    <cellStyle name="Accent6 5" xfId="231" xr:uid="{00000000-0005-0000-0000-0000D9000000}"/>
    <cellStyle name="Accent6 6" xfId="232" xr:uid="{00000000-0005-0000-0000-0000DA000000}"/>
    <cellStyle name="Accent6 7" xfId="233" xr:uid="{00000000-0005-0000-0000-0000DB000000}"/>
    <cellStyle name="Accent6 8" xfId="234" xr:uid="{00000000-0005-0000-0000-0000DC000000}"/>
    <cellStyle name="Accent6 9" xfId="235" xr:uid="{00000000-0005-0000-0000-0000DD000000}"/>
    <cellStyle name="Bad" xfId="236" xr:uid="{00000000-0005-0000-0000-0000DE000000}"/>
    <cellStyle name="Bad 2" xfId="237" xr:uid="{00000000-0005-0000-0000-0000DF000000}"/>
    <cellStyle name="Bad 3" xfId="238" xr:uid="{00000000-0005-0000-0000-0000E0000000}"/>
    <cellStyle name="Calculation" xfId="239" xr:uid="{00000000-0005-0000-0000-0000E1000000}"/>
    <cellStyle name="Calculation 2" xfId="240" xr:uid="{00000000-0005-0000-0000-0000E2000000}"/>
    <cellStyle name="Calculation 3" xfId="241" xr:uid="{00000000-0005-0000-0000-0000E3000000}"/>
    <cellStyle name="Calculation 4" xfId="242" xr:uid="{00000000-0005-0000-0000-0000E4000000}"/>
    <cellStyle name="Check Cell" xfId="243" xr:uid="{00000000-0005-0000-0000-0000E5000000}"/>
    <cellStyle name="Check Cell 2" xfId="244" xr:uid="{00000000-0005-0000-0000-0000E6000000}"/>
    <cellStyle name="Check Cell 3" xfId="245" xr:uid="{00000000-0005-0000-0000-0000E7000000}"/>
    <cellStyle name="Comma 10" xfId="246" xr:uid="{00000000-0005-0000-0000-0000E8000000}"/>
    <cellStyle name="Comma 11" xfId="247" xr:uid="{00000000-0005-0000-0000-0000E9000000}"/>
    <cellStyle name="Comma 12" xfId="248" xr:uid="{00000000-0005-0000-0000-0000EA000000}"/>
    <cellStyle name="Comma 13" xfId="249" xr:uid="{00000000-0005-0000-0000-0000EB000000}"/>
    <cellStyle name="Comma 14" xfId="250" xr:uid="{00000000-0005-0000-0000-0000EC000000}"/>
    <cellStyle name="Comma 15" xfId="251" xr:uid="{00000000-0005-0000-0000-0000ED000000}"/>
    <cellStyle name="Comma 16" xfId="252" xr:uid="{00000000-0005-0000-0000-0000EE000000}"/>
    <cellStyle name="Comma 17" xfId="253" xr:uid="{00000000-0005-0000-0000-0000EF000000}"/>
    <cellStyle name="Comma 18" xfId="254" xr:uid="{00000000-0005-0000-0000-0000F0000000}"/>
    <cellStyle name="Comma 19" xfId="255" xr:uid="{00000000-0005-0000-0000-0000F1000000}"/>
    <cellStyle name="Comma 2" xfId="256" xr:uid="{00000000-0005-0000-0000-0000F2000000}"/>
    <cellStyle name="Comma 20" xfId="257" xr:uid="{00000000-0005-0000-0000-0000F3000000}"/>
    <cellStyle name="Comma 21" xfId="258" xr:uid="{00000000-0005-0000-0000-0000F4000000}"/>
    <cellStyle name="Comma 22" xfId="259" xr:uid="{00000000-0005-0000-0000-0000F5000000}"/>
    <cellStyle name="Comma 23" xfId="260" xr:uid="{00000000-0005-0000-0000-0000F6000000}"/>
    <cellStyle name="Comma 24" xfId="261" xr:uid="{00000000-0005-0000-0000-0000F7000000}"/>
    <cellStyle name="Comma 25" xfId="262" xr:uid="{00000000-0005-0000-0000-0000F8000000}"/>
    <cellStyle name="Comma 26" xfId="263" xr:uid="{00000000-0005-0000-0000-0000F9000000}"/>
    <cellStyle name="Comma 27" xfId="264" xr:uid="{00000000-0005-0000-0000-0000FA000000}"/>
    <cellStyle name="Comma 28" xfId="265" xr:uid="{00000000-0005-0000-0000-0000FB000000}"/>
    <cellStyle name="Comma 29" xfId="266" xr:uid="{00000000-0005-0000-0000-0000FC000000}"/>
    <cellStyle name="Comma 3" xfId="267" xr:uid="{00000000-0005-0000-0000-0000FD000000}"/>
    <cellStyle name="Comma 30" xfId="268" xr:uid="{00000000-0005-0000-0000-0000FE000000}"/>
    <cellStyle name="Comma 31" xfId="269" xr:uid="{00000000-0005-0000-0000-0000FF000000}"/>
    <cellStyle name="Comma 32" xfId="270" xr:uid="{00000000-0005-0000-0000-000000010000}"/>
    <cellStyle name="Comma 33" xfId="271" xr:uid="{00000000-0005-0000-0000-000001010000}"/>
    <cellStyle name="Comma 34" xfId="272" xr:uid="{00000000-0005-0000-0000-000002010000}"/>
    <cellStyle name="Comma 35" xfId="273" xr:uid="{00000000-0005-0000-0000-000003010000}"/>
    <cellStyle name="Comma 36" xfId="274" xr:uid="{00000000-0005-0000-0000-000004010000}"/>
    <cellStyle name="Comma 37" xfId="275" xr:uid="{00000000-0005-0000-0000-000005010000}"/>
    <cellStyle name="Comma 38" xfId="276" xr:uid="{00000000-0005-0000-0000-000006010000}"/>
    <cellStyle name="Comma 39" xfId="277" xr:uid="{00000000-0005-0000-0000-000007010000}"/>
    <cellStyle name="Comma 4" xfId="278" xr:uid="{00000000-0005-0000-0000-000008010000}"/>
    <cellStyle name="Comma 40" xfId="279" xr:uid="{00000000-0005-0000-0000-000009010000}"/>
    <cellStyle name="Comma 5" xfId="280" xr:uid="{00000000-0005-0000-0000-00000A010000}"/>
    <cellStyle name="Comma 6" xfId="281" xr:uid="{00000000-0005-0000-0000-00000B010000}"/>
    <cellStyle name="Comma 7" xfId="282" xr:uid="{00000000-0005-0000-0000-00000C010000}"/>
    <cellStyle name="Comma 8" xfId="283" xr:uid="{00000000-0005-0000-0000-00000D010000}"/>
    <cellStyle name="Comma 9" xfId="284" xr:uid="{00000000-0005-0000-0000-00000E010000}"/>
    <cellStyle name="Currency [0]_Popis Etk" xfId="285" xr:uid="{00000000-0005-0000-0000-00000F010000}"/>
    <cellStyle name="Currency 10" xfId="286" xr:uid="{00000000-0005-0000-0000-000010010000}"/>
    <cellStyle name="Currency 11" xfId="287" xr:uid="{00000000-0005-0000-0000-000011010000}"/>
    <cellStyle name="Currency 12" xfId="288" xr:uid="{00000000-0005-0000-0000-000012010000}"/>
    <cellStyle name="Currency 13" xfId="289" xr:uid="{00000000-0005-0000-0000-000013010000}"/>
    <cellStyle name="Currency 14" xfId="290" xr:uid="{00000000-0005-0000-0000-000014010000}"/>
    <cellStyle name="Currency 15" xfId="291" xr:uid="{00000000-0005-0000-0000-000015010000}"/>
    <cellStyle name="Currency 16" xfId="292" xr:uid="{00000000-0005-0000-0000-000016010000}"/>
    <cellStyle name="Currency 17" xfId="293" xr:uid="{00000000-0005-0000-0000-000017010000}"/>
    <cellStyle name="Currency 18" xfId="294" xr:uid="{00000000-0005-0000-0000-000018010000}"/>
    <cellStyle name="Currency 19" xfId="295" xr:uid="{00000000-0005-0000-0000-000019010000}"/>
    <cellStyle name="Currency 2" xfId="296" xr:uid="{00000000-0005-0000-0000-00001A010000}"/>
    <cellStyle name="Currency 20" xfId="297" xr:uid="{00000000-0005-0000-0000-00001B010000}"/>
    <cellStyle name="Currency 21" xfId="298" xr:uid="{00000000-0005-0000-0000-00001C010000}"/>
    <cellStyle name="Currency 22" xfId="299" xr:uid="{00000000-0005-0000-0000-00001D010000}"/>
    <cellStyle name="Currency 23" xfId="300" xr:uid="{00000000-0005-0000-0000-00001E010000}"/>
    <cellStyle name="Currency 24" xfId="301" xr:uid="{00000000-0005-0000-0000-00001F010000}"/>
    <cellStyle name="Currency 25" xfId="302" xr:uid="{00000000-0005-0000-0000-000020010000}"/>
    <cellStyle name="Currency 26" xfId="303" xr:uid="{00000000-0005-0000-0000-000021010000}"/>
    <cellStyle name="Currency 27" xfId="304" xr:uid="{00000000-0005-0000-0000-000022010000}"/>
    <cellStyle name="Currency 28" xfId="305" xr:uid="{00000000-0005-0000-0000-000023010000}"/>
    <cellStyle name="Currency 29" xfId="306" xr:uid="{00000000-0005-0000-0000-000024010000}"/>
    <cellStyle name="Currency 3" xfId="307" xr:uid="{00000000-0005-0000-0000-000025010000}"/>
    <cellStyle name="Currency 30" xfId="308" xr:uid="{00000000-0005-0000-0000-000026010000}"/>
    <cellStyle name="Currency 31" xfId="309" xr:uid="{00000000-0005-0000-0000-000027010000}"/>
    <cellStyle name="Currency 4" xfId="310" xr:uid="{00000000-0005-0000-0000-000028010000}"/>
    <cellStyle name="Currency 5" xfId="311" xr:uid="{00000000-0005-0000-0000-000029010000}"/>
    <cellStyle name="Currency 6" xfId="312" xr:uid="{00000000-0005-0000-0000-00002A010000}"/>
    <cellStyle name="Currency 7" xfId="313" xr:uid="{00000000-0005-0000-0000-00002B010000}"/>
    <cellStyle name="Currency 8" xfId="314" xr:uid="{00000000-0005-0000-0000-00002C010000}"/>
    <cellStyle name="Currency 9" xfId="315" xr:uid="{00000000-0005-0000-0000-00002D010000}"/>
    <cellStyle name="Currency_Popis Etk" xfId="316" xr:uid="{00000000-0005-0000-0000-00002E010000}"/>
    <cellStyle name="Denar [0]_V3 plin" xfId="317" xr:uid="{00000000-0005-0000-0000-00002F010000}"/>
    <cellStyle name="Denar_V3 plin" xfId="318" xr:uid="{00000000-0005-0000-0000-000030010000}"/>
    <cellStyle name="Dobro 2" xfId="319" xr:uid="{00000000-0005-0000-0000-000031010000}"/>
    <cellStyle name="Element-delo" xfId="320" xr:uid="{00000000-0005-0000-0000-000032010000}"/>
    <cellStyle name="Element-delo 5" xfId="321" xr:uid="{00000000-0005-0000-0000-000033010000}"/>
    <cellStyle name="Element-delo_HTZ IP 164 srednja zdravstvena šola Celje ci1151-1, BZ500+..." xfId="322" xr:uid="{00000000-0005-0000-0000-000034010000}"/>
    <cellStyle name="Emphasis 1" xfId="323" xr:uid="{00000000-0005-0000-0000-000035010000}"/>
    <cellStyle name="Emphasis 2" xfId="324" xr:uid="{00000000-0005-0000-0000-000036010000}"/>
    <cellStyle name="Emphasis 3" xfId="325" xr:uid="{00000000-0005-0000-0000-000037010000}"/>
    <cellStyle name="Euro" xfId="326" xr:uid="{00000000-0005-0000-0000-000038010000}"/>
    <cellStyle name="Excel Built-in Normal" xfId="327" xr:uid="{00000000-0005-0000-0000-000039010000}"/>
    <cellStyle name="Excel Built-in Normal 2" xfId="682" xr:uid="{61C19591-1CD0-461C-A984-946FEF07B207}"/>
    <cellStyle name="Explanatory Text" xfId="328" xr:uid="{00000000-0005-0000-0000-00003A010000}"/>
    <cellStyle name="Explanatory Text 2" xfId="329" xr:uid="{00000000-0005-0000-0000-00003B010000}"/>
    <cellStyle name="Followed Hyperlink_Popis Etk" xfId="330" xr:uid="{00000000-0005-0000-0000-00003C010000}"/>
    <cellStyle name="Good" xfId="331" xr:uid="{00000000-0005-0000-0000-00003D010000}"/>
    <cellStyle name="Good 2" xfId="332" xr:uid="{00000000-0005-0000-0000-00003E010000}"/>
    <cellStyle name="Good 3" xfId="333" xr:uid="{00000000-0005-0000-0000-00003F010000}"/>
    <cellStyle name="Heading 1" xfId="334" xr:uid="{00000000-0005-0000-0000-000040010000}"/>
    <cellStyle name="Heading 1 2" xfId="335" xr:uid="{00000000-0005-0000-0000-000041010000}"/>
    <cellStyle name="Heading 1 3" xfId="336" xr:uid="{00000000-0005-0000-0000-000042010000}"/>
    <cellStyle name="Heading 2" xfId="337" xr:uid="{00000000-0005-0000-0000-000043010000}"/>
    <cellStyle name="Heading 2 2" xfId="338" xr:uid="{00000000-0005-0000-0000-000044010000}"/>
    <cellStyle name="Heading 2 3" xfId="339" xr:uid="{00000000-0005-0000-0000-000045010000}"/>
    <cellStyle name="Heading 3" xfId="340" xr:uid="{00000000-0005-0000-0000-000046010000}"/>
    <cellStyle name="Heading 3 2" xfId="341" xr:uid="{00000000-0005-0000-0000-000047010000}"/>
    <cellStyle name="Heading 3 3" xfId="342" xr:uid="{00000000-0005-0000-0000-000048010000}"/>
    <cellStyle name="Heading 4" xfId="343" xr:uid="{00000000-0005-0000-0000-000049010000}"/>
    <cellStyle name="Heading 4 2" xfId="344" xr:uid="{00000000-0005-0000-0000-00004A010000}"/>
    <cellStyle name="Heading 4 3" xfId="345" xr:uid="{00000000-0005-0000-0000-00004B010000}"/>
    <cellStyle name="Hiperpovezava 2" xfId="346" xr:uid="{00000000-0005-0000-0000-00004D010000}"/>
    <cellStyle name="Hyperlink_Popis Etk" xfId="347" xr:uid="{00000000-0005-0000-0000-00004E010000}"/>
    <cellStyle name="Input" xfId="348" xr:uid="{00000000-0005-0000-0000-00004F010000}"/>
    <cellStyle name="Input 2" xfId="349" xr:uid="{00000000-0005-0000-0000-000050010000}"/>
    <cellStyle name="Input 3" xfId="350" xr:uid="{00000000-0005-0000-0000-000051010000}"/>
    <cellStyle name="Input 4" xfId="351" xr:uid="{00000000-0005-0000-0000-000052010000}"/>
    <cellStyle name="Izhod 2" xfId="352" xr:uid="{00000000-0005-0000-0000-000053010000}"/>
    <cellStyle name="Izhod 2 2" xfId="353" xr:uid="{00000000-0005-0000-0000-000054010000}"/>
    <cellStyle name="Izhod 3" xfId="354" xr:uid="{00000000-0005-0000-0000-000055010000}"/>
    <cellStyle name="Linked Cell" xfId="355" xr:uid="{00000000-0005-0000-0000-000056010000}"/>
    <cellStyle name="Linked Cell 2" xfId="356" xr:uid="{00000000-0005-0000-0000-000057010000}"/>
    <cellStyle name="Linked Cell 3" xfId="357" xr:uid="{00000000-0005-0000-0000-000058010000}"/>
    <cellStyle name="Naslov 1 2" xfId="358" xr:uid="{00000000-0005-0000-0000-000059010000}"/>
    <cellStyle name="Naslov 2 2" xfId="359" xr:uid="{00000000-0005-0000-0000-00005A010000}"/>
    <cellStyle name="Naslov 3 2" xfId="360" xr:uid="{00000000-0005-0000-0000-00005B010000}"/>
    <cellStyle name="Naslov 4 2" xfId="361" xr:uid="{00000000-0005-0000-0000-00005C010000}"/>
    <cellStyle name="Naslov 5" xfId="362" xr:uid="{00000000-0005-0000-0000-00005D010000}"/>
    <cellStyle name="Navadno" xfId="0" builtinId="0"/>
    <cellStyle name="Navadno 10" xfId="6" xr:uid="{00000000-0005-0000-0000-00005F010000}"/>
    <cellStyle name="Navadno 10 10 10" xfId="657" xr:uid="{00000000-0005-0000-0000-000060010000}"/>
    <cellStyle name="Navadno 10 11" xfId="664" xr:uid="{00000000-0005-0000-0000-000061010000}"/>
    <cellStyle name="Navadno 10 11 2" xfId="675" xr:uid="{00000000-0005-0000-0000-000062010000}"/>
    <cellStyle name="Navadno 10 2" xfId="363" xr:uid="{00000000-0005-0000-0000-000063010000}"/>
    <cellStyle name="Navadno 10 3" xfId="364" xr:uid="{00000000-0005-0000-0000-000064010000}"/>
    <cellStyle name="Navadno 10 4" xfId="651" xr:uid="{00000000-0005-0000-0000-000065010000}"/>
    <cellStyle name="Navadno 10 4 2" xfId="677" xr:uid="{00000000-0005-0000-0000-000066010000}"/>
    <cellStyle name="Navadno 10 5" xfId="654" xr:uid="{00000000-0005-0000-0000-000067010000}"/>
    <cellStyle name="Navadno 10 6" xfId="656" xr:uid="{00000000-0005-0000-0000-000068010000}"/>
    <cellStyle name="Navadno 10 7" xfId="660" xr:uid="{00000000-0005-0000-0000-000069010000}"/>
    <cellStyle name="Navadno 10 7 2" xfId="670" xr:uid="{00000000-0005-0000-0000-00006A010000}"/>
    <cellStyle name="Navadno 10 8" xfId="667" xr:uid="{00000000-0005-0000-0000-00006B010000}"/>
    <cellStyle name="Navadno 11" xfId="365" xr:uid="{00000000-0005-0000-0000-00006C010000}"/>
    <cellStyle name="Navadno 11 2" xfId="366" xr:uid="{00000000-0005-0000-0000-00006D010000}"/>
    <cellStyle name="Navadno 11 2 2" xfId="367" xr:uid="{00000000-0005-0000-0000-00006E010000}"/>
    <cellStyle name="Navadno 11 2 3" xfId="13" xr:uid="{00000000-0005-0000-0000-00006F010000}"/>
    <cellStyle name="Navadno 11 2 4" xfId="12" xr:uid="{00000000-0005-0000-0000-000070010000}"/>
    <cellStyle name="Navadno 11 3" xfId="368" xr:uid="{00000000-0005-0000-0000-000071010000}"/>
    <cellStyle name="Navadno 11 3 2" xfId="369" xr:uid="{00000000-0005-0000-0000-000072010000}"/>
    <cellStyle name="Navadno 11 4" xfId="370" xr:uid="{00000000-0005-0000-0000-000073010000}"/>
    <cellStyle name="Navadno 12" xfId="371" xr:uid="{00000000-0005-0000-0000-000074010000}"/>
    <cellStyle name="Navadno 13" xfId="652" xr:uid="{00000000-0005-0000-0000-000075010000}"/>
    <cellStyle name="Navadno 14" xfId="678" xr:uid="{2ED2F82B-558D-4141-AC74-5FAE367EC704}"/>
    <cellStyle name="Navadno 17 2" xfId="665" xr:uid="{00000000-0005-0000-0000-000076010000}"/>
    <cellStyle name="Navadno 2" xfId="372" xr:uid="{00000000-0005-0000-0000-000077010000}"/>
    <cellStyle name="Navadno 2 2" xfId="373" xr:uid="{00000000-0005-0000-0000-000078010000}"/>
    <cellStyle name="Navadno 2 2 2" xfId="374" xr:uid="{00000000-0005-0000-0000-000079010000}"/>
    <cellStyle name="Navadno 2 2 2 2" xfId="1" xr:uid="{00000000-0005-0000-0000-00007A010000}"/>
    <cellStyle name="Navadno 2 2 3" xfId="375" xr:uid="{00000000-0005-0000-0000-00007B010000}"/>
    <cellStyle name="Navadno 2 2 4" xfId="684" xr:uid="{5EFB4B66-CBCA-4E22-972D-C4A13C7C07A5}"/>
    <cellStyle name="Navadno 2 3" xfId="376" xr:uid="{00000000-0005-0000-0000-00007C010000}"/>
    <cellStyle name="Navadno 2 3 2" xfId="377" xr:uid="{00000000-0005-0000-0000-00007D010000}"/>
    <cellStyle name="Navadno 2 4" xfId="378" xr:uid="{00000000-0005-0000-0000-00007E010000}"/>
    <cellStyle name="Navadno 2_Api - ENERGETSKA SANACIJA - Postojna 19.5.2014" xfId="379" xr:uid="{00000000-0005-0000-0000-00007F010000}"/>
    <cellStyle name="Navadno 3" xfId="4" xr:uid="{00000000-0005-0000-0000-000080010000}"/>
    <cellStyle name="Navadno 3 2" xfId="380" xr:uid="{00000000-0005-0000-0000-000081010000}"/>
    <cellStyle name="Navadno 3 2 2" xfId="381" xr:uid="{00000000-0005-0000-0000-000082010000}"/>
    <cellStyle name="Navadno 3 3" xfId="382" xr:uid="{00000000-0005-0000-0000-000083010000}"/>
    <cellStyle name="Navadno 3 4" xfId="681" xr:uid="{4E82902C-E1A8-456E-92E6-89A9CF269C90}"/>
    <cellStyle name="Navadno 4" xfId="383" xr:uid="{00000000-0005-0000-0000-000084010000}"/>
    <cellStyle name="Navadno 4 2" xfId="384" xr:uid="{00000000-0005-0000-0000-000085010000}"/>
    <cellStyle name="Navadno 4 2 2" xfId="10" xr:uid="{00000000-0005-0000-0000-000086010000}"/>
    <cellStyle name="Navadno 4 2 2 2" xfId="385" xr:uid="{00000000-0005-0000-0000-000087010000}"/>
    <cellStyle name="Navadno 4 2 2 3" xfId="663" xr:uid="{00000000-0005-0000-0000-000088010000}"/>
    <cellStyle name="Navadno 4 2 2 3 2" xfId="674" xr:uid="{00000000-0005-0000-0000-000089010000}"/>
    <cellStyle name="Navadno 4 2 2 4" xfId="671" xr:uid="{00000000-0005-0000-0000-00008A010000}"/>
    <cellStyle name="Navadno 4 2 3" xfId="386" xr:uid="{00000000-0005-0000-0000-00008B010000}"/>
    <cellStyle name="Navadno 4 3" xfId="387" xr:uid="{00000000-0005-0000-0000-00008C010000}"/>
    <cellStyle name="Navadno 4 3 2" xfId="9" xr:uid="{00000000-0005-0000-0000-00008D010000}"/>
    <cellStyle name="Navadno 4 3 2 2" xfId="388" xr:uid="{00000000-0005-0000-0000-00008E010000}"/>
    <cellStyle name="Navadno 4 3 2 3" xfId="662" xr:uid="{00000000-0005-0000-0000-00008F010000}"/>
    <cellStyle name="Navadno 4 3 2 3 2" xfId="673" xr:uid="{00000000-0005-0000-0000-000090010000}"/>
    <cellStyle name="Navadno 4 3 3" xfId="389" xr:uid="{00000000-0005-0000-0000-000091010000}"/>
    <cellStyle name="Navadno 4 4" xfId="390" xr:uid="{00000000-0005-0000-0000-000092010000}"/>
    <cellStyle name="Navadno 4 4 2" xfId="391" xr:uid="{00000000-0005-0000-0000-000093010000}"/>
    <cellStyle name="Navadno 4 5" xfId="392" xr:uid="{00000000-0005-0000-0000-000094010000}"/>
    <cellStyle name="Navadno 4 6" xfId="393" xr:uid="{00000000-0005-0000-0000-000095010000}"/>
    <cellStyle name="Navadno 4 7" xfId="394" xr:uid="{00000000-0005-0000-0000-000096010000}"/>
    <cellStyle name="Navadno 5" xfId="7" xr:uid="{00000000-0005-0000-0000-000097010000}"/>
    <cellStyle name="Navadno 5 2" xfId="395" xr:uid="{00000000-0005-0000-0000-000098010000}"/>
    <cellStyle name="Navadno 6" xfId="396" xr:uid="{00000000-0005-0000-0000-000099010000}"/>
    <cellStyle name="Navadno 6 2" xfId="397" xr:uid="{00000000-0005-0000-0000-00009A010000}"/>
    <cellStyle name="Navadno 6 2 2" xfId="398" xr:uid="{00000000-0005-0000-0000-00009B010000}"/>
    <cellStyle name="Navadno 6 2 2 2" xfId="399" xr:uid="{00000000-0005-0000-0000-00009C010000}"/>
    <cellStyle name="Navadno 6 2 2 2 2" xfId="400" xr:uid="{00000000-0005-0000-0000-00009D010000}"/>
    <cellStyle name="Navadno 6 2 2 2 2 2" xfId="401" xr:uid="{00000000-0005-0000-0000-00009E010000}"/>
    <cellStyle name="Navadno 6 2 2 2 2 3" xfId="402" xr:uid="{00000000-0005-0000-0000-00009F010000}"/>
    <cellStyle name="Navadno 6 2 2 2 3" xfId="403" xr:uid="{00000000-0005-0000-0000-0000A0010000}"/>
    <cellStyle name="Navadno 6 2 2 2 3 2" xfId="404" xr:uid="{00000000-0005-0000-0000-0000A1010000}"/>
    <cellStyle name="Navadno 6 2 2 2 3 3" xfId="405" xr:uid="{00000000-0005-0000-0000-0000A2010000}"/>
    <cellStyle name="Navadno 6 2 2 2 4" xfId="406" xr:uid="{00000000-0005-0000-0000-0000A3010000}"/>
    <cellStyle name="Navadno 6 2 2 2 5" xfId="407" xr:uid="{00000000-0005-0000-0000-0000A4010000}"/>
    <cellStyle name="Navadno 6 2 2 3" xfId="408" xr:uid="{00000000-0005-0000-0000-0000A5010000}"/>
    <cellStyle name="Navadno 6 2 2 3 2" xfId="409" xr:uid="{00000000-0005-0000-0000-0000A6010000}"/>
    <cellStyle name="Navadno 6 2 2 3 3" xfId="410" xr:uid="{00000000-0005-0000-0000-0000A7010000}"/>
    <cellStyle name="Navadno 6 2 2 4" xfId="411" xr:uid="{00000000-0005-0000-0000-0000A8010000}"/>
    <cellStyle name="Navadno 6 2 2 4 2" xfId="412" xr:uid="{00000000-0005-0000-0000-0000A9010000}"/>
    <cellStyle name="Navadno 6 2 2 4 3" xfId="413" xr:uid="{00000000-0005-0000-0000-0000AA010000}"/>
    <cellStyle name="Navadno 6 2 2 5" xfId="414" xr:uid="{00000000-0005-0000-0000-0000AB010000}"/>
    <cellStyle name="Navadno 6 2 2 6" xfId="415" xr:uid="{00000000-0005-0000-0000-0000AC010000}"/>
    <cellStyle name="Navadno 6 2 3" xfId="416" xr:uid="{00000000-0005-0000-0000-0000AD010000}"/>
    <cellStyle name="Navadno 6 2 3 2" xfId="417" xr:uid="{00000000-0005-0000-0000-0000AE010000}"/>
    <cellStyle name="Navadno 6 2 3 2 2" xfId="418" xr:uid="{00000000-0005-0000-0000-0000AF010000}"/>
    <cellStyle name="Navadno 6 2 3 2 3" xfId="419" xr:uid="{00000000-0005-0000-0000-0000B0010000}"/>
    <cellStyle name="Navadno 6 2 3 3" xfId="420" xr:uid="{00000000-0005-0000-0000-0000B1010000}"/>
    <cellStyle name="Navadno 6 2 3 3 2" xfId="421" xr:uid="{00000000-0005-0000-0000-0000B2010000}"/>
    <cellStyle name="Navadno 6 2 3 3 3" xfId="422" xr:uid="{00000000-0005-0000-0000-0000B3010000}"/>
    <cellStyle name="Navadno 6 2 3 4" xfId="423" xr:uid="{00000000-0005-0000-0000-0000B4010000}"/>
    <cellStyle name="Navadno 6 2 3 5" xfId="424" xr:uid="{00000000-0005-0000-0000-0000B5010000}"/>
    <cellStyle name="Navadno 6 2 4" xfId="425" xr:uid="{00000000-0005-0000-0000-0000B6010000}"/>
    <cellStyle name="Navadno 6 2 4 2" xfId="426" xr:uid="{00000000-0005-0000-0000-0000B7010000}"/>
    <cellStyle name="Navadno 6 2 4 2 2" xfId="427" xr:uid="{00000000-0005-0000-0000-0000B8010000}"/>
    <cellStyle name="Navadno 6 2 4 2 3" xfId="428" xr:uid="{00000000-0005-0000-0000-0000B9010000}"/>
    <cellStyle name="Navadno 6 2 4 3" xfId="429" xr:uid="{00000000-0005-0000-0000-0000BA010000}"/>
    <cellStyle name="Navadno 6 2 4 3 2" xfId="430" xr:uid="{00000000-0005-0000-0000-0000BB010000}"/>
    <cellStyle name="Navadno 6 2 4 3 3" xfId="431" xr:uid="{00000000-0005-0000-0000-0000BC010000}"/>
    <cellStyle name="Navadno 6 2 4 4" xfId="432" xr:uid="{00000000-0005-0000-0000-0000BD010000}"/>
    <cellStyle name="Navadno 6 2 4 5" xfId="433" xr:uid="{00000000-0005-0000-0000-0000BE010000}"/>
    <cellStyle name="Navadno 6 2 5" xfId="434" xr:uid="{00000000-0005-0000-0000-0000BF010000}"/>
    <cellStyle name="Navadno 6 2 5 2" xfId="435" xr:uid="{00000000-0005-0000-0000-0000C0010000}"/>
    <cellStyle name="Navadno 6 2 5 3" xfId="436" xr:uid="{00000000-0005-0000-0000-0000C1010000}"/>
    <cellStyle name="Navadno 6 2 6" xfId="437" xr:uid="{00000000-0005-0000-0000-0000C2010000}"/>
    <cellStyle name="Navadno 6 2 6 2" xfId="438" xr:uid="{00000000-0005-0000-0000-0000C3010000}"/>
    <cellStyle name="Navadno 6 2 6 3" xfId="439" xr:uid="{00000000-0005-0000-0000-0000C4010000}"/>
    <cellStyle name="Navadno 6 2 7" xfId="440" xr:uid="{00000000-0005-0000-0000-0000C5010000}"/>
    <cellStyle name="Navadno 6 2 8" xfId="441" xr:uid="{00000000-0005-0000-0000-0000C6010000}"/>
    <cellStyle name="Navadno 6 3" xfId="442" xr:uid="{00000000-0005-0000-0000-0000C7010000}"/>
    <cellStyle name="Navadno 6 3 2" xfId="443" xr:uid="{00000000-0005-0000-0000-0000C8010000}"/>
    <cellStyle name="Navadno 6 3 2 2" xfId="444" xr:uid="{00000000-0005-0000-0000-0000C9010000}"/>
    <cellStyle name="Navadno 6 3 2 2 2" xfId="445" xr:uid="{00000000-0005-0000-0000-0000CA010000}"/>
    <cellStyle name="Navadno 6 3 2 2 3" xfId="446" xr:uid="{00000000-0005-0000-0000-0000CB010000}"/>
    <cellStyle name="Navadno 6 3 2 3" xfId="447" xr:uid="{00000000-0005-0000-0000-0000CC010000}"/>
    <cellStyle name="Navadno 6 3 2 3 2" xfId="448" xr:uid="{00000000-0005-0000-0000-0000CD010000}"/>
    <cellStyle name="Navadno 6 3 2 3 3" xfId="449" xr:uid="{00000000-0005-0000-0000-0000CE010000}"/>
    <cellStyle name="Navadno 6 3 2 4" xfId="450" xr:uid="{00000000-0005-0000-0000-0000CF010000}"/>
    <cellStyle name="Navadno 6 3 2 5" xfId="451" xr:uid="{00000000-0005-0000-0000-0000D0010000}"/>
    <cellStyle name="Navadno 6 3 3" xfId="452" xr:uid="{00000000-0005-0000-0000-0000D1010000}"/>
    <cellStyle name="Navadno 6 3 3 2" xfId="453" xr:uid="{00000000-0005-0000-0000-0000D2010000}"/>
    <cellStyle name="Navadno 6 3 3 3" xfId="454" xr:uid="{00000000-0005-0000-0000-0000D3010000}"/>
    <cellStyle name="Navadno 6 3 4" xfId="455" xr:uid="{00000000-0005-0000-0000-0000D4010000}"/>
    <cellStyle name="Navadno 6 3 4 2" xfId="456" xr:uid="{00000000-0005-0000-0000-0000D5010000}"/>
    <cellStyle name="Navadno 6 3 4 3" xfId="457" xr:uid="{00000000-0005-0000-0000-0000D6010000}"/>
    <cellStyle name="Navadno 6 3 5" xfId="458" xr:uid="{00000000-0005-0000-0000-0000D7010000}"/>
    <cellStyle name="Navadno 6 3 6" xfId="459" xr:uid="{00000000-0005-0000-0000-0000D8010000}"/>
    <cellStyle name="Navadno 6 4" xfId="460" xr:uid="{00000000-0005-0000-0000-0000D9010000}"/>
    <cellStyle name="Navadno 6 4 2" xfId="461" xr:uid="{00000000-0005-0000-0000-0000DA010000}"/>
    <cellStyle name="Navadno 6 4 2 2" xfId="462" xr:uid="{00000000-0005-0000-0000-0000DB010000}"/>
    <cellStyle name="Navadno 6 4 2 3" xfId="463" xr:uid="{00000000-0005-0000-0000-0000DC010000}"/>
    <cellStyle name="Navadno 6 4 3" xfId="464" xr:uid="{00000000-0005-0000-0000-0000DD010000}"/>
    <cellStyle name="Navadno 6 4 3 2" xfId="465" xr:uid="{00000000-0005-0000-0000-0000DE010000}"/>
    <cellStyle name="Navadno 6 4 3 3" xfId="466" xr:uid="{00000000-0005-0000-0000-0000DF010000}"/>
    <cellStyle name="Navadno 6 4 4" xfId="467" xr:uid="{00000000-0005-0000-0000-0000E0010000}"/>
    <cellStyle name="Navadno 6 4 5" xfId="468" xr:uid="{00000000-0005-0000-0000-0000E1010000}"/>
    <cellStyle name="Navadno 6 5" xfId="469" xr:uid="{00000000-0005-0000-0000-0000E2010000}"/>
    <cellStyle name="Navadno 6 5 2" xfId="470" xr:uid="{00000000-0005-0000-0000-0000E3010000}"/>
    <cellStyle name="Navadno 6 5 2 2" xfId="471" xr:uid="{00000000-0005-0000-0000-0000E4010000}"/>
    <cellStyle name="Navadno 6 5 2 3" xfId="472" xr:uid="{00000000-0005-0000-0000-0000E5010000}"/>
    <cellStyle name="Navadno 6 5 3" xfId="473" xr:uid="{00000000-0005-0000-0000-0000E6010000}"/>
    <cellStyle name="Navadno 6 5 3 2" xfId="474" xr:uid="{00000000-0005-0000-0000-0000E7010000}"/>
    <cellStyle name="Navadno 6 5 3 3" xfId="475" xr:uid="{00000000-0005-0000-0000-0000E8010000}"/>
    <cellStyle name="Navadno 6 5 4" xfId="476" xr:uid="{00000000-0005-0000-0000-0000E9010000}"/>
    <cellStyle name="Navadno 6 5 5" xfId="477" xr:uid="{00000000-0005-0000-0000-0000EA010000}"/>
    <cellStyle name="Navadno 6 6" xfId="478" xr:uid="{00000000-0005-0000-0000-0000EB010000}"/>
    <cellStyle name="Navadno 6 6 2" xfId="479" xr:uid="{00000000-0005-0000-0000-0000EC010000}"/>
    <cellStyle name="Navadno 6 6 3" xfId="480" xr:uid="{00000000-0005-0000-0000-0000ED010000}"/>
    <cellStyle name="Navadno 6 7" xfId="481" xr:uid="{00000000-0005-0000-0000-0000EE010000}"/>
    <cellStyle name="Navadno 6 7 2" xfId="482" xr:uid="{00000000-0005-0000-0000-0000EF010000}"/>
    <cellStyle name="Navadno 6 7 3" xfId="483" xr:uid="{00000000-0005-0000-0000-0000F0010000}"/>
    <cellStyle name="Navadno 6 8" xfId="484" xr:uid="{00000000-0005-0000-0000-0000F1010000}"/>
    <cellStyle name="Navadno 6 9" xfId="485" xr:uid="{00000000-0005-0000-0000-0000F2010000}"/>
    <cellStyle name="Navadno 7" xfId="486" xr:uid="{00000000-0005-0000-0000-0000F3010000}"/>
    <cellStyle name="Navadno 7 2" xfId="487" xr:uid="{00000000-0005-0000-0000-0000F4010000}"/>
    <cellStyle name="Navadno 7 2 2" xfId="488" xr:uid="{00000000-0005-0000-0000-0000F5010000}"/>
    <cellStyle name="Navadno 7 2 2 2" xfId="489" xr:uid="{00000000-0005-0000-0000-0000F6010000}"/>
    <cellStyle name="Navadno 7 2 2 2 2" xfId="490" xr:uid="{00000000-0005-0000-0000-0000F7010000}"/>
    <cellStyle name="Navadno 7 2 2 2 3" xfId="491" xr:uid="{00000000-0005-0000-0000-0000F8010000}"/>
    <cellStyle name="Navadno 7 2 2 3" xfId="492" xr:uid="{00000000-0005-0000-0000-0000F9010000}"/>
    <cellStyle name="Navadno 7 2 2 3 2" xfId="493" xr:uid="{00000000-0005-0000-0000-0000FA010000}"/>
    <cellStyle name="Navadno 7 2 2 3 3" xfId="494" xr:uid="{00000000-0005-0000-0000-0000FB010000}"/>
    <cellStyle name="Navadno 7 2 2 4" xfId="495" xr:uid="{00000000-0005-0000-0000-0000FC010000}"/>
    <cellStyle name="Navadno 7 2 2 5" xfId="496" xr:uid="{00000000-0005-0000-0000-0000FD010000}"/>
    <cellStyle name="Navadno 7 2 3" xfId="497" xr:uid="{00000000-0005-0000-0000-0000FE010000}"/>
    <cellStyle name="Navadno 7 2 3 2" xfId="498" xr:uid="{00000000-0005-0000-0000-0000FF010000}"/>
    <cellStyle name="Navadno 7 2 3 2 2" xfId="499" xr:uid="{00000000-0005-0000-0000-000000020000}"/>
    <cellStyle name="Navadno 7 2 3 2 3" xfId="500" xr:uid="{00000000-0005-0000-0000-000001020000}"/>
    <cellStyle name="Navadno 7 2 3 3" xfId="501" xr:uid="{00000000-0005-0000-0000-000002020000}"/>
    <cellStyle name="Navadno 7 2 3 3 2" xfId="502" xr:uid="{00000000-0005-0000-0000-000003020000}"/>
    <cellStyle name="Navadno 7 2 3 3 3" xfId="503" xr:uid="{00000000-0005-0000-0000-000004020000}"/>
    <cellStyle name="Navadno 7 2 3 4" xfId="504" xr:uid="{00000000-0005-0000-0000-000005020000}"/>
    <cellStyle name="Navadno 7 2 3 5" xfId="505" xr:uid="{00000000-0005-0000-0000-000006020000}"/>
    <cellStyle name="Navadno 7 2 4" xfId="506" xr:uid="{00000000-0005-0000-0000-000007020000}"/>
    <cellStyle name="Navadno 7 2 4 2" xfId="507" xr:uid="{00000000-0005-0000-0000-000008020000}"/>
    <cellStyle name="Navadno 7 2 4 3" xfId="508" xr:uid="{00000000-0005-0000-0000-000009020000}"/>
    <cellStyle name="Navadno 7 2 5" xfId="509" xr:uid="{00000000-0005-0000-0000-00000A020000}"/>
    <cellStyle name="Navadno 7 2 5 2" xfId="510" xr:uid="{00000000-0005-0000-0000-00000B020000}"/>
    <cellStyle name="Navadno 7 2 5 3" xfId="511" xr:uid="{00000000-0005-0000-0000-00000C020000}"/>
    <cellStyle name="Navadno 7 2 6" xfId="512" xr:uid="{00000000-0005-0000-0000-00000D020000}"/>
    <cellStyle name="Navadno 7 2 7" xfId="513" xr:uid="{00000000-0005-0000-0000-00000E020000}"/>
    <cellStyle name="Navadno 7 3" xfId="514" xr:uid="{00000000-0005-0000-0000-00000F020000}"/>
    <cellStyle name="Navadno 7 3 2" xfId="515" xr:uid="{00000000-0005-0000-0000-000010020000}"/>
    <cellStyle name="Navadno 7 4" xfId="516" xr:uid="{00000000-0005-0000-0000-000011020000}"/>
    <cellStyle name="Navadno 7 4 2" xfId="517" xr:uid="{00000000-0005-0000-0000-000012020000}"/>
    <cellStyle name="Navadno 7 4 2 2" xfId="518" xr:uid="{00000000-0005-0000-0000-000013020000}"/>
    <cellStyle name="Navadno 7 4 2 2 2" xfId="519" xr:uid="{00000000-0005-0000-0000-000014020000}"/>
    <cellStyle name="Navadno 7 4 2 2 3" xfId="520" xr:uid="{00000000-0005-0000-0000-000015020000}"/>
    <cellStyle name="Navadno 7 4 2 3" xfId="521" xr:uid="{00000000-0005-0000-0000-000016020000}"/>
    <cellStyle name="Navadno 7 4 2 3 2" xfId="522" xr:uid="{00000000-0005-0000-0000-000017020000}"/>
    <cellStyle name="Navadno 7 4 2 3 3" xfId="523" xr:uid="{00000000-0005-0000-0000-000018020000}"/>
    <cellStyle name="Navadno 7 4 2 4" xfId="524" xr:uid="{00000000-0005-0000-0000-000019020000}"/>
    <cellStyle name="Navadno 7 4 2 5" xfId="525" xr:uid="{00000000-0005-0000-0000-00001A020000}"/>
    <cellStyle name="Navadno 7 4 3" xfId="526" xr:uid="{00000000-0005-0000-0000-00001B020000}"/>
    <cellStyle name="Navadno 7 4 3 2" xfId="527" xr:uid="{00000000-0005-0000-0000-00001C020000}"/>
    <cellStyle name="Navadno 7 4 3 3" xfId="528" xr:uid="{00000000-0005-0000-0000-00001D020000}"/>
    <cellStyle name="Navadno 7 4 4" xfId="529" xr:uid="{00000000-0005-0000-0000-00001E020000}"/>
    <cellStyle name="Navadno 7 4 4 2" xfId="530" xr:uid="{00000000-0005-0000-0000-00001F020000}"/>
    <cellStyle name="Navadno 7 4 4 3" xfId="531" xr:uid="{00000000-0005-0000-0000-000020020000}"/>
    <cellStyle name="Navadno 7 4 5" xfId="532" xr:uid="{00000000-0005-0000-0000-000021020000}"/>
    <cellStyle name="Navadno 7 4 6" xfId="533" xr:uid="{00000000-0005-0000-0000-000022020000}"/>
    <cellStyle name="Navadno 7 5" xfId="534" xr:uid="{00000000-0005-0000-0000-000023020000}"/>
    <cellStyle name="Navadno 7 5 2" xfId="535" xr:uid="{00000000-0005-0000-0000-000024020000}"/>
    <cellStyle name="Navadno 7 6" xfId="536" xr:uid="{00000000-0005-0000-0000-000025020000}"/>
    <cellStyle name="Navadno 8" xfId="537" xr:uid="{00000000-0005-0000-0000-000026020000}"/>
    <cellStyle name="Navadno 8 2" xfId="538" xr:uid="{00000000-0005-0000-0000-000027020000}"/>
    <cellStyle name="Navadno 8 2 2" xfId="539" xr:uid="{00000000-0005-0000-0000-000028020000}"/>
    <cellStyle name="Navadno 8 3" xfId="540" xr:uid="{00000000-0005-0000-0000-000029020000}"/>
    <cellStyle name="Navadno 9" xfId="541" xr:uid="{00000000-0005-0000-0000-00002A020000}"/>
    <cellStyle name="Navadno 9 2" xfId="8" xr:uid="{00000000-0005-0000-0000-00002B020000}"/>
    <cellStyle name="Navadno 9 2 2" xfId="542" xr:uid="{00000000-0005-0000-0000-00002C020000}"/>
    <cellStyle name="Navadno 9 2 3" xfId="661" xr:uid="{00000000-0005-0000-0000-00002D020000}"/>
    <cellStyle name="Navadno 9 2 3 2" xfId="672" xr:uid="{00000000-0005-0000-0000-00002E020000}"/>
    <cellStyle name="Navadno 9 3" xfId="543" xr:uid="{00000000-0005-0000-0000-00002F020000}"/>
    <cellStyle name="Navadno_KALAMAR-PSO GREGORČIČEVA MS-16.11.04" xfId="11" xr:uid="{00000000-0005-0000-0000-000030020000}"/>
    <cellStyle name="Navadno_KALAMAR-PSO GREGORČIČEVA MS-16.11.04 3" xfId="668" xr:uid="{00000000-0005-0000-0000-000031020000}"/>
    <cellStyle name="Navadno_Kino_Siska_PZI_predracun_OD_p1" xfId="5" xr:uid="{00000000-0005-0000-0000-000033020000}"/>
    <cellStyle name="Neutral" xfId="544" xr:uid="{00000000-0005-0000-0000-000035020000}"/>
    <cellStyle name="Neutral 2" xfId="545" xr:uid="{00000000-0005-0000-0000-000036020000}"/>
    <cellStyle name="Neutral 3" xfId="546" xr:uid="{00000000-0005-0000-0000-000037020000}"/>
    <cellStyle name="Nevtralno 2" xfId="547" xr:uid="{00000000-0005-0000-0000-000038020000}"/>
    <cellStyle name="normal" xfId="548" xr:uid="{00000000-0005-0000-0000-000039020000}"/>
    <cellStyle name="Normal 10" xfId="549" xr:uid="{00000000-0005-0000-0000-00003A020000}"/>
    <cellStyle name="Normal 11" xfId="550" xr:uid="{00000000-0005-0000-0000-00003B020000}"/>
    <cellStyle name="Normal 12" xfId="551" xr:uid="{00000000-0005-0000-0000-00003C020000}"/>
    <cellStyle name="Normal 12 2" xfId="683" xr:uid="{DFE1EE43-64C1-41A3-864E-AE567114E9D8}"/>
    <cellStyle name="Normal 13" xfId="552" xr:uid="{00000000-0005-0000-0000-00003D020000}"/>
    <cellStyle name="Normal 14" xfId="553" xr:uid="{00000000-0005-0000-0000-00003E020000}"/>
    <cellStyle name="Normal 15" xfId="554" xr:uid="{00000000-0005-0000-0000-00003F020000}"/>
    <cellStyle name="Normal 16" xfId="555" xr:uid="{00000000-0005-0000-0000-000040020000}"/>
    <cellStyle name="Normal 17" xfId="556" xr:uid="{00000000-0005-0000-0000-000041020000}"/>
    <cellStyle name="Normal 18" xfId="557" xr:uid="{00000000-0005-0000-0000-000042020000}"/>
    <cellStyle name="Normal 19" xfId="558" xr:uid="{00000000-0005-0000-0000-000043020000}"/>
    <cellStyle name="normal 2" xfId="559" xr:uid="{00000000-0005-0000-0000-000044020000}"/>
    <cellStyle name="Normal 2 2" xfId="560" xr:uid="{00000000-0005-0000-0000-000045020000}"/>
    <cellStyle name="Normal 2 3" xfId="561" xr:uid="{00000000-0005-0000-0000-000046020000}"/>
    <cellStyle name="Normal 20" xfId="562" xr:uid="{00000000-0005-0000-0000-000047020000}"/>
    <cellStyle name="Normal 21" xfId="563" xr:uid="{00000000-0005-0000-0000-000048020000}"/>
    <cellStyle name="Normal 22" xfId="564" xr:uid="{00000000-0005-0000-0000-000049020000}"/>
    <cellStyle name="Normal 23" xfId="565" xr:uid="{00000000-0005-0000-0000-00004A020000}"/>
    <cellStyle name="Normal 24" xfId="566" xr:uid="{00000000-0005-0000-0000-00004B020000}"/>
    <cellStyle name="Normal 25" xfId="567" xr:uid="{00000000-0005-0000-0000-00004C020000}"/>
    <cellStyle name="Normal 26" xfId="568" xr:uid="{00000000-0005-0000-0000-00004D020000}"/>
    <cellStyle name="Normal 27" xfId="569" xr:uid="{00000000-0005-0000-0000-00004E020000}"/>
    <cellStyle name="Normal 28" xfId="570" xr:uid="{00000000-0005-0000-0000-00004F020000}"/>
    <cellStyle name="Normal 29" xfId="571" xr:uid="{00000000-0005-0000-0000-000050020000}"/>
    <cellStyle name="normal 3" xfId="572" xr:uid="{00000000-0005-0000-0000-000051020000}"/>
    <cellStyle name="Normal 3 2" xfId="573" xr:uid="{00000000-0005-0000-0000-000052020000}"/>
    <cellStyle name="Normal 3 3" xfId="574" xr:uid="{00000000-0005-0000-0000-000053020000}"/>
    <cellStyle name="Normal 30" xfId="575" xr:uid="{00000000-0005-0000-0000-000054020000}"/>
    <cellStyle name="Normal 31" xfId="576" xr:uid="{00000000-0005-0000-0000-000055020000}"/>
    <cellStyle name="Normal 32" xfId="577" xr:uid="{00000000-0005-0000-0000-000056020000}"/>
    <cellStyle name="Normal 33" xfId="578" xr:uid="{00000000-0005-0000-0000-000057020000}"/>
    <cellStyle name="Normal 34" xfId="579" xr:uid="{00000000-0005-0000-0000-000058020000}"/>
    <cellStyle name="Normal 35" xfId="580" xr:uid="{00000000-0005-0000-0000-000059020000}"/>
    <cellStyle name="Normal 36" xfId="581" xr:uid="{00000000-0005-0000-0000-00005A020000}"/>
    <cellStyle name="Normal 37" xfId="582" xr:uid="{00000000-0005-0000-0000-00005B020000}"/>
    <cellStyle name="Normal 38" xfId="583" xr:uid="{00000000-0005-0000-0000-00005C020000}"/>
    <cellStyle name="Normal 39" xfId="584" xr:uid="{00000000-0005-0000-0000-00005D020000}"/>
    <cellStyle name="Normal 4" xfId="585" xr:uid="{00000000-0005-0000-0000-00005E020000}"/>
    <cellStyle name="Normal 4 2" xfId="586" xr:uid="{00000000-0005-0000-0000-00005F020000}"/>
    <cellStyle name="Normal 4 2 2" xfId="587" xr:uid="{00000000-0005-0000-0000-000060020000}"/>
    <cellStyle name="Normal 40" xfId="588" xr:uid="{00000000-0005-0000-0000-000061020000}"/>
    <cellStyle name="normal 41" xfId="589" xr:uid="{00000000-0005-0000-0000-000062020000}"/>
    <cellStyle name="Normal 5" xfId="590" xr:uid="{00000000-0005-0000-0000-000063020000}"/>
    <cellStyle name="Normal 6" xfId="591" xr:uid="{00000000-0005-0000-0000-000064020000}"/>
    <cellStyle name="Normal 6 2" xfId="679" xr:uid="{D0CFA666-341B-482B-B1AC-AA7890987F2B}"/>
    <cellStyle name="Normal 7" xfId="592" xr:uid="{00000000-0005-0000-0000-000065020000}"/>
    <cellStyle name="Normal 8" xfId="593" xr:uid="{00000000-0005-0000-0000-000066020000}"/>
    <cellStyle name="Normal 9" xfId="594" xr:uid="{00000000-0005-0000-0000-000067020000}"/>
    <cellStyle name="Normal_246-HIT_SALON_VRTOJBA_VIDEO" xfId="595" xr:uid="{00000000-0005-0000-0000-000068020000}"/>
    <cellStyle name="Normale_CCTV Price List Jan-Jun 2005" xfId="596" xr:uid="{00000000-0005-0000-0000-00006B020000}"/>
    <cellStyle name="Note" xfId="597" xr:uid="{00000000-0005-0000-0000-00006C020000}"/>
    <cellStyle name="Note 2" xfId="598" xr:uid="{00000000-0005-0000-0000-00006D020000}"/>
    <cellStyle name="Note 3" xfId="599" xr:uid="{00000000-0005-0000-0000-00006E020000}"/>
    <cellStyle name="Note 4" xfId="600" xr:uid="{00000000-0005-0000-0000-00006F020000}"/>
    <cellStyle name="oft Excel]_x000d__x000a_Comment=The open=/f lines load custom functions into the Paste Function list._x000d__x000a_Maximized=3_x000d__x000a_Basics=1_x000d__x000a_A" xfId="601" xr:uid="{00000000-0005-0000-0000-000070020000}"/>
    <cellStyle name="Opomba 2" xfId="602" xr:uid="{00000000-0005-0000-0000-000071020000}"/>
    <cellStyle name="Opomba 2 2" xfId="603" xr:uid="{00000000-0005-0000-0000-000072020000}"/>
    <cellStyle name="Opomba 3" xfId="604" xr:uid="{00000000-0005-0000-0000-000073020000}"/>
    <cellStyle name="Opozorilo 2" xfId="605" xr:uid="{00000000-0005-0000-0000-000074020000}"/>
    <cellStyle name="Output" xfId="606" xr:uid="{00000000-0005-0000-0000-000075020000}"/>
    <cellStyle name="Output 2" xfId="607" xr:uid="{00000000-0005-0000-0000-000076020000}"/>
    <cellStyle name="Output 3" xfId="608" xr:uid="{00000000-0005-0000-0000-000077020000}"/>
    <cellStyle name="Output 4" xfId="609" xr:uid="{00000000-0005-0000-0000-000078020000}"/>
    <cellStyle name="Pojasnjevalno besedilo 2" xfId="610" xr:uid="{00000000-0005-0000-0000-000079020000}"/>
    <cellStyle name="Poudarek1 2" xfId="611" xr:uid="{00000000-0005-0000-0000-00007A020000}"/>
    <cellStyle name="Poudarek2 2" xfId="612" xr:uid="{00000000-0005-0000-0000-00007B020000}"/>
    <cellStyle name="Poudarek3 2" xfId="613" xr:uid="{00000000-0005-0000-0000-00007C020000}"/>
    <cellStyle name="Poudarek4 2" xfId="614" xr:uid="{00000000-0005-0000-0000-00007D020000}"/>
    <cellStyle name="Poudarek5 2" xfId="615" xr:uid="{00000000-0005-0000-0000-00007E020000}"/>
    <cellStyle name="Poudarek6 2" xfId="616" xr:uid="{00000000-0005-0000-0000-00007F020000}"/>
    <cellStyle name="Povezana celica 2" xfId="617" xr:uid="{00000000-0005-0000-0000-000080020000}"/>
    <cellStyle name="Preveri celico 2" xfId="618" xr:uid="{00000000-0005-0000-0000-000081020000}"/>
    <cellStyle name="PRVA VRSTA Element delo 2" xfId="619" xr:uid="{00000000-0005-0000-0000-000082020000}"/>
    <cellStyle name="Računanje 2" xfId="620" xr:uid="{00000000-0005-0000-0000-000083020000}"/>
    <cellStyle name="Računanje 2 2" xfId="621" xr:uid="{00000000-0005-0000-0000-000084020000}"/>
    <cellStyle name="Računanje 3" xfId="622" xr:uid="{00000000-0005-0000-0000-000085020000}"/>
    <cellStyle name="Sheet Title" xfId="623" xr:uid="{00000000-0005-0000-0000-000086020000}"/>
    <cellStyle name="Slabo 2" xfId="624" xr:uid="{00000000-0005-0000-0000-000087020000}"/>
    <cellStyle name="Slog 1" xfId="625" xr:uid="{00000000-0005-0000-0000-000088020000}"/>
    <cellStyle name="Slog 1 2" xfId="626" xr:uid="{00000000-0005-0000-0000-000089020000}"/>
    <cellStyle name="Style 1" xfId="627" xr:uid="{00000000-0005-0000-0000-00008A020000}"/>
    <cellStyle name="ţ_x001d_đB_x000c_ęţ_x0012__x000d_ÝţU_x0001_X_x0005_•_x0006__x0007__x0001__x0001_" xfId="628" xr:uid="{00000000-0005-0000-0000-00008B020000}"/>
    <cellStyle name="Title" xfId="629" xr:uid="{00000000-0005-0000-0000-00008C020000}"/>
    <cellStyle name="Total" xfId="630" xr:uid="{00000000-0005-0000-0000-00008D020000}"/>
    <cellStyle name="Total 2" xfId="631" xr:uid="{00000000-0005-0000-0000-00008E020000}"/>
    <cellStyle name="Total 3" xfId="632" xr:uid="{00000000-0005-0000-0000-00008F020000}"/>
    <cellStyle name="Total 4" xfId="633" xr:uid="{00000000-0005-0000-0000-000090020000}"/>
    <cellStyle name="Valuta (0)_LACEYS TV price list 20030603" xfId="634" xr:uid="{00000000-0005-0000-0000-000091020000}"/>
    <cellStyle name="Valuta 2" xfId="635" xr:uid="{00000000-0005-0000-0000-000092020000}"/>
    <cellStyle name="Valuta 2 2" xfId="636" xr:uid="{00000000-0005-0000-0000-000093020000}"/>
    <cellStyle name="Valuta 3" xfId="637" xr:uid="{00000000-0005-0000-0000-000094020000}"/>
    <cellStyle name="Vejica 2" xfId="3" xr:uid="{00000000-0005-0000-0000-000096020000}"/>
    <cellStyle name="Vejica 2 2" xfId="638" xr:uid="{00000000-0005-0000-0000-000097020000}"/>
    <cellStyle name="Vejica 2 2 2" xfId="639" xr:uid="{00000000-0005-0000-0000-000098020000}"/>
    <cellStyle name="Vejica 2 3" xfId="680" xr:uid="{9959C607-BFEF-4C3F-8032-B7BBC89F8CC2}"/>
    <cellStyle name="Vejica 22" xfId="658" xr:uid="{00000000-0005-0000-0000-000099020000}"/>
    <cellStyle name="Vejica 3" xfId="640" xr:uid="{00000000-0005-0000-0000-00009A020000}"/>
    <cellStyle name="Vejica 4" xfId="2" xr:uid="{00000000-0005-0000-0000-00009B020000}"/>
    <cellStyle name="Vejica 4 2" xfId="641" xr:uid="{00000000-0005-0000-0000-00009C020000}"/>
    <cellStyle name="Vejica 4 3" xfId="650" xr:uid="{00000000-0005-0000-0000-00009D020000}"/>
    <cellStyle name="Vejica 4 3 2" xfId="676" xr:uid="{00000000-0005-0000-0000-00009E020000}"/>
    <cellStyle name="Vejica 4 4" xfId="653" xr:uid="{00000000-0005-0000-0000-00009F020000}"/>
    <cellStyle name="Vejica 4 5" xfId="655" xr:uid="{00000000-0005-0000-0000-0000A0020000}"/>
    <cellStyle name="Vejica 4 6" xfId="659" xr:uid="{00000000-0005-0000-0000-0000A1020000}"/>
    <cellStyle name="Vejica 4 6 2" xfId="669" xr:uid="{00000000-0005-0000-0000-0000A2020000}"/>
    <cellStyle name="Vejica 4 7" xfId="666" xr:uid="{00000000-0005-0000-0000-0000A3020000}"/>
    <cellStyle name="Vnos 2" xfId="642" xr:uid="{00000000-0005-0000-0000-0000A4020000}"/>
    <cellStyle name="Vnos 2 2" xfId="643" xr:uid="{00000000-0005-0000-0000-0000A5020000}"/>
    <cellStyle name="Vnos 3" xfId="644" xr:uid="{00000000-0005-0000-0000-0000A6020000}"/>
    <cellStyle name="Vsota 2" xfId="645" xr:uid="{00000000-0005-0000-0000-0000A7020000}"/>
    <cellStyle name="Vsota 2 2" xfId="646" xr:uid="{00000000-0005-0000-0000-0000A8020000}"/>
    <cellStyle name="Vsota 3" xfId="647" xr:uid="{00000000-0005-0000-0000-0000A9020000}"/>
    <cellStyle name="Warning Text" xfId="648" xr:uid="{00000000-0005-0000-0000-0000AA020000}"/>
    <cellStyle name="Warning Text 2" xfId="649" xr:uid="{00000000-0005-0000-0000-0000AB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88-ELES%202\06-PZI\06-CD%20ODDAJA\KONCNA%20ODDAJA\_ZDRUZENI%20POPIS\36-ELES\08h-PZI%20-%20digitalni_dopolnjen\_VSI%20POPISI\POPISI%20V3%20120723\S%20CENAMI\2011-01-02_PSEB_POPIS%20ZA%20RAZPIS-S%20CENAMI_dopolnitev_1207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Dell\Documents\Popisi\BIPA-&#268;RNU&#352;KI%20BAJER%20kon&#269;ni%20popisi%2030.4.2012\2-crnuski%20bajer_arh_klet_pzi_26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S770"/>
  <sheetViews>
    <sheetView tabSelected="1" view="pageBreakPreview" zoomScaleNormal="100" zoomScaleSheetLayoutView="100" workbookViewId="0">
      <pane ySplit="1" topLeftCell="A44" activePane="bottomLeft" state="frozen"/>
      <selection activeCell="B87" sqref="B87"/>
      <selection pane="bottomLeft" activeCell="E46" sqref="E46"/>
    </sheetView>
  </sheetViews>
  <sheetFormatPr defaultRowHeight="12.75"/>
  <cols>
    <col min="1" max="1" width="13.7109375" style="43" customWidth="1"/>
    <col min="2" max="2" width="80.7109375" style="82" customWidth="1"/>
    <col min="3" max="3" width="5.7109375" style="45" customWidth="1"/>
    <col min="4" max="5" width="11.7109375" style="74" customWidth="1"/>
    <col min="6" max="6" width="17.7109375" style="44" customWidth="1"/>
    <col min="7" max="7" width="9.140625" style="43"/>
    <col min="8" max="9" width="0" style="287" hidden="1" customWidth="1"/>
    <col min="10" max="16384" width="9.140625" style="43"/>
  </cols>
  <sheetData>
    <row r="1" spans="1:9" s="112" customFormat="1" ht="13.5" thickBot="1">
      <c r="A1" s="1" t="s">
        <v>0</v>
      </c>
      <c r="B1" s="2" t="s">
        <v>1</v>
      </c>
      <c r="C1" s="2" t="s">
        <v>2</v>
      </c>
      <c r="D1" s="3" t="s">
        <v>3</v>
      </c>
      <c r="E1" s="4" t="s">
        <v>102</v>
      </c>
      <c r="F1" s="5" t="s">
        <v>103</v>
      </c>
      <c r="H1" s="286" t="s">
        <v>1257</v>
      </c>
      <c r="I1" s="286" t="s">
        <v>1258</v>
      </c>
    </row>
    <row r="2" spans="1:9" ht="15.75">
      <c r="A2" s="6" t="s">
        <v>106</v>
      </c>
      <c r="B2" s="6" t="s">
        <v>107</v>
      </c>
      <c r="C2" s="7"/>
      <c r="D2" s="63" t="s">
        <v>4</v>
      </c>
      <c r="E2" s="113"/>
      <c r="F2" s="8"/>
    </row>
    <row r="3" spans="1:9" s="115" customFormat="1" ht="15">
      <c r="A3" s="49" t="s">
        <v>108</v>
      </c>
      <c r="B3" s="49" t="s">
        <v>104</v>
      </c>
      <c r="C3" s="50"/>
      <c r="D3" s="66" t="s">
        <v>4</v>
      </c>
      <c r="E3" s="114"/>
      <c r="F3" s="56"/>
      <c r="H3" s="288"/>
      <c r="I3" s="288"/>
    </row>
    <row r="4" spans="1:9" s="115" customFormat="1" ht="15.75">
      <c r="A4" s="9"/>
      <c r="B4" s="9" t="s">
        <v>101</v>
      </c>
      <c r="C4" s="10"/>
      <c r="D4" s="64"/>
      <c r="E4" s="116"/>
      <c r="F4" s="11"/>
      <c r="H4" s="288"/>
      <c r="I4" s="288"/>
    </row>
    <row r="5" spans="1:9" s="115" customFormat="1" ht="14.25">
      <c r="A5" s="12"/>
      <c r="B5" s="81"/>
      <c r="C5" s="13"/>
      <c r="D5" s="65"/>
      <c r="E5" s="117"/>
      <c r="F5" s="14"/>
      <c r="H5" s="288"/>
      <c r="I5" s="288"/>
    </row>
    <row r="6" spans="1:9" s="119" customFormat="1" ht="15">
      <c r="A6" s="15" t="s">
        <v>110</v>
      </c>
      <c r="B6" s="15" t="s">
        <v>5</v>
      </c>
      <c r="C6" s="16"/>
      <c r="D6" s="68"/>
      <c r="E6" s="118"/>
      <c r="F6" s="17">
        <f>F26</f>
        <v>0</v>
      </c>
      <c r="H6" s="289"/>
      <c r="I6" s="289"/>
    </row>
    <row r="7" spans="1:9" s="119" customFormat="1" ht="15">
      <c r="A7" s="18" t="s">
        <v>122</v>
      </c>
      <c r="B7" s="18" t="s">
        <v>6</v>
      </c>
      <c r="C7" s="19"/>
      <c r="D7" s="67"/>
      <c r="E7" s="120"/>
      <c r="F7" s="20">
        <f>F182</f>
        <v>0</v>
      </c>
      <c r="H7" s="289"/>
      <c r="I7" s="289"/>
    </row>
    <row r="8" spans="1:9" s="119" customFormat="1" ht="15">
      <c r="A8" s="15" t="s">
        <v>130</v>
      </c>
      <c r="B8" s="15" t="s">
        <v>220</v>
      </c>
      <c r="C8" s="16"/>
      <c r="D8" s="68"/>
      <c r="E8" s="118"/>
      <c r="F8" s="17">
        <f>F223</f>
        <v>0</v>
      </c>
      <c r="H8" s="289"/>
      <c r="I8" s="289"/>
    </row>
    <row r="9" spans="1:9" s="119" customFormat="1" ht="15">
      <c r="A9" s="18" t="s">
        <v>132</v>
      </c>
      <c r="B9" s="18" t="s">
        <v>216</v>
      </c>
      <c r="C9" s="19"/>
      <c r="D9" s="67"/>
      <c r="E9" s="120"/>
      <c r="F9" s="20">
        <f>F240</f>
        <v>0</v>
      </c>
      <c r="H9" s="289"/>
      <c r="I9" s="289"/>
    </row>
    <row r="10" spans="1:9" s="119" customFormat="1" ht="15">
      <c r="A10" s="21" t="s">
        <v>133</v>
      </c>
      <c r="B10" s="21" t="s">
        <v>860</v>
      </c>
      <c r="C10" s="16"/>
      <c r="D10" s="68"/>
      <c r="E10" s="118"/>
      <c r="F10" s="17">
        <f>F418</f>
        <v>0</v>
      </c>
      <c r="H10" s="289"/>
      <c r="I10" s="289"/>
    </row>
    <row r="11" spans="1:9" s="119" customFormat="1" ht="15">
      <c r="A11" s="22" t="s">
        <v>134</v>
      </c>
      <c r="B11" s="22" t="s">
        <v>7</v>
      </c>
      <c r="C11" s="19"/>
      <c r="D11" s="67"/>
      <c r="E11" s="120"/>
      <c r="F11" s="20">
        <f>F460</f>
        <v>0</v>
      </c>
      <c r="H11" s="289"/>
      <c r="I11" s="289"/>
    </row>
    <row r="12" spans="1:9" s="119" customFormat="1" ht="15">
      <c r="A12" s="15" t="s">
        <v>135</v>
      </c>
      <c r="B12" s="15" t="s">
        <v>290</v>
      </c>
      <c r="C12" s="16"/>
      <c r="D12" s="68"/>
      <c r="E12" s="118"/>
      <c r="F12" s="17">
        <f>F525</f>
        <v>0</v>
      </c>
      <c r="H12" s="289"/>
      <c r="I12" s="289"/>
    </row>
    <row r="13" spans="1:9" s="119" customFormat="1" ht="15">
      <c r="A13" s="22" t="s">
        <v>136</v>
      </c>
      <c r="B13" s="22" t="s">
        <v>816</v>
      </c>
      <c r="C13" s="19"/>
      <c r="D13" s="67"/>
      <c r="E13" s="120"/>
      <c r="F13" s="20">
        <f>F574</f>
        <v>0</v>
      </c>
      <c r="H13" s="289"/>
      <c r="I13" s="289"/>
    </row>
    <row r="14" spans="1:9" s="119" customFormat="1" ht="15">
      <c r="A14" s="21" t="s">
        <v>137</v>
      </c>
      <c r="B14" s="21" t="s">
        <v>306</v>
      </c>
      <c r="C14" s="16"/>
      <c r="D14" s="68"/>
      <c r="E14" s="118"/>
      <c r="F14" s="17">
        <f>F591</f>
        <v>0</v>
      </c>
      <c r="H14" s="289"/>
      <c r="I14" s="289"/>
    </row>
    <row r="15" spans="1:9" s="119" customFormat="1" ht="15">
      <c r="A15" s="22" t="s">
        <v>138</v>
      </c>
      <c r="B15" s="22" t="s">
        <v>289</v>
      </c>
      <c r="C15" s="19"/>
      <c r="D15" s="67"/>
      <c r="E15" s="120"/>
      <c r="F15" s="20">
        <f>F618</f>
        <v>0</v>
      </c>
      <c r="H15" s="289"/>
      <c r="I15" s="289"/>
    </row>
    <row r="16" spans="1:9" s="119" customFormat="1" ht="15">
      <c r="A16" s="21" t="s">
        <v>139</v>
      </c>
      <c r="B16" s="21" t="s">
        <v>294</v>
      </c>
      <c r="C16" s="16"/>
      <c r="D16" s="68"/>
      <c r="E16" s="118"/>
      <c r="F16" s="17">
        <f>F659</f>
        <v>0</v>
      </c>
      <c r="H16" s="289"/>
      <c r="I16" s="289"/>
    </row>
    <row r="17" spans="1:9" s="119" customFormat="1" ht="15">
      <c r="A17" s="22" t="s">
        <v>525</v>
      </c>
      <c r="B17" s="22" t="s">
        <v>431</v>
      </c>
      <c r="C17" s="19"/>
      <c r="D17" s="67"/>
      <c r="E17" s="120"/>
      <c r="F17" s="20">
        <f>F683</f>
        <v>0</v>
      </c>
      <c r="H17" s="289"/>
      <c r="I17" s="289"/>
    </row>
    <row r="18" spans="1:9" s="119" customFormat="1" ht="15">
      <c r="A18" s="21" t="s">
        <v>798</v>
      </c>
      <c r="B18" s="21" t="s">
        <v>718</v>
      </c>
      <c r="C18" s="16"/>
      <c r="D18" s="68"/>
      <c r="E18" s="118"/>
      <c r="F18" s="17">
        <f>F703</f>
        <v>0</v>
      </c>
      <c r="H18" s="289"/>
      <c r="I18" s="289"/>
    </row>
    <row r="19" spans="1:9" s="119" customFormat="1" ht="15">
      <c r="A19" s="23"/>
      <c r="B19" s="23"/>
      <c r="C19" s="24"/>
      <c r="D19" s="69"/>
      <c r="E19" s="121"/>
      <c r="F19" s="25"/>
      <c r="H19" s="289"/>
      <c r="I19" s="289"/>
    </row>
    <row r="20" spans="1:9" s="115" customFormat="1" ht="30">
      <c r="A20" s="58" t="s">
        <v>108</v>
      </c>
      <c r="B20" s="59" t="s">
        <v>109</v>
      </c>
      <c r="C20" s="60"/>
      <c r="D20" s="75" t="s">
        <v>4</v>
      </c>
      <c r="E20" s="122"/>
      <c r="F20" s="61">
        <f>SUM(F6:F19)</f>
        <v>0</v>
      </c>
      <c r="H20" s="288"/>
      <c r="I20" s="288"/>
    </row>
    <row r="21" spans="1:9" s="115" customFormat="1" ht="15.75">
      <c r="A21" s="26"/>
      <c r="B21" s="26"/>
      <c r="C21" s="10"/>
      <c r="D21" s="64"/>
      <c r="E21" s="116"/>
      <c r="F21" s="11"/>
      <c r="H21" s="288"/>
      <c r="I21" s="288"/>
    </row>
    <row r="22" spans="1:9" s="115" customFormat="1" ht="15.75">
      <c r="A22" s="26"/>
      <c r="B22" s="26"/>
      <c r="C22" s="10"/>
      <c r="D22" s="64"/>
      <c r="E22" s="116"/>
      <c r="F22" s="11"/>
      <c r="H22" s="288"/>
      <c r="I22" s="288"/>
    </row>
    <row r="23" spans="1:9" s="115" customFormat="1" ht="15.75">
      <c r="A23" s="27"/>
      <c r="B23" s="27"/>
      <c r="C23" s="13"/>
      <c r="D23" s="65"/>
      <c r="E23" s="117"/>
      <c r="F23" s="14"/>
      <c r="H23" s="288"/>
      <c r="I23" s="288"/>
    </row>
    <row r="24" spans="1:9" s="115" customFormat="1" ht="15.75">
      <c r="A24" s="6" t="s">
        <v>106</v>
      </c>
      <c r="B24" s="6" t="s">
        <v>107</v>
      </c>
      <c r="C24" s="7"/>
      <c r="D24" s="63" t="s">
        <v>4</v>
      </c>
      <c r="E24" s="113"/>
      <c r="F24" s="8"/>
      <c r="H24" s="288"/>
      <c r="I24" s="288"/>
    </row>
    <row r="25" spans="1:9" s="115" customFormat="1" ht="15">
      <c r="A25" s="49" t="s">
        <v>108</v>
      </c>
      <c r="B25" s="49" t="s">
        <v>217</v>
      </c>
      <c r="C25" s="50"/>
      <c r="D25" s="66" t="s">
        <v>4</v>
      </c>
      <c r="E25" s="114"/>
      <c r="F25" s="56"/>
      <c r="H25" s="288"/>
      <c r="I25" s="288"/>
    </row>
    <row r="26" spans="1:9" s="124" customFormat="1" ht="15">
      <c r="A26" s="47" t="s">
        <v>110</v>
      </c>
      <c r="B26" s="47" t="s">
        <v>5</v>
      </c>
      <c r="C26" s="48"/>
      <c r="D26" s="70" t="s">
        <v>4</v>
      </c>
      <c r="E26" s="123"/>
      <c r="F26" s="51">
        <f>F44+F64+F94+F153+F165</f>
        <v>0</v>
      </c>
      <c r="H26" s="290"/>
      <c r="I26" s="290"/>
    </row>
    <row r="27" spans="1:9" s="124" customFormat="1">
      <c r="A27" s="52" t="s">
        <v>111</v>
      </c>
      <c r="B27" s="52" t="s">
        <v>8</v>
      </c>
      <c r="C27" s="46"/>
      <c r="D27" s="71"/>
      <c r="E27" s="125"/>
      <c r="F27" s="54"/>
      <c r="H27" s="290"/>
      <c r="I27" s="290"/>
    </row>
    <row r="28" spans="1:9" s="124" customFormat="1" ht="25.5">
      <c r="A28" s="28" t="s">
        <v>112</v>
      </c>
      <c r="B28" s="126" t="s">
        <v>13</v>
      </c>
      <c r="C28" s="29"/>
      <c r="D28" s="83"/>
      <c r="E28" s="127"/>
      <c r="F28" s="35"/>
      <c r="H28" s="290"/>
      <c r="I28" s="290"/>
    </row>
    <row r="29" spans="1:9" s="124" customFormat="1" ht="60">
      <c r="A29" s="128" t="s">
        <v>535</v>
      </c>
      <c r="B29" s="129" t="s">
        <v>14</v>
      </c>
      <c r="C29" s="29"/>
      <c r="D29" s="83"/>
      <c r="E29" s="130"/>
      <c r="F29" s="35"/>
      <c r="H29" s="290"/>
      <c r="I29" s="290"/>
    </row>
    <row r="30" spans="1:9" s="124" customFormat="1" ht="48">
      <c r="A30" s="128" t="s">
        <v>536</v>
      </c>
      <c r="B30" s="129" t="s">
        <v>15</v>
      </c>
      <c r="C30" s="29"/>
      <c r="D30" s="83"/>
      <c r="E30" s="130"/>
      <c r="F30" s="35"/>
      <c r="H30" s="290"/>
      <c r="I30" s="290"/>
    </row>
    <row r="31" spans="1:9" s="124" customFormat="1" ht="36">
      <c r="A31" s="128" t="s">
        <v>537</v>
      </c>
      <c r="B31" s="129" t="s">
        <v>16</v>
      </c>
      <c r="C31" s="29"/>
      <c r="D31" s="83"/>
      <c r="E31" s="130"/>
      <c r="F31" s="35"/>
      <c r="H31" s="290"/>
      <c r="I31" s="290"/>
    </row>
    <row r="32" spans="1:9" s="124" customFormat="1" ht="60">
      <c r="A32" s="128" t="s">
        <v>538</v>
      </c>
      <c r="B32" s="129" t="s">
        <v>17</v>
      </c>
      <c r="C32" s="29"/>
      <c r="D32" s="83"/>
      <c r="E32" s="130"/>
      <c r="F32" s="35"/>
      <c r="H32" s="290"/>
      <c r="I32" s="290"/>
    </row>
    <row r="33" spans="1:9" s="124" customFormat="1" ht="72">
      <c r="A33" s="128" t="s">
        <v>539</v>
      </c>
      <c r="B33" s="131" t="s">
        <v>18</v>
      </c>
      <c r="C33" s="29"/>
      <c r="D33" s="83"/>
      <c r="E33" s="132"/>
      <c r="F33" s="35"/>
      <c r="H33" s="290"/>
      <c r="I33" s="290"/>
    </row>
    <row r="34" spans="1:9" s="134" customFormat="1" ht="84">
      <c r="A34" s="128" t="s">
        <v>540</v>
      </c>
      <c r="B34" s="129" t="s">
        <v>1206</v>
      </c>
      <c r="C34" s="29"/>
      <c r="D34" s="83"/>
      <c r="E34" s="133"/>
      <c r="F34" s="35"/>
      <c r="H34" s="291"/>
      <c r="I34" s="291"/>
    </row>
    <row r="35" spans="1:9" s="134" customFormat="1" ht="204">
      <c r="A35" s="128" t="s">
        <v>541</v>
      </c>
      <c r="B35" s="129" t="s">
        <v>1203</v>
      </c>
      <c r="C35" s="29"/>
      <c r="D35" s="83"/>
      <c r="E35" s="133"/>
      <c r="F35" s="35"/>
      <c r="H35" s="291"/>
      <c r="I35" s="291"/>
    </row>
    <row r="36" spans="1:9" s="134" customFormat="1" ht="48">
      <c r="A36" s="128" t="s">
        <v>542</v>
      </c>
      <c r="B36" s="135" t="s">
        <v>1210</v>
      </c>
      <c r="C36" s="29"/>
      <c r="D36" s="83"/>
      <c r="E36" s="133"/>
      <c r="F36" s="35"/>
      <c r="H36" s="291"/>
      <c r="I36" s="291"/>
    </row>
    <row r="37" spans="1:9" s="136" customFormat="1" ht="96">
      <c r="A37" s="128" t="s">
        <v>543</v>
      </c>
      <c r="B37" s="129" t="s">
        <v>19</v>
      </c>
      <c r="C37" s="29"/>
      <c r="D37" s="83"/>
      <c r="E37" s="130"/>
      <c r="F37" s="35"/>
      <c r="H37" s="292"/>
      <c r="I37" s="292"/>
    </row>
    <row r="38" spans="1:9" s="136" customFormat="1" ht="132">
      <c r="A38" s="128" t="s">
        <v>1211</v>
      </c>
      <c r="B38" s="129" t="s">
        <v>20</v>
      </c>
      <c r="C38" s="29"/>
      <c r="D38" s="83"/>
      <c r="E38" s="130"/>
      <c r="F38" s="35"/>
      <c r="H38" s="292"/>
      <c r="I38" s="292"/>
    </row>
    <row r="39" spans="1:9" s="134" customFormat="1" ht="36">
      <c r="A39" s="128" t="s">
        <v>1212</v>
      </c>
      <c r="B39" s="137" t="s">
        <v>299</v>
      </c>
      <c r="C39" s="29"/>
      <c r="D39" s="83"/>
      <c r="E39" s="130"/>
      <c r="F39" s="35"/>
      <c r="H39" s="291"/>
      <c r="I39" s="291"/>
    </row>
    <row r="40" spans="1:9" s="134" customFormat="1" ht="48">
      <c r="A40" s="128" t="s">
        <v>1213</v>
      </c>
      <c r="B40" s="137" t="s">
        <v>22</v>
      </c>
      <c r="C40" s="29"/>
      <c r="D40" s="84"/>
      <c r="E40" s="84"/>
      <c r="F40" s="35"/>
      <c r="H40" s="291"/>
      <c r="I40" s="291"/>
    </row>
    <row r="41" spans="1:9" s="134" customFormat="1" ht="192">
      <c r="A41" s="128" t="s">
        <v>1214</v>
      </c>
      <c r="B41" s="137" t="s">
        <v>746</v>
      </c>
      <c r="C41" s="29"/>
      <c r="D41" s="83"/>
      <c r="E41" s="130"/>
      <c r="F41" s="35"/>
      <c r="H41" s="291"/>
      <c r="I41" s="291"/>
    </row>
    <row r="42" spans="1:9" s="136" customFormat="1">
      <c r="A42" s="28" t="s">
        <v>113</v>
      </c>
      <c r="B42" s="28" t="s">
        <v>9</v>
      </c>
      <c r="C42" s="29"/>
      <c r="D42" s="83"/>
      <c r="E42" s="127"/>
      <c r="F42" s="35"/>
      <c r="H42" s="292"/>
      <c r="I42" s="292"/>
    </row>
    <row r="43" spans="1:9" s="136" customFormat="1" ht="132">
      <c r="A43" s="128" t="s">
        <v>544</v>
      </c>
      <c r="B43" s="129" t="s">
        <v>300</v>
      </c>
      <c r="C43" s="29"/>
      <c r="D43" s="83"/>
      <c r="E43" s="130"/>
      <c r="F43" s="35"/>
      <c r="H43" s="292"/>
      <c r="I43" s="292"/>
    </row>
    <row r="44" spans="1:9" s="136" customFormat="1">
      <c r="A44" s="52" t="s">
        <v>114</v>
      </c>
      <c r="B44" s="53" t="s">
        <v>105</v>
      </c>
      <c r="C44" s="46"/>
      <c r="D44" s="71"/>
      <c r="E44" s="125"/>
      <c r="F44" s="79">
        <f>SUM(F45:F63)</f>
        <v>0</v>
      </c>
      <c r="H44" s="292"/>
      <c r="I44" s="292"/>
    </row>
    <row r="45" spans="1:9" s="136" customFormat="1" ht="51">
      <c r="A45" s="28" t="s">
        <v>115</v>
      </c>
      <c r="B45" s="138" t="s">
        <v>547</v>
      </c>
      <c r="C45" s="139"/>
      <c r="D45" s="140"/>
      <c r="E45" s="140"/>
      <c r="F45" s="141"/>
      <c r="H45" s="292"/>
      <c r="I45" s="292"/>
    </row>
    <row r="46" spans="1:9" s="136" customFormat="1" ht="24">
      <c r="A46" s="128" t="s">
        <v>545</v>
      </c>
      <c r="B46" s="129" t="s">
        <v>751</v>
      </c>
      <c r="C46" s="142" t="s">
        <v>11</v>
      </c>
      <c r="D46" s="143">
        <v>2820</v>
      </c>
      <c r="E46" s="111"/>
      <c r="F46" s="145">
        <f t="shared" ref="F46" si="0">D46*E46</f>
        <v>0</v>
      </c>
      <c r="H46" s="292"/>
      <c r="I46" s="292"/>
    </row>
    <row r="47" spans="1:9" s="136" customFormat="1" ht="12">
      <c r="A47" s="128" t="s">
        <v>546</v>
      </c>
      <c r="B47" s="129" t="s">
        <v>295</v>
      </c>
      <c r="C47" s="142" t="s">
        <v>65</v>
      </c>
      <c r="D47" s="143">
        <v>548</v>
      </c>
      <c r="E47" s="111"/>
      <c r="F47" s="145">
        <f>D47*E47</f>
        <v>0</v>
      </c>
      <c r="H47" s="292"/>
      <c r="I47" s="292"/>
    </row>
    <row r="48" spans="1:9" s="136" customFormat="1" ht="76.5">
      <c r="A48" s="28" t="s">
        <v>116</v>
      </c>
      <c r="B48" s="138" t="s">
        <v>705</v>
      </c>
      <c r="C48" s="139"/>
      <c r="D48" s="140"/>
      <c r="E48" s="140"/>
      <c r="F48" s="141"/>
      <c r="H48" s="292"/>
      <c r="I48" s="292"/>
    </row>
    <row r="49" spans="1:9" s="136" customFormat="1" ht="60">
      <c r="A49" s="128" t="s">
        <v>548</v>
      </c>
      <c r="B49" s="129" t="s">
        <v>1184</v>
      </c>
      <c r="C49" s="146" t="s">
        <v>11</v>
      </c>
      <c r="D49" s="143">
        <v>114</v>
      </c>
      <c r="E49" s="111"/>
      <c r="F49" s="147">
        <f>D49*E49</f>
        <v>0</v>
      </c>
      <c r="H49" s="292"/>
      <c r="I49" s="292"/>
    </row>
    <row r="50" spans="1:9" s="136" customFormat="1" ht="12">
      <c r="A50" s="128" t="s">
        <v>549</v>
      </c>
      <c r="B50" s="129" t="s">
        <v>311</v>
      </c>
      <c r="C50" s="146" t="s">
        <v>12</v>
      </c>
      <c r="D50" s="143">
        <v>70</v>
      </c>
      <c r="E50" s="111"/>
      <c r="F50" s="147">
        <f>D50*E50</f>
        <v>0</v>
      </c>
      <c r="H50" s="292"/>
      <c r="I50" s="292"/>
    </row>
    <row r="51" spans="1:9" s="136" customFormat="1" ht="72">
      <c r="A51" s="128" t="s">
        <v>308</v>
      </c>
      <c r="B51" s="129" t="s">
        <v>1183</v>
      </c>
      <c r="C51" s="142" t="s">
        <v>11</v>
      </c>
      <c r="D51" s="143">
        <v>5715</v>
      </c>
      <c r="E51" s="111"/>
      <c r="F51" s="145">
        <f t="shared" ref="F51:F57" si="1">D51*E51</f>
        <v>0</v>
      </c>
      <c r="H51" s="292"/>
      <c r="I51" s="292"/>
    </row>
    <row r="52" spans="1:9" s="136" customFormat="1" ht="12">
      <c r="A52" s="128" t="s">
        <v>309</v>
      </c>
      <c r="B52" s="129" t="s">
        <v>312</v>
      </c>
      <c r="C52" s="142" t="s">
        <v>12</v>
      </c>
      <c r="D52" s="143">
        <v>274</v>
      </c>
      <c r="E52" s="111"/>
      <c r="F52" s="145">
        <f t="shared" si="1"/>
        <v>0</v>
      </c>
      <c r="H52" s="292"/>
      <c r="I52" s="292"/>
    </row>
    <row r="53" spans="1:9" s="136" customFormat="1" ht="12">
      <c r="A53" s="128" t="s">
        <v>310</v>
      </c>
      <c r="B53" s="129" t="s">
        <v>313</v>
      </c>
      <c r="C53" s="142" t="s">
        <v>12</v>
      </c>
      <c r="D53" s="143">
        <v>465</v>
      </c>
      <c r="E53" s="111"/>
      <c r="F53" s="145">
        <f t="shared" si="1"/>
        <v>0</v>
      </c>
      <c r="H53" s="292"/>
      <c r="I53" s="292"/>
    </row>
    <row r="54" spans="1:9" s="136" customFormat="1" ht="12">
      <c r="A54" s="128" t="s">
        <v>550</v>
      </c>
      <c r="B54" s="129" t="s">
        <v>314</v>
      </c>
      <c r="C54" s="142" t="s">
        <v>12</v>
      </c>
      <c r="D54" s="143">
        <v>15</v>
      </c>
      <c r="E54" s="111"/>
      <c r="F54" s="145">
        <f t="shared" si="1"/>
        <v>0</v>
      </c>
      <c r="H54" s="292"/>
      <c r="I54" s="292"/>
    </row>
    <row r="55" spans="1:9" s="136" customFormat="1" ht="12">
      <c r="A55" s="128" t="s">
        <v>551</v>
      </c>
      <c r="B55" s="129" t="s">
        <v>315</v>
      </c>
      <c r="C55" s="142" t="s">
        <v>12</v>
      </c>
      <c r="D55" s="143">
        <v>2.5</v>
      </c>
      <c r="E55" s="111"/>
      <c r="F55" s="145">
        <f t="shared" si="1"/>
        <v>0</v>
      </c>
      <c r="H55" s="292"/>
      <c r="I55" s="292"/>
    </row>
    <row r="56" spans="1:9" s="136" customFormat="1" ht="12">
      <c r="A56" s="128" t="s">
        <v>552</v>
      </c>
      <c r="B56" s="129" t="s">
        <v>316</v>
      </c>
      <c r="C56" s="142" t="s">
        <v>12</v>
      </c>
      <c r="D56" s="143">
        <v>20</v>
      </c>
      <c r="E56" s="111"/>
      <c r="F56" s="145">
        <f t="shared" si="1"/>
        <v>0</v>
      </c>
      <c r="H56" s="292"/>
      <c r="I56" s="292"/>
    </row>
    <row r="57" spans="1:9" s="136" customFormat="1" ht="12">
      <c r="A57" s="128" t="s">
        <v>553</v>
      </c>
      <c r="B57" s="129" t="s">
        <v>317</v>
      </c>
      <c r="C57" s="142" t="s">
        <v>12</v>
      </c>
      <c r="D57" s="143">
        <v>30</v>
      </c>
      <c r="E57" s="111"/>
      <c r="F57" s="145">
        <f t="shared" si="1"/>
        <v>0</v>
      </c>
      <c r="H57" s="292"/>
      <c r="I57" s="292"/>
    </row>
    <row r="58" spans="1:9" s="136" customFormat="1" ht="63.75">
      <c r="A58" s="28" t="s">
        <v>554</v>
      </c>
      <c r="B58" s="138" t="s">
        <v>24</v>
      </c>
      <c r="C58" s="148"/>
      <c r="D58" s="149"/>
      <c r="E58" s="149"/>
      <c r="F58" s="145"/>
      <c r="H58" s="292"/>
      <c r="I58" s="292"/>
    </row>
    <row r="59" spans="1:9" s="136" customFormat="1" ht="12">
      <c r="A59" s="128" t="s">
        <v>555</v>
      </c>
      <c r="B59" s="131" t="s">
        <v>25</v>
      </c>
      <c r="C59" s="148" t="s">
        <v>26</v>
      </c>
      <c r="D59" s="278">
        <v>10</v>
      </c>
      <c r="E59" s="111"/>
      <c r="F59" s="145">
        <f t="shared" ref="F59:F61" si="2">D59*E59</f>
        <v>0</v>
      </c>
      <c r="H59" s="292"/>
      <c r="I59" s="292"/>
    </row>
    <row r="60" spans="1:9" s="136" customFormat="1" ht="12">
      <c r="A60" s="128" t="s">
        <v>556</v>
      </c>
      <c r="B60" s="131" t="s">
        <v>27</v>
      </c>
      <c r="C60" s="148" t="s">
        <v>26</v>
      </c>
      <c r="D60" s="278">
        <v>12</v>
      </c>
      <c r="E60" s="111"/>
      <c r="F60" s="145">
        <f t="shared" si="2"/>
        <v>0</v>
      </c>
      <c r="H60" s="292"/>
      <c r="I60" s="292"/>
    </row>
    <row r="61" spans="1:9" s="136" customFormat="1" ht="12">
      <c r="A61" s="128" t="s">
        <v>557</v>
      </c>
      <c r="B61" s="131" t="s">
        <v>28</v>
      </c>
      <c r="C61" s="148" t="s">
        <v>26</v>
      </c>
      <c r="D61" s="278">
        <v>15</v>
      </c>
      <c r="E61" s="111"/>
      <c r="F61" s="145">
        <f t="shared" si="2"/>
        <v>0</v>
      </c>
      <c r="H61" s="292"/>
      <c r="I61" s="292"/>
    </row>
    <row r="62" spans="1:9" s="136" customFormat="1">
      <c r="A62" s="28" t="s">
        <v>752</v>
      </c>
      <c r="B62" s="138" t="s">
        <v>754</v>
      </c>
      <c r="C62" s="148"/>
      <c r="D62" s="149"/>
      <c r="E62" s="149"/>
      <c r="F62" s="145"/>
      <c r="H62" s="292"/>
      <c r="I62" s="292"/>
    </row>
    <row r="63" spans="1:9" s="136" customFormat="1" ht="24">
      <c r="A63" s="128" t="s">
        <v>753</v>
      </c>
      <c r="B63" s="131" t="s">
        <v>755</v>
      </c>
      <c r="C63" s="148" t="s">
        <v>65</v>
      </c>
      <c r="D63" s="150">
        <v>1.5</v>
      </c>
      <c r="E63" s="111"/>
      <c r="F63" s="145">
        <f t="shared" ref="F63" si="3">D63*E63</f>
        <v>0</v>
      </c>
      <c r="H63" s="292"/>
      <c r="I63" s="292"/>
    </row>
    <row r="64" spans="1:9" s="136" customFormat="1">
      <c r="A64" s="52" t="s">
        <v>117</v>
      </c>
      <c r="B64" s="57" t="s">
        <v>124</v>
      </c>
      <c r="C64" s="46"/>
      <c r="D64" s="71"/>
      <c r="E64" s="125"/>
      <c r="F64" s="79">
        <f>SUM(F65:F93)</f>
        <v>0</v>
      </c>
      <c r="H64" s="292"/>
      <c r="I64" s="292"/>
    </row>
    <row r="65" spans="1:19" s="136" customFormat="1">
      <c r="A65" s="28" t="s">
        <v>558</v>
      </c>
      <c r="B65" s="138" t="s">
        <v>21</v>
      </c>
      <c r="C65" s="151"/>
      <c r="D65" s="140"/>
      <c r="E65" s="140"/>
      <c r="F65" s="141"/>
      <c r="H65" s="292"/>
      <c r="I65" s="292"/>
    </row>
    <row r="66" spans="1:19" s="136" customFormat="1" ht="36">
      <c r="A66" s="128" t="s">
        <v>595</v>
      </c>
      <c r="B66" s="131" t="s">
        <v>29</v>
      </c>
      <c r="C66" s="139"/>
      <c r="D66" s="140"/>
      <c r="E66" s="140"/>
      <c r="F66" s="141"/>
      <c r="H66" s="292"/>
      <c r="I66" s="292"/>
    </row>
    <row r="67" spans="1:19" s="136" customFormat="1" ht="120">
      <c r="A67" s="128" t="s">
        <v>596</v>
      </c>
      <c r="B67" s="131" t="s">
        <v>30</v>
      </c>
      <c r="C67" s="139"/>
      <c r="D67" s="140"/>
      <c r="E67" s="140"/>
      <c r="F67" s="141"/>
      <c r="H67" s="292"/>
      <c r="I67" s="292"/>
    </row>
    <row r="68" spans="1:19" s="136" customFormat="1">
      <c r="A68" s="128" t="s">
        <v>597</v>
      </c>
      <c r="B68" s="131" t="s">
        <v>296</v>
      </c>
      <c r="C68" s="139"/>
      <c r="D68" s="140"/>
      <c r="E68" s="140"/>
      <c r="F68" s="141"/>
      <c r="H68" s="292"/>
      <c r="I68" s="292"/>
    </row>
    <row r="69" spans="1:19" s="39" customFormat="1" ht="51">
      <c r="A69" s="28" t="s">
        <v>118</v>
      </c>
      <c r="B69" s="138" t="s">
        <v>297</v>
      </c>
      <c r="C69" s="139"/>
      <c r="D69" s="140"/>
      <c r="E69" s="140"/>
      <c r="F69" s="141"/>
      <c r="G69" s="152"/>
      <c r="H69" s="293"/>
      <c r="I69" s="293"/>
      <c r="J69" s="36"/>
      <c r="K69" s="37"/>
      <c r="L69" s="37"/>
      <c r="M69" s="38"/>
      <c r="O69" s="38"/>
      <c r="P69" s="38"/>
      <c r="Q69" s="38"/>
      <c r="S69" s="38"/>
    </row>
    <row r="70" spans="1:19">
      <c r="A70" s="42" t="s">
        <v>318</v>
      </c>
      <c r="B70" s="131" t="s">
        <v>320</v>
      </c>
      <c r="C70" s="146" t="s">
        <v>11</v>
      </c>
      <c r="D70" s="143">
        <v>80.56</v>
      </c>
      <c r="E70" s="111"/>
      <c r="F70" s="147">
        <f>D70*E70</f>
        <v>0</v>
      </c>
    </row>
    <row r="71" spans="1:19">
      <c r="A71" s="42" t="s">
        <v>319</v>
      </c>
      <c r="B71" s="131" t="s">
        <v>321</v>
      </c>
      <c r="C71" s="153" t="s">
        <v>12</v>
      </c>
      <c r="D71" s="154">
        <v>761.6</v>
      </c>
      <c r="E71" s="111"/>
      <c r="F71" s="147">
        <f t="shared" ref="F71" si="4">D71*E71</f>
        <v>0</v>
      </c>
    </row>
    <row r="72" spans="1:19" ht="63.75">
      <c r="A72" s="28" t="s">
        <v>559</v>
      </c>
      <c r="B72" s="155" t="s">
        <v>323</v>
      </c>
      <c r="C72" s="146"/>
      <c r="D72" s="143"/>
      <c r="E72" s="143"/>
      <c r="F72" s="147"/>
    </row>
    <row r="73" spans="1:19">
      <c r="A73" s="42" t="s">
        <v>560</v>
      </c>
      <c r="B73" s="131" t="s">
        <v>325</v>
      </c>
      <c r="C73" s="146" t="s">
        <v>11</v>
      </c>
      <c r="D73" s="143">
        <v>167</v>
      </c>
      <c r="E73" s="111"/>
      <c r="F73" s="147">
        <f t="shared" ref="F73:F78" si="5">D73*E73</f>
        <v>0</v>
      </c>
    </row>
    <row r="74" spans="1:19" ht="24">
      <c r="A74" s="42" t="s">
        <v>561</v>
      </c>
      <c r="B74" s="131" t="s">
        <v>593</v>
      </c>
      <c r="C74" s="146" t="s">
        <v>12</v>
      </c>
      <c r="D74" s="143">
        <v>890</v>
      </c>
      <c r="E74" s="111"/>
      <c r="F74" s="147">
        <f t="shared" si="5"/>
        <v>0</v>
      </c>
    </row>
    <row r="75" spans="1:19">
      <c r="A75" s="42" t="s">
        <v>562</v>
      </c>
      <c r="B75" s="131" t="s">
        <v>326</v>
      </c>
      <c r="C75" s="146" t="s">
        <v>11</v>
      </c>
      <c r="D75" s="143">
        <v>75</v>
      </c>
      <c r="E75" s="111"/>
      <c r="F75" s="147">
        <f t="shared" si="5"/>
        <v>0</v>
      </c>
    </row>
    <row r="76" spans="1:19" ht="24">
      <c r="A76" s="42" t="s">
        <v>563</v>
      </c>
      <c r="B76" s="131" t="s">
        <v>594</v>
      </c>
      <c r="C76" s="146" t="s">
        <v>12</v>
      </c>
      <c r="D76" s="143">
        <v>505</v>
      </c>
      <c r="E76" s="111"/>
      <c r="F76" s="147">
        <f t="shared" si="5"/>
        <v>0</v>
      </c>
    </row>
    <row r="77" spans="1:19" ht="24">
      <c r="A77" s="42" t="s">
        <v>564</v>
      </c>
      <c r="B77" s="131" t="s">
        <v>327</v>
      </c>
      <c r="C77" s="146" t="s">
        <v>11</v>
      </c>
      <c r="D77" s="143">
        <v>38</v>
      </c>
      <c r="E77" s="111"/>
      <c r="F77" s="147">
        <f t="shared" si="5"/>
        <v>0</v>
      </c>
    </row>
    <row r="78" spans="1:19" ht="24">
      <c r="A78" s="42" t="s">
        <v>565</v>
      </c>
      <c r="B78" s="131" t="s">
        <v>328</v>
      </c>
      <c r="C78" s="146" t="s">
        <v>11</v>
      </c>
      <c r="D78" s="143">
        <v>151</v>
      </c>
      <c r="E78" s="111"/>
      <c r="F78" s="147">
        <f t="shared" si="5"/>
        <v>0</v>
      </c>
    </row>
    <row r="79" spans="1:19" ht="63.75">
      <c r="A79" s="28" t="s">
        <v>566</v>
      </c>
      <c r="B79" s="155" t="s">
        <v>330</v>
      </c>
      <c r="C79" s="146"/>
      <c r="D79" s="143"/>
      <c r="E79" s="143"/>
      <c r="F79" s="147"/>
    </row>
    <row r="80" spans="1:19">
      <c r="A80" s="42" t="s">
        <v>567</v>
      </c>
      <c r="B80" s="131" t="s">
        <v>332</v>
      </c>
      <c r="C80" s="146" t="s">
        <v>11</v>
      </c>
      <c r="D80" s="143">
        <v>1.6</v>
      </c>
      <c r="E80" s="111"/>
      <c r="F80" s="147">
        <f t="shared" ref="F80:F85" si="6">D80*E80</f>
        <v>0</v>
      </c>
    </row>
    <row r="81" spans="1:6">
      <c r="A81" s="42" t="s">
        <v>568</v>
      </c>
      <c r="B81" s="131" t="s">
        <v>334</v>
      </c>
      <c r="C81" s="146" t="s">
        <v>11</v>
      </c>
      <c r="D81" s="143">
        <v>1.61</v>
      </c>
      <c r="E81" s="111"/>
      <c r="F81" s="147">
        <f t="shared" si="6"/>
        <v>0</v>
      </c>
    </row>
    <row r="82" spans="1:6">
      <c r="A82" s="42" t="s">
        <v>569</v>
      </c>
      <c r="B82" s="131" t="s">
        <v>336</v>
      </c>
      <c r="C82" s="146" t="s">
        <v>11</v>
      </c>
      <c r="D82" s="143">
        <v>44</v>
      </c>
      <c r="E82" s="111"/>
      <c r="F82" s="147">
        <f t="shared" si="6"/>
        <v>0</v>
      </c>
    </row>
    <row r="83" spans="1:6">
      <c r="A83" s="42" t="s">
        <v>570</v>
      </c>
      <c r="B83" s="131" t="s">
        <v>337</v>
      </c>
      <c r="C83" s="146" t="s">
        <v>11</v>
      </c>
      <c r="D83" s="143">
        <v>177</v>
      </c>
      <c r="E83" s="111"/>
      <c r="F83" s="147">
        <f t="shared" si="6"/>
        <v>0</v>
      </c>
    </row>
    <row r="84" spans="1:6">
      <c r="A84" s="42" t="s">
        <v>571</v>
      </c>
      <c r="B84" s="131" t="s">
        <v>338</v>
      </c>
      <c r="C84" s="146" t="s">
        <v>11</v>
      </c>
      <c r="D84" s="143">
        <v>28</v>
      </c>
      <c r="E84" s="111"/>
      <c r="F84" s="147">
        <f t="shared" si="6"/>
        <v>0</v>
      </c>
    </row>
    <row r="85" spans="1:6">
      <c r="A85" s="42" t="s">
        <v>572</v>
      </c>
      <c r="B85" s="131" t="s">
        <v>339</v>
      </c>
      <c r="C85" s="146" t="s">
        <v>11</v>
      </c>
      <c r="D85" s="143">
        <v>35</v>
      </c>
      <c r="E85" s="111"/>
      <c r="F85" s="147">
        <f t="shared" si="6"/>
        <v>0</v>
      </c>
    </row>
    <row r="86" spans="1:6" ht="25.5">
      <c r="A86" s="28" t="s">
        <v>322</v>
      </c>
      <c r="B86" s="138" t="s">
        <v>756</v>
      </c>
      <c r="C86" s="146"/>
      <c r="D86" s="143"/>
      <c r="E86" s="143"/>
      <c r="F86" s="147"/>
    </row>
    <row r="87" spans="1:6">
      <c r="A87" s="42" t="s">
        <v>324</v>
      </c>
      <c r="B87" s="131" t="s">
        <v>340</v>
      </c>
      <c r="C87" s="146" t="s">
        <v>12</v>
      </c>
      <c r="D87" s="143">
        <v>580</v>
      </c>
      <c r="E87" s="111"/>
      <c r="F87" s="147">
        <f t="shared" ref="F87:F89" si="7">D87*E87</f>
        <v>0</v>
      </c>
    </row>
    <row r="88" spans="1:6">
      <c r="A88" s="42" t="s">
        <v>573</v>
      </c>
      <c r="B88" s="131" t="s">
        <v>341</v>
      </c>
      <c r="C88" s="146" t="s">
        <v>12</v>
      </c>
      <c r="D88" s="143">
        <v>2280</v>
      </c>
      <c r="E88" s="111"/>
      <c r="F88" s="147">
        <f t="shared" si="7"/>
        <v>0</v>
      </c>
    </row>
    <row r="89" spans="1:6">
      <c r="A89" s="42" t="s">
        <v>574</v>
      </c>
      <c r="B89" s="131" t="s">
        <v>342</v>
      </c>
      <c r="C89" s="146" t="s">
        <v>12</v>
      </c>
      <c r="D89" s="143">
        <v>250</v>
      </c>
      <c r="E89" s="111"/>
      <c r="F89" s="147">
        <f t="shared" si="7"/>
        <v>0</v>
      </c>
    </row>
    <row r="90" spans="1:6" ht="63.75">
      <c r="A90" s="28" t="s">
        <v>329</v>
      </c>
      <c r="B90" s="156" t="s">
        <v>31</v>
      </c>
      <c r="C90" s="157"/>
      <c r="D90" s="149"/>
      <c r="E90" s="149"/>
      <c r="F90" s="145"/>
    </row>
    <row r="91" spans="1:6">
      <c r="A91" s="42" t="s">
        <v>331</v>
      </c>
      <c r="B91" s="158" t="s">
        <v>32</v>
      </c>
      <c r="C91" s="159" t="s">
        <v>26</v>
      </c>
      <c r="D91" s="278">
        <v>10</v>
      </c>
      <c r="E91" s="111"/>
      <c r="F91" s="145">
        <f t="shared" ref="F91:F93" si="8">D91*E91</f>
        <v>0</v>
      </c>
    </row>
    <row r="92" spans="1:6">
      <c r="A92" s="42" t="s">
        <v>333</v>
      </c>
      <c r="B92" s="158" t="s">
        <v>33</v>
      </c>
      <c r="C92" s="159" t="s">
        <v>26</v>
      </c>
      <c r="D92" s="278">
        <v>10</v>
      </c>
      <c r="E92" s="111"/>
      <c r="F92" s="145">
        <f t="shared" si="8"/>
        <v>0</v>
      </c>
    </row>
    <row r="93" spans="1:6">
      <c r="A93" s="42" t="s">
        <v>335</v>
      </c>
      <c r="B93" s="158" t="s">
        <v>34</v>
      </c>
      <c r="C93" s="159" t="s">
        <v>26</v>
      </c>
      <c r="D93" s="278">
        <v>5</v>
      </c>
      <c r="E93" s="111"/>
      <c r="F93" s="145">
        <f t="shared" si="8"/>
        <v>0</v>
      </c>
    </row>
    <row r="94" spans="1:6">
      <c r="A94" s="52" t="s">
        <v>119</v>
      </c>
      <c r="B94" s="57" t="s">
        <v>125</v>
      </c>
      <c r="C94" s="46"/>
      <c r="D94" s="71"/>
      <c r="E94" s="125"/>
      <c r="F94" s="79">
        <f>SUM(F95:F152)</f>
        <v>0</v>
      </c>
    </row>
    <row r="95" spans="1:6">
      <c r="A95" s="28" t="s">
        <v>343</v>
      </c>
      <c r="B95" s="138" t="s">
        <v>35</v>
      </c>
      <c r="C95" s="151"/>
      <c r="D95" s="140"/>
      <c r="E95" s="140"/>
      <c r="F95" s="141"/>
    </row>
    <row r="96" spans="1:6" ht="36">
      <c r="A96" s="34" t="s">
        <v>344</v>
      </c>
      <c r="B96" s="131" t="s">
        <v>29</v>
      </c>
      <c r="C96" s="151"/>
      <c r="D96" s="140"/>
      <c r="E96" s="140"/>
      <c r="F96" s="141"/>
    </row>
    <row r="97" spans="1:6" ht="114.75">
      <c r="A97" s="28" t="s">
        <v>576</v>
      </c>
      <c r="B97" s="156" t="s">
        <v>345</v>
      </c>
      <c r="C97" s="151"/>
      <c r="D97" s="160"/>
      <c r="E97" s="140"/>
      <c r="F97" s="141"/>
    </row>
    <row r="98" spans="1:6" ht="24">
      <c r="A98" s="34" t="s">
        <v>575</v>
      </c>
      <c r="B98" s="161" t="s">
        <v>346</v>
      </c>
      <c r="C98" s="162" t="s">
        <v>11</v>
      </c>
      <c r="D98" s="143">
        <v>41</v>
      </c>
      <c r="E98" s="111"/>
      <c r="F98" s="145">
        <f t="shared" ref="F98:F114" si="9">D98*E98</f>
        <v>0</v>
      </c>
    </row>
    <row r="99" spans="1:6">
      <c r="A99" s="34" t="s">
        <v>577</v>
      </c>
      <c r="B99" s="163" t="s">
        <v>347</v>
      </c>
      <c r="C99" s="164" t="s">
        <v>12</v>
      </c>
      <c r="D99" s="143">
        <v>137</v>
      </c>
      <c r="E99" s="111"/>
      <c r="F99" s="145">
        <f t="shared" si="9"/>
        <v>0</v>
      </c>
    </row>
    <row r="100" spans="1:6">
      <c r="A100" s="34" t="s">
        <v>578</v>
      </c>
      <c r="B100" s="163" t="s">
        <v>301</v>
      </c>
      <c r="C100" s="164" t="s">
        <v>12</v>
      </c>
      <c r="D100" s="143">
        <v>16</v>
      </c>
      <c r="E100" s="111"/>
      <c r="F100" s="145">
        <f t="shared" si="9"/>
        <v>0</v>
      </c>
    </row>
    <row r="101" spans="1:6" ht="36">
      <c r="A101" s="34" t="s">
        <v>579</v>
      </c>
      <c r="B101" s="161" t="s">
        <v>348</v>
      </c>
      <c r="C101" s="164" t="s">
        <v>11</v>
      </c>
      <c r="D101" s="154">
        <v>4570</v>
      </c>
      <c r="E101" s="111"/>
      <c r="F101" s="145">
        <f t="shared" si="9"/>
        <v>0</v>
      </c>
    </row>
    <row r="102" spans="1:6">
      <c r="A102" s="34" t="s">
        <v>580</v>
      </c>
      <c r="B102" s="163" t="s">
        <v>347</v>
      </c>
      <c r="C102" s="164" t="s">
        <v>12</v>
      </c>
      <c r="D102" s="143">
        <v>9850</v>
      </c>
      <c r="E102" s="111"/>
      <c r="F102" s="145">
        <f t="shared" si="9"/>
        <v>0</v>
      </c>
    </row>
    <row r="103" spans="1:6">
      <c r="A103" s="34" t="s">
        <v>581</v>
      </c>
      <c r="B103" s="163" t="s">
        <v>298</v>
      </c>
      <c r="C103" s="164" t="s">
        <v>12</v>
      </c>
      <c r="D103" s="143">
        <v>210</v>
      </c>
      <c r="E103" s="111"/>
      <c r="F103" s="145">
        <f t="shared" si="9"/>
        <v>0</v>
      </c>
    </row>
    <row r="104" spans="1:6">
      <c r="A104" s="34" t="s">
        <v>582</v>
      </c>
      <c r="B104" s="163" t="s">
        <v>349</v>
      </c>
      <c r="C104" s="164" t="s">
        <v>12</v>
      </c>
      <c r="D104" s="143">
        <v>30</v>
      </c>
      <c r="E104" s="111"/>
      <c r="F104" s="145">
        <f t="shared" si="9"/>
        <v>0</v>
      </c>
    </row>
    <row r="105" spans="1:6">
      <c r="A105" s="34" t="s">
        <v>583</v>
      </c>
      <c r="B105" s="163" t="s">
        <v>350</v>
      </c>
      <c r="C105" s="164" t="s">
        <v>12</v>
      </c>
      <c r="D105" s="143">
        <v>538</v>
      </c>
      <c r="E105" s="111"/>
      <c r="F105" s="145">
        <f t="shared" si="9"/>
        <v>0</v>
      </c>
    </row>
    <row r="106" spans="1:6" ht="24">
      <c r="A106" s="34" t="s">
        <v>584</v>
      </c>
      <c r="B106" s="161" t="s">
        <v>351</v>
      </c>
      <c r="C106" s="164" t="s">
        <v>11</v>
      </c>
      <c r="D106" s="143">
        <v>33</v>
      </c>
      <c r="E106" s="111"/>
      <c r="F106" s="145">
        <f t="shared" si="9"/>
        <v>0</v>
      </c>
    </row>
    <row r="107" spans="1:6">
      <c r="A107" s="34" t="s">
        <v>585</v>
      </c>
      <c r="B107" s="163" t="s">
        <v>347</v>
      </c>
      <c r="C107" s="164" t="s">
        <v>12</v>
      </c>
      <c r="D107" s="143">
        <v>116</v>
      </c>
      <c r="E107" s="111"/>
      <c r="F107" s="145">
        <f t="shared" si="9"/>
        <v>0</v>
      </c>
    </row>
    <row r="108" spans="1:6">
      <c r="A108" s="34" t="s">
        <v>586</v>
      </c>
      <c r="B108" s="163" t="s">
        <v>352</v>
      </c>
      <c r="C108" s="164" t="s">
        <v>12</v>
      </c>
      <c r="D108" s="143">
        <v>80</v>
      </c>
      <c r="E108" s="111"/>
      <c r="F108" s="145">
        <f t="shared" si="9"/>
        <v>0</v>
      </c>
    </row>
    <row r="109" spans="1:6" ht="24">
      <c r="A109" s="34" t="s">
        <v>587</v>
      </c>
      <c r="B109" s="161" t="s">
        <v>353</v>
      </c>
      <c r="C109" s="164" t="s">
        <v>11</v>
      </c>
      <c r="D109" s="143">
        <v>14.52</v>
      </c>
      <c r="E109" s="111"/>
      <c r="F109" s="145">
        <f t="shared" si="9"/>
        <v>0</v>
      </c>
    </row>
    <row r="110" spans="1:6">
      <c r="A110" s="34" t="s">
        <v>588</v>
      </c>
      <c r="B110" s="163" t="s">
        <v>347</v>
      </c>
      <c r="C110" s="164" t="s">
        <v>12</v>
      </c>
      <c r="D110" s="143">
        <v>82</v>
      </c>
      <c r="E110" s="111"/>
      <c r="F110" s="145">
        <f t="shared" si="9"/>
        <v>0</v>
      </c>
    </row>
    <row r="111" spans="1:6">
      <c r="A111" s="34" t="s">
        <v>589</v>
      </c>
      <c r="B111" s="163" t="s">
        <v>354</v>
      </c>
      <c r="C111" s="164" t="s">
        <v>12</v>
      </c>
      <c r="D111" s="143">
        <v>32</v>
      </c>
      <c r="E111" s="111"/>
      <c r="F111" s="145">
        <f t="shared" si="9"/>
        <v>0</v>
      </c>
    </row>
    <row r="112" spans="1:6" ht="24">
      <c r="A112" s="34" t="s">
        <v>590</v>
      </c>
      <c r="B112" s="161" t="s">
        <v>355</v>
      </c>
      <c r="C112" s="164" t="s">
        <v>11</v>
      </c>
      <c r="D112" s="143">
        <v>10.210000000000001</v>
      </c>
      <c r="E112" s="111"/>
      <c r="F112" s="145">
        <f t="shared" si="9"/>
        <v>0</v>
      </c>
    </row>
    <row r="113" spans="1:6">
      <c r="A113" s="34" t="s">
        <v>591</v>
      </c>
      <c r="B113" s="165" t="s">
        <v>347</v>
      </c>
      <c r="C113" s="164" t="s">
        <v>12</v>
      </c>
      <c r="D113" s="143">
        <v>45</v>
      </c>
      <c r="E113" s="111"/>
      <c r="F113" s="145">
        <f t="shared" si="9"/>
        <v>0</v>
      </c>
    </row>
    <row r="114" spans="1:6">
      <c r="A114" s="34" t="s">
        <v>592</v>
      </c>
      <c r="B114" s="165" t="s">
        <v>356</v>
      </c>
      <c r="C114" s="164" t="s">
        <v>12</v>
      </c>
      <c r="D114" s="143">
        <v>5.8</v>
      </c>
      <c r="E114" s="111"/>
      <c r="F114" s="145">
        <f t="shared" si="9"/>
        <v>0</v>
      </c>
    </row>
    <row r="115" spans="1:6" ht="165.75">
      <c r="A115" s="28" t="s">
        <v>600</v>
      </c>
      <c r="B115" s="156" t="s">
        <v>761</v>
      </c>
      <c r="C115" s="166"/>
      <c r="D115" s="167"/>
      <c r="E115" s="167"/>
      <c r="F115" s="168"/>
    </row>
    <row r="116" spans="1:6" ht="24">
      <c r="A116" s="34"/>
      <c r="B116" s="169" t="s">
        <v>762</v>
      </c>
      <c r="C116" s="166"/>
      <c r="D116" s="167"/>
      <c r="E116" s="167"/>
      <c r="F116" s="168"/>
    </row>
    <row r="117" spans="1:6" ht="36">
      <c r="A117" s="34" t="s">
        <v>601</v>
      </c>
      <c r="B117" s="170" t="s">
        <v>763</v>
      </c>
      <c r="C117" s="166" t="s">
        <v>11</v>
      </c>
      <c r="D117" s="167">
        <v>4.0999999999999996</v>
      </c>
      <c r="E117" s="111"/>
      <c r="F117" s="168">
        <f t="shared" ref="F117" si="10">D117*E117</f>
        <v>0</v>
      </c>
    </row>
    <row r="118" spans="1:6" ht="24">
      <c r="A118" s="34" t="s">
        <v>602</v>
      </c>
      <c r="B118" s="170" t="s">
        <v>758</v>
      </c>
      <c r="C118" s="166" t="s">
        <v>12</v>
      </c>
      <c r="D118" s="167">
        <v>3.6</v>
      </c>
      <c r="E118" s="111"/>
      <c r="F118" s="168">
        <f>D118*E118</f>
        <v>0</v>
      </c>
    </row>
    <row r="119" spans="1:6" ht="36">
      <c r="A119" s="34" t="s">
        <v>603</v>
      </c>
      <c r="B119" s="170" t="s">
        <v>764</v>
      </c>
      <c r="C119" s="166" t="s">
        <v>26</v>
      </c>
      <c r="D119" s="171">
        <v>19</v>
      </c>
      <c r="E119" s="111"/>
      <c r="F119" s="168">
        <f>D119*E119</f>
        <v>0</v>
      </c>
    </row>
    <row r="120" spans="1:6" ht="24">
      <c r="A120" s="34" t="s">
        <v>604</v>
      </c>
      <c r="B120" s="170" t="s">
        <v>759</v>
      </c>
      <c r="C120" s="166" t="s">
        <v>11</v>
      </c>
      <c r="D120" s="167">
        <v>0.17</v>
      </c>
      <c r="E120" s="111"/>
      <c r="F120" s="168">
        <f>D120*E120</f>
        <v>0</v>
      </c>
    </row>
    <row r="121" spans="1:6">
      <c r="A121" s="34" t="s">
        <v>605</v>
      </c>
      <c r="B121" s="170" t="s">
        <v>760</v>
      </c>
      <c r="C121" s="166" t="s">
        <v>12</v>
      </c>
      <c r="D121" s="167">
        <v>1.9</v>
      </c>
      <c r="E121" s="111"/>
      <c r="F121" s="168">
        <f>D121*E121</f>
        <v>0</v>
      </c>
    </row>
    <row r="122" spans="1:6">
      <c r="A122" s="34" t="s">
        <v>606</v>
      </c>
      <c r="B122" s="170" t="s">
        <v>771</v>
      </c>
      <c r="C122" s="166" t="s">
        <v>65</v>
      </c>
      <c r="D122" s="167">
        <v>6</v>
      </c>
      <c r="E122" s="111"/>
      <c r="F122" s="168">
        <f t="shared" ref="F122:F147" si="11">D122*E122</f>
        <v>0</v>
      </c>
    </row>
    <row r="123" spans="1:6" ht="60">
      <c r="A123" s="34" t="s">
        <v>607</v>
      </c>
      <c r="B123" s="170" t="s">
        <v>1230</v>
      </c>
      <c r="C123" s="283" t="s">
        <v>145</v>
      </c>
      <c r="D123" s="171">
        <v>1</v>
      </c>
      <c r="E123" s="111"/>
      <c r="F123" s="168">
        <f t="shared" si="11"/>
        <v>0</v>
      </c>
    </row>
    <row r="124" spans="1:6" ht="24">
      <c r="A124" s="34"/>
      <c r="B124" s="169" t="s">
        <v>765</v>
      </c>
      <c r="C124" s="283"/>
      <c r="D124" s="167"/>
      <c r="E124" s="167"/>
      <c r="F124" s="168"/>
    </row>
    <row r="125" spans="1:6" ht="36">
      <c r="A125" s="34" t="s">
        <v>772</v>
      </c>
      <c r="B125" s="170" t="s">
        <v>769</v>
      </c>
      <c r="C125" s="283" t="s">
        <v>11</v>
      </c>
      <c r="D125" s="167">
        <v>0.3</v>
      </c>
      <c r="E125" s="111"/>
      <c r="F125" s="168">
        <f t="shared" si="11"/>
        <v>0</v>
      </c>
    </row>
    <row r="126" spans="1:6" ht="24">
      <c r="A126" s="34" t="s">
        <v>773</v>
      </c>
      <c r="B126" s="170" t="s">
        <v>758</v>
      </c>
      <c r="C126" s="283" t="s">
        <v>12</v>
      </c>
      <c r="D126" s="167">
        <v>3.51</v>
      </c>
      <c r="E126" s="111"/>
      <c r="F126" s="168">
        <f t="shared" si="11"/>
        <v>0</v>
      </c>
    </row>
    <row r="127" spans="1:6" ht="24">
      <c r="A127" s="34" t="s">
        <v>774</v>
      </c>
      <c r="B127" s="170" t="s">
        <v>766</v>
      </c>
      <c r="C127" s="283" t="s">
        <v>152</v>
      </c>
      <c r="D127" s="171">
        <v>1</v>
      </c>
      <c r="E127" s="111"/>
      <c r="F127" s="168">
        <f t="shared" si="11"/>
        <v>0</v>
      </c>
    </row>
    <row r="128" spans="1:6" ht="24">
      <c r="A128" s="34" t="s">
        <v>775</v>
      </c>
      <c r="B128" s="170" t="s">
        <v>767</v>
      </c>
      <c r="C128" s="283" t="s">
        <v>152</v>
      </c>
      <c r="D128" s="171">
        <v>1</v>
      </c>
      <c r="E128" s="111"/>
      <c r="F128" s="168">
        <f t="shared" si="11"/>
        <v>0</v>
      </c>
    </row>
    <row r="129" spans="1:6" ht="24">
      <c r="A129" s="34" t="s">
        <v>776</v>
      </c>
      <c r="B129" s="170" t="s">
        <v>759</v>
      </c>
      <c r="C129" s="283" t="s">
        <v>11</v>
      </c>
      <c r="D129" s="167">
        <v>0.17</v>
      </c>
      <c r="E129" s="111"/>
      <c r="F129" s="168">
        <f t="shared" si="11"/>
        <v>0</v>
      </c>
    </row>
    <row r="130" spans="1:6">
      <c r="A130" s="34" t="s">
        <v>777</v>
      </c>
      <c r="B130" s="170" t="s">
        <v>760</v>
      </c>
      <c r="C130" s="283" t="s">
        <v>12</v>
      </c>
      <c r="D130" s="167">
        <v>1.9</v>
      </c>
      <c r="E130" s="111"/>
      <c r="F130" s="168">
        <f t="shared" si="11"/>
        <v>0</v>
      </c>
    </row>
    <row r="131" spans="1:6">
      <c r="A131" s="34" t="s">
        <v>778</v>
      </c>
      <c r="B131" s="170" t="s">
        <v>771</v>
      </c>
      <c r="C131" s="283" t="s">
        <v>65</v>
      </c>
      <c r="D131" s="167">
        <v>6</v>
      </c>
      <c r="E131" s="111"/>
      <c r="F131" s="168">
        <f t="shared" si="11"/>
        <v>0</v>
      </c>
    </row>
    <row r="132" spans="1:6" ht="60">
      <c r="A132" s="34" t="s">
        <v>779</v>
      </c>
      <c r="B132" s="170" t="s">
        <v>1229</v>
      </c>
      <c r="C132" s="283" t="s">
        <v>145</v>
      </c>
      <c r="D132" s="171">
        <v>1</v>
      </c>
      <c r="E132" s="111"/>
      <c r="F132" s="168">
        <f t="shared" si="11"/>
        <v>0</v>
      </c>
    </row>
    <row r="133" spans="1:6" ht="24">
      <c r="B133" s="169" t="s">
        <v>768</v>
      </c>
      <c r="C133" s="166"/>
      <c r="D133" s="167"/>
      <c r="E133" s="167"/>
      <c r="F133" s="168"/>
    </row>
    <row r="134" spans="1:6" ht="36">
      <c r="A134" s="34" t="s">
        <v>780</v>
      </c>
      <c r="B134" s="170" t="s">
        <v>770</v>
      </c>
      <c r="C134" s="166" t="s">
        <v>11</v>
      </c>
      <c r="D134" s="167">
        <v>0.33</v>
      </c>
      <c r="E134" s="111"/>
      <c r="F134" s="168">
        <f t="shared" si="11"/>
        <v>0</v>
      </c>
    </row>
    <row r="135" spans="1:6" ht="24">
      <c r="A135" s="34" t="s">
        <v>782</v>
      </c>
      <c r="B135" s="170" t="s">
        <v>758</v>
      </c>
      <c r="C135" s="166" t="s">
        <v>12</v>
      </c>
      <c r="D135" s="167">
        <v>2.85</v>
      </c>
      <c r="E135" s="111"/>
      <c r="F135" s="168">
        <f t="shared" si="11"/>
        <v>0</v>
      </c>
    </row>
    <row r="136" spans="1:6" ht="24">
      <c r="A136" s="34" t="s">
        <v>783</v>
      </c>
      <c r="B136" s="170" t="s">
        <v>766</v>
      </c>
      <c r="C136" s="166" t="s">
        <v>152</v>
      </c>
      <c r="D136" s="171">
        <v>2</v>
      </c>
      <c r="E136" s="111"/>
      <c r="F136" s="168">
        <f t="shared" si="11"/>
        <v>0</v>
      </c>
    </row>
    <row r="137" spans="1:6">
      <c r="A137" s="34" t="s">
        <v>784</v>
      </c>
      <c r="B137" s="170" t="s">
        <v>760</v>
      </c>
      <c r="C137" s="166" t="s">
        <v>12</v>
      </c>
      <c r="D137" s="167">
        <v>5.35</v>
      </c>
      <c r="E137" s="111"/>
      <c r="F137" s="168">
        <f t="shared" si="11"/>
        <v>0</v>
      </c>
    </row>
    <row r="138" spans="1:6">
      <c r="A138" s="34" t="s">
        <v>785</v>
      </c>
      <c r="B138" s="170" t="s">
        <v>771</v>
      </c>
      <c r="C138" s="166" t="s">
        <v>65</v>
      </c>
      <c r="D138" s="167">
        <v>12</v>
      </c>
      <c r="E138" s="111"/>
      <c r="F138" s="168">
        <f t="shared" si="11"/>
        <v>0</v>
      </c>
    </row>
    <row r="139" spans="1:6" ht="60">
      <c r="A139" s="34" t="s">
        <v>786</v>
      </c>
      <c r="B139" s="170" t="s">
        <v>1231</v>
      </c>
      <c r="C139" s="283" t="s">
        <v>145</v>
      </c>
      <c r="D139" s="171">
        <v>1</v>
      </c>
      <c r="E139" s="111"/>
      <c r="F139" s="168">
        <f t="shared" si="11"/>
        <v>0</v>
      </c>
    </row>
    <row r="140" spans="1:6" ht="24">
      <c r="A140" s="34"/>
      <c r="B140" s="169" t="s">
        <v>781</v>
      </c>
      <c r="C140" s="283"/>
      <c r="D140" s="167"/>
      <c r="E140" s="167"/>
      <c r="F140" s="168"/>
    </row>
    <row r="141" spans="1:6" ht="36">
      <c r="A141" s="34" t="s">
        <v>787</v>
      </c>
      <c r="B141" s="170" t="s">
        <v>788</v>
      </c>
      <c r="C141" s="283" t="s">
        <v>11</v>
      </c>
      <c r="D141" s="167">
        <v>0.54</v>
      </c>
      <c r="E141" s="111"/>
      <c r="F141" s="168">
        <f t="shared" si="11"/>
        <v>0</v>
      </c>
    </row>
    <row r="142" spans="1:6" ht="24">
      <c r="A142" s="34" t="s">
        <v>790</v>
      </c>
      <c r="B142" s="170" t="s">
        <v>758</v>
      </c>
      <c r="C142" s="283" t="s">
        <v>12</v>
      </c>
      <c r="D142" s="167">
        <v>4.8</v>
      </c>
      <c r="E142" s="111"/>
      <c r="F142" s="168">
        <f t="shared" si="11"/>
        <v>0</v>
      </c>
    </row>
    <row r="143" spans="1:6" ht="24">
      <c r="A143" s="34" t="s">
        <v>791</v>
      </c>
      <c r="B143" s="170" t="s">
        <v>789</v>
      </c>
      <c r="C143" s="283" t="s">
        <v>152</v>
      </c>
      <c r="D143" s="171">
        <v>2</v>
      </c>
      <c r="E143" s="111"/>
      <c r="F143" s="168">
        <f t="shared" si="11"/>
        <v>0</v>
      </c>
    </row>
    <row r="144" spans="1:6" ht="24">
      <c r="A144" s="34" t="s">
        <v>792</v>
      </c>
      <c r="B144" s="170" t="s">
        <v>797</v>
      </c>
      <c r="C144" s="283" t="s">
        <v>152</v>
      </c>
      <c r="D144" s="171">
        <v>3</v>
      </c>
      <c r="E144" s="111"/>
      <c r="F144" s="168">
        <f t="shared" si="11"/>
        <v>0</v>
      </c>
    </row>
    <row r="145" spans="1:6" ht="24">
      <c r="A145" s="34" t="s">
        <v>793</v>
      </c>
      <c r="B145" s="170" t="s">
        <v>759</v>
      </c>
      <c r="C145" s="283" t="s">
        <v>11</v>
      </c>
      <c r="D145" s="167">
        <v>0.34</v>
      </c>
      <c r="E145" s="111"/>
      <c r="F145" s="168">
        <f t="shared" si="11"/>
        <v>0</v>
      </c>
    </row>
    <row r="146" spans="1:6">
      <c r="A146" s="34" t="s">
        <v>794</v>
      </c>
      <c r="B146" s="170" t="s">
        <v>760</v>
      </c>
      <c r="C146" s="283" t="s">
        <v>12</v>
      </c>
      <c r="D146" s="167">
        <v>5.35</v>
      </c>
      <c r="E146" s="111"/>
      <c r="F146" s="168">
        <f t="shared" si="11"/>
        <v>0</v>
      </c>
    </row>
    <row r="147" spans="1:6">
      <c r="A147" s="34" t="s">
        <v>795</v>
      </c>
      <c r="B147" s="170" t="s">
        <v>771</v>
      </c>
      <c r="C147" s="283" t="s">
        <v>65</v>
      </c>
      <c r="D147" s="167">
        <v>12</v>
      </c>
      <c r="E147" s="111"/>
      <c r="F147" s="168">
        <f t="shared" si="11"/>
        <v>0</v>
      </c>
    </row>
    <row r="148" spans="1:6" ht="60">
      <c r="A148" s="34" t="s">
        <v>796</v>
      </c>
      <c r="B148" s="170" t="s">
        <v>1232</v>
      </c>
      <c r="C148" s="283" t="s">
        <v>145</v>
      </c>
      <c r="D148" s="171">
        <v>2</v>
      </c>
      <c r="E148" s="111"/>
      <c r="F148" s="168">
        <f t="shared" ref="F148" si="12">D148*E148</f>
        <v>0</v>
      </c>
    </row>
    <row r="149" spans="1:6" ht="63.75">
      <c r="A149" s="172" t="s">
        <v>36</v>
      </c>
      <c r="B149" s="156" t="s">
        <v>37</v>
      </c>
      <c r="C149" s="173"/>
      <c r="D149" s="174"/>
      <c r="E149" s="174"/>
      <c r="F149" s="175"/>
    </row>
    <row r="150" spans="1:6">
      <c r="A150" s="34" t="s">
        <v>38</v>
      </c>
      <c r="B150" s="131" t="s">
        <v>39</v>
      </c>
      <c r="C150" s="148" t="s">
        <v>26</v>
      </c>
      <c r="D150" s="278">
        <v>30</v>
      </c>
      <c r="E150" s="111"/>
      <c r="F150" s="145">
        <f t="shared" ref="F150:F152" si="13">D150*E150</f>
        <v>0</v>
      </c>
    </row>
    <row r="151" spans="1:6">
      <c r="A151" s="34" t="s">
        <v>40</v>
      </c>
      <c r="B151" s="131" t="s">
        <v>41</v>
      </c>
      <c r="C151" s="148" t="s">
        <v>26</v>
      </c>
      <c r="D151" s="278">
        <v>20</v>
      </c>
      <c r="E151" s="111"/>
      <c r="F151" s="145">
        <f t="shared" si="13"/>
        <v>0</v>
      </c>
    </row>
    <row r="152" spans="1:6">
      <c r="A152" s="34" t="s">
        <v>42</v>
      </c>
      <c r="B152" s="131" t="s">
        <v>43</v>
      </c>
      <c r="C152" s="148" t="s">
        <v>26</v>
      </c>
      <c r="D152" s="278">
        <v>10</v>
      </c>
      <c r="E152" s="111"/>
      <c r="F152" s="145">
        <f t="shared" si="13"/>
        <v>0</v>
      </c>
    </row>
    <row r="153" spans="1:6">
      <c r="A153" s="52" t="s">
        <v>120</v>
      </c>
      <c r="B153" s="52" t="s">
        <v>598</v>
      </c>
      <c r="C153" s="46"/>
      <c r="D153" s="71"/>
      <c r="E153" s="125"/>
      <c r="F153" s="79">
        <f>SUM(F154:F164)</f>
        <v>0</v>
      </c>
    </row>
    <row r="154" spans="1:6">
      <c r="A154" s="28" t="s">
        <v>632</v>
      </c>
      <c r="B154" s="28" t="s">
        <v>21</v>
      </c>
      <c r="C154" s="29"/>
      <c r="D154" s="83"/>
      <c r="E154" s="84"/>
      <c r="F154" s="35"/>
    </row>
    <row r="155" spans="1:6" ht="96">
      <c r="A155" s="31" t="s">
        <v>633</v>
      </c>
      <c r="B155" s="176" t="s">
        <v>19</v>
      </c>
      <c r="C155" s="29"/>
      <c r="D155" s="83"/>
      <c r="E155" s="84"/>
      <c r="F155" s="35"/>
    </row>
    <row r="156" spans="1:6" ht="60">
      <c r="A156" s="31" t="s">
        <v>634</v>
      </c>
      <c r="B156" s="176" t="s">
        <v>599</v>
      </c>
      <c r="C156" s="29"/>
      <c r="D156" s="83"/>
      <c r="E156" s="84"/>
      <c r="F156" s="35"/>
    </row>
    <row r="157" spans="1:6" ht="89.25">
      <c r="A157" s="80" t="s">
        <v>635</v>
      </c>
      <c r="B157" s="28" t="s">
        <v>611</v>
      </c>
      <c r="C157" s="177"/>
      <c r="D157" s="174"/>
      <c r="E157" s="174"/>
      <c r="F157" s="175"/>
    </row>
    <row r="158" spans="1:6">
      <c r="A158" s="34" t="s">
        <v>636</v>
      </c>
      <c r="B158" s="176" t="s">
        <v>302</v>
      </c>
      <c r="C158" s="178" t="s">
        <v>23</v>
      </c>
      <c r="D158" s="150">
        <v>274850</v>
      </c>
      <c r="E158" s="111"/>
      <c r="F158" s="145">
        <f t="shared" ref="F158:F160" si="14">D158*E158</f>
        <v>0</v>
      </c>
    </row>
    <row r="159" spans="1:6">
      <c r="A159" s="34" t="s">
        <v>637</v>
      </c>
      <c r="B159" s="176" t="s">
        <v>303</v>
      </c>
      <c r="C159" s="178" t="s">
        <v>23</v>
      </c>
      <c r="D159" s="150">
        <v>1561340</v>
      </c>
      <c r="E159" s="111"/>
      <c r="F159" s="145">
        <f t="shared" si="14"/>
        <v>0</v>
      </c>
    </row>
    <row r="160" spans="1:6">
      <c r="A160" s="34" t="s">
        <v>638</v>
      </c>
      <c r="B160" s="176" t="s">
        <v>304</v>
      </c>
      <c r="C160" s="178" t="s">
        <v>23</v>
      </c>
      <c r="D160" s="150">
        <v>1100</v>
      </c>
      <c r="E160" s="111"/>
      <c r="F160" s="145">
        <f t="shared" si="14"/>
        <v>0</v>
      </c>
    </row>
    <row r="161" spans="1:6" ht="63.75">
      <c r="A161" s="80" t="s">
        <v>1179</v>
      </c>
      <c r="B161" s="126" t="s">
        <v>1195</v>
      </c>
      <c r="C161" s="166"/>
      <c r="D161" s="167"/>
      <c r="E161" s="167"/>
      <c r="F161" s="168"/>
    </row>
    <row r="162" spans="1:6">
      <c r="A162" s="34" t="s">
        <v>1180</v>
      </c>
      <c r="B162" s="170" t="s">
        <v>1176</v>
      </c>
      <c r="C162" s="166" t="s">
        <v>152</v>
      </c>
      <c r="D162" s="179">
        <v>260</v>
      </c>
      <c r="E162" s="111"/>
      <c r="F162" s="147">
        <f t="shared" ref="F162:F164" si="15">D162*E162</f>
        <v>0</v>
      </c>
    </row>
    <row r="163" spans="1:6">
      <c r="A163" s="34" t="s">
        <v>1181</v>
      </c>
      <c r="B163" s="170" t="s">
        <v>1177</v>
      </c>
      <c r="C163" s="166" t="s">
        <v>152</v>
      </c>
      <c r="D163" s="179">
        <v>1248</v>
      </c>
      <c r="E163" s="111"/>
      <c r="F163" s="147">
        <f t="shared" si="15"/>
        <v>0</v>
      </c>
    </row>
    <row r="164" spans="1:6">
      <c r="A164" s="34" t="s">
        <v>1182</v>
      </c>
      <c r="B164" s="170" t="s">
        <v>1178</v>
      </c>
      <c r="C164" s="166" t="s">
        <v>152</v>
      </c>
      <c r="D164" s="179">
        <v>4732</v>
      </c>
      <c r="E164" s="111"/>
      <c r="F164" s="147">
        <f t="shared" si="15"/>
        <v>0</v>
      </c>
    </row>
    <row r="165" spans="1:6">
      <c r="A165" s="52" t="s">
        <v>121</v>
      </c>
      <c r="B165" s="52" t="s">
        <v>44</v>
      </c>
      <c r="C165" s="46"/>
      <c r="D165" s="71"/>
      <c r="E165" s="125"/>
      <c r="F165" s="79">
        <f>SUM(F166:F179)</f>
        <v>0</v>
      </c>
    </row>
    <row r="166" spans="1:6" ht="51">
      <c r="A166" s="80" t="s">
        <v>609</v>
      </c>
      <c r="B166" s="126" t="s">
        <v>618</v>
      </c>
      <c r="C166" s="29"/>
      <c r="D166" s="84"/>
      <c r="E166" s="84"/>
      <c r="F166" s="35"/>
    </row>
    <row r="167" spans="1:6" ht="48">
      <c r="A167" s="34" t="s">
        <v>639</v>
      </c>
      <c r="B167" s="180" t="s">
        <v>619</v>
      </c>
      <c r="C167" s="29"/>
      <c r="D167" s="84"/>
      <c r="E167" s="84"/>
      <c r="F167" s="35"/>
    </row>
    <row r="168" spans="1:6" ht="48">
      <c r="A168" s="34" t="s">
        <v>610</v>
      </c>
      <c r="B168" s="180" t="s">
        <v>1191</v>
      </c>
      <c r="C168" s="142" t="s">
        <v>12</v>
      </c>
      <c r="D168" s="143">
        <v>9428</v>
      </c>
      <c r="E168" s="111"/>
      <c r="F168" s="145">
        <f>D168*E168</f>
        <v>0</v>
      </c>
    </row>
    <row r="169" spans="1:6" ht="36">
      <c r="A169" s="34" t="s">
        <v>665</v>
      </c>
      <c r="B169" s="180" t="s">
        <v>666</v>
      </c>
      <c r="C169" s="142" t="s">
        <v>12</v>
      </c>
      <c r="D169" s="143">
        <v>54.8</v>
      </c>
      <c r="E169" s="111"/>
      <c r="F169" s="145">
        <f>D169*E169</f>
        <v>0</v>
      </c>
    </row>
    <row r="170" spans="1:6" ht="51">
      <c r="A170" s="80" t="s">
        <v>640</v>
      </c>
      <c r="B170" s="126" t="s">
        <v>1233</v>
      </c>
      <c r="C170" s="29"/>
      <c r="D170" s="84"/>
      <c r="E170" s="84"/>
      <c r="F170" s="35"/>
    </row>
    <row r="171" spans="1:6" ht="96">
      <c r="A171" s="34" t="s">
        <v>641</v>
      </c>
      <c r="B171" s="180" t="s">
        <v>1234</v>
      </c>
      <c r="C171" s="29"/>
      <c r="D171" s="84"/>
      <c r="E171" s="84"/>
      <c r="F171" s="35"/>
    </row>
    <row r="172" spans="1:6" ht="60">
      <c r="A172" s="34" t="s">
        <v>610</v>
      </c>
      <c r="B172" s="180" t="s">
        <v>1236</v>
      </c>
      <c r="C172" s="284" t="s">
        <v>65</v>
      </c>
      <c r="D172" s="154">
        <v>90</v>
      </c>
      <c r="E172" s="111"/>
      <c r="F172" s="145">
        <f>D172*E172</f>
        <v>0</v>
      </c>
    </row>
    <row r="173" spans="1:6" ht="60">
      <c r="A173" s="34" t="s">
        <v>665</v>
      </c>
      <c r="B173" s="180" t="s">
        <v>1237</v>
      </c>
      <c r="C173" s="284" t="s">
        <v>65</v>
      </c>
      <c r="D173" s="154">
        <v>1.6</v>
      </c>
      <c r="E173" s="111"/>
      <c r="F173" s="145">
        <f>D173*E173</f>
        <v>0</v>
      </c>
    </row>
    <row r="174" spans="1:6" ht="60">
      <c r="A174" s="34" t="s">
        <v>706</v>
      </c>
      <c r="B174" s="180" t="s">
        <v>1235</v>
      </c>
      <c r="C174" s="284" t="s">
        <v>65</v>
      </c>
      <c r="D174" s="154">
        <v>1.7</v>
      </c>
      <c r="E174" s="111"/>
      <c r="F174" s="145">
        <f t="shared" ref="F174:F176" si="16">D174*E174</f>
        <v>0</v>
      </c>
    </row>
    <row r="175" spans="1:6" ht="60">
      <c r="A175" s="34" t="s">
        <v>707</v>
      </c>
      <c r="B175" s="180" t="s">
        <v>1238</v>
      </c>
      <c r="C175" s="284" t="s">
        <v>65</v>
      </c>
      <c r="D175" s="154">
        <v>12</v>
      </c>
      <c r="E175" s="111"/>
      <c r="F175" s="145">
        <f t="shared" si="16"/>
        <v>0</v>
      </c>
    </row>
    <row r="176" spans="1:6" ht="60">
      <c r="A176" s="34" t="s">
        <v>708</v>
      </c>
      <c r="B176" s="180" t="s">
        <v>1239</v>
      </c>
      <c r="C176" s="284" t="s">
        <v>65</v>
      </c>
      <c r="D176" s="154">
        <v>14.2</v>
      </c>
      <c r="E176" s="111"/>
      <c r="F176" s="145">
        <f t="shared" si="16"/>
        <v>0</v>
      </c>
    </row>
    <row r="177" spans="1:6" ht="38.25">
      <c r="A177" s="80" t="s">
        <v>640</v>
      </c>
      <c r="B177" s="126" t="s">
        <v>45</v>
      </c>
      <c r="C177" s="29"/>
      <c r="D177" s="84"/>
      <c r="E177" s="84"/>
      <c r="F177" s="35"/>
    </row>
    <row r="178" spans="1:6" ht="36">
      <c r="A178" s="34" t="s">
        <v>641</v>
      </c>
      <c r="B178" s="137" t="s">
        <v>46</v>
      </c>
      <c r="C178" s="181"/>
      <c r="D178" s="182"/>
      <c r="E178" s="182"/>
      <c r="F178" s="183"/>
    </row>
    <row r="179" spans="1:6" ht="24">
      <c r="A179" s="34" t="s">
        <v>642</v>
      </c>
      <c r="B179" s="129" t="s">
        <v>608</v>
      </c>
      <c r="C179" s="146" t="s">
        <v>10</v>
      </c>
      <c r="D179" s="184">
        <v>1</v>
      </c>
      <c r="E179" s="111"/>
      <c r="F179" s="147">
        <f>D179*E179</f>
        <v>0</v>
      </c>
    </row>
    <row r="180" spans="1:6" ht="15.75">
      <c r="A180" s="6" t="s">
        <v>106</v>
      </c>
      <c r="B180" s="6" t="s">
        <v>107</v>
      </c>
      <c r="C180" s="7"/>
      <c r="D180" s="63" t="s">
        <v>4</v>
      </c>
      <c r="E180" s="113"/>
      <c r="F180" s="8"/>
    </row>
    <row r="181" spans="1:6" ht="15">
      <c r="A181" s="49" t="s">
        <v>108</v>
      </c>
      <c r="B181" s="49" t="s">
        <v>217</v>
      </c>
      <c r="C181" s="50"/>
      <c r="D181" s="66" t="s">
        <v>4</v>
      </c>
      <c r="E181" s="114"/>
      <c r="F181" s="56"/>
    </row>
    <row r="182" spans="1:6" ht="15">
      <c r="A182" s="47" t="s">
        <v>122</v>
      </c>
      <c r="B182" s="47" t="s">
        <v>6</v>
      </c>
      <c r="C182" s="48"/>
      <c r="D182" s="70"/>
      <c r="E182" s="185"/>
      <c r="F182" s="51">
        <f>F189+F209+F217</f>
        <v>0</v>
      </c>
    </row>
    <row r="183" spans="1:6">
      <c r="A183" s="52" t="s">
        <v>126</v>
      </c>
      <c r="B183" s="52" t="s">
        <v>47</v>
      </c>
      <c r="C183" s="46"/>
      <c r="D183" s="71"/>
      <c r="E183" s="125"/>
      <c r="F183" s="79"/>
    </row>
    <row r="184" spans="1:6" ht="25.5">
      <c r="A184" s="28" t="s">
        <v>687</v>
      </c>
      <c r="B184" s="28" t="s">
        <v>48</v>
      </c>
      <c r="C184" s="139"/>
      <c r="D184" s="140"/>
      <c r="E184" s="140"/>
      <c r="F184" s="141"/>
    </row>
    <row r="185" spans="1:6" ht="24">
      <c r="A185" s="34" t="s">
        <v>688</v>
      </c>
      <c r="B185" s="128" t="s">
        <v>49</v>
      </c>
      <c r="C185" s="139"/>
      <c r="D185" s="140"/>
      <c r="E185" s="140"/>
      <c r="F185" s="141"/>
    </row>
    <row r="186" spans="1:6" ht="36">
      <c r="A186" s="34" t="s">
        <v>689</v>
      </c>
      <c r="B186" s="128" t="s">
        <v>50</v>
      </c>
      <c r="C186" s="139"/>
      <c r="D186" s="140"/>
      <c r="E186" s="140"/>
      <c r="F186" s="141"/>
    </row>
    <row r="187" spans="1:6">
      <c r="A187" s="28" t="s">
        <v>690</v>
      </c>
      <c r="B187" s="28" t="s">
        <v>9</v>
      </c>
      <c r="C187" s="139"/>
      <c r="D187" s="140"/>
      <c r="E187" s="140"/>
      <c r="F187" s="141"/>
    </row>
    <row r="188" spans="1:6" ht="96">
      <c r="A188" s="34" t="s">
        <v>691</v>
      </c>
      <c r="B188" s="128" t="s">
        <v>305</v>
      </c>
      <c r="C188" s="139"/>
      <c r="D188" s="140"/>
      <c r="E188" s="140"/>
      <c r="F188" s="141"/>
    </row>
    <row r="189" spans="1:6">
      <c r="A189" s="52" t="s">
        <v>127</v>
      </c>
      <c r="B189" s="52" t="s">
        <v>51</v>
      </c>
      <c r="C189" s="46"/>
      <c r="D189" s="71"/>
      <c r="E189" s="125"/>
      <c r="F189" s="79">
        <f>SUM(F190:F208)</f>
        <v>0</v>
      </c>
    </row>
    <row r="190" spans="1:6">
      <c r="A190" s="28" t="s">
        <v>692</v>
      </c>
      <c r="B190" s="28" t="s">
        <v>52</v>
      </c>
      <c r="C190" s="29"/>
      <c r="D190" s="83"/>
      <c r="E190" s="186"/>
      <c r="F190" s="35"/>
    </row>
    <row r="191" spans="1:6" ht="132">
      <c r="A191" s="34" t="s">
        <v>693</v>
      </c>
      <c r="B191" s="187" t="s">
        <v>53</v>
      </c>
      <c r="C191" s="146"/>
      <c r="D191" s="143"/>
      <c r="E191" s="143"/>
      <c r="F191" s="147"/>
    </row>
    <row r="192" spans="1:6" ht="24">
      <c r="A192" s="34" t="s">
        <v>694</v>
      </c>
      <c r="B192" s="129" t="s">
        <v>54</v>
      </c>
      <c r="C192" s="29"/>
      <c r="D192" s="77"/>
      <c r="E192" s="130"/>
      <c r="F192" s="41"/>
    </row>
    <row r="193" spans="1:6" ht="36">
      <c r="A193" s="34" t="s">
        <v>695</v>
      </c>
      <c r="B193" s="129" t="s">
        <v>1204</v>
      </c>
      <c r="C193" s="29"/>
      <c r="D193" s="77"/>
      <c r="E193" s="130"/>
      <c r="F193" s="41"/>
    </row>
    <row r="194" spans="1:6" ht="24">
      <c r="A194" s="34" t="s">
        <v>696</v>
      </c>
      <c r="B194" s="188" t="s">
        <v>686</v>
      </c>
      <c r="C194" s="29"/>
      <c r="D194" s="77"/>
      <c r="E194" s="130"/>
      <c r="F194" s="41"/>
    </row>
    <row r="195" spans="1:6" ht="51">
      <c r="A195" s="28" t="s">
        <v>697</v>
      </c>
      <c r="B195" s="28" t="s">
        <v>683</v>
      </c>
      <c r="C195" s="29"/>
      <c r="D195" s="83"/>
      <c r="E195" s="174"/>
      <c r="F195" s="30"/>
    </row>
    <row r="196" spans="1:6" ht="36">
      <c r="A196" s="34" t="s">
        <v>698</v>
      </c>
      <c r="B196" s="189" t="s">
        <v>684</v>
      </c>
      <c r="C196" s="29"/>
      <c r="D196" s="83"/>
      <c r="E196" s="174"/>
      <c r="F196" s="30"/>
    </row>
    <row r="197" spans="1:6" ht="48">
      <c r="A197" s="34" t="s">
        <v>699</v>
      </c>
      <c r="B197" s="189" t="s">
        <v>703</v>
      </c>
      <c r="C197" s="146" t="s">
        <v>12</v>
      </c>
      <c r="D197" s="154">
        <v>11700</v>
      </c>
      <c r="E197" s="111"/>
      <c r="F197" s="147">
        <f>D197*E197</f>
        <v>0</v>
      </c>
    </row>
    <row r="198" spans="1:6" ht="48">
      <c r="A198" s="34" t="s">
        <v>700</v>
      </c>
      <c r="B198" s="189" t="s">
        <v>730</v>
      </c>
      <c r="C198" s="146" t="s">
        <v>12</v>
      </c>
      <c r="D198" s="154">
        <v>1408</v>
      </c>
      <c r="E198" s="111"/>
      <c r="F198" s="147">
        <f>D198*E198</f>
        <v>0</v>
      </c>
    </row>
    <row r="199" spans="1:6" ht="36">
      <c r="A199" s="34" t="s">
        <v>701</v>
      </c>
      <c r="B199" s="189" t="s">
        <v>731</v>
      </c>
      <c r="C199" s="146" t="s">
        <v>12</v>
      </c>
      <c r="D199" s="154">
        <v>860</v>
      </c>
      <c r="E199" s="111"/>
      <c r="F199" s="147">
        <f>D199*E199</f>
        <v>0</v>
      </c>
    </row>
    <row r="200" spans="1:6" ht="72">
      <c r="A200" s="34" t="s">
        <v>729</v>
      </c>
      <c r="B200" s="189" t="s">
        <v>685</v>
      </c>
      <c r="C200" s="146" t="s">
        <v>65</v>
      </c>
      <c r="D200" s="154">
        <v>632</v>
      </c>
      <c r="E200" s="111"/>
      <c r="F200" s="147">
        <f>D200*E200</f>
        <v>0</v>
      </c>
    </row>
    <row r="201" spans="1:6" ht="51">
      <c r="A201" s="28" t="s">
        <v>732</v>
      </c>
      <c r="B201" s="28" t="s">
        <v>850</v>
      </c>
      <c r="C201" s="29"/>
      <c r="D201" s="83"/>
      <c r="E201" s="174"/>
      <c r="F201" s="30"/>
    </row>
    <row r="202" spans="1:6" ht="72">
      <c r="A202" s="34" t="s">
        <v>733</v>
      </c>
      <c r="B202" s="129" t="s">
        <v>1188</v>
      </c>
      <c r="C202" s="146" t="s">
        <v>12</v>
      </c>
      <c r="D202" s="154">
        <v>1408</v>
      </c>
      <c r="E202" s="111"/>
      <c r="F202" s="147">
        <f>D202*E202</f>
        <v>0</v>
      </c>
    </row>
    <row r="203" spans="1:6" ht="72">
      <c r="A203" s="34" t="s">
        <v>734</v>
      </c>
      <c r="B203" s="135" t="s">
        <v>1186</v>
      </c>
      <c r="C203" s="146" t="s">
        <v>12</v>
      </c>
      <c r="D203" s="154">
        <v>89.1</v>
      </c>
      <c r="E203" s="111"/>
      <c r="F203" s="147">
        <f>D203*E203</f>
        <v>0</v>
      </c>
    </row>
    <row r="204" spans="1:6" ht="60">
      <c r="A204" s="34" t="s">
        <v>735</v>
      </c>
      <c r="B204" s="129" t="s">
        <v>1189</v>
      </c>
      <c r="C204" s="146" t="s">
        <v>12</v>
      </c>
      <c r="D204" s="154">
        <v>860</v>
      </c>
      <c r="E204" s="111"/>
      <c r="F204" s="147">
        <f>D204*E204</f>
        <v>0</v>
      </c>
    </row>
    <row r="205" spans="1:6" ht="60">
      <c r="A205" s="34" t="s">
        <v>1187</v>
      </c>
      <c r="B205" s="189" t="s">
        <v>1190</v>
      </c>
      <c r="C205" s="146" t="s">
        <v>12</v>
      </c>
      <c r="D205" s="154">
        <v>101.8</v>
      </c>
      <c r="E205" s="111"/>
      <c r="F205" s="147">
        <f>D205*E205</f>
        <v>0</v>
      </c>
    </row>
    <row r="206" spans="1:6" ht="25.5">
      <c r="A206" s="28" t="s">
        <v>612</v>
      </c>
      <c r="B206" s="28" t="s">
        <v>721</v>
      </c>
      <c r="C206" s="29"/>
      <c r="D206" s="83"/>
      <c r="E206" s="174"/>
      <c r="F206" s="30"/>
    </row>
    <row r="207" spans="1:6" ht="24">
      <c r="A207" s="34" t="s">
        <v>613</v>
      </c>
      <c r="B207" s="189" t="s">
        <v>736</v>
      </c>
      <c r="C207" s="146" t="s">
        <v>12</v>
      </c>
      <c r="D207" s="154">
        <v>102</v>
      </c>
      <c r="E207" s="111"/>
      <c r="F207" s="147">
        <f>D207*E207</f>
        <v>0</v>
      </c>
    </row>
    <row r="208" spans="1:6" ht="24">
      <c r="A208" s="34" t="s">
        <v>720</v>
      </c>
      <c r="B208" s="189" t="s">
        <v>757</v>
      </c>
      <c r="C208" s="146" t="s">
        <v>12</v>
      </c>
      <c r="D208" s="154">
        <v>120</v>
      </c>
      <c r="E208" s="111"/>
      <c r="F208" s="147">
        <f>D208*E208</f>
        <v>0</v>
      </c>
    </row>
    <row r="209" spans="1:6">
      <c r="A209" s="52" t="s">
        <v>128</v>
      </c>
      <c r="B209" s="52" t="s">
        <v>719</v>
      </c>
      <c r="C209" s="46"/>
      <c r="D209" s="71"/>
      <c r="E209" s="125"/>
      <c r="F209" s="79">
        <f>SUM(F210:F216)</f>
        <v>0</v>
      </c>
    </row>
    <row r="210" spans="1:6" ht="14.25">
      <c r="A210" s="28" t="s">
        <v>737</v>
      </c>
      <c r="B210" s="28" t="s">
        <v>725</v>
      </c>
      <c r="C210" s="29"/>
      <c r="D210" s="83"/>
      <c r="E210" s="174"/>
      <c r="F210" s="30"/>
    </row>
    <row r="211" spans="1:6" ht="156">
      <c r="A211" s="31" t="s">
        <v>738</v>
      </c>
      <c r="B211" s="176" t="s">
        <v>726</v>
      </c>
      <c r="C211" s="29"/>
      <c r="D211" s="83"/>
      <c r="E211" s="174"/>
      <c r="F211" s="30"/>
    </row>
    <row r="212" spans="1:6" ht="48">
      <c r="A212" s="31" t="s">
        <v>739</v>
      </c>
      <c r="B212" s="176" t="s">
        <v>728</v>
      </c>
      <c r="C212" s="29"/>
      <c r="D212" s="83"/>
      <c r="E212" s="174"/>
      <c r="F212" s="30"/>
    </row>
    <row r="213" spans="1:6" ht="102">
      <c r="A213" s="28" t="s">
        <v>741</v>
      </c>
      <c r="B213" s="28" t="s">
        <v>750</v>
      </c>
      <c r="C213" s="29"/>
      <c r="D213" s="83"/>
      <c r="E213" s="174"/>
      <c r="F213" s="30"/>
    </row>
    <row r="214" spans="1:6" ht="36">
      <c r="A214" s="31" t="s">
        <v>742</v>
      </c>
      <c r="B214" s="176" t="s">
        <v>747</v>
      </c>
      <c r="C214" s="190" t="s">
        <v>12</v>
      </c>
      <c r="D214" s="143">
        <v>23.2</v>
      </c>
      <c r="E214" s="111"/>
      <c r="F214" s="33">
        <f t="shared" ref="F214" si="17">D214*E214</f>
        <v>0</v>
      </c>
    </row>
    <row r="215" spans="1:6" ht="76.5">
      <c r="A215" s="28" t="s">
        <v>748</v>
      </c>
      <c r="B215" s="28" t="s">
        <v>727</v>
      </c>
      <c r="C215" s="29"/>
      <c r="D215" s="83"/>
      <c r="E215" s="174"/>
      <c r="F215" s="30"/>
    </row>
    <row r="216" spans="1:6" ht="36">
      <c r="A216" s="31" t="s">
        <v>749</v>
      </c>
      <c r="B216" s="176" t="s">
        <v>740</v>
      </c>
      <c r="C216" s="190" t="s">
        <v>12</v>
      </c>
      <c r="D216" s="143">
        <v>78.599999999999994</v>
      </c>
      <c r="E216" s="111"/>
      <c r="F216" s="33">
        <f t="shared" ref="F216" si="18">D216*E216</f>
        <v>0</v>
      </c>
    </row>
    <row r="217" spans="1:6">
      <c r="A217" s="52" t="s">
        <v>129</v>
      </c>
      <c r="B217" s="52" t="s">
        <v>55</v>
      </c>
      <c r="C217" s="46"/>
      <c r="D217" s="71"/>
      <c r="E217" s="125"/>
      <c r="F217" s="79">
        <f>SUM(F218:F220)</f>
        <v>0</v>
      </c>
    </row>
    <row r="218" spans="1:6" ht="25.5">
      <c r="A218" s="28" t="s">
        <v>743</v>
      </c>
      <c r="B218" s="126" t="s">
        <v>56</v>
      </c>
      <c r="C218" s="29"/>
      <c r="D218" s="84"/>
      <c r="E218" s="84"/>
      <c r="F218" s="35"/>
    </row>
    <row r="219" spans="1:6" ht="24">
      <c r="A219" s="31" t="s">
        <v>744</v>
      </c>
      <c r="B219" s="129" t="s">
        <v>57</v>
      </c>
      <c r="C219" s="146" t="s">
        <v>10</v>
      </c>
      <c r="D219" s="184">
        <v>1</v>
      </c>
      <c r="E219" s="111"/>
      <c r="F219" s="147">
        <f>D219*E219</f>
        <v>0</v>
      </c>
    </row>
    <row r="220" spans="1:6">
      <c r="A220" s="31" t="s">
        <v>745</v>
      </c>
      <c r="B220" s="129" t="s">
        <v>58</v>
      </c>
      <c r="C220" s="146" t="s">
        <v>10</v>
      </c>
      <c r="D220" s="184">
        <v>1</v>
      </c>
      <c r="E220" s="111"/>
      <c r="F220" s="147">
        <f>D220*E220</f>
        <v>0</v>
      </c>
    </row>
    <row r="221" spans="1:6" ht="15.75">
      <c r="A221" s="6" t="s">
        <v>106</v>
      </c>
      <c r="B221" s="6" t="s">
        <v>107</v>
      </c>
      <c r="C221" s="7"/>
      <c r="D221" s="63" t="s">
        <v>4</v>
      </c>
      <c r="E221" s="113"/>
      <c r="F221" s="8"/>
    </row>
    <row r="222" spans="1:6" ht="15">
      <c r="A222" s="49" t="s">
        <v>108</v>
      </c>
      <c r="B222" s="49" t="s">
        <v>217</v>
      </c>
      <c r="C222" s="50"/>
      <c r="D222" s="66" t="s">
        <v>4</v>
      </c>
      <c r="E222" s="114"/>
      <c r="F222" s="56"/>
    </row>
    <row r="223" spans="1:6" ht="15">
      <c r="A223" s="47" t="s">
        <v>130</v>
      </c>
      <c r="B223" s="76" t="s">
        <v>220</v>
      </c>
      <c r="C223" s="48"/>
      <c r="D223" s="70" t="s">
        <v>4</v>
      </c>
      <c r="E223" s="123"/>
      <c r="F223" s="51">
        <f>F234</f>
        <v>0</v>
      </c>
    </row>
    <row r="224" spans="1:6">
      <c r="A224" s="52" t="s">
        <v>131</v>
      </c>
      <c r="B224" s="62" t="s">
        <v>8</v>
      </c>
      <c r="C224" s="46"/>
      <c r="D224" s="71"/>
      <c r="E224" s="125"/>
      <c r="F224" s="54"/>
    </row>
    <row r="225" spans="1:6" ht="25.5">
      <c r="A225" s="28" t="s">
        <v>1089</v>
      </c>
      <c r="B225" s="191" t="s">
        <v>60</v>
      </c>
      <c r="C225" s="40"/>
      <c r="D225" s="72"/>
      <c r="E225" s="174"/>
      <c r="F225" s="30"/>
    </row>
    <row r="226" spans="1:6" ht="60">
      <c r="A226" s="31" t="s">
        <v>1090</v>
      </c>
      <c r="B226" s="128" t="s">
        <v>61</v>
      </c>
      <c r="C226" s="40"/>
      <c r="D226" s="72"/>
      <c r="E226" s="174"/>
      <c r="F226" s="30"/>
    </row>
    <row r="227" spans="1:6" ht="48">
      <c r="A227" s="31" t="s">
        <v>1091</v>
      </c>
      <c r="B227" s="128" t="s">
        <v>62</v>
      </c>
      <c r="C227" s="40"/>
      <c r="D227" s="72"/>
      <c r="E227" s="174"/>
      <c r="F227" s="30"/>
    </row>
    <row r="228" spans="1:6" ht="84">
      <c r="A228" s="31" t="s">
        <v>1092</v>
      </c>
      <c r="B228" s="128" t="s">
        <v>804</v>
      </c>
      <c r="C228" s="40"/>
      <c r="D228" s="72"/>
      <c r="E228" s="174"/>
      <c r="F228" s="30"/>
    </row>
    <row r="229" spans="1:6" ht="120">
      <c r="A229" s="31" t="s">
        <v>1093</v>
      </c>
      <c r="B229" s="128" t="s">
        <v>63</v>
      </c>
      <c r="C229" s="40"/>
      <c r="D229" s="72"/>
      <c r="E229" s="174"/>
      <c r="F229" s="30"/>
    </row>
    <row r="230" spans="1:6" ht="192">
      <c r="A230" s="31" t="s">
        <v>1094</v>
      </c>
      <c r="B230" s="128" t="s">
        <v>221</v>
      </c>
      <c r="C230" s="40"/>
      <c r="D230" s="72"/>
      <c r="E230" s="174"/>
      <c r="F230" s="30"/>
    </row>
    <row r="231" spans="1:6" ht="14.25">
      <c r="A231" s="28" t="s">
        <v>1095</v>
      </c>
      <c r="B231" s="191" t="s">
        <v>9</v>
      </c>
      <c r="C231" s="40"/>
      <c r="D231" s="72"/>
      <c r="E231" s="174"/>
      <c r="F231" s="30"/>
    </row>
    <row r="232" spans="1:6" ht="108">
      <c r="A232" s="31" t="s">
        <v>1096</v>
      </c>
      <c r="B232" s="128" t="s">
        <v>142</v>
      </c>
      <c r="C232" s="40"/>
      <c r="D232" s="72"/>
      <c r="E232" s="174"/>
      <c r="F232" s="30"/>
    </row>
    <row r="233" spans="1:6" ht="180">
      <c r="A233" s="31" t="s">
        <v>1097</v>
      </c>
      <c r="B233" s="107" t="s">
        <v>1192</v>
      </c>
      <c r="C233" s="40"/>
      <c r="D233" s="72"/>
      <c r="E233" s="174"/>
      <c r="F233" s="30"/>
    </row>
    <row r="234" spans="1:6">
      <c r="A234" s="52" t="s">
        <v>1208</v>
      </c>
      <c r="B234" s="52" t="s">
        <v>658</v>
      </c>
      <c r="C234" s="85"/>
      <c r="D234" s="109"/>
      <c r="E234" s="109"/>
      <c r="F234" s="79">
        <f>SUM(F235:F237)</f>
        <v>0</v>
      </c>
    </row>
    <row r="235" spans="1:6" ht="38.25">
      <c r="A235" s="192" t="s">
        <v>1098</v>
      </c>
      <c r="B235" s="192" t="s">
        <v>659</v>
      </c>
      <c r="C235" s="193"/>
      <c r="D235" s="194"/>
      <c r="E235" s="194"/>
      <c r="F235" s="195"/>
    </row>
    <row r="236" spans="1:6" ht="24">
      <c r="A236" s="34" t="s">
        <v>1099</v>
      </c>
      <c r="B236" s="196" t="s">
        <v>660</v>
      </c>
      <c r="C236" s="197" t="s">
        <v>23</v>
      </c>
      <c r="D236" s="198">
        <v>1600</v>
      </c>
      <c r="E236" s="111"/>
      <c r="F236" s="199">
        <f t="shared" ref="F236:F237" si="19">D236*E236</f>
        <v>0</v>
      </c>
    </row>
    <row r="237" spans="1:6" ht="60">
      <c r="A237" s="34" t="s">
        <v>1100</v>
      </c>
      <c r="B237" s="196" t="s">
        <v>661</v>
      </c>
      <c r="C237" s="197" t="s">
        <v>145</v>
      </c>
      <c r="D237" s="200">
        <v>1</v>
      </c>
      <c r="E237" s="111"/>
      <c r="F237" s="199">
        <f t="shared" si="19"/>
        <v>0</v>
      </c>
    </row>
    <row r="238" spans="1:6" ht="15.75">
      <c r="A238" s="6" t="s">
        <v>106</v>
      </c>
      <c r="B238" s="6" t="s">
        <v>107</v>
      </c>
      <c r="C238" s="7"/>
      <c r="D238" s="63" t="s">
        <v>4</v>
      </c>
      <c r="E238" s="113"/>
      <c r="F238" s="8"/>
    </row>
    <row r="239" spans="1:6" ht="15">
      <c r="A239" s="49" t="s">
        <v>108</v>
      </c>
      <c r="B239" s="49" t="s">
        <v>217</v>
      </c>
      <c r="C239" s="50"/>
      <c r="D239" s="66" t="s">
        <v>4</v>
      </c>
      <c r="E239" s="114"/>
      <c r="F239" s="56"/>
    </row>
    <row r="240" spans="1:6" ht="15">
      <c r="A240" s="47" t="s">
        <v>132</v>
      </c>
      <c r="B240" s="47" t="s">
        <v>216</v>
      </c>
      <c r="C240" s="48"/>
      <c r="D240" s="70" t="s">
        <v>4</v>
      </c>
      <c r="E240" s="185"/>
      <c r="F240" s="51">
        <f>F248+F269+F280</f>
        <v>0</v>
      </c>
    </row>
    <row r="241" spans="1:6">
      <c r="A241" s="52" t="s">
        <v>274</v>
      </c>
      <c r="B241" s="52" t="s">
        <v>8</v>
      </c>
      <c r="C241" s="46"/>
      <c r="D241" s="71"/>
      <c r="E241" s="125"/>
      <c r="F241" s="54"/>
    </row>
    <row r="242" spans="1:6" ht="25.5">
      <c r="A242" s="28" t="s">
        <v>275</v>
      </c>
      <c r="B242" s="191" t="s">
        <v>218</v>
      </c>
      <c r="C242" s="40"/>
      <c r="D242" s="72"/>
      <c r="E242" s="201"/>
      <c r="F242" s="30"/>
    </row>
    <row r="243" spans="1:6" ht="24">
      <c r="A243" s="31" t="s">
        <v>276</v>
      </c>
      <c r="B243" s="32" t="s">
        <v>49</v>
      </c>
      <c r="C243" s="40"/>
      <c r="D243" s="72"/>
      <c r="E243" s="201"/>
      <c r="F243" s="30"/>
    </row>
    <row r="244" spans="1:6" ht="24">
      <c r="A244" s="31" t="s">
        <v>277</v>
      </c>
      <c r="B244" s="202" t="s">
        <v>54</v>
      </c>
      <c r="C244" s="40"/>
      <c r="D244" s="72"/>
      <c r="E244" s="201"/>
      <c r="F244" s="30"/>
    </row>
    <row r="245" spans="1:6" ht="24">
      <c r="A245" s="31" t="s">
        <v>278</v>
      </c>
      <c r="B245" s="202" t="s">
        <v>140</v>
      </c>
      <c r="C245" s="40"/>
      <c r="D245" s="72"/>
      <c r="E245" s="201"/>
      <c r="F245" s="30"/>
    </row>
    <row r="246" spans="1:6" ht="14.25">
      <c r="A246" s="28" t="s">
        <v>279</v>
      </c>
      <c r="B246" s="191" t="s">
        <v>9</v>
      </c>
      <c r="C246" s="40"/>
      <c r="D246" s="72"/>
      <c r="E246" s="201"/>
      <c r="F246" s="30"/>
    </row>
    <row r="247" spans="1:6" ht="108">
      <c r="A247" s="31" t="s">
        <v>280</v>
      </c>
      <c r="B247" s="32" t="s">
        <v>142</v>
      </c>
      <c r="C247" s="40"/>
      <c r="D247" s="72"/>
      <c r="E247" s="201"/>
      <c r="F247" s="30"/>
    </row>
    <row r="248" spans="1:6">
      <c r="A248" s="52" t="s">
        <v>281</v>
      </c>
      <c r="B248" s="52" t="s">
        <v>631</v>
      </c>
      <c r="C248" s="46"/>
      <c r="D248" s="71"/>
      <c r="E248" s="125"/>
      <c r="F248" s="79">
        <f>SUM(F249:F268)</f>
        <v>0</v>
      </c>
    </row>
    <row r="249" spans="1:6" ht="14.25">
      <c r="A249" s="28" t="s">
        <v>282</v>
      </c>
      <c r="B249" s="28" t="s">
        <v>615</v>
      </c>
      <c r="C249" s="40"/>
      <c r="D249" s="72"/>
      <c r="E249" s="201"/>
      <c r="F249" s="30"/>
    </row>
    <row r="250" spans="1:6" ht="36">
      <c r="A250" s="31" t="s">
        <v>283</v>
      </c>
      <c r="B250" s="32" t="s">
        <v>614</v>
      </c>
      <c r="C250" s="40"/>
      <c r="D250" s="72"/>
      <c r="E250" s="201"/>
      <c r="F250" s="30"/>
    </row>
    <row r="251" spans="1:6" ht="120">
      <c r="A251" s="31" t="s">
        <v>284</v>
      </c>
      <c r="B251" s="203" t="s">
        <v>616</v>
      </c>
      <c r="C251" s="204"/>
      <c r="D251" s="205"/>
      <c r="E251" s="205"/>
      <c r="F251" s="206"/>
    </row>
    <row r="252" spans="1:6" ht="108">
      <c r="A252" s="31" t="s">
        <v>285</v>
      </c>
      <c r="B252" s="203" t="s">
        <v>617</v>
      </c>
      <c r="C252" s="204"/>
      <c r="D252" s="205"/>
      <c r="E252" s="205"/>
      <c r="F252" s="206"/>
    </row>
    <row r="253" spans="1:6" ht="76.5">
      <c r="A253" s="28" t="s">
        <v>286</v>
      </c>
      <c r="B253" s="28" t="s">
        <v>621</v>
      </c>
      <c r="C253" s="40"/>
      <c r="D253" s="72"/>
      <c r="E253" s="201"/>
      <c r="F253" s="30"/>
    </row>
    <row r="254" spans="1:6" ht="84">
      <c r="A254" s="31" t="s">
        <v>287</v>
      </c>
      <c r="B254" s="32" t="s">
        <v>1196</v>
      </c>
      <c r="C254" s="40" t="s">
        <v>12</v>
      </c>
      <c r="D254" s="72">
        <v>9591</v>
      </c>
      <c r="E254" s="111"/>
      <c r="F254" s="33">
        <f>D254*E254</f>
        <v>0</v>
      </c>
    </row>
    <row r="255" spans="1:6" ht="36">
      <c r="A255" s="31" t="s">
        <v>620</v>
      </c>
      <c r="B255" s="32" t="s">
        <v>1198</v>
      </c>
      <c r="C255" s="40" t="s">
        <v>12</v>
      </c>
      <c r="D255" s="72">
        <v>450</v>
      </c>
      <c r="E255" s="111"/>
      <c r="F255" s="33">
        <f>D255*E255</f>
        <v>0</v>
      </c>
    </row>
    <row r="256" spans="1:6" ht="36">
      <c r="A256" s="31" t="s">
        <v>702</v>
      </c>
      <c r="B256" s="32" t="s">
        <v>1197</v>
      </c>
      <c r="C256" s="40" t="s">
        <v>65</v>
      </c>
      <c r="D256" s="72">
        <v>277</v>
      </c>
      <c r="E256" s="111"/>
      <c r="F256" s="33">
        <f>D256*E256</f>
        <v>0</v>
      </c>
    </row>
    <row r="257" spans="1:6" ht="63.75">
      <c r="A257" s="28" t="s">
        <v>288</v>
      </c>
      <c r="B257" s="28" t="s">
        <v>622</v>
      </c>
      <c r="C257" s="40"/>
      <c r="D257" s="72"/>
      <c r="E257" s="201"/>
      <c r="F257" s="30"/>
    </row>
    <row r="258" spans="1:6" ht="48">
      <c r="A258" s="31" t="s">
        <v>623</v>
      </c>
      <c r="B258" s="32" t="s">
        <v>1209</v>
      </c>
      <c r="C258" s="40" t="s">
        <v>12</v>
      </c>
      <c r="D258" s="72">
        <v>9591</v>
      </c>
      <c r="E258" s="111"/>
      <c r="F258" s="33">
        <f>D258*E258</f>
        <v>0</v>
      </c>
    </row>
    <row r="259" spans="1:6" ht="38.25">
      <c r="A259" s="28" t="s">
        <v>624</v>
      </c>
      <c r="B259" s="28" t="s">
        <v>291</v>
      </c>
      <c r="C259" s="40"/>
      <c r="D259" s="72"/>
      <c r="E259" s="201"/>
      <c r="F259" s="30"/>
    </row>
    <row r="260" spans="1:6" ht="48">
      <c r="A260" s="31" t="s">
        <v>625</v>
      </c>
      <c r="B260" s="32" t="s">
        <v>1217</v>
      </c>
      <c r="C260" s="40" t="s">
        <v>12</v>
      </c>
      <c r="D260" s="72">
        <v>4250</v>
      </c>
      <c r="E260" s="111"/>
      <c r="F260" s="33">
        <f>D260*E260</f>
        <v>0</v>
      </c>
    </row>
    <row r="261" spans="1:6" ht="60">
      <c r="A261" s="31" t="s">
        <v>627</v>
      </c>
      <c r="B261" s="32" t="s">
        <v>1216</v>
      </c>
      <c r="C261" s="40" t="s">
        <v>12</v>
      </c>
      <c r="D261" s="72">
        <v>5160</v>
      </c>
      <c r="E261" s="111"/>
      <c r="F261" s="33">
        <f>D261*E261</f>
        <v>0</v>
      </c>
    </row>
    <row r="262" spans="1:6" ht="48">
      <c r="A262" s="31" t="s">
        <v>1215</v>
      </c>
      <c r="B262" s="32" t="s">
        <v>1224</v>
      </c>
      <c r="C262" s="40" t="s">
        <v>12</v>
      </c>
      <c r="D262" s="72">
        <v>5980</v>
      </c>
      <c r="E262" s="111"/>
      <c r="F262" s="33">
        <f>D262*E262</f>
        <v>0</v>
      </c>
    </row>
    <row r="263" spans="1:6" ht="36">
      <c r="A263" s="31" t="s">
        <v>1221</v>
      </c>
      <c r="B263" s="32" t="s">
        <v>1220</v>
      </c>
      <c r="C263" s="40" t="s">
        <v>12</v>
      </c>
      <c r="D263" s="72">
        <v>320</v>
      </c>
      <c r="E263" s="111"/>
      <c r="F263" s="33">
        <f t="shared" ref="F263" si="20">D263*E263</f>
        <v>0</v>
      </c>
    </row>
    <row r="264" spans="1:6" ht="38.25">
      <c r="A264" s="28" t="s">
        <v>628</v>
      </c>
      <c r="B264" s="207" t="s">
        <v>626</v>
      </c>
      <c r="C264" s="193"/>
      <c r="D264" s="208"/>
      <c r="E264" s="194"/>
      <c r="F264" s="195"/>
    </row>
    <row r="265" spans="1:6" ht="36">
      <c r="A265" s="31" t="s">
        <v>629</v>
      </c>
      <c r="B265" s="32" t="s">
        <v>645</v>
      </c>
      <c r="C265" s="40" t="s">
        <v>12</v>
      </c>
      <c r="D265" s="72">
        <v>1487</v>
      </c>
      <c r="E265" s="111"/>
      <c r="F265" s="33">
        <f>D265*E265</f>
        <v>0</v>
      </c>
    </row>
    <row r="266" spans="1:6" ht="36">
      <c r="A266" s="31" t="s">
        <v>630</v>
      </c>
      <c r="B266" s="32" t="s">
        <v>1219</v>
      </c>
      <c r="C266" s="40" t="s">
        <v>12</v>
      </c>
      <c r="D266" s="72">
        <v>4370</v>
      </c>
      <c r="E266" s="111"/>
      <c r="F266" s="33">
        <f>D266*E266</f>
        <v>0</v>
      </c>
    </row>
    <row r="267" spans="1:6" ht="24">
      <c r="A267" s="31" t="s">
        <v>646</v>
      </c>
      <c r="B267" s="32" t="s">
        <v>1218</v>
      </c>
      <c r="C267" s="40" t="s">
        <v>12</v>
      </c>
      <c r="D267" s="72">
        <v>3476</v>
      </c>
      <c r="E267" s="111"/>
      <c r="F267" s="33">
        <f>D267*E267</f>
        <v>0</v>
      </c>
    </row>
    <row r="268" spans="1:6" ht="24">
      <c r="A268" s="31" t="s">
        <v>1222</v>
      </c>
      <c r="B268" s="32" t="s">
        <v>1223</v>
      </c>
      <c r="C268" s="40" t="s">
        <v>12</v>
      </c>
      <c r="D268" s="72">
        <v>310</v>
      </c>
      <c r="E268" s="111"/>
      <c r="F268" s="33">
        <f>D268*E268</f>
        <v>0</v>
      </c>
    </row>
    <row r="269" spans="1:6">
      <c r="A269" s="52" t="s">
        <v>643</v>
      </c>
      <c r="B269" s="52" t="s">
        <v>664</v>
      </c>
      <c r="C269" s="46"/>
      <c r="D269" s="71"/>
      <c r="E269" s="125"/>
      <c r="F269" s="54">
        <f>SUM(F270:F279)</f>
        <v>0</v>
      </c>
    </row>
    <row r="270" spans="1:6" ht="63.75">
      <c r="A270" s="28" t="s">
        <v>644</v>
      </c>
      <c r="B270" s="28" t="s">
        <v>663</v>
      </c>
      <c r="C270" s="193"/>
      <c r="D270" s="194"/>
      <c r="E270" s="194"/>
      <c r="F270" s="195"/>
    </row>
    <row r="271" spans="1:6" ht="60">
      <c r="A271" s="31" t="s">
        <v>662</v>
      </c>
      <c r="B271" s="32" t="s">
        <v>667</v>
      </c>
      <c r="C271" s="40" t="s">
        <v>12</v>
      </c>
      <c r="D271" s="72">
        <v>193</v>
      </c>
      <c r="E271" s="111"/>
      <c r="F271" s="33">
        <f>D271*E271</f>
        <v>0</v>
      </c>
    </row>
    <row r="272" spans="1:6" ht="63.75">
      <c r="A272" s="28" t="s">
        <v>668</v>
      </c>
      <c r="B272" s="28" t="s">
        <v>672</v>
      </c>
      <c r="C272" s="40"/>
      <c r="D272" s="72"/>
      <c r="E272" s="201"/>
      <c r="F272" s="30"/>
    </row>
    <row r="273" spans="1:6" ht="36">
      <c r="A273" s="31" t="s">
        <v>669</v>
      </c>
      <c r="B273" s="32" t="s">
        <v>671</v>
      </c>
      <c r="C273" s="40" t="s">
        <v>12</v>
      </c>
      <c r="D273" s="72">
        <v>54.8</v>
      </c>
      <c r="E273" s="111"/>
      <c r="F273" s="33">
        <f>D273*E273</f>
        <v>0</v>
      </c>
    </row>
    <row r="274" spans="1:6" ht="36">
      <c r="A274" s="31" t="s">
        <v>670</v>
      </c>
      <c r="B274" s="32" t="s">
        <v>673</v>
      </c>
      <c r="C274" s="40" t="s">
        <v>12</v>
      </c>
      <c r="D274" s="72">
        <v>101</v>
      </c>
      <c r="E274" s="111"/>
      <c r="F274" s="33">
        <f>D274*E274</f>
        <v>0</v>
      </c>
    </row>
    <row r="275" spans="1:6" ht="38.25">
      <c r="A275" s="28" t="s">
        <v>674</v>
      </c>
      <c r="B275" s="28" t="s">
        <v>291</v>
      </c>
      <c r="C275" s="40"/>
      <c r="D275" s="72"/>
      <c r="E275" s="201"/>
      <c r="F275" s="30"/>
    </row>
    <row r="276" spans="1:6" ht="36">
      <c r="A276" s="31" t="s">
        <v>675</v>
      </c>
      <c r="B276" s="32" t="s">
        <v>680</v>
      </c>
      <c r="C276" s="40" t="s">
        <v>12</v>
      </c>
      <c r="D276" s="72">
        <v>193</v>
      </c>
      <c r="E276" s="111"/>
      <c r="F276" s="33">
        <f>D276*E276</f>
        <v>0</v>
      </c>
    </row>
    <row r="277" spans="1:6" ht="36">
      <c r="A277" s="31" t="s">
        <v>676</v>
      </c>
      <c r="B277" s="32" t="s">
        <v>679</v>
      </c>
      <c r="C277" s="40" t="s">
        <v>12</v>
      </c>
      <c r="D277" s="72">
        <v>248</v>
      </c>
      <c r="E277" s="111"/>
      <c r="F277" s="33">
        <f>D277*E277</f>
        <v>0</v>
      </c>
    </row>
    <row r="278" spans="1:6" ht="38.25">
      <c r="A278" s="28" t="s">
        <v>677</v>
      </c>
      <c r="B278" s="28" t="s">
        <v>682</v>
      </c>
      <c r="C278" s="40"/>
      <c r="D278" s="72"/>
      <c r="E278" s="201"/>
      <c r="F278" s="30"/>
    </row>
    <row r="279" spans="1:6">
      <c r="A279" s="31" t="s">
        <v>678</v>
      </c>
      <c r="B279" s="32" t="s">
        <v>681</v>
      </c>
      <c r="C279" s="40" t="s">
        <v>65</v>
      </c>
      <c r="D279" s="72">
        <v>20</v>
      </c>
      <c r="E279" s="111"/>
      <c r="F279" s="33">
        <f>D279*E279</f>
        <v>0</v>
      </c>
    </row>
    <row r="280" spans="1:6">
      <c r="A280" s="52" t="s">
        <v>236</v>
      </c>
      <c r="B280" s="52" t="s">
        <v>143</v>
      </c>
      <c r="C280" s="46"/>
      <c r="D280" s="71"/>
      <c r="E280" s="125"/>
      <c r="F280" s="79">
        <f>SUM(F281:F415)</f>
        <v>0</v>
      </c>
    </row>
    <row r="281" spans="1:6" ht="153">
      <c r="A281" s="28" t="s">
        <v>237</v>
      </c>
      <c r="B281" s="28" t="s">
        <v>704</v>
      </c>
      <c r="C281" s="285"/>
      <c r="D281" s="210"/>
      <c r="E281" s="211"/>
      <c r="F281" s="212"/>
    </row>
    <row r="282" spans="1:6">
      <c r="A282" s="213" t="s">
        <v>238</v>
      </c>
      <c r="B282" s="214" t="s">
        <v>144</v>
      </c>
      <c r="C282" s="204" t="s">
        <v>145</v>
      </c>
      <c r="D282" s="215">
        <v>1</v>
      </c>
      <c r="E282" s="111"/>
      <c r="F282" s="206">
        <f>+E282*D282</f>
        <v>0</v>
      </c>
    </row>
    <row r="283" spans="1:6">
      <c r="A283" s="213"/>
      <c r="B283" s="280" t="s">
        <v>222</v>
      </c>
      <c r="C283" s="217" t="s">
        <v>26</v>
      </c>
      <c r="D283" s="218">
        <v>16</v>
      </c>
      <c r="E283" s="205"/>
      <c r="F283" s="206"/>
    </row>
    <row r="284" spans="1:6">
      <c r="A284" s="213"/>
      <c r="B284" s="280" t="s">
        <v>223</v>
      </c>
      <c r="C284" s="217" t="s">
        <v>26</v>
      </c>
      <c r="D284" s="218">
        <v>8</v>
      </c>
      <c r="E284" s="205"/>
      <c r="F284" s="206"/>
    </row>
    <row r="285" spans="1:6">
      <c r="A285" s="213"/>
      <c r="B285" s="216" t="s">
        <v>153</v>
      </c>
      <c r="C285" s="217" t="s">
        <v>26</v>
      </c>
      <c r="D285" s="218">
        <v>16</v>
      </c>
      <c r="E285" s="205"/>
      <c r="F285" s="206"/>
    </row>
    <row r="286" spans="1:6">
      <c r="A286" s="213"/>
      <c r="B286" s="216" t="s">
        <v>224</v>
      </c>
      <c r="C286" s="217" t="s">
        <v>26</v>
      </c>
      <c r="D286" s="218">
        <v>24</v>
      </c>
      <c r="E286" s="205"/>
      <c r="F286" s="206"/>
    </row>
    <row r="287" spans="1:6">
      <c r="A287" s="213"/>
      <c r="B287" s="216" t="s">
        <v>155</v>
      </c>
      <c r="C287" s="217" t="s">
        <v>26</v>
      </c>
      <c r="D287" s="218">
        <v>8</v>
      </c>
      <c r="E287" s="205"/>
      <c r="F287" s="206"/>
    </row>
    <row r="288" spans="1:6">
      <c r="A288" s="213" t="s">
        <v>239</v>
      </c>
      <c r="B288" s="214" t="s">
        <v>146</v>
      </c>
      <c r="C288" s="204" t="s">
        <v>145</v>
      </c>
      <c r="D288" s="219">
        <v>1</v>
      </c>
      <c r="E288" s="111"/>
      <c r="F288" s="206">
        <f>+E288*D288</f>
        <v>0</v>
      </c>
    </row>
    <row r="289" spans="1:6">
      <c r="A289" s="213"/>
      <c r="B289" s="216" t="s">
        <v>1240</v>
      </c>
      <c r="C289" s="217" t="s">
        <v>65</v>
      </c>
      <c r="D289" s="220">
        <v>1.2</v>
      </c>
      <c r="E289" s="205"/>
      <c r="F289" s="206"/>
    </row>
    <row r="290" spans="1:6">
      <c r="A290" s="213"/>
      <c r="B290" s="216" t="s">
        <v>225</v>
      </c>
      <c r="C290" s="217" t="s">
        <v>65</v>
      </c>
      <c r="D290" s="220">
        <v>6.6</v>
      </c>
      <c r="E290" s="205"/>
      <c r="F290" s="206"/>
    </row>
    <row r="291" spans="1:6">
      <c r="A291" s="213"/>
      <c r="B291" s="216" t="s">
        <v>226</v>
      </c>
      <c r="C291" s="217" t="s">
        <v>65</v>
      </c>
      <c r="D291" s="220">
        <v>19.600000000000001</v>
      </c>
      <c r="E291" s="205"/>
      <c r="F291" s="206"/>
    </row>
    <row r="292" spans="1:6">
      <c r="A292" s="213"/>
      <c r="B292" s="216" t="s">
        <v>227</v>
      </c>
      <c r="C292" s="217" t="s">
        <v>65</v>
      </c>
      <c r="D292" s="220">
        <v>11.6</v>
      </c>
      <c r="E292" s="205"/>
      <c r="F292" s="206"/>
    </row>
    <row r="293" spans="1:6">
      <c r="A293" s="213"/>
      <c r="B293" s="216" t="s">
        <v>228</v>
      </c>
      <c r="C293" s="217" t="s">
        <v>65</v>
      </c>
      <c r="D293" s="220">
        <v>9.8000000000000007</v>
      </c>
      <c r="E293" s="205"/>
      <c r="F293" s="206"/>
    </row>
    <row r="294" spans="1:6">
      <c r="A294" s="213"/>
      <c r="B294" s="216" t="s">
        <v>229</v>
      </c>
      <c r="C294" s="217" t="s">
        <v>65</v>
      </c>
      <c r="D294" s="220">
        <v>21.1</v>
      </c>
      <c r="E294" s="205"/>
      <c r="F294" s="206"/>
    </row>
    <row r="295" spans="1:6">
      <c r="A295" s="213"/>
      <c r="B295" s="216" t="s">
        <v>230</v>
      </c>
      <c r="C295" s="217" t="s">
        <v>65</v>
      </c>
      <c r="D295" s="220">
        <v>54.6</v>
      </c>
      <c r="E295" s="205"/>
      <c r="F295" s="206"/>
    </row>
    <row r="296" spans="1:6">
      <c r="A296" s="213"/>
      <c r="B296" s="216" t="s">
        <v>231</v>
      </c>
      <c r="C296" s="217" t="s">
        <v>65</v>
      </c>
      <c r="D296" s="220">
        <v>50.3</v>
      </c>
      <c r="E296" s="205"/>
      <c r="F296" s="206"/>
    </row>
    <row r="297" spans="1:6">
      <c r="A297" s="213"/>
      <c r="B297" s="216" t="s">
        <v>232</v>
      </c>
      <c r="C297" s="217" t="s">
        <v>65</v>
      </c>
      <c r="D297" s="220">
        <v>100.2</v>
      </c>
      <c r="E297" s="205"/>
      <c r="F297" s="206"/>
    </row>
    <row r="298" spans="1:6">
      <c r="A298" s="213"/>
      <c r="B298" s="216" t="s">
        <v>233</v>
      </c>
      <c r="C298" s="217" t="s">
        <v>65</v>
      </c>
      <c r="D298" s="220">
        <v>97.7</v>
      </c>
      <c r="E298" s="205"/>
      <c r="F298" s="206"/>
    </row>
    <row r="299" spans="1:6">
      <c r="A299" s="213"/>
      <c r="B299" s="216" t="s">
        <v>234</v>
      </c>
      <c r="C299" s="217" t="s">
        <v>65</v>
      </c>
      <c r="D299" s="220">
        <v>410.9</v>
      </c>
      <c r="E299" s="205"/>
      <c r="F299" s="206"/>
    </row>
    <row r="300" spans="1:6">
      <c r="A300" s="213"/>
      <c r="B300" s="216" t="s">
        <v>235</v>
      </c>
      <c r="C300" s="217" t="s">
        <v>65</v>
      </c>
      <c r="D300" s="220">
        <v>185.1</v>
      </c>
      <c r="E300" s="205"/>
      <c r="F300" s="206"/>
    </row>
    <row r="301" spans="1:6">
      <c r="A301" s="213" t="s">
        <v>240</v>
      </c>
      <c r="B301" s="214" t="s">
        <v>147</v>
      </c>
      <c r="C301" s="204" t="s">
        <v>145</v>
      </c>
      <c r="D301" s="219">
        <v>1</v>
      </c>
      <c r="E301" s="111"/>
      <c r="F301" s="206">
        <f>+E301*D301</f>
        <v>0</v>
      </c>
    </row>
    <row r="302" spans="1:6">
      <c r="A302" s="213"/>
      <c r="B302" s="216" t="s">
        <v>1241</v>
      </c>
      <c r="C302" s="217" t="s">
        <v>26</v>
      </c>
      <c r="D302" s="218">
        <v>6</v>
      </c>
      <c r="E302" s="205"/>
      <c r="F302" s="206"/>
    </row>
    <row r="303" spans="1:6">
      <c r="A303" s="213"/>
      <c r="B303" s="216" t="s">
        <v>241</v>
      </c>
      <c r="C303" s="217" t="s">
        <v>26</v>
      </c>
      <c r="D303" s="218">
        <v>3</v>
      </c>
      <c r="E303" s="205"/>
      <c r="F303" s="206"/>
    </row>
    <row r="304" spans="1:6">
      <c r="A304" s="213"/>
      <c r="B304" s="216" t="s">
        <v>181</v>
      </c>
      <c r="C304" s="217" t="s">
        <v>26</v>
      </c>
      <c r="D304" s="218">
        <v>5</v>
      </c>
      <c r="E304" s="205"/>
      <c r="F304" s="206"/>
    </row>
    <row r="305" spans="1:6">
      <c r="A305" s="213"/>
      <c r="B305" s="216" t="s">
        <v>1242</v>
      </c>
      <c r="C305" s="217" t="s">
        <v>26</v>
      </c>
      <c r="D305" s="218">
        <v>4</v>
      </c>
      <c r="E305" s="205"/>
      <c r="F305" s="206"/>
    </row>
    <row r="306" spans="1:6">
      <c r="A306" s="213"/>
      <c r="B306" s="216" t="s">
        <v>156</v>
      </c>
      <c r="C306" s="217" t="s">
        <v>26</v>
      </c>
      <c r="D306" s="218">
        <v>2</v>
      </c>
      <c r="E306" s="205"/>
      <c r="F306" s="206"/>
    </row>
    <row r="307" spans="1:6">
      <c r="A307" s="213"/>
      <c r="B307" s="216" t="s">
        <v>1243</v>
      </c>
      <c r="C307" s="217" t="s">
        <v>26</v>
      </c>
      <c r="D307" s="218">
        <v>2</v>
      </c>
      <c r="E307" s="205"/>
      <c r="F307" s="206"/>
    </row>
    <row r="308" spans="1:6">
      <c r="A308" s="213"/>
      <c r="B308" s="216" t="s">
        <v>182</v>
      </c>
      <c r="C308" s="217" t="s">
        <v>26</v>
      </c>
      <c r="D308" s="218">
        <v>4</v>
      </c>
      <c r="E308" s="205"/>
      <c r="F308" s="206"/>
    </row>
    <row r="309" spans="1:6">
      <c r="A309" s="213"/>
      <c r="B309" s="216" t="s">
        <v>183</v>
      </c>
      <c r="C309" s="217" t="s">
        <v>26</v>
      </c>
      <c r="D309" s="218">
        <v>15</v>
      </c>
      <c r="E309" s="205"/>
      <c r="F309" s="206"/>
    </row>
    <row r="310" spans="1:6">
      <c r="A310" s="213"/>
      <c r="B310" s="216" t="s">
        <v>184</v>
      </c>
      <c r="C310" s="217" t="s">
        <v>26</v>
      </c>
      <c r="D310" s="218">
        <v>4</v>
      </c>
      <c r="E310" s="205"/>
      <c r="F310" s="206"/>
    </row>
    <row r="311" spans="1:6">
      <c r="A311" s="213"/>
      <c r="B311" s="216" t="s">
        <v>185</v>
      </c>
      <c r="C311" s="217" t="s">
        <v>26</v>
      </c>
      <c r="D311" s="218">
        <v>1</v>
      </c>
      <c r="E311" s="205"/>
      <c r="F311" s="206"/>
    </row>
    <row r="312" spans="1:6">
      <c r="A312" s="213"/>
      <c r="B312" s="216" t="s">
        <v>186</v>
      </c>
      <c r="C312" s="217" t="s">
        <v>26</v>
      </c>
      <c r="D312" s="218">
        <v>2</v>
      </c>
      <c r="E312" s="205"/>
      <c r="F312" s="206"/>
    </row>
    <row r="313" spans="1:6">
      <c r="A313" s="213"/>
      <c r="B313" s="216" t="s">
        <v>242</v>
      </c>
      <c r="C313" s="217" t="s">
        <v>26</v>
      </c>
      <c r="D313" s="218">
        <v>1</v>
      </c>
      <c r="E313" s="205"/>
      <c r="F313" s="206"/>
    </row>
    <row r="314" spans="1:6">
      <c r="A314" s="213"/>
      <c r="B314" s="216" t="s">
        <v>187</v>
      </c>
      <c r="C314" s="217" t="s">
        <v>26</v>
      </c>
      <c r="D314" s="218">
        <v>2</v>
      </c>
      <c r="E314" s="205"/>
      <c r="F314" s="206"/>
    </row>
    <row r="315" spans="1:6">
      <c r="A315" s="213"/>
      <c r="B315" s="216" t="s">
        <v>157</v>
      </c>
      <c r="C315" s="217" t="s">
        <v>26</v>
      </c>
      <c r="D315" s="218">
        <v>4</v>
      </c>
      <c r="E315" s="205"/>
      <c r="F315" s="206"/>
    </row>
    <row r="316" spans="1:6">
      <c r="A316" s="213"/>
      <c r="B316" s="216" t="s">
        <v>1244</v>
      </c>
      <c r="C316" s="217" t="s">
        <v>26</v>
      </c>
      <c r="D316" s="218">
        <v>1</v>
      </c>
      <c r="E316" s="205"/>
      <c r="F316" s="206"/>
    </row>
    <row r="317" spans="1:6">
      <c r="A317" s="213"/>
      <c r="B317" s="216" t="s">
        <v>243</v>
      </c>
      <c r="C317" s="217" t="s">
        <v>26</v>
      </c>
      <c r="D317" s="218">
        <v>2</v>
      </c>
      <c r="E317" s="205"/>
      <c r="F317" s="206"/>
    </row>
    <row r="318" spans="1:6">
      <c r="A318" s="213"/>
      <c r="B318" s="216" t="s">
        <v>158</v>
      </c>
      <c r="C318" s="217" t="s">
        <v>26</v>
      </c>
      <c r="D318" s="218">
        <v>21</v>
      </c>
      <c r="E318" s="205"/>
      <c r="F318" s="206"/>
    </row>
    <row r="319" spans="1:6">
      <c r="A319" s="213"/>
      <c r="B319" s="216" t="s">
        <v>159</v>
      </c>
      <c r="C319" s="217" t="s">
        <v>26</v>
      </c>
      <c r="D319" s="218">
        <v>17</v>
      </c>
      <c r="E319" s="205"/>
      <c r="F319" s="206"/>
    </row>
    <row r="320" spans="1:6">
      <c r="A320" s="213"/>
      <c r="B320" s="216" t="s">
        <v>160</v>
      </c>
      <c r="C320" s="217" t="s">
        <v>26</v>
      </c>
      <c r="D320" s="218">
        <v>3</v>
      </c>
      <c r="E320" s="205"/>
      <c r="F320" s="206"/>
    </row>
    <row r="321" spans="1:6">
      <c r="A321" s="213"/>
      <c r="B321" s="216" t="s">
        <v>244</v>
      </c>
      <c r="C321" s="217" t="s">
        <v>26</v>
      </c>
      <c r="D321" s="218">
        <v>1</v>
      </c>
      <c r="E321" s="205"/>
      <c r="F321" s="206"/>
    </row>
    <row r="322" spans="1:6">
      <c r="A322" s="213"/>
      <c r="B322" s="216" t="s">
        <v>245</v>
      </c>
      <c r="C322" s="217" t="s">
        <v>26</v>
      </c>
      <c r="D322" s="218">
        <v>1</v>
      </c>
      <c r="E322" s="205"/>
      <c r="F322" s="206"/>
    </row>
    <row r="323" spans="1:6">
      <c r="A323" s="213"/>
      <c r="B323" s="216" t="s">
        <v>1245</v>
      </c>
      <c r="C323" s="217" t="s">
        <v>26</v>
      </c>
      <c r="D323" s="218">
        <v>2</v>
      </c>
      <c r="E323" s="205"/>
      <c r="F323" s="206"/>
    </row>
    <row r="324" spans="1:6">
      <c r="A324" s="213"/>
      <c r="B324" s="216" t="s">
        <v>161</v>
      </c>
      <c r="C324" s="217" t="s">
        <v>26</v>
      </c>
      <c r="D324" s="218">
        <v>21</v>
      </c>
      <c r="E324" s="205"/>
      <c r="F324" s="206"/>
    </row>
    <row r="325" spans="1:6">
      <c r="A325" s="213"/>
      <c r="B325" s="216" t="s">
        <v>162</v>
      </c>
      <c r="C325" s="217" t="s">
        <v>26</v>
      </c>
      <c r="D325" s="218">
        <v>25</v>
      </c>
      <c r="E325" s="205"/>
      <c r="F325" s="206"/>
    </row>
    <row r="326" spans="1:6">
      <c r="A326" s="213"/>
      <c r="B326" s="216" t="s">
        <v>163</v>
      </c>
      <c r="C326" s="217" t="s">
        <v>26</v>
      </c>
      <c r="D326" s="218">
        <v>8</v>
      </c>
      <c r="E326" s="205"/>
      <c r="F326" s="206"/>
    </row>
    <row r="327" spans="1:6">
      <c r="A327" s="213"/>
      <c r="B327" s="216" t="s">
        <v>246</v>
      </c>
      <c r="C327" s="217" t="s">
        <v>26</v>
      </c>
      <c r="D327" s="218">
        <v>3</v>
      </c>
      <c r="E327" s="205"/>
      <c r="F327" s="206"/>
    </row>
    <row r="328" spans="1:6">
      <c r="A328" s="213"/>
      <c r="B328" s="216" t="s">
        <v>247</v>
      </c>
      <c r="C328" s="217" t="s">
        <v>26</v>
      </c>
      <c r="D328" s="218">
        <v>1</v>
      </c>
      <c r="E328" s="205"/>
      <c r="F328" s="206"/>
    </row>
    <row r="329" spans="1:6">
      <c r="A329" s="213"/>
      <c r="B329" s="216" t="s">
        <v>248</v>
      </c>
      <c r="C329" s="217" t="s">
        <v>26</v>
      </c>
      <c r="D329" s="218">
        <v>2</v>
      </c>
      <c r="E329" s="205"/>
      <c r="F329" s="206"/>
    </row>
    <row r="330" spans="1:6">
      <c r="A330" s="213"/>
      <c r="B330" s="216" t="s">
        <v>164</v>
      </c>
      <c r="C330" s="217" t="s">
        <v>26</v>
      </c>
      <c r="D330" s="218">
        <v>2</v>
      </c>
      <c r="E330" s="205"/>
      <c r="F330" s="206"/>
    </row>
    <row r="331" spans="1:6">
      <c r="A331" s="213"/>
      <c r="B331" s="216" t="s">
        <v>165</v>
      </c>
      <c r="C331" s="217" t="s">
        <v>26</v>
      </c>
      <c r="D331" s="218">
        <v>10</v>
      </c>
      <c r="E331" s="205"/>
      <c r="F331" s="206"/>
    </row>
    <row r="332" spans="1:6">
      <c r="A332" s="213"/>
      <c r="B332" s="216" t="s">
        <v>166</v>
      </c>
      <c r="C332" s="217" t="s">
        <v>26</v>
      </c>
      <c r="D332" s="218">
        <v>2</v>
      </c>
      <c r="E332" s="205"/>
      <c r="F332" s="206"/>
    </row>
    <row r="333" spans="1:6">
      <c r="A333" s="213"/>
      <c r="B333" s="216" t="s">
        <v>249</v>
      </c>
      <c r="C333" s="217" t="s">
        <v>26</v>
      </c>
      <c r="D333" s="218">
        <v>8</v>
      </c>
      <c r="E333" s="205"/>
      <c r="F333" s="206"/>
    </row>
    <row r="334" spans="1:6">
      <c r="A334" s="213"/>
      <c r="B334" s="216" t="s">
        <v>167</v>
      </c>
      <c r="C334" s="217" t="s">
        <v>26</v>
      </c>
      <c r="D334" s="218">
        <v>1</v>
      </c>
      <c r="E334" s="205"/>
      <c r="F334" s="206"/>
    </row>
    <row r="335" spans="1:6">
      <c r="A335" s="213"/>
      <c r="B335" s="216" t="s">
        <v>250</v>
      </c>
      <c r="C335" s="217" t="s">
        <v>26</v>
      </c>
      <c r="D335" s="218">
        <v>1</v>
      </c>
      <c r="E335" s="205"/>
      <c r="F335" s="206"/>
    </row>
    <row r="336" spans="1:6">
      <c r="A336" s="213"/>
      <c r="B336" s="216" t="s">
        <v>168</v>
      </c>
      <c r="C336" s="217" t="s">
        <v>26</v>
      </c>
      <c r="D336" s="218">
        <v>8</v>
      </c>
      <c r="E336" s="205"/>
      <c r="F336" s="206"/>
    </row>
    <row r="337" spans="1:6">
      <c r="A337" s="213"/>
      <c r="B337" s="216" t="s">
        <v>169</v>
      </c>
      <c r="C337" s="217" t="s">
        <v>26</v>
      </c>
      <c r="D337" s="218">
        <v>14</v>
      </c>
      <c r="E337" s="205"/>
      <c r="F337" s="206"/>
    </row>
    <row r="338" spans="1:6">
      <c r="A338" s="213"/>
      <c r="B338" s="216" t="s">
        <v>170</v>
      </c>
      <c r="C338" s="217" t="s">
        <v>26</v>
      </c>
      <c r="D338" s="218">
        <v>9</v>
      </c>
      <c r="E338" s="205"/>
      <c r="F338" s="206"/>
    </row>
    <row r="339" spans="1:6">
      <c r="A339" s="213"/>
      <c r="B339" s="216" t="s">
        <v>251</v>
      </c>
      <c r="C339" s="217" t="s">
        <v>26</v>
      </c>
      <c r="D339" s="218">
        <v>1</v>
      </c>
      <c r="E339" s="205"/>
      <c r="F339" s="206"/>
    </row>
    <row r="340" spans="1:6">
      <c r="A340" s="213"/>
      <c r="B340" s="216" t="s">
        <v>171</v>
      </c>
      <c r="C340" s="217" t="s">
        <v>26</v>
      </c>
      <c r="D340" s="218">
        <v>4</v>
      </c>
      <c r="E340" s="205"/>
      <c r="F340" s="206"/>
    </row>
    <row r="341" spans="1:6">
      <c r="A341" s="213"/>
      <c r="B341" s="216" t="s">
        <v>252</v>
      </c>
      <c r="C341" s="217" t="s">
        <v>26</v>
      </c>
      <c r="D341" s="218">
        <v>1</v>
      </c>
      <c r="E341" s="205"/>
      <c r="F341" s="206"/>
    </row>
    <row r="342" spans="1:6">
      <c r="A342" s="213"/>
      <c r="B342" s="216" t="s">
        <v>172</v>
      </c>
      <c r="C342" s="217" t="s">
        <v>26</v>
      </c>
      <c r="D342" s="218">
        <v>1</v>
      </c>
      <c r="E342" s="205"/>
      <c r="F342" s="206"/>
    </row>
    <row r="343" spans="1:6">
      <c r="A343" s="213"/>
      <c r="B343" s="216" t="s">
        <v>173</v>
      </c>
      <c r="C343" s="217" t="s">
        <v>26</v>
      </c>
      <c r="D343" s="218">
        <v>1</v>
      </c>
      <c r="E343" s="205"/>
      <c r="F343" s="206"/>
    </row>
    <row r="344" spans="1:6">
      <c r="A344" s="213"/>
      <c r="B344" s="216" t="s">
        <v>174</v>
      </c>
      <c r="C344" s="217" t="s">
        <v>26</v>
      </c>
      <c r="D344" s="218">
        <v>5</v>
      </c>
      <c r="E344" s="205"/>
      <c r="F344" s="206"/>
    </row>
    <row r="345" spans="1:6">
      <c r="A345" s="213"/>
      <c r="B345" s="216" t="s">
        <v>175</v>
      </c>
      <c r="C345" s="217" t="s">
        <v>26</v>
      </c>
      <c r="D345" s="218">
        <v>2</v>
      </c>
      <c r="E345" s="205"/>
      <c r="F345" s="206"/>
    </row>
    <row r="346" spans="1:6">
      <c r="A346" s="213"/>
      <c r="B346" s="216" t="s">
        <v>176</v>
      </c>
      <c r="C346" s="217" t="s">
        <v>26</v>
      </c>
      <c r="D346" s="218">
        <v>19</v>
      </c>
      <c r="E346" s="205"/>
      <c r="F346" s="206"/>
    </row>
    <row r="347" spans="1:6">
      <c r="A347" s="213"/>
      <c r="B347" s="216" t="s">
        <v>253</v>
      </c>
      <c r="C347" s="217" t="s">
        <v>26</v>
      </c>
      <c r="D347" s="218">
        <v>46</v>
      </c>
      <c r="E347" s="205"/>
      <c r="F347" s="206"/>
    </row>
    <row r="348" spans="1:6">
      <c r="A348" s="213"/>
      <c r="B348" s="216" t="s">
        <v>254</v>
      </c>
      <c r="C348" s="217" t="s">
        <v>26</v>
      </c>
      <c r="D348" s="218">
        <v>3</v>
      </c>
      <c r="E348" s="205"/>
      <c r="F348" s="206"/>
    </row>
    <row r="349" spans="1:6">
      <c r="A349" s="213"/>
      <c r="B349" s="216" t="s">
        <v>255</v>
      </c>
      <c r="C349" s="217" t="s">
        <v>26</v>
      </c>
      <c r="D349" s="218">
        <v>3</v>
      </c>
      <c r="E349" s="205"/>
      <c r="F349" s="206"/>
    </row>
    <row r="350" spans="1:6">
      <c r="A350" s="213"/>
      <c r="B350" s="216" t="s">
        <v>177</v>
      </c>
      <c r="C350" s="217" t="s">
        <v>26</v>
      </c>
      <c r="D350" s="218">
        <v>7</v>
      </c>
      <c r="E350" s="205"/>
      <c r="F350" s="206"/>
    </row>
    <row r="351" spans="1:6">
      <c r="A351" s="213"/>
      <c r="B351" s="216" t="s">
        <v>178</v>
      </c>
      <c r="C351" s="217" t="s">
        <v>26</v>
      </c>
      <c r="D351" s="218">
        <v>55</v>
      </c>
      <c r="E351" s="205"/>
      <c r="F351" s="206"/>
    </row>
    <row r="352" spans="1:6">
      <c r="A352" s="213"/>
      <c r="B352" s="216" t="s">
        <v>256</v>
      </c>
      <c r="C352" s="217" t="s">
        <v>26</v>
      </c>
      <c r="D352" s="218">
        <v>22</v>
      </c>
      <c r="E352" s="205"/>
      <c r="F352" s="206"/>
    </row>
    <row r="353" spans="1:6">
      <c r="A353" s="213"/>
      <c r="B353" s="216" t="s">
        <v>257</v>
      </c>
      <c r="C353" s="217" t="s">
        <v>26</v>
      </c>
      <c r="D353" s="218">
        <v>4</v>
      </c>
      <c r="E353" s="205"/>
      <c r="F353" s="206"/>
    </row>
    <row r="354" spans="1:6">
      <c r="A354" s="213"/>
      <c r="B354" s="216" t="s">
        <v>258</v>
      </c>
      <c r="C354" s="217" t="s">
        <v>26</v>
      </c>
      <c r="D354" s="218">
        <v>3</v>
      </c>
      <c r="E354" s="205"/>
      <c r="F354" s="206"/>
    </row>
    <row r="355" spans="1:6">
      <c r="A355" s="213"/>
      <c r="B355" s="216" t="s">
        <v>1246</v>
      </c>
      <c r="C355" s="217" t="s">
        <v>26</v>
      </c>
      <c r="D355" s="218">
        <v>2</v>
      </c>
      <c r="E355" s="205"/>
      <c r="F355" s="206"/>
    </row>
    <row r="356" spans="1:6">
      <c r="A356" s="213"/>
      <c r="B356" s="216" t="s">
        <v>179</v>
      </c>
      <c r="C356" s="217" t="s">
        <v>26</v>
      </c>
      <c r="D356" s="218">
        <v>2</v>
      </c>
      <c r="E356" s="205"/>
      <c r="F356" s="206"/>
    </row>
    <row r="357" spans="1:6">
      <c r="A357" s="213"/>
      <c r="B357" s="216" t="s">
        <v>259</v>
      </c>
      <c r="C357" s="217" t="s">
        <v>26</v>
      </c>
      <c r="D357" s="218">
        <v>5</v>
      </c>
      <c r="E357" s="205"/>
      <c r="F357" s="206"/>
    </row>
    <row r="358" spans="1:6">
      <c r="A358" s="213"/>
      <c r="B358" s="216" t="s">
        <v>180</v>
      </c>
      <c r="C358" s="217" t="s">
        <v>26</v>
      </c>
      <c r="D358" s="218">
        <v>29</v>
      </c>
      <c r="E358" s="205"/>
      <c r="F358" s="206"/>
    </row>
    <row r="359" spans="1:6">
      <c r="A359" s="213" t="s">
        <v>260</v>
      </c>
      <c r="B359" s="214" t="s">
        <v>148</v>
      </c>
      <c r="C359" s="204" t="s">
        <v>145</v>
      </c>
      <c r="D359" s="219">
        <v>1</v>
      </c>
      <c r="E359" s="111"/>
      <c r="F359" s="206">
        <f>+E359*D359</f>
        <v>0</v>
      </c>
    </row>
    <row r="360" spans="1:6">
      <c r="A360" s="213"/>
      <c r="B360" s="216" t="s">
        <v>1247</v>
      </c>
      <c r="C360" s="217" t="s">
        <v>26</v>
      </c>
      <c r="D360" s="218">
        <v>2</v>
      </c>
      <c r="E360" s="205"/>
      <c r="F360" s="206"/>
    </row>
    <row r="361" spans="1:6">
      <c r="A361" s="213"/>
      <c r="B361" s="216" t="s">
        <v>1248</v>
      </c>
      <c r="C361" s="217" t="s">
        <v>26</v>
      </c>
      <c r="D361" s="218">
        <v>1</v>
      </c>
      <c r="E361" s="205"/>
      <c r="F361" s="206"/>
    </row>
    <row r="362" spans="1:6">
      <c r="A362" s="213"/>
      <c r="B362" s="216" t="s">
        <v>261</v>
      </c>
      <c r="C362" s="217" t="s">
        <v>26</v>
      </c>
      <c r="D362" s="218">
        <v>6</v>
      </c>
      <c r="E362" s="205"/>
      <c r="F362" s="206"/>
    </row>
    <row r="363" spans="1:6">
      <c r="A363" s="213"/>
      <c r="B363" s="216" t="s">
        <v>262</v>
      </c>
      <c r="C363" s="217" t="s">
        <v>26</v>
      </c>
      <c r="D363" s="218">
        <v>4</v>
      </c>
      <c r="E363" s="205"/>
      <c r="F363" s="206"/>
    </row>
    <row r="364" spans="1:6">
      <c r="A364" s="213"/>
      <c r="B364" s="216" t="s">
        <v>188</v>
      </c>
      <c r="C364" s="217" t="s">
        <v>26</v>
      </c>
      <c r="D364" s="218">
        <v>5</v>
      </c>
      <c r="E364" s="205"/>
      <c r="F364" s="206"/>
    </row>
    <row r="365" spans="1:6">
      <c r="A365" s="213"/>
      <c r="B365" s="216" t="s">
        <v>263</v>
      </c>
      <c r="C365" s="217" t="s">
        <v>26</v>
      </c>
      <c r="D365" s="218">
        <v>5</v>
      </c>
      <c r="E365" s="205"/>
      <c r="F365" s="206"/>
    </row>
    <row r="366" spans="1:6">
      <c r="A366" s="213"/>
      <c r="B366" s="216" t="s">
        <v>189</v>
      </c>
      <c r="C366" s="217" t="s">
        <v>26</v>
      </c>
      <c r="D366" s="218">
        <v>172</v>
      </c>
      <c r="E366" s="205"/>
      <c r="F366" s="206"/>
    </row>
    <row r="367" spans="1:6">
      <c r="A367" s="213"/>
      <c r="B367" s="216" t="s">
        <v>190</v>
      </c>
      <c r="C367" s="217" t="s">
        <v>26</v>
      </c>
      <c r="D367" s="218">
        <v>15</v>
      </c>
      <c r="E367" s="205"/>
      <c r="F367" s="206"/>
    </row>
    <row r="368" spans="1:6">
      <c r="A368" s="213"/>
      <c r="B368" s="216" t="s">
        <v>191</v>
      </c>
      <c r="C368" s="217" t="s">
        <v>26</v>
      </c>
      <c r="D368" s="218">
        <v>44.66</v>
      </c>
      <c r="E368" s="205"/>
      <c r="F368" s="206"/>
    </row>
    <row r="369" spans="1:6">
      <c r="A369" s="213"/>
      <c r="B369" s="216" t="s">
        <v>192</v>
      </c>
      <c r="C369" s="217" t="s">
        <v>26</v>
      </c>
      <c r="D369" s="218">
        <v>270</v>
      </c>
      <c r="E369" s="205"/>
      <c r="F369" s="206"/>
    </row>
    <row r="370" spans="1:6">
      <c r="A370" s="213"/>
      <c r="B370" s="216" t="s">
        <v>193</v>
      </c>
      <c r="C370" s="217" t="s">
        <v>26</v>
      </c>
      <c r="D370" s="218">
        <v>151</v>
      </c>
      <c r="E370" s="205"/>
      <c r="F370" s="206"/>
    </row>
    <row r="371" spans="1:6">
      <c r="A371" s="213"/>
      <c r="B371" s="216" t="s">
        <v>194</v>
      </c>
      <c r="C371" s="217" t="s">
        <v>26</v>
      </c>
      <c r="D371" s="218">
        <v>122</v>
      </c>
      <c r="E371" s="205"/>
      <c r="F371" s="206"/>
    </row>
    <row r="372" spans="1:6">
      <c r="A372" s="213"/>
      <c r="B372" s="216" t="s">
        <v>195</v>
      </c>
      <c r="C372" s="217" t="s">
        <v>65</v>
      </c>
      <c r="D372" s="281">
        <v>322.39999999999998</v>
      </c>
      <c r="E372" s="205"/>
      <c r="F372" s="206"/>
    </row>
    <row r="373" spans="1:6">
      <c r="A373" s="213"/>
      <c r="B373" s="216" t="s">
        <v>196</v>
      </c>
      <c r="C373" s="217" t="s">
        <v>26</v>
      </c>
      <c r="D373" s="218">
        <v>51</v>
      </c>
      <c r="E373" s="205"/>
      <c r="F373" s="206"/>
    </row>
    <row r="374" spans="1:6">
      <c r="A374" s="213"/>
      <c r="B374" s="216" t="s">
        <v>197</v>
      </c>
      <c r="C374" s="217" t="s">
        <v>26</v>
      </c>
      <c r="D374" s="218">
        <v>642</v>
      </c>
      <c r="E374" s="205"/>
      <c r="F374" s="206"/>
    </row>
    <row r="375" spans="1:6">
      <c r="A375" s="213"/>
      <c r="B375" s="216" t="s">
        <v>1249</v>
      </c>
      <c r="C375" s="217" t="s">
        <v>26</v>
      </c>
      <c r="D375" s="218">
        <v>11</v>
      </c>
      <c r="E375" s="205"/>
      <c r="F375" s="206"/>
    </row>
    <row r="376" spans="1:6">
      <c r="A376" s="213"/>
      <c r="B376" s="216" t="s">
        <v>1250</v>
      </c>
      <c r="C376" s="217" t="s">
        <v>26</v>
      </c>
      <c r="D376" s="218">
        <v>4</v>
      </c>
      <c r="E376" s="205"/>
      <c r="F376" s="206"/>
    </row>
    <row r="377" spans="1:6">
      <c r="A377" s="213"/>
      <c r="B377" s="216" t="s">
        <v>198</v>
      </c>
      <c r="C377" s="217" t="s">
        <v>26</v>
      </c>
      <c r="D377" s="218">
        <v>6</v>
      </c>
      <c r="E377" s="205"/>
      <c r="F377" s="206"/>
    </row>
    <row r="378" spans="1:6">
      <c r="A378" s="213"/>
      <c r="B378" s="216" t="s">
        <v>1251</v>
      </c>
      <c r="C378" s="217" t="s">
        <v>26</v>
      </c>
      <c r="D378" s="218">
        <v>24</v>
      </c>
      <c r="E378" s="205"/>
      <c r="F378" s="206"/>
    </row>
    <row r="379" spans="1:6">
      <c r="A379" s="213"/>
      <c r="B379" s="216" t="s">
        <v>194</v>
      </c>
      <c r="C379" s="217" t="s">
        <v>26</v>
      </c>
      <c r="D379" s="218">
        <v>238</v>
      </c>
      <c r="E379" s="205"/>
      <c r="F379" s="206"/>
    </row>
    <row r="380" spans="1:6">
      <c r="A380" s="213"/>
      <c r="B380" s="216" t="s">
        <v>264</v>
      </c>
      <c r="C380" s="217" t="s">
        <v>26</v>
      </c>
      <c r="D380" s="218">
        <v>510.8</v>
      </c>
      <c r="E380" s="205"/>
      <c r="F380" s="206"/>
    </row>
    <row r="381" spans="1:6">
      <c r="A381" s="213"/>
      <c r="B381" s="216" t="s">
        <v>196</v>
      </c>
      <c r="C381" s="217" t="s">
        <v>26</v>
      </c>
      <c r="D381" s="218">
        <v>90</v>
      </c>
      <c r="E381" s="205"/>
      <c r="F381" s="206"/>
    </row>
    <row r="382" spans="1:6">
      <c r="A382" s="213"/>
      <c r="B382" s="216" t="s">
        <v>199</v>
      </c>
      <c r="C382" s="217" t="s">
        <v>26</v>
      </c>
      <c r="D382" s="218">
        <v>7</v>
      </c>
      <c r="E382" s="205"/>
      <c r="F382" s="206"/>
    </row>
    <row r="383" spans="1:6">
      <c r="A383" s="213"/>
      <c r="B383" s="216" t="s">
        <v>200</v>
      </c>
      <c r="C383" s="217" t="s">
        <v>26</v>
      </c>
      <c r="D383" s="218">
        <v>2</v>
      </c>
      <c r="E383" s="205"/>
      <c r="F383" s="206"/>
    </row>
    <row r="384" spans="1:6">
      <c r="A384" s="213"/>
      <c r="B384" s="216" t="s">
        <v>201</v>
      </c>
      <c r="C384" s="217" t="s">
        <v>26</v>
      </c>
      <c r="D384" s="218">
        <v>18</v>
      </c>
      <c r="E384" s="205"/>
      <c r="F384" s="206"/>
    </row>
    <row r="385" spans="1:6">
      <c r="A385" s="213"/>
      <c r="B385" s="216" t="s">
        <v>202</v>
      </c>
      <c r="C385" s="217" t="s">
        <v>26</v>
      </c>
      <c r="D385" s="218">
        <v>13</v>
      </c>
      <c r="E385" s="205"/>
      <c r="F385" s="206"/>
    </row>
    <row r="386" spans="1:6">
      <c r="A386" s="213"/>
      <c r="B386" s="216" t="s">
        <v>265</v>
      </c>
      <c r="C386" s="217" t="s">
        <v>26</v>
      </c>
      <c r="D386" s="218">
        <v>10</v>
      </c>
      <c r="E386" s="205"/>
      <c r="F386" s="206"/>
    </row>
    <row r="387" spans="1:6">
      <c r="A387" s="213"/>
      <c r="B387" s="216" t="s">
        <v>203</v>
      </c>
      <c r="C387" s="217" t="s">
        <v>26</v>
      </c>
      <c r="D387" s="218">
        <v>11</v>
      </c>
      <c r="E387" s="205"/>
      <c r="F387" s="206"/>
    </row>
    <row r="388" spans="1:6">
      <c r="A388" s="213"/>
      <c r="B388" s="216" t="s">
        <v>211</v>
      </c>
      <c r="C388" s="217" t="s">
        <v>26</v>
      </c>
      <c r="D388" s="218">
        <v>5</v>
      </c>
      <c r="E388" s="205"/>
      <c r="F388" s="206"/>
    </row>
    <row r="389" spans="1:6">
      <c r="A389" s="213"/>
      <c r="B389" s="216" t="s">
        <v>204</v>
      </c>
      <c r="C389" s="217" t="s">
        <v>26</v>
      </c>
      <c r="D389" s="218">
        <v>4</v>
      </c>
      <c r="E389" s="205"/>
      <c r="F389" s="206"/>
    </row>
    <row r="390" spans="1:6">
      <c r="A390" s="213"/>
      <c r="B390" s="216" t="s">
        <v>212</v>
      </c>
      <c r="C390" s="217" t="s">
        <v>26</v>
      </c>
      <c r="D390" s="218">
        <v>20</v>
      </c>
      <c r="E390" s="205"/>
      <c r="F390" s="206"/>
    </row>
    <row r="391" spans="1:6">
      <c r="A391" s="213"/>
      <c r="B391" s="216" t="s">
        <v>205</v>
      </c>
      <c r="C391" s="217" t="s">
        <v>26</v>
      </c>
      <c r="D391" s="218">
        <v>20</v>
      </c>
      <c r="E391" s="205"/>
      <c r="F391" s="206"/>
    </row>
    <row r="392" spans="1:6">
      <c r="A392" s="213"/>
      <c r="B392" s="216" t="s">
        <v>266</v>
      </c>
      <c r="C392" s="217" t="s">
        <v>26</v>
      </c>
      <c r="D392" s="218">
        <v>11</v>
      </c>
      <c r="E392" s="205"/>
      <c r="F392" s="206"/>
    </row>
    <row r="393" spans="1:6">
      <c r="A393" s="213"/>
      <c r="B393" s="216" t="s">
        <v>206</v>
      </c>
      <c r="C393" s="217" t="s">
        <v>26</v>
      </c>
      <c r="D393" s="218">
        <v>54</v>
      </c>
      <c r="E393" s="205"/>
      <c r="F393" s="206"/>
    </row>
    <row r="394" spans="1:6">
      <c r="A394" s="213"/>
      <c r="B394" s="216" t="s">
        <v>207</v>
      </c>
      <c r="C394" s="217" t="s">
        <v>26</v>
      </c>
      <c r="D394" s="218">
        <v>15</v>
      </c>
      <c r="E394" s="205"/>
      <c r="F394" s="206"/>
    </row>
    <row r="395" spans="1:6">
      <c r="A395" s="213"/>
      <c r="B395" s="216" t="s">
        <v>1252</v>
      </c>
      <c r="C395" s="217" t="s">
        <v>26</v>
      </c>
      <c r="D395" s="218">
        <v>1</v>
      </c>
      <c r="E395" s="205"/>
      <c r="F395" s="206"/>
    </row>
    <row r="396" spans="1:6">
      <c r="A396" s="213"/>
      <c r="B396" s="216" t="s">
        <v>208</v>
      </c>
      <c r="C396" s="217" t="s">
        <v>26</v>
      </c>
      <c r="D396" s="218">
        <v>44</v>
      </c>
      <c r="E396" s="205"/>
      <c r="F396" s="206"/>
    </row>
    <row r="397" spans="1:6">
      <c r="A397" s="213"/>
      <c r="B397" s="216" t="s">
        <v>209</v>
      </c>
      <c r="C397" s="217" t="s">
        <v>26</v>
      </c>
      <c r="D397" s="218">
        <v>28</v>
      </c>
      <c r="E397" s="205"/>
      <c r="F397" s="206"/>
    </row>
    <row r="398" spans="1:6">
      <c r="A398" s="213"/>
      <c r="B398" s="216" t="s">
        <v>210</v>
      </c>
      <c r="C398" s="217" t="s">
        <v>26</v>
      </c>
      <c r="D398" s="218">
        <v>99</v>
      </c>
      <c r="E398" s="205"/>
      <c r="F398" s="206"/>
    </row>
    <row r="399" spans="1:6">
      <c r="A399" s="213"/>
      <c r="B399" s="216" t="s">
        <v>213</v>
      </c>
      <c r="C399" s="217" t="s">
        <v>26</v>
      </c>
      <c r="D399" s="218">
        <v>24</v>
      </c>
      <c r="E399" s="205"/>
      <c r="F399" s="206"/>
    </row>
    <row r="400" spans="1:6">
      <c r="A400" s="213"/>
      <c r="B400" s="216" t="s">
        <v>214</v>
      </c>
      <c r="C400" s="217" t="s">
        <v>26</v>
      </c>
      <c r="D400" s="218">
        <v>9</v>
      </c>
      <c r="E400" s="205"/>
      <c r="F400" s="206"/>
    </row>
    <row r="401" spans="1:6">
      <c r="A401" s="213"/>
      <c r="B401" s="216" t="s">
        <v>215</v>
      </c>
      <c r="C401" s="217" t="s">
        <v>26</v>
      </c>
      <c r="D401" s="218">
        <v>41</v>
      </c>
      <c r="E401" s="205"/>
      <c r="F401" s="206"/>
    </row>
    <row r="402" spans="1:6">
      <c r="A402" s="213"/>
      <c r="B402" s="216" t="s">
        <v>267</v>
      </c>
      <c r="C402" s="217" t="s">
        <v>26</v>
      </c>
      <c r="D402" s="218">
        <v>8</v>
      </c>
      <c r="E402" s="205"/>
      <c r="F402" s="206"/>
    </row>
    <row r="403" spans="1:6">
      <c r="A403" s="213"/>
      <c r="B403" s="216" t="s">
        <v>268</v>
      </c>
      <c r="C403" s="217" t="s">
        <v>26</v>
      </c>
      <c r="D403" s="218">
        <v>92</v>
      </c>
      <c r="E403" s="205"/>
      <c r="F403" s="206"/>
    </row>
    <row r="404" spans="1:6">
      <c r="A404" s="213"/>
      <c r="B404" s="216" t="s">
        <v>269</v>
      </c>
      <c r="C404" s="217" t="s">
        <v>26</v>
      </c>
      <c r="D404" s="218">
        <v>132</v>
      </c>
      <c r="E404" s="205"/>
      <c r="F404" s="206"/>
    </row>
    <row r="405" spans="1:6">
      <c r="A405" s="213"/>
      <c r="B405" s="216" t="s">
        <v>270</v>
      </c>
      <c r="C405" s="217" t="s">
        <v>26</v>
      </c>
      <c r="D405" s="218">
        <v>49</v>
      </c>
      <c r="E405" s="205"/>
      <c r="F405" s="206"/>
    </row>
    <row r="406" spans="1:6">
      <c r="A406" s="213"/>
      <c r="B406" s="216" t="s">
        <v>271</v>
      </c>
      <c r="C406" s="217" t="s">
        <v>26</v>
      </c>
      <c r="D406" s="218">
        <v>73</v>
      </c>
      <c r="E406" s="205"/>
      <c r="F406" s="206"/>
    </row>
    <row r="407" spans="1:6">
      <c r="A407" s="213" t="s">
        <v>272</v>
      </c>
      <c r="B407" s="214" t="s">
        <v>149</v>
      </c>
      <c r="C407" s="204" t="s">
        <v>145</v>
      </c>
      <c r="D407" s="215">
        <v>1</v>
      </c>
      <c r="E407" s="111"/>
      <c r="F407" s="206">
        <f>+E407*D407</f>
        <v>0</v>
      </c>
    </row>
    <row r="408" spans="1:6">
      <c r="A408" s="213"/>
      <c r="B408" s="216" t="s">
        <v>150</v>
      </c>
      <c r="C408" s="217" t="s">
        <v>12</v>
      </c>
      <c r="D408" s="220">
        <v>788</v>
      </c>
      <c r="E408" s="205"/>
      <c r="F408" s="206"/>
    </row>
    <row r="409" spans="1:6">
      <c r="A409" s="213"/>
      <c r="B409" s="216" t="s">
        <v>151</v>
      </c>
      <c r="C409" s="217" t="s">
        <v>26</v>
      </c>
      <c r="D409" s="218">
        <v>497</v>
      </c>
      <c r="E409" s="205"/>
      <c r="F409" s="206"/>
    </row>
    <row r="410" spans="1:6" ht="24">
      <c r="A410" s="213" t="s">
        <v>273</v>
      </c>
      <c r="B410" s="214" t="s">
        <v>154</v>
      </c>
      <c r="C410" s="204" t="s">
        <v>145</v>
      </c>
      <c r="D410" s="215">
        <v>1</v>
      </c>
      <c r="E410" s="111"/>
      <c r="F410" s="206">
        <f>+E410*D410</f>
        <v>0</v>
      </c>
    </row>
    <row r="411" spans="1:6" ht="165.75">
      <c r="A411" s="28" t="s">
        <v>709</v>
      </c>
      <c r="B411" s="28" t="s">
        <v>717</v>
      </c>
      <c r="C411" s="209"/>
      <c r="D411" s="210"/>
      <c r="E411" s="211"/>
      <c r="F411" s="212"/>
    </row>
    <row r="412" spans="1:6" ht="24">
      <c r="A412" s="213" t="s">
        <v>710</v>
      </c>
      <c r="B412" s="214" t="s">
        <v>1225</v>
      </c>
      <c r="C412" s="204" t="s">
        <v>26</v>
      </c>
      <c r="D412" s="219">
        <v>22</v>
      </c>
      <c r="E412" s="111"/>
      <c r="F412" s="206">
        <f>+E412*D412</f>
        <v>0</v>
      </c>
    </row>
    <row r="413" spans="1:6" ht="48">
      <c r="A413" s="213" t="s">
        <v>711</v>
      </c>
      <c r="B413" s="214" t="s">
        <v>712</v>
      </c>
      <c r="C413" s="204" t="s">
        <v>26</v>
      </c>
      <c r="D413" s="219">
        <v>8</v>
      </c>
      <c r="E413" s="111"/>
      <c r="F413" s="206">
        <f>+E413*D413</f>
        <v>0</v>
      </c>
    </row>
    <row r="414" spans="1:6" ht="48">
      <c r="A414" s="213" t="s">
        <v>714</v>
      </c>
      <c r="B414" s="214" t="s">
        <v>713</v>
      </c>
      <c r="C414" s="204" t="s">
        <v>26</v>
      </c>
      <c r="D414" s="219">
        <v>8</v>
      </c>
      <c r="E414" s="111"/>
      <c r="F414" s="206">
        <f>+E414*D414</f>
        <v>0</v>
      </c>
    </row>
    <row r="415" spans="1:6" ht="48">
      <c r="A415" s="213" t="s">
        <v>715</v>
      </c>
      <c r="B415" s="214" t="s">
        <v>716</v>
      </c>
      <c r="C415" s="204" t="s">
        <v>26</v>
      </c>
      <c r="D415" s="219">
        <v>6</v>
      </c>
      <c r="E415" s="111"/>
      <c r="F415" s="206">
        <f>+E415*D415</f>
        <v>0</v>
      </c>
    </row>
    <row r="416" spans="1:6" ht="15.75">
      <c r="A416" s="6" t="s">
        <v>106</v>
      </c>
      <c r="B416" s="6" t="s">
        <v>107</v>
      </c>
      <c r="C416" s="7"/>
      <c r="D416" s="63" t="s">
        <v>4</v>
      </c>
      <c r="E416" s="221"/>
      <c r="F416" s="8"/>
    </row>
    <row r="417" spans="1:6" ht="15">
      <c r="A417" s="49" t="s">
        <v>108</v>
      </c>
      <c r="B417" s="49" t="s">
        <v>217</v>
      </c>
      <c r="C417" s="50"/>
      <c r="D417" s="66" t="s">
        <v>4</v>
      </c>
      <c r="E417" s="222"/>
      <c r="F417" s="56"/>
    </row>
    <row r="418" spans="1:6" ht="15">
      <c r="A418" s="47" t="s">
        <v>133</v>
      </c>
      <c r="B418" s="47" t="s">
        <v>860</v>
      </c>
      <c r="C418" s="48"/>
      <c r="D418" s="70" t="s">
        <v>4</v>
      </c>
      <c r="E418" s="123"/>
      <c r="F418" s="51">
        <f>F431+F442+F448+F453</f>
        <v>0</v>
      </c>
    </row>
    <row r="419" spans="1:6">
      <c r="A419" s="52" t="s">
        <v>861</v>
      </c>
      <c r="B419" s="52" t="s">
        <v>8</v>
      </c>
      <c r="C419" s="46"/>
      <c r="D419" s="71"/>
      <c r="E419" s="125"/>
      <c r="F419" s="54"/>
    </row>
    <row r="420" spans="1:6" ht="25.5">
      <c r="A420" s="28" t="s">
        <v>862</v>
      </c>
      <c r="B420" s="138" t="s">
        <v>67</v>
      </c>
      <c r="C420" s="40"/>
      <c r="D420" s="72"/>
      <c r="E420" s="174"/>
      <c r="F420" s="30"/>
    </row>
    <row r="421" spans="1:6" ht="24">
      <c r="A421" s="31" t="s">
        <v>863</v>
      </c>
      <c r="B421" s="131" t="s">
        <v>49</v>
      </c>
      <c r="C421" s="40"/>
      <c r="D421" s="72"/>
      <c r="E421" s="174"/>
      <c r="F421" s="30"/>
    </row>
    <row r="422" spans="1:6" ht="36">
      <c r="A422" s="31" t="s">
        <v>864</v>
      </c>
      <c r="B422" s="223" t="s">
        <v>68</v>
      </c>
      <c r="C422" s="40"/>
      <c r="D422" s="72"/>
      <c r="E422" s="174"/>
      <c r="F422" s="30"/>
    </row>
    <row r="423" spans="1:6" ht="24">
      <c r="A423" s="31" t="s">
        <v>865</v>
      </c>
      <c r="B423" s="223" t="s">
        <v>69</v>
      </c>
      <c r="C423" s="40"/>
      <c r="D423" s="72"/>
      <c r="E423" s="174"/>
      <c r="F423" s="30"/>
    </row>
    <row r="424" spans="1:6" ht="24">
      <c r="A424" s="31" t="s">
        <v>866</v>
      </c>
      <c r="B424" s="223" t="s">
        <v>70</v>
      </c>
      <c r="C424" s="40"/>
      <c r="D424" s="72"/>
      <c r="E424" s="174"/>
      <c r="F424" s="30"/>
    </row>
    <row r="425" spans="1:6" ht="36">
      <c r="A425" s="31" t="s">
        <v>867</v>
      </c>
      <c r="B425" s="223" t="s">
        <v>817</v>
      </c>
      <c r="C425" s="40"/>
      <c r="D425" s="72"/>
      <c r="E425" s="174"/>
      <c r="F425" s="30"/>
    </row>
    <row r="426" spans="1:6" ht="24">
      <c r="A426" s="31" t="s">
        <v>868</v>
      </c>
      <c r="B426" s="223" t="s">
        <v>71</v>
      </c>
      <c r="C426" s="40"/>
      <c r="D426" s="72"/>
      <c r="E426" s="174"/>
      <c r="F426" s="30"/>
    </row>
    <row r="427" spans="1:6" ht="14.25">
      <c r="A427" s="31" t="s">
        <v>869</v>
      </c>
      <c r="B427" s="223" t="s">
        <v>72</v>
      </c>
      <c r="C427" s="40"/>
      <c r="D427" s="72"/>
      <c r="E427" s="174"/>
      <c r="F427" s="30"/>
    </row>
    <row r="428" spans="1:6" ht="24">
      <c r="A428" s="31" t="s">
        <v>870</v>
      </c>
      <c r="B428" s="223" t="s">
        <v>73</v>
      </c>
      <c r="C428" s="40"/>
      <c r="D428" s="72"/>
      <c r="E428" s="174"/>
      <c r="F428" s="30"/>
    </row>
    <row r="429" spans="1:6" ht="14.25">
      <c r="A429" s="28" t="s">
        <v>871</v>
      </c>
      <c r="B429" s="138" t="s">
        <v>9</v>
      </c>
      <c r="C429" s="40"/>
      <c r="D429" s="72"/>
      <c r="E429" s="174"/>
      <c r="F429" s="30"/>
    </row>
    <row r="430" spans="1:6" ht="132">
      <c r="A430" s="31" t="s">
        <v>872</v>
      </c>
      <c r="B430" s="131" t="s">
        <v>657</v>
      </c>
      <c r="C430" s="40"/>
      <c r="D430" s="72"/>
      <c r="E430" s="174"/>
      <c r="F430" s="30"/>
    </row>
    <row r="431" spans="1:6">
      <c r="A431" s="52" t="s">
        <v>873</v>
      </c>
      <c r="B431" s="53" t="s">
        <v>818</v>
      </c>
      <c r="C431" s="46"/>
      <c r="D431" s="71"/>
      <c r="E431" s="125"/>
      <c r="F431" s="79">
        <f>SUM(F432:F441)</f>
        <v>0</v>
      </c>
    </row>
    <row r="432" spans="1:6" ht="14.25">
      <c r="A432" s="28" t="s">
        <v>874</v>
      </c>
      <c r="B432" s="28" t="s">
        <v>21</v>
      </c>
      <c r="C432" s="40"/>
      <c r="D432" s="72"/>
      <c r="E432" s="174"/>
      <c r="F432" s="30"/>
    </row>
    <row r="433" spans="1:6">
      <c r="A433" s="31" t="s">
        <v>875</v>
      </c>
      <c r="B433" s="128" t="s">
        <v>819</v>
      </c>
      <c r="C433" s="40"/>
      <c r="D433" s="72"/>
      <c r="E433" s="224"/>
      <c r="F433" s="33"/>
    </row>
    <row r="434" spans="1:6" ht="178.5">
      <c r="A434" s="28" t="s">
        <v>876</v>
      </c>
      <c r="B434" s="282" t="s">
        <v>1253</v>
      </c>
      <c r="C434" s="40"/>
      <c r="D434" s="72"/>
      <c r="E434" s="174"/>
      <c r="F434" s="30"/>
    </row>
    <row r="435" spans="1:6" ht="72">
      <c r="A435" s="226" t="s">
        <v>877</v>
      </c>
      <c r="B435" s="227" t="s">
        <v>1254</v>
      </c>
      <c r="C435" s="78" t="s">
        <v>65</v>
      </c>
      <c r="D435" s="72">
        <v>6.8</v>
      </c>
      <c r="E435" s="111"/>
      <c r="F435" s="33">
        <f>D435*E435</f>
        <v>0</v>
      </c>
    </row>
    <row r="436" spans="1:6" ht="38.25">
      <c r="A436" s="102" t="s">
        <v>878</v>
      </c>
      <c r="B436" s="225" t="s">
        <v>820</v>
      </c>
      <c r="C436" s="40"/>
      <c r="D436" s="72"/>
      <c r="E436" s="174"/>
      <c r="F436" s="30"/>
    </row>
    <row r="437" spans="1:6" ht="120">
      <c r="A437" s="101" t="s">
        <v>879</v>
      </c>
      <c r="B437" s="189" t="s">
        <v>821</v>
      </c>
      <c r="C437" s="78" t="s">
        <v>65</v>
      </c>
      <c r="D437" s="72">
        <v>5.6</v>
      </c>
      <c r="E437" s="111"/>
      <c r="F437" s="33">
        <f>D437*E437</f>
        <v>0</v>
      </c>
    </row>
    <row r="438" spans="1:6" ht="191.25">
      <c r="A438" s="28" t="s">
        <v>822</v>
      </c>
      <c r="B438" s="282" t="s">
        <v>1255</v>
      </c>
      <c r="C438" s="40"/>
      <c r="D438" s="72"/>
      <c r="E438" s="174"/>
      <c r="F438" s="30"/>
    </row>
    <row r="439" spans="1:6" ht="84">
      <c r="A439" s="86" t="s">
        <v>823</v>
      </c>
      <c r="B439" s="227" t="s">
        <v>1256</v>
      </c>
      <c r="C439" s="78" t="s">
        <v>12</v>
      </c>
      <c r="D439" s="72">
        <v>107</v>
      </c>
      <c r="E439" s="111"/>
      <c r="F439" s="33">
        <f>D439*E439</f>
        <v>0</v>
      </c>
    </row>
    <row r="440" spans="1:6" ht="38.25">
      <c r="A440" s="102" t="s">
        <v>880</v>
      </c>
      <c r="B440" s="225" t="s">
        <v>824</v>
      </c>
      <c r="C440" s="40"/>
      <c r="D440" s="72"/>
      <c r="E440" s="174"/>
      <c r="F440" s="30"/>
    </row>
    <row r="441" spans="1:6" ht="84">
      <c r="A441" s="101" t="s">
        <v>881</v>
      </c>
      <c r="B441" s="189" t="s">
        <v>859</v>
      </c>
      <c r="C441" s="78" t="s">
        <v>65</v>
      </c>
      <c r="D441" s="72">
        <v>112.6</v>
      </c>
      <c r="E441" s="111"/>
      <c r="F441" s="33">
        <f>D441*E441</f>
        <v>0</v>
      </c>
    </row>
    <row r="442" spans="1:6">
      <c r="A442" s="52" t="s">
        <v>882</v>
      </c>
      <c r="B442" s="53" t="s">
        <v>825</v>
      </c>
      <c r="C442" s="46"/>
      <c r="D442" s="71"/>
      <c r="E442" s="125"/>
      <c r="F442" s="79">
        <f>SUM(F443:F447)</f>
        <v>0</v>
      </c>
    </row>
    <row r="443" spans="1:6" ht="14.25">
      <c r="A443" s="28" t="s">
        <v>883</v>
      </c>
      <c r="B443" s="28" t="s">
        <v>21</v>
      </c>
      <c r="C443" s="40"/>
      <c r="D443" s="72"/>
      <c r="E443" s="174"/>
      <c r="F443" s="30"/>
    </row>
    <row r="444" spans="1:6" ht="24">
      <c r="A444" s="31" t="s">
        <v>884</v>
      </c>
      <c r="B444" s="128" t="s">
        <v>826</v>
      </c>
      <c r="C444" s="40"/>
      <c r="D444" s="72"/>
      <c r="E444" s="224"/>
      <c r="F444" s="33"/>
    </row>
    <row r="445" spans="1:6" ht="51">
      <c r="A445" s="28" t="s">
        <v>885</v>
      </c>
      <c r="B445" s="225" t="s">
        <v>827</v>
      </c>
      <c r="C445" s="40"/>
      <c r="D445" s="72"/>
      <c r="E445" s="174"/>
      <c r="F445" s="30"/>
    </row>
    <row r="446" spans="1:6">
      <c r="A446" s="86" t="s">
        <v>886</v>
      </c>
      <c r="B446" s="227" t="s">
        <v>887</v>
      </c>
      <c r="C446" s="78" t="s">
        <v>26</v>
      </c>
      <c r="D446" s="73">
        <v>1</v>
      </c>
      <c r="E446" s="111"/>
      <c r="F446" s="33">
        <f>D446*E446</f>
        <v>0</v>
      </c>
    </row>
    <row r="447" spans="1:6">
      <c r="A447" s="86" t="s">
        <v>888</v>
      </c>
      <c r="B447" s="227" t="s">
        <v>889</v>
      </c>
      <c r="C447" s="78" t="s">
        <v>26</v>
      </c>
      <c r="D447" s="73">
        <v>11</v>
      </c>
      <c r="E447" s="111"/>
      <c r="F447" s="33">
        <f>D447*E447</f>
        <v>0</v>
      </c>
    </row>
    <row r="448" spans="1:6">
      <c r="A448" s="52" t="s">
        <v>890</v>
      </c>
      <c r="B448" s="110" t="s">
        <v>1114</v>
      </c>
      <c r="C448" s="46"/>
      <c r="D448" s="54"/>
      <c r="E448" s="125"/>
      <c r="F448" s="79">
        <f>SUM(F449:F452)</f>
        <v>0</v>
      </c>
    </row>
    <row r="449" spans="1:6" ht="14.25">
      <c r="A449" s="28" t="s">
        <v>1115</v>
      </c>
      <c r="B449" s="228" t="s">
        <v>21</v>
      </c>
      <c r="C449" s="40"/>
      <c r="D449" s="55"/>
      <c r="E449" s="174"/>
      <c r="F449" s="30"/>
    </row>
    <row r="450" spans="1:6">
      <c r="A450" s="31" t="s">
        <v>1116</v>
      </c>
      <c r="B450" s="229" t="s">
        <v>828</v>
      </c>
      <c r="C450" s="40"/>
      <c r="D450" s="55"/>
      <c r="E450" s="224"/>
      <c r="F450" s="33"/>
    </row>
    <row r="451" spans="1:6" ht="89.25">
      <c r="A451" s="28" t="s">
        <v>891</v>
      </c>
      <c r="B451" s="228" t="s">
        <v>1117</v>
      </c>
      <c r="C451" s="40"/>
      <c r="D451" s="55"/>
      <c r="E451" s="174"/>
      <c r="F451" s="30"/>
    </row>
    <row r="452" spans="1:6">
      <c r="A452" s="31" t="s">
        <v>892</v>
      </c>
      <c r="B452" s="229" t="s">
        <v>1118</v>
      </c>
      <c r="C452" s="40" t="s">
        <v>26</v>
      </c>
      <c r="D452" s="73">
        <v>1</v>
      </c>
      <c r="E452" s="111"/>
      <c r="F452" s="33">
        <f>D452*E452</f>
        <v>0</v>
      </c>
    </row>
    <row r="453" spans="1:6">
      <c r="A453" s="52" t="s">
        <v>1119</v>
      </c>
      <c r="B453" s="57" t="s">
        <v>830</v>
      </c>
      <c r="C453" s="46"/>
      <c r="D453" s="71"/>
      <c r="E453" s="125"/>
      <c r="F453" s="79">
        <f>SUM(F454:F457)</f>
        <v>0</v>
      </c>
    </row>
    <row r="454" spans="1:6" ht="14.25">
      <c r="A454" s="28" t="s">
        <v>1120</v>
      </c>
      <c r="B454" s="28" t="s">
        <v>831</v>
      </c>
      <c r="C454" s="40"/>
      <c r="D454" s="72"/>
      <c r="E454" s="174"/>
      <c r="F454" s="30"/>
    </row>
    <row r="455" spans="1:6" ht="36">
      <c r="A455" s="31" t="s">
        <v>1121</v>
      </c>
      <c r="B455" s="230" t="s">
        <v>829</v>
      </c>
      <c r="C455" s="100" t="s">
        <v>23</v>
      </c>
      <c r="D455" s="105">
        <v>1000</v>
      </c>
      <c r="E455" s="111"/>
      <c r="F455" s="33">
        <f>D455*E455</f>
        <v>0</v>
      </c>
    </row>
    <row r="456" spans="1:6" ht="48">
      <c r="A456" s="31" t="s">
        <v>1122</v>
      </c>
      <c r="B456" s="231" t="s">
        <v>832</v>
      </c>
      <c r="C456" s="232" t="s">
        <v>65</v>
      </c>
      <c r="D456" s="233">
        <v>50</v>
      </c>
      <c r="E456" s="111"/>
      <c r="F456" s="33">
        <f t="shared" ref="F456:F457" si="21">D456*E456</f>
        <v>0</v>
      </c>
    </row>
    <row r="457" spans="1:6" ht="60">
      <c r="A457" s="31" t="s">
        <v>1123</v>
      </c>
      <c r="B457" s="231" t="s">
        <v>833</v>
      </c>
      <c r="C457" s="232" t="s">
        <v>65</v>
      </c>
      <c r="D457" s="233">
        <v>20</v>
      </c>
      <c r="E457" s="111"/>
      <c r="F457" s="33">
        <f t="shared" si="21"/>
        <v>0</v>
      </c>
    </row>
    <row r="458" spans="1:6" ht="15.75">
      <c r="A458" s="6" t="s">
        <v>106</v>
      </c>
      <c r="B458" s="6" t="s">
        <v>107</v>
      </c>
      <c r="C458" s="7"/>
      <c r="D458" s="63" t="s">
        <v>4</v>
      </c>
      <c r="E458" s="113"/>
      <c r="F458" s="8"/>
    </row>
    <row r="459" spans="1:6" ht="15">
      <c r="A459" s="49" t="s">
        <v>108</v>
      </c>
      <c r="B459" s="49" t="s">
        <v>217</v>
      </c>
      <c r="C459" s="50"/>
      <c r="D459" s="66" t="s">
        <v>4</v>
      </c>
      <c r="E459" s="114"/>
      <c r="F459" s="56"/>
    </row>
    <row r="460" spans="1:6" ht="15">
      <c r="A460" s="47" t="s">
        <v>134</v>
      </c>
      <c r="B460" s="47" t="s">
        <v>7</v>
      </c>
      <c r="C460" s="48"/>
      <c r="D460" s="70" t="s">
        <v>4</v>
      </c>
      <c r="E460" s="123"/>
      <c r="F460" s="51">
        <f>F474+F493+F507</f>
        <v>0</v>
      </c>
    </row>
    <row r="461" spans="1:6">
      <c r="A461" s="52" t="s">
        <v>432</v>
      </c>
      <c r="B461" s="52" t="s">
        <v>8</v>
      </c>
      <c r="C461" s="46"/>
      <c r="D461" s="71"/>
      <c r="E461" s="125"/>
      <c r="F461" s="54"/>
    </row>
    <row r="462" spans="1:6" ht="25.5">
      <c r="A462" s="28" t="s">
        <v>433</v>
      </c>
      <c r="B462" s="138" t="s">
        <v>74</v>
      </c>
      <c r="C462" s="40"/>
      <c r="D462" s="72"/>
      <c r="E462" s="174"/>
      <c r="F462" s="30"/>
    </row>
    <row r="463" spans="1:6" ht="24">
      <c r="A463" s="31" t="s">
        <v>434</v>
      </c>
      <c r="B463" s="131" t="s">
        <v>49</v>
      </c>
      <c r="C463" s="40"/>
      <c r="D463" s="72"/>
      <c r="E463" s="174"/>
      <c r="F463" s="30"/>
    </row>
    <row r="464" spans="1:6" ht="36">
      <c r="A464" s="31" t="s">
        <v>435</v>
      </c>
      <c r="B464" s="223" t="s">
        <v>358</v>
      </c>
      <c r="C464" s="40"/>
      <c r="D464" s="72"/>
      <c r="E464" s="174"/>
      <c r="F464" s="30"/>
    </row>
    <row r="465" spans="1:6" ht="24">
      <c r="A465" s="31" t="s">
        <v>436</v>
      </c>
      <c r="B465" s="223" t="s">
        <v>75</v>
      </c>
      <c r="C465" s="40"/>
      <c r="D465" s="72"/>
      <c r="E465" s="174"/>
      <c r="F465" s="30"/>
    </row>
    <row r="466" spans="1:6" ht="24">
      <c r="A466" s="31" t="s">
        <v>437</v>
      </c>
      <c r="B466" s="223" t="s">
        <v>76</v>
      </c>
      <c r="C466" s="40"/>
      <c r="D466" s="72"/>
      <c r="E466" s="174"/>
      <c r="F466" s="30"/>
    </row>
    <row r="467" spans="1:6" ht="24">
      <c r="A467" s="31" t="s">
        <v>438</v>
      </c>
      <c r="B467" s="223" t="s">
        <v>77</v>
      </c>
      <c r="C467" s="40"/>
      <c r="D467" s="72"/>
      <c r="E467" s="174"/>
      <c r="F467" s="30"/>
    </row>
    <row r="468" spans="1:6" ht="24">
      <c r="A468" s="31" t="s">
        <v>439</v>
      </c>
      <c r="B468" s="223" t="s">
        <v>71</v>
      </c>
      <c r="C468" s="40"/>
      <c r="D468" s="72"/>
      <c r="E468" s="174"/>
      <c r="F468" s="30"/>
    </row>
    <row r="469" spans="1:6" ht="14.25">
      <c r="A469" s="31" t="s">
        <v>440</v>
      </c>
      <c r="B469" s="223" t="s">
        <v>72</v>
      </c>
      <c r="C469" s="40"/>
      <c r="D469" s="72"/>
      <c r="E469" s="174"/>
      <c r="F469" s="30"/>
    </row>
    <row r="470" spans="1:6" ht="24">
      <c r="A470" s="31" t="s">
        <v>441</v>
      </c>
      <c r="B470" s="223" t="s">
        <v>71</v>
      </c>
      <c r="C470" s="40"/>
      <c r="D470" s="72"/>
      <c r="E470" s="174"/>
      <c r="F470" s="30"/>
    </row>
    <row r="471" spans="1:6" ht="14.25">
      <c r="A471" s="31" t="s">
        <v>442</v>
      </c>
      <c r="B471" s="223" t="s">
        <v>72</v>
      </c>
      <c r="C471" s="40"/>
      <c r="D471" s="72"/>
      <c r="E471" s="174"/>
      <c r="F471" s="30"/>
    </row>
    <row r="472" spans="1:6" ht="14.25">
      <c r="A472" s="28" t="s">
        <v>443</v>
      </c>
      <c r="B472" s="138" t="s">
        <v>9</v>
      </c>
      <c r="C472" s="40"/>
      <c r="D472" s="72"/>
      <c r="E472" s="174"/>
      <c r="F472" s="30"/>
    </row>
    <row r="473" spans="1:6" ht="132">
      <c r="A473" s="31" t="s">
        <v>444</v>
      </c>
      <c r="B473" s="131" t="s">
        <v>657</v>
      </c>
      <c r="C473" s="40"/>
      <c r="D473" s="72"/>
      <c r="E473" s="174"/>
      <c r="F473" s="30"/>
    </row>
    <row r="474" spans="1:6">
      <c r="A474" s="52" t="s">
        <v>445</v>
      </c>
      <c r="B474" s="99" t="s">
        <v>359</v>
      </c>
      <c r="C474" s="46"/>
      <c r="D474" s="71"/>
      <c r="E474" s="125"/>
      <c r="F474" s="79">
        <f>SUM(F475:F492)</f>
        <v>0</v>
      </c>
    </row>
    <row r="475" spans="1:6" ht="25.5">
      <c r="A475" s="28" t="s">
        <v>893</v>
      </c>
      <c r="B475" s="28" t="s">
        <v>360</v>
      </c>
      <c r="C475" s="40"/>
      <c r="D475" s="72"/>
      <c r="E475" s="174"/>
      <c r="F475" s="30"/>
    </row>
    <row r="476" spans="1:6" ht="24">
      <c r="A476" s="31" t="s">
        <v>894</v>
      </c>
      <c r="B476" s="223" t="s">
        <v>78</v>
      </c>
      <c r="C476" s="40" t="s">
        <v>141</v>
      </c>
      <c r="D476" s="72"/>
      <c r="E476" s="224"/>
      <c r="F476" s="33"/>
    </row>
    <row r="477" spans="1:6" ht="48">
      <c r="A477" s="31" t="s">
        <v>895</v>
      </c>
      <c r="B477" s="131" t="s">
        <v>361</v>
      </c>
      <c r="C477" s="40"/>
      <c r="D477" s="72"/>
      <c r="E477" s="224"/>
      <c r="F477" s="33"/>
    </row>
    <row r="478" spans="1:6" ht="36">
      <c r="A478" s="31" t="s">
        <v>896</v>
      </c>
      <c r="B478" s="223" t="s">
        <v>362</v>
      </c>
      <c r="C478" s="40"/>
      <c r="D478" s="72"/>
      <c r="E478" s="224"/>
      <c r="F478" s="33"/>
    </row>
    <row r="479" spans="1:6" ht="36">
      <c r="A479" s="31" t="s">
        <v>897</v>
      </c>
      <c r="B479" s="223" t="s">
        <v>79</v>
      </c>
      <c r="C479" s="40"/>
      <c r="D479" s="72"/>
      <c r="E479" s="224"/>
      <c r="F479" s="33"/>
    </row>
    <row r="480" spans="1:6" ht="24">
      <c r="A480" s="31" t="s">
        <v>898</v>
      </c>
      <c r="B480" s="223" t="s">
        <v>80</v>
      </c>
      <c r="C480" s="40"/>
      <c r="D480" s="72"/>
      <c r="E480" s="224"/>
      <c r="F480" s="33"/>
    </row>
    <row r="481" spans="1:6" ht="24">
      <c r="A481" s="31" t="s">
        <v>899</v>
      </c>
      <c r="B481" s="223" t="s">
        <v>81</v>
      </c>
      <c r="C481" s="40"/>
      <c r="D481" s="72"/>
      <c r="E481" s="224"/>
      <c r="F481" s="33"/>
    </row>
    <row r="482" spans="1:6" ht="24">
      <c r="A482" s="31" t="s">
        <v>900</v>
      </c>
      <c r="B482" s="223" t="s">
        <v>82</v>
      </c>
      <c r="C482" s="40"/>
      <c r="D482" s="72"/>
      <c r="E482" s="224"/>
      <c r="F482" s="33"/>
    </row>
    <row r="483" spans="1:6" ht="36">
      <c r="A483" s="31" t="s">
        <v>901</v>
      </c>
      <c r="B483" s="223" t="s">
        <v>83</v>
      </c>
      <c r="C483" s="40"/>
      <c r="D483" s="72"/>
      <c r="E483" s="224"/>
      <c r="F483" s="33"/>
    </row>
    <row r="484" spans="1:6">
      <c r="A484" s="31" t="s">
        <v>902</v>
      </c>
      <c r="B484" s="223" t="s">
        <v>84</v>
      </c>
      <c r="C484" s="40"/>
      <c r="D484" s="72"/>
      <c r="E484" s="224"/>
      <c r="F484" s="33"/>
    </row>
    <row r="485" spans="1:6" ht="48">
      <c r="A485" s="31" t="s">
        <v>903</v>
      </c>
      <c r="B485" s="223" t="s">
        <v>363</v>
      </c>
      <c r="C485" s="40"/>
      <c r="D485" s="72"/>
      <c r="E485" s="224"/>
      <c r="F485" s="33"/>
    </row>
    <row r="486" spans="1:6">
      <c r="A486" s="31" t="s">
        <v>904</v>
      </c>
      <c r="B486" s="223" t="s">
        <v>364</v>
      </c>
      <c r="C486" s="40"/>
      <c r="D486" s="72"/>
      <c r="E486" s="224"/>
      <c r="F486" s="33"/>
    </row>
    <row r="487" spans="1:6" ht="36">
      <c r="A487" s="31" t="s">
        <v>905</v>
      </c>
      <c r="B487" s="223" t="s">
        <v>85</v>
      </c>
      <c r="C487" s="40"/>
      <c r="D487" s="72"/>
      <c r="E487" s="224"/>
      <c r="F487" s="33"/>
    </row>
    <row r="488" spans="1:6" ht="25.5">
      <c r="A488" s="28" t="s">
        <v>446</v>
      </c>
      <c r="B488" s="138" t="s">
        <v>365</v>
      </c>
      <c r="C488" s="40"/>
      <c r="D488" s="72"/>
      <c r="E488" s="174"/>
      <c r="F488" s="30"/>
    </row>
    <row r="489" spans="1:6" ht="144">
      <c r="A489" s="31" t="s">
        <v>447</v>
      </c>
      <c r="B489" s="227" t="s">
        <v>366</v>
      </c>
      <c r="C489" s="78" t="s">
        <v>12</v>
      </c>
      <c r="D489" s="72">
        <v>45.584199999999996</v>
      </c>
      <c r="E489" s="111"/>
      <c r="F489" s="33">
        <f>D489*E489</f>
        <v>0</v>
      </c>
    </row>
    <row r="490" spans="1:6" ht="144">
      <c r="A490" s="31" t="s">
        <v>448</v>
      </c>
      <c r="B490" s="227" t="s">
        <v>367</v>
      </c>
      <c r="C490" s="78" t="s">
        <v>12</v>
      </c>
      <c r="D490" s="72">
        <v>14.966399999999997</v>
      </c>
      <c r="E490" s="111"/>
      <c r="F490" s="33">
        <f t="shared" ref="F490:F492" si="22">D490*E490</f>
        <v>0</v>
      </c>
    </row>
    <row r="491" spans="1:6" ht="216">
      <c r="A491" s="31" t="s">
        <v>449</v>
      </c>
      <c r="B491" s="227" t="s">
        <v>1185</v>
      </c>
      <c r="C491" s="78" t="s">
        <v>12</v>
      </c>
      <c r="D491" s="72">
        <v>90.8202</v>
      </c>
      <c r="E491" s="111"/>
      <c r="F491" s="33">
        <f t="shared" si="22"/>
        <v>0</v>
      </c>
    </row>
    <row r="492" spans="1:6" ht="72">
      <c r="A492" s="31" t="s">
        <v>450</v>
      </c>
      <c r="B492" s="227" t="s">
        <v>906</v>
      </c>
      <c r="C492" s="78" t="s">
        <v>12</v>
      </c>
      <c r="D492" s="72">
        <v>51.923999999999992</v>
      </c>
      <c r="E492" s="111"/>
      <c r="F492" s="33">
        <f t="shared" si="22"/>
        <v>0</v>
      </c>
    </row>
    <row r="493" spans="1:6">
      <c r="A493" s="52" t="s">
        <v>451</v>
      </c>
      <c r="B493" s="99" t="s">
        <v>368</v>
      </c>
      <c r="C493" s="46"/>
      <c r="D493" s="71"/>
      <c r="E493" s="125"/>
      <c r="F493" s="79">
        <f>SUM(F494:F506)</f>
        <v>0</v>
      </c>
    </row>
    <row r="494" spans="1:6" ht="25.5">
      <c r="A494" s="28" t="s">
        <v>907</v>
      </c>
      <c r="B494" s="28" t="s">
        <v>369</v>
      </c>
      <c r="C494" s="40"/>
      <c r="D494" s="72"/>
      <c r="E494" s="174"/>
      <c r="F494" s="30"/>
    </row>
    <row r="495" spans="1:6" ht="24">
      <c r="A495" s="31" t="s">
        <v>908</v>
      </c>
      <c r="B495" s="223" t="s">
        <v>370</v>
      </c>
      <c r="C495" s="40"/>
      <c r="D495" s="72"/>
      <c r="E495" s="224"/>
      <c r="F495" s="33"/>
    </row>
    <row r="496" spans="1:6" ht="48">
      <c r="A496" s="31" t="s">
        <v>909</v>
      </c>
      <c r="B496" s="131" t="s">
        <v>371</v>
      </c>
      <c r="C496" s="40"/>
      <c r="D496" s="72"/>
      <c r="E496" s="224"/>
      <c r="F496" s="33"/>
    </row>
    <row r="497" spans="1:6" ht="36">
      <c r="A497" s="31" t="s">
        <v>910</v>
      </c>
      <c r="B497" s="223" t="s">
        <v>362</v>
      </c>
      <c r="C497" s="40"/>
      <c r="D497" s="72"/>
      <c r="E497" s="224"/>
      <c r="F497" s="33"/>
    </row>
    <row r="498" spans="1:6" ht="36">
      <c r="A498" s="31" t="s">
        <v>911</v>
      </c>
      <c r="B498" s="223" t="s">
        <v>79</v>
      </c>
      <c r="C498" s="40"/>
      <c r="D498" s="72"/>
      <c r="E498" s="224"/>
      <c r="F498" s="33"/>
    </row>
    <row r="499" spans="1:6" ht="24">
      <c r="A499" s="31" t="s">
        <v>912</v>
      </c>
      <c r="B499" s="223" t="s">
        <v>372</v>
      </c>
      <c r="C499" s="40"/>
      <c r="D499" s="72"/>
      <c r="E499" s="224"/>
      <c r="F499" s="33"/>
    </row>
    <row r="500" spans="1:6" ht="24">
      <c r="A500" s="31" t="s">
        <v>913</v>
      </c>
      <c r="B500" s="223" t="s">
        <v>373</v>
      </c>
      <c r="C500" s="40"/>
      <c r="D500" s="72"/>
      <c r="E500" s="224"/>
      <c r="F500" s="33"/>
    </row>
    <row r="501" spans="1:6" ht="48">
      <c r="A501" s="31" t="s">
        <v>914</v>
      </c>
      <c r="B501" s="223" t="s">
        <v>363</v>
      </c>
      <c r="C501" s="40"/>
      <c r="D501" s="72"/>
      <c r="E501" s="224"/>
      <c r="F501" s="33"/>
    </row>
    <row r="502" spans="1:6">
      <c r="A502" s="31" t="s">
        <v>915</v>
      </c>
      <c r="B502" s="223" t="s">
        <v>364</v>
      </c>
      <c r="C502" s="40"/>
      <c r="D502" s="72"/>
      <c r="E502" s="224"/>
      <c r="F502" s="33"/>
    </row>
    <row r="503" spans="1:6" ht="36">
      <c r="A503" s="31" t="s">
        <v>916</v>
      </c>
      <c r="B503" s="223" t="s">
        <v>85</v>
      </c>
      <c r="C503" s="40"/>
      <c r="D503" s="72"/>
      <c r="E503" s="224"/>
      <c r="F503" s="33"/>
    </row>
    <row r="504" spans="1:6" ht="25.5">
      <c r="A504" s="28" t="s">
        <v>452</v>
      </c>
      <c r="B504" s="138" t="s">
        <v>374</v>
      </c>
      <c r="C504" s="40"/>
      <c r="D504" s="72"/>
      <c r="E504" s="174"/>
      <c r="F504" s="30"/>
    </row>
    <row r="505" spans="1:6" ht="120">
      <c r="A505" s="31" t="s">
        <v>453</v>
      </c>
      <c r="B505" s="227" t="s">
        <v>427</v>
      </c>
      <c r="C505" s="40" t="s">
        <v>12</v>
      </c>
      <c r="D505" s="72">
        <f>2.82*(2.32+2.2+2.07+2.42)</f>
        <v>25.408199999999997</v>
      </c>
      <c r="E505" s="111"/>
      <c r="F505" s="33">
        <f t="shared" ref="F505:F506" si="23">D505*E505</f>
        <v>0</v>
      </c>
    </row>
    <row r="506" spans="1:6" ht="120">
      <c r="A506" s="31" t="s">
        <v>454</v>
      </c>
      <c r="B506" s="227" t="s">
        <v>428</v>
      </c>
      <c r="C506" s="40" t="s">
        <v>12</v>
      </c>
      <c r="D506" s="72">
        <f>2.82*5.7</f>
        <v>16.073999999999998</v>
      </c>
      <c r="E506" s="111"/>
      <c r="F506" s="33">
        <f t="shared" si="23"/>
        <v>0</v>
      </c>
    </row>
    <row r="507" spans="1:6">
      <c r="A507" s="52" t="s">
        <v>455</v>
      </c>
      <c r="B507" s="99" t="s">
        <v>375</v>
      </c>
      <c r="C507" s="46"/>
      <c r="D507" s="71"/>
      <c r="E507" s="125"/>
      <c r="F507" s="79">
        <f>SUM(F508:F522)</f>
        <v>0</v>
      </c>
    </row>
    <row r="508" spans="1:6" ht="25.5">
      <c r="A508" s="28" t="s">
        <v>918</v>
      </c>
      <c r="B508" s="28" t="s">
        <v>376</v>
      </c>
      <c r="C508" s="40"/>
      <c r="D508" s="72"/>
      <c r="E508" s="174"/>
      <c r="F508" s="30"/>
    </row>
    <row r="509" spans="1:6" ht="72">
      <c r="A509" s="31" t="s">
        <v>919</v>
      </c>
      <c r="B509" s="223" t="s">
        <v>377</v>
      </c>
      <c r="C509" s="40"/>
      <c r="D509" s="72"/>
      <c r="E509" s="224"/>
      <c r="F509" s="33"/>
    </row>
    <row r="510" spans="1:6" ht="24">
      <c r="A510" s="31" t="s">
        <v>920</v>
      </c>
      <c r="B510" s="223" t="s">
        <v>378</v>
      </c>
      <c r="C510" s="40"/>
      <c r="D510" s="72"/>
      <c r="E510" s="224"/>
      <c r="F510" s="33"/>
    </row>
    <row r="511" spans="1:6" ht="36">
      <c r="A511" s="31" t="s">
        <v>921</v>
      </c>
      <c r="B511" s="223" t="s">
        <v>79</v>
      </c>
      <c r="C511" s="40"/>
      <c r="D511" s="72"/>
      <c r="E511" s="224"/>
      <c r="F511" s="33"/>
    </row>
    <row r="512" spans="1:6" ht="24">
      <c r="A512" s="31" t="s">
        <v>922</v>
      </c>
      <c r="B512" s="223" t="s">
        <v>379</v>
      </c>
      <c r="C512" s="40"/>
      <c r="D512" s="72"/>
      <c r="E512" s="224"/>
      <c r="F512" s="33"/>
    </row>
    <row r="513" spans="1:9" ht="24">
      <c r="A513" s="31" t="s">
        <v>923</v>
      </c>
      <c r="B513" s="223" t="s">
        <v>380</v>
      </c>
      <c r="C513" s="40"/>
      <c r="D513" s="72"/>
      <c r="E513" s="224"/>
      <c r="F513" s="33"/>
    </row>
    <row r="514" spans="1:9" ht="24">
      <c r="A514" s="31" t="s">
        <v>924</v>
      </c>
      <c r="B514" s="223" t="s">
        <v>381</v>
      </c>
      <c r="C514" s="40"/>
      <c r="D514" s="72"/>
      <c r="E514" s="224"/>
      <c r="F514" s="33"/>
    </row>
    <row r="515" spans="1:9">
      <c r="A515" s="31" t="s">
        <v>925</v>
      </c>
      <c r="B515" s="223" t="s">
        <v>382</v>
      </c>
      <c r="C515" s="40"/>
      <c r="D515" s="72"/>
      <c r="E515" s="224"/>
      <c r="F515" s="33"/>
    </row>
    <row r="516" spans="1:9" ht="36">
      <c r="A516" s="31" t="s">
        <v>926</v>
      </c>
      <c r="B516" s="223" t="s">
        <v>85</v>
      </c>
      <c r="C516" s="40"/>
      <c r="D516" s="72"/>
      <c r="E516" s="224"/>
      <c r="F516" s="33"/>
    </row>
    <row r="517" spans="1:9" ht="25.5">
      <c r="A517" s="28" t="s">
        <v>456</v>
      </c>
      <c r="B517" s="28" t="s">
        <v>383</v>
      </c>
      <c r="C517" s="40"/>
      <c r="D517" s="72"/>
      <c r="E517" s="174"/>
      <c r="F517" s="30"/>
    </row>
    <row r="518" spans="1:9" ht="60">
      <c r="A518" s="31" t="s">
        <v>457</v>
      </c>
      <c r="B518" s="227" t="s">
        <v>917</v>
      </c>
      <c r="C518" s="40" t="s">
        <v>12</v>
      </c>
      <c r="D518" s="72">
        <v>50.59</v>
      </c>
      <c r="E518" s="111"/>
      <c r="F518" s="33">
        <f>D518*E518</f>
        <v>0</v>
      </c>
    </row>
    <row r="519" spans="1:9" ht="120">
      <c r="A519" s="31" t="s">
        <v>458</v>
      </c>
      <c r="B519" s="227" t="s">
        <v>1006</v>
      </c>
      <c r="C519" s="40" t="s">
        <v>12</v>
      </c>
      <c r="D519" s="72">
        <v>206.39</v>
      </c>
      <c r="E519" s="111"/>
      <c r="F519" s="33">
        <f>D519*E519</f>
        <v>0</v>
      </c>
    </row>
    <row r="520" spans="1:9" ht="120">
      <c r="A520" s="31" t="s">
        <v>459</v>
      </c>
      <c r="B520" s="227" t="s">
        <v>1004</v>
      </c>
      <c r="C520" s="40" t="s">
        <v>11</v>
      </c>
      <c r="D520" s="72">
        <v>346.78000000000003</v>
      </c>
      <c r="E520" s="111"/>
      <c r="F520" s="33">
        <f>D520*E520</f>
        <v>0</v>
      </c>
    </row>
    <row r="521" spans="1:9" ht="144">
      <c r="A521" s="31" t="s">
        <v>460</v>
      </c>
      <c r="B521" s="128" t="s">
        <v>1003</v>
      </c>
      <c r="C521" s="40" t="s">
        <v>12</v>
      </c>
      <c r="D521" s="294">
        <v>0</v>
      </c>
      <c r="E521" s="111"/>
      <c r="F521" s="33">
        <f>D521*E521</f>
        <v>0</v>
      </c>
      <c r="H521" s="287">
        <v>3195.48</v>
      </c>
      <c r="I521" s="287">
        <v>3195.48</v>
      </c>
    </row>
    <row r="522" spans="1:9" ht="72">
      <c r="A522" s="31" t="s">
        <v>461</v>
      </c>
      <c r="B522" s="128" t="s">
        <v>1005</v>
      </c>
      <c r="C522" s="40" t="s">
        <v>12</v>
      </c>
      <c r="D522" s="72">
        <v>194</v>
      </c>
      <c r="E522" s="111"/>
      <c r="F522" s="33">
        <f>D522*E522</f>
        <v>0</v>
      </c>
    </row>
    <row r="523" spans="1:9" ht="15.75">
      <c r="A523" s="6" t="s">
        <v>106</v>
      </c>
      <c r="B523" s="6" t="s">
        <v>107</v>
      </c>
      <c r="C523" s="7"/>
      <c r="D523" s="63" t="s">
        <v>4</v>
      </c>
      <c r="E523" s="113"/>
      <c r="F523" s="8"/>
    </row>
    <row r="524" spans="1:9" ht="15">
      <c r="A524" s="49" t="s">
        <v>108</v>
      </c>
      <c r="B524" s="49" t="s">
        <v>217</v>
      </c>
      <c r="C524" s="50"/>
      <c r="D524" s="66" t="s">
        <v>4</v>
      </c>
      <c r="E524" s="114"/>
      <c r="F524" s="56"/>
    </row>
    <row r="525" spans="1:9" ht="15">
      <c r="A525" s="47" t="s">
        <v>135</v>
      </c>
      <c r="B525" s="47" t="s">
        <v>290</v>
      </c>
      <c r="C525" s="48"/>
      <c r="D525" s="70" t="s">
        <v>4</v>
      </c>
      <c r="E525" s="123"/>
      <c r="F525" s="51">
        <f>F541+F562</f>
        <v>0</v>
      </c>
    </row>
    <row r="526" spans="1:9">
      <c r="A526" s="52" t="s">
        <v>927</v>
      </c>
      <c r="B526" s="52" t="s">
        <v>8</v>
      </c>
      <c r="C526" s="46"/>
      <c r="D526" s="71"/>
      <c r="E526" s="125"/>
      <c r="F526" s="54"/>
    </row>
    <row r="527" spans="1:9" ht="25.5">
      <c r="A527" s="28" t="s">
        <v>928</v>
      </c>
      <c r="B527" s="138" t="s">
        <v>95</v>
      </c>
      <c r="C527" s="40"/>
      <c r="D527" s="72"/>
      <c r="E527" s="174"/>
      <c r="F527" s="30"/>
    </row>
    <row r="528" spans="1:9" ht="24">
      <c r="A528" s="31" t="s">
        <v>929</v>
      </c>
      <c r="B528" s="131" t="s">
        <v>49</v>
      </c>
      <c r="C528" s="40"/>
      <c r="D528" s="72"/>
      <c r="E528" s="174"/>
      <c r="F528" s="30"/>
    </row>
    <row r="529" spans="1:6" ht="36">
      <c r="A529" s="31" t="s">
        <v>930</v>
      </c>
      <c r="B529" s="223" t="s">
        <v>96</v>
      </c>
      <c r="C529" s="40"/>
      <c r="D529" s="72"/>
      <c r="E529" s="174"/>
      <c r="F529" s="30"/>
    </row>
    <row r="530" spans="1:6" ht="24">
      <c r="A530" s="31" t="s">
        <v>931</v>
      </c>
      <c r="B530" s="223" t="s">
        <v>97</v>
      </c>
      <c r="C530" s="40"/>
      <c r="D530" s="72"/>
      <c r="E530" s="174"/>
      <c r="F530" s="30"/>
    </row>
    <row r="531" spans="1:6" ht="14.25">
      <c r="A531" s="31" t="s">
        <v>932</v>
      </c>
      <c r="B531" s="223" t="s">
        <v>98</v>
      </c>
      <c r="C531" s="40"/>
      <c r="D531" s="72"/>
      <c r="E531" s="174"/>
      <c r="F531" s="30"/>
    </row>
    <row r="532" spans="1:6" ht="36">
      <c r="A532" s="31" t="s">
        <v>933</v>
      </c>
      <c r="B532" s="131" t="s">
        <v>807</v>
      </c>
      <c r="C532" s="40"/>
      <c r="D532" s="72"/>
      <c r="E532" s="174"/>
      <c r="F532" s="30"/>
    </row>
    <row r="533" spans="1:6" ht="120">
      <c r="A533" s="31" t="s">
        <v>934</v>
      </c>
      <c r="B533" s="131" t="s">
        <v>99</v>
      </c>
      <c r="C533" s="40"/>
      <c r="D533" s="72"/>
      <c r="E533" s="174"/>
      <c r="F533" s="30"/>
    </row>
    <row r="534" spans="1:6" ht="84">
      <c r="A534" s="31" t="s">
        <v>935</v>
      </c>
      <c r="B534" s="131" t="s">
        <v>100</v>
      </c>
      <c r="C534" s="40"/>
      <c r="D534" s="72"/>
      <c r="E534" s="174"/>
      <c r="F534" s="30"/>
    </row>
    <row r="535" spans="1:6" ht="24">
      <c r="A535" s="31" t="s">
        <v>936</v>
      </c>
      <c r="B535" s="223" t="s">
        <v>834</v>
      </c>
      <c r="C535" s="40"/>
      <c r="D535" s="72"/>
      <c r="E535" s="174"/>
      <c r="F535" s="30"/>
    </row>
    <row r="536" spans="1:6" ht="60">
      <c r="A536" s="31" t="s">
        <v>937</v>
      </c>
      <c r="B536" s="223" t="s">
        <v>835</v>
      </c>
      <c r="C536" s="40"/>
      <c r="D536" s="72"/>
      <c r="E536" s="174"/>
      <c r="F536" s="30"/>
    </row>
    <row r="537" spans="1:6" ht="14.25">
      <c r="A537" s="31" t="s">
        <v>938</v>
      </c>
      <c r="B537" s="223" t="s">
        <v>836</v>
      </c>
      <c r="C537" s="40"/>
      <c r="D537" s="72"/>
      <c r="E537" s="174"/>
      <c r="F537" s="30"/>
    </row>
    <row r="538" spans="1:6" ht="24">
      <c r="A538" s="31" t="s">
        <v>978</v>
      </c>
      <c r="B538" s="223" t="s">
        <v>219</v>
      </c>
      <c r="C538" s="40"/>
      <c r="D538" s="72"/>
      <c r="E538" s="174"/>
      <c r="F538" s="30"/>
    </row>
    <row r="539" spans="1:6" ht="14.25">
      <c r="A539" s="28" t="s">
        <v>939</v>
      </c>
      <c r="B539" s="138" t="s">
        <v>9</v>
      </c>
      <c r="C539" s="40"/>
      <c r="D539" s="72"/>
      <c r="E539" s="174"/>
      <c r="F539" s="30"/>
    </row>
    <row r="540" spans="1:6" ht="132">
      <c r="A540" s="31" t="s">
        <v>940</v>
      </c>
      <c r="B540" s="131" t="s">
        <v>657</v>
      </c>
      <c r="C540" s="40"/>
      <c r="D540" s="72"/>
      <c r="E540" s="174"/>
      <c r="F540" s="30"/>
    </row>
    <row r="541" spans="1:6">
      <c r="A541" s="52" t="s">
        <v>941</v>
      </c>
      <c r="B541" s="52" t="s">
        <v>837</v>
      </c>
      <c r="C541" s="46"/>
      <c r="D541" s="71"/>
      <c r="E541" s="125"/>
      <c r="F541" s="79">
        <f>SUM(F542:F561)</f>
        <v>0</v>
      </c>
    </row>
    <row r="542" spans="1:6" ht="25.5">
      <c r="A542" s="28" t="s">
        <v>942</v>
      </c>
      <c r="B542" s="138" t="s">
        <v>808</v>
      </c>
      <c r="C542" s="40"/>
      <c r="D542" s="72"/>
      <c r="E542" s="174"/>
      <c r="F542" s="30"/>
    </row>
    <row r="543" spans="1:6" ht="24">
      <c r="A543" s="31" t="s">
        <v>943</v>
      </c>
      <c r="B543" s="223" t="s">
        <v>809</v>
      </c>
      <c r="C543" s="40"/>
      <c r="D543" s="72"/>
      <c r="E543" s="224"/>
      <c r="F543" s="33"/>
    </row>
    <row r="544" spans="1:6" ht="24">
      <c r="A544" s="31" t="s">
        <v>944</v>
      </c>
      <c r="B544" s="223" t="s">
        <v>810</v>
      </c>
      <c r="C544" s="40"/>
      <c r="D544" s="72"/>
      <c r="E544" s="224"/>
      <c r="F544" s="33"/>
    </row>
    <row r="545" spans="1:6" ht="24">
      <c r="A545" s="31" t="s">
        <v>945</v>
      </c>
      <c r="B545" s="223" t="s">
        <v>811</v>
      </c>
      <c r="C545" s="40"/>
      <c r="D545" s="72"/>
      <c r="E545" s="224"/>
      <c r="F545" s="33"/>
    </row>
    <row r="546" spans="1:6">
      <c r="A546" s="31" t="s">
        <v>946</v>
      </c>
      <c r="B546" s="223" t="s">
        <v>812</v>
      </c>
      <c r="C546" s="40"/>
      <c r="D546" s="72"/>
      <c r="E546" s="224"/>
      <c r="F546" s="33"/>
    </row>
    <row r="547" spans="1:6" ht="24">
      <c r="A547" s="31" t="s">
        <v>947</v>
      </c>
      <c r="B547" s="223" t="s">
        <v>813</v>
      </c>
      <c r="C547" s="40"/>
      <c r="D547" s="72"/>
      <c r="E547" s="224"/>
      <c r="F547" s="33"/>
    </row>
    <row r="548" spans="1:6">
      <c r="A548" s="31" t="s">
        <v>948</v>
      </c>
      <c r="B548" s="223" t="s">
        <v>814</v>
      </c>
      <c r="C548" s="40"/>
      <c r="D548" s="72"/>
      <c r="E548" s="224"/>
      <c r="F548" s="33"/>
    </row>
    <row r="549" spans="1:6">
      <c r="A549" s="31" t="s">
        <v>949</v>
      </c>
      <c r="B549" s="223" t="s">
        <v>815</v>
      </c>
      <c r="C549" s="40"/>
      <c r="D549" s="72"/>
      <c r="E549" s="224"/>
      <c r="F549" s="33"/>
    </row>
    <row r="550" spans="1:6">
      <c r="A550" s="31" t="s">
        <v>950</v>
      </c>
      <c r="B550" s="223" t="s">
        <v>838</v>
      </c>
      <c r="C550" s="40"/>
      <c r="D550" s="72"/>
      <c r="E550" s="224"/>
      <c r="F550" s="33"/>
    </row>
    <row r="551" spans="1:6" ht="63.75">
      <c r="A551" s="28" t="s">
        <v>951</v>
      </c>
      <c r="B551" s="28" t="s">
        <v>849</v>
      </c>
      <c r="C551" s="40"/>
      <c r="D551" s="72"/>
      <c r="E551" s="174"/>
      <c r="F551" s="30"/>
    </row>
    <row r="552" spans="1:6" ht="192">
      <c r="A552" s="31" t="s">
        <v>952</v>
      </c>
      <c r="B552" s="234" t="s">
        <v>979</v>
      </c>
      <c r="C552" s="40" t="s">
        <v>26</v>
      </c>
      <c r="D552" s="73">
        <v>2</v>
      </c>
      <c r="E552" s="111"/>
      <c r="F552" s="33">
        <f>D552*E552</f>
        <v>0</v>
      </c>
    </row>
    <row r="553" spans="1:6" ht="168">
      <c r="A553" s="31" t="s">
        <v>953</v>
      </c>
      <c r="B553" s="235" t="s">
        <v>1175</v>
      </c>
      <c r="C553" s="40" t="s">
        <v>26</v>
      </c>
      <c r="D553" s="73">
        <v>1</v>
      </c>
      <c r="E553" s="111"/>
      <c r="F553" s="33">
        <f t="shared" ref="F553:F561" si="24">D553*E553</f>
        <v>0</v>
      </c>
    </row>
    <row r="554" spans="1:6" ht="180">
      <c r="A554" s="31" t="s">
        <v>954</v>
      </c>
      <c r="B554" s="234" t="s">
        <v>980</v>
      </c>
      <c r="C554" s="40" t="s">
        <v>26</v>
      </c>
      <c r="D554" s="73">
        <v>1</v>
      </c>
      <c r="E554" s="111"/>
      <c r="F554" s="33">
        <f t="shared" si="24"/>
        <v>0</v>
      </c>
    </row>
    <row r="555" spans="1:6" ht="156">
      <c r="A555" s="31" t="s">
        <v>955</v>
      </c>
      <c r="B555" s="234" t="s">
        <v>981</v>
      </c>
      <c r="C555" s="40" t="s">
        <v>26</v>
      </c>
      <c r="D555" s="73">
        <v>1</v>
      </c>
      <c r="E555" s="111"/>
      <c r="F555" s="33">
        <f t="shared" si="24"/>
        <v>0</v>
      </c>
    </row>
    <row r="556" spans="1:6" ht="156">
      <c r="A556" s="31" t="s">
        <v>956</v>
      </c>
      <c r="B556" s="234" t="s">
        <v>982</v>
      </c>
      <c r="C556" s="40" t="s">
        <v>26</v>
      </c>
      <c r="D556" s="73">
        <v>1</v>
      </c>
      <c r="E556" s="111"/>
      <c r="F556" s="33">
        <f t="shared" si="24"/>
        <v>0</v>
      </c>
    </row>
    <row r="557" spans="1:6" ht="192">
      <c r="A557" s="31" t="s">
        <v>957</v>
      </c>
      <c r="B557" s="234" t="s">
        <v>983</v>
      </c>
      <c r="C557" s="40" t="s">
        <v>26</v>
      </c>
      <c r="D557" s="73">
        <v>1</v>
      </c>
      <c r="E557" s="111"/>
      <c r="F557" s="33">
        <f t="shared" si="24"/>
        <v>0</v>
      </c>
    </row>
    <row r="558" spans="1:6" ht="192">
      <c r="A558" s="31" t="s">
        <v>958</v>
      </c>
      <c r="B558" s="234" t="s">
        <v>984</v>
      </c>
      <c r="C558" s="40" t="s">
        <v>26</v>
      </c>
      <c r="D558" s="73">
        <v>1</v>
      </c>
      <c r="E558" s="111"/>
      <c r="F558" s="33">
        <f t="shared" si="24"/>
        <v>0</v>
      </c>
    </row>
    <row r="559" spans="1:6" ht="156">
      <c r="A559" s="31" t="s">
        <v>959</v>
      </c>
      <c r="B559" s="234" t="s">
        <v>985</v>
      </c>
      <c r="C559" s="40" t="s">
        <v>26</v>
      </c>
      <c r="D559" s="73">
        <v>1</v>
      </c>
      <c r="E559" s="111"/>
      <c r="F559" s="33">
        <f t="shared" si="24"/>
        <v>0</v>
      </c>
    </row>
    <row r="560" spans="1:6" ht="192">
      <c r="A560" s="31" t="s">
        <v>960</v>
      </c>
      <c r="B560" s="234" t="s">
        <v>986</v>
      </c>
      <c r="C560" s="40" t="s">
        <v>26</v>
      </c>
      <c r="D560" s="73">
        <v>1</v>
      </c>
      <c r="E560" s="111"/>
      <c r="F560" s="33">
        <f t="shared" si="24"/>
        <v>0</v>
      </c>
    </row>
    <row r="561" spans="1:6" ht="168">
      <c r="A561" s="31" t="s">
        <v>961</v>
      </c>
      <c r="B561" s="234" t="s">
        <v>987</v>
      </c>
      <c r="C561" s="40" t="s">
        <v>26</v>
      </c>
      <c r="D561" s="73">
        <v>1</v>
      </c>
      <c r="E561" s="111"/>
      <c r="F561" s="33">
        <f t="shared" si="24"/>
        <v>0</v>
      </c>
    </row>
    <row r="562" spans="1:6">
      <c r="A562" s="52" t="s">
        <v>962</v>
      </c>
      <c r="B562" s="52" t="s">
        <v>963</v>
      </c>
      <c r="C562" s="46"/>
      <c r="D562" s="71"/>
      <c r="E562" s="125"/>
      <c r="F562" s="79">
        <f>SUM(F563:F571)</f>
        <v>0</v>
      </c>
    </row>
    <row r="563" spans="1:6" ht="25.5">
      <c r="A563" s="28" t="s">
        <v>964</v>
      </c>
      <c r="B563" s="138" t="s">
        <v>965</v>
      </c>
      <c r="C563" s="40"/>
      <c r="D563" s="72"/>
      <c r="E563" s="174"/>
      <c r="F563" s="30"/>
    </row>
    <row r="564" spans="1:6" ht="24">
      <c r="A564" s="31" t="s">
        <v>966</v>
      </c>
      <c r="B564" s="223" t="s">
        <v>967</v>
      </c>
      <c r="C564" s="40"/>
      <c r="D564" s="72"/>
      <c r="E564" s="224"/>
      <c r="F564" s="33"/>
    </row>
    <row r="565" spans="1:6">
      <c r="A565" s="31" t="s">
        <v>968</v>
      </c>
      <c r="B565" s="223" t="s">
        <v>969</v>
      </c>
      <c r="C565" s="40"/>
      <c r="D565" s="72"/>
      <c r="E565" s="224"/>
      <c r="F565" s="33"/>
    </row>
    <row r="566" spans="1:6">
      <c r="A566" s="31" t="s">
        <v>970</v>
      </c>
      <c r="B566" s="223" t="s">
        <v>812</v>
      </c>
      <c r="C566" s="40"/>
      <c r="D566" s="72"/>
      <c r="E566" s="224"/>
      <c r="F566" s="33"/>
    </row>
    <row r="567" spans="1:6" ht="24">
      <c r="A567" s="31" t="s">
        <v>971</v>
      </c>
      <c r="B567" s="223" t="s">
        <v>972</v>
      </c>
      <c r="C567" s="40"/>
      <c r="D567" s="72"/>
      <c r="E567" s="224"/>
      <c r="F567" s="33"/>
    </row>
    <row r="568" spans="1:6">
      <c r="A568" s="31" t="s">
        <v>973</v>
      </c>
      <c r="B568" s="223" t="s">
        <v>974</v>
      </c>
      <c r="C568" s="40"/>
      <c r="D568" s="72"/>
      <c r="E568" s="224"/>
      <c r="F568" s="33"/>
    </row>
    <row r="569" spans="1:6">
      <c r="A569" s="31" t="s">
        <v>975</v>
      </c>
      <c r="B569" s="223" t="s">
        <v>839</v>
      </c>
      <c r="C569" s="40"/>
      <c r="D569" s="72"/>
      <c r="E569" s="224"/>
      <c r="F569" s="33"/>
    </row>
    <row r="570" spans="1:6" ht="51">
      <c r="A570" s="28" t="s">
        <v>976</v>
      </c>
      <c r="B570" s="28" t="s">
        <v>988</v>
      </c>
      <c r="C570" s="40"/>
      <c r="D570" s="72"/>
      <c r="E570" s="174"/>
      <c r="F570" s="30"/>
    </row>
    <row r="571" spans="1:6" ht="156">
      <c r="A571" s="31" t="s">
        <v>977</v>
      </c>
      <c r="B571" s="234" t="s">
        <v>989</v>
      </c>
      <c r="C571" s="40" t="s">
        <v>26</v>
      </c>
      <c r="D571" s="73">
        <v>1</v>
      </c>
      <c r="E571" s="111"/>
      <c r="F571" s="33">
        <f>D571*E571</f>
        <v>0</v>
      </c>
    </row>
    <row r="572" spans="1:6" ht="15.75">
      <c r="A572" s="6" t="s">
        <v>106</v>
      </c>
      <c r="B572" s="6" t="s">
        <v>107</v>
      </c>
      <c r="C572" s="7"/>
      <c r="D572" s="63" t="s">
        <v>4</v>
      </c>
      <c r="E572" s="113"/>
      <c r="F572" s="8"/>
    </row>
    <row r="573" spans="1:6" ht="15">
      <c r="A573" s="49" t="s">
        <v>108</v>
      </c>
      <c r="B573" s="49" t="s">
        <v>217</v>
      </c>
      <c r="C573" s="50"/>
      <c r="D573" s="66" t="s">
        <v>4</v>
      </c>
      <c r="E573" s="114"/>
      <c r="F573" s="56"/>
    </row>
    <row r="574" spans="1:6" ht="15">
      <c r="A574" s="47" t="s">
        <v>136</v>
      </c>
      <c r="B574" s="47" t="s">
        <v>816</v>
      </c>
      <c r="C574" s="48"/>
      <c r="D574" s="70" t="s">
        <v>4</v>
      </c>
      <c r="E574" s="123"/>
      <c r="F574" s="51">
        <f>F585</f>
        <v>0</v>
      </c>
    </row>
    <row r="575" spans="1:6">
      <c r="A575" s="52" t="s">
        <v>990</v>
      </c>
      <c r="B575" s="52" t="s">
        <v>8</v>
      </c>
      <c r="C575" s="46"/>
      <c r="D575" s="71"/>
      <c r="E575" s="125"/>
      <c r="F575" s="54"/>
    </row>
    <row r="576" spans="1:6" ht="25.5">
      <c r="A576" s="28" t="s">
        <v>991</v>
      </c>
      <c r="B576" s="138" t="s">
        <v>840</v>
      </c>
      <c r="C576" s="40"/>
      <c r="D576" s="72"/>
      <c r="E576" s="174"/>
      <c r="F576" s="30"/>
    </row>
    <row r="577" spans="1:6" ht="14.25">
      <c r="A577" s="31" t="s">
        <v>992</v>
      </c>
      <c r="B577" s="131" t="s">
        <v>841</v>
      </c>
      <c r="C577" s="40"/>
      <c r="D577" s="72"/>
      <c r="E577" s="174"/>
      <c r="F577" s="30"/>
    </row>
    <row r="578" spans="1:6" ht="36">
      <c r="A578" s="31" t="s">
        <v>993</v>
      </c>
      <c r="B578" s="223" t="s">
        <v>842</v>
      </c>
      <c r="C578" s="40"/>
      <c r="D578" s="72"/>
      <c r="E578" s="174"/>
      <c r="F578" s="30"/>
    </row>
    <row r="579" spans="1:6" ht="24">
      <c r="A579" s="31" t="s">
        <v>994</v>
      </c>
      <c r="B579" s="131" t="s">
        <v>843</v>
      </c>
      <c r="C579" s="40"/>
      <c r="D579" s="72"/>
      <c r="E579" s="174"/>
      <c r="F579" s="30"/>
    </row>
    <row r="580" spans="1:6" ht="24">
      <c r="A580" s="31" t="s">
        <v>995</v>
      </c>
      <c r="B580" s="223" t="s">
        <v>844</v>
      </c>
      <c r="C580" s="40"/>
      <c r="D580" s="72"/>
      <c r="E580" s="174"/>
      <c r="F580" s="30"/>
    </row>
    <row r="581" spans="1:6" ht="14.25">
      <c r="A581" s="31" t="s">
        <v>996</v>
      </c>
      <c r="B581" s="131" t="s">
        <v>845</v>
      </c>
      <c r="C581" s="40"/>
      <c r="D581" s="72"/>
      <c r="E581" s="174"/>
      <c r="F581" s="30"/>
    </row>
    <row r="582" spans="1:6" ht="14.25">
      <c r="A582" s="31" t="s">
        <v>997</v>
      </c>
      <c r="B582" s="223" t="s">
        <v>846</v>
      </c>
      <c r="C582" s="40"/>
      <c r="D582" s="72"/>
      <c r="E582" s="174"/>
      <c r="F582" s="30"/>
    </row>
    <row r="583" spans="1:6" ht="14.25">
      <c r="A583" s="28" t="s">
        <v>998</v>
      </c>
      <c r="B583" s="138" t="s">
        <v>9</v>
      </c>
      <c r="C583" s="40"/>
      <c r="D583" s="72"/>
      <c r="E583" s="174"/>
      <c r="F583" s="30"/>
    </row>
    <row r="584" spans="1:6" ht="132">
      <c r="A584" s="31" t="s">
        <v>999</v>
      </c>
      <c r="B584" s="131" t="s">
        <v>657</v>
      </c>
      <c r="C584" s="40"/>
      <c r="D584" s="72"/>
      <c r="E584" s="174"/>
      <c r="F584" s="30"/>
    </row>
    <row r="585" spans="1:6">
      <c r="A585" s="52" t="s">
        <v>1000</v>
      </c>
      <c r="B585" s="52" t="s">
        <v>847</v>
      </c>
      <c r="C585" s="46"/>
      <c r="D585" s="71"/>
      <c r="E585" s="125"/>
      <c r="F585" s="54">
        <f>SUM(F586:F588)</f>
        <v>0</v>
      </c>
    </row>
    <row r="586" spans="1:6" ht="229.5">
      <c r="A586" s="28" t="s">
        <v>1001</v>
      </c>
      <c r="B586" s="28" t="s">
        <v>848</v>
      </c>
      <c r="C586" s="40"/>
      <c r="D586" s="72"/>
      <c r="E586" s="174"/>
      <c r="F586" s="30"/>
    </row>
    <row r="587" spans="1:6">
      <c r="A587" s="31" t="s">
        <v>1002</v>
      </c>
      <c r="B587" s="128" t="s">
        <v>1228</v>
      </c>
      <c r="C587" s="40" t="s">
        <v>12</v>
      </c>
      <c r="D587" s="72">
        <v>14.4</v>
      </c>
      <c r="E587" s="111"/>
      <c r="F587" s="33">
        <f>D587*E587</f>
        <v>0</v>
      </c>
    </row>
    <row r="588" spans="1:6">
      <c r="A588" s="31" t="s">
        <v>1226</v>
      </c>
      <c r="B588" s="236" t="s">
        <v>1227</v>
      </c>
      <c r="C588" s="40" t="s">
        <v>26</v>
      </c>
      <c r="D588" s="73">
        <v>3</v>
      </c>
      <c r="E588" s="111"/>
      <c r="F588" s="33">
        <f>D588*E588</f>
        <v>0</v>
      </c>
    </row>
    <row r="589" spans="1:6" ht="15.75">
      <c r="A589" s="6" t="s">
        <v>106</v>
      </c>
      <c r="B589" s="6" t="s">
        <v>107</v>
      </c>
      <c r="C589" s="7"/>
      <c r="D589" s="63" t="s">
        <v>4</v>
      </c>
      <c r="E589" s="113"/>
      <c r="F589" s="8"/>
    </row>
    <row r="590" spans="1:6" ht="15">
      <c r="A590" s="49" t="s">
        <v>108</v>
      </c>
      <c r="B590" s="49" t="s">
        <v>217</v>
      </c>
      <c r="C590" s="50"/>
      <c r="D590" s="66" t="s">
        <v>4</v>
      </c>
      <c r="E590" s="114"/>
      <c r="F590" s="56"/>
    </row>
    <row r="591" spans="1:6" ht="15">
      <c r="A591" s="47" t="s">
        <v>137</v>
      </c>
      <c r="B591" s="47" t="s">
        <v>306</v>
      </c>
      <c r="C591" s="48"/>
      <c r="D591" s="70" t="s">
        <v>4</v>
      </c>
      <c r="E591" s="123"/>
      <c r="F591" s="51">
        <f>F607</f>
        <v>0</v>
      </c>
    </row>
    <row r="592" spans="1:6">
      <c r="A592" s="52" t="s">
        <v>462</v>
      </c>
      <c r="B592" s="52" t="s">
        <v>8</v>
      </c>
      <c r="C592" s="46"/>
      <c r="D592" s="71"/>
      <c r="E592" s="125"/>
      <c r="F592" s="54"/>
    </row>
    <row r="593" spans="1:6" ht="25.5">
      <c r="A593" s="28" t="s">
        <v>463</v>
      </c>
      <c r="B593" s="28" t="s">
        <v>307</v>
      </c>
      <c r="C593" s="40"/>
      <c r="D593" s="72"/>
      <c r="E593" s="174"/>
      <c r="F593" s="30"/>
    </row>
    <row r="594" spans="1:6" ht="24">
      <c r="A594" s="31" t="s">
        <v>464</v>
      </c>
      <c r="B594" s="237" t="s">
        <v>384</v>
      </c>
      <c r="C594" s="238"/>
      <c r="D594" s="239"/>
      <c r="E594" s="239"/>
      <c r="F594" s="238"/>
    </row>
    <row r="595" spans="1:6" ht="36">
      <c r="A595" s="31" t="s">
        <v>465</v>
      </c>
      <c r="B595" s="240" t="s">
        <v>385</v>
      </c>
      <c r="C595" s="241"/>
      <c r="D595" s="242"/>
      <c r="E595" s="242"/>
      <c r="F595" s="241"/>
    </row>
    <row r="596" spans="1:6" ht="24">
      <c r="A596" s="31" t="s">
        <v>466</v>
      </c>
      <c r="B596" s="243" t="s">
        <v>386</v>
      </c>
      <c r="C596" s="244"/>
      <c r="D596" s="245"/>
      <c r="E596" s="245"/>
      <c r="F596" s="244"/>
    </row>
    <row r="597" spans="1:6" ht="24">
      <c r="A597" s="31" t="s">
        <v>467</v>
      </c>
      <c r="B597" s="238" t="s">
        <v>1194</v>
      </c>
      <c r="C597" s="238"/>
      <c r="D597" s="239"/>
      <c r="E597" s="239"/>
      <c r="F597" s="238"/>
    </row>
    <row r="598" spans="1:6" ht="24">
      <c r="A598" s="31" t="s">
        <v>468</v>
      </c>
      <c r="B598" s="243" t="s">
        <v>387</v>
      </c>
      <c r="C598" s="244"/>
      <c r="D598" s="245"/>
      <c r="E598" s="245"/>
      <c r="F598" s="244"/>
    </row>
    <row r="599" spans="1:6" ht="48">
      <c r="A599" s="31" t="s">
        <v>469</v>
      </c>
      <c r="B599" s="243" t="s">
        <v>388</v>
      </c>
      <c r="C599" s="244"/>
      <c r="D599" s="245"/>
      <c r="E599" s="245"/>
      <c r="F599" s="244"/>
    </row>
    <row r="600" spans="1:6" ht="24">
      <c r="A600" s="31" t="s">
        <v>470</v>
      </c>
      <c r="B600" s="243" t="s">
        <v>389</v>
      </c>
      <c r="C600" s="244"/>
      <c r="D600" s="245"/>
      <c r="E600" s="245"/>
      <c r="F600" s="244"/>
    </row>
    <row r="601" spans="1:6" ht="60">
      <c r="A601" s="31" t="s">
        <v>471</v>
      </c>
      <c r="B601" s="243" t="s">
        <v>390</v>
      </c>
      <c r="C601" s="244"/>
      <c r="D601" s="245"/>
      <c r="E601" s="245"/>
      <c r="F601" s="244"/>
    </row>
    <row r="602" spans="1:6" ht="24">
      <c r="A602" s="31" t="s">
        <v>472</v>
      </c>
      <c r="B602" s="243" t="s">
        <v>391</v>
      </c>
      <c r="C602" s="244"/>
      <c r="D602" s="245"/>
      <c r="E602" s="245"/>
      <c r="F602" s="244"/>
    </row>
    <row r="603" spans="1:6" ht="24">
      <c r="A603" s="31" t="s">
        <v>473</v>
      </c>
      <c r="B603" s="243" t="s">
        <v>392</v>
      </c>
      <c r="C603" s="244"/>
      <c r="D603" s="245"/>
      <c r="E603" s="245"/>
      <c r="F603" s="244"/>
    </row>
    <row r="604" spans="1:6" ht="96">
      <c r="A604" s="31" t="s">
        <v>474</v>
      </c>
      <c r="B604" s="246" t="s">
        <v>1207</v>
      </c>
      <c r="C604" s="244"/>
      <c r="D604" s="245"/>
      <c r="E604" s="245"/>
      <c r="F604" s="244"/>
    </row>
    <row r="605" spans="1:6">
      <c r="A605" s="28" t="s">
        <v>475</v>
      </c>
      <c r="B605" s="138" t="s">
        <v>9</v>
      </c>
      <c r="C605" s="247"/>
      <c r="D605" s="248"/>
      <c r="E605" s="248"/>
      <c r="F605" s="247"/>
    </row>
    <row r="606" spans="1:6" ht="108">
      <c r="A606" s="31" t="s">
        <v>476</v>
      </c>
      <c r="B606" s="131" t="s">
        <v>723</v>
      </c>
      <c r="C606" s="40"/>
      <c r="D606" s="72"/>
      <c r="E606" s="174"/>
      <c r="F606" s="30"/>
    </row>
    <row r="607" spans="1:6">
      <c r="A607" s="52" t="s">
        <v>477</v>
      </c>
      <c r="B607" s="52" t="s">
        <v>806</v>
      </c>
      <c r="C607" s="46"/>
      <c r="D607" s="71"/>
      <c r="E607" s="125"/>
      <c r="F607" s="79">
        <f>SUM(F608:F615)</f>
        <v>0</v>
      </c>
    </row>
    <row r="608" spans="1:6" ht="127.5">
      <c r="A608" s="28" t="s">
        <v>478</v>
      </c>
      <c r="B608" s="28" t="s">
        <v>1201</v>
      </c>
      <c r="C608" s="40"/>
      <c r="D608" s="72"/>
      <c r="E608" s="174"/>
      <c r="F608" s="30"/>
    </row>
    <row r="609" spans="1:6">
      <c r="A609" s="31" t="s">
        <v>479</v>
      </c>
      <c r="B609" s="128" t="s">
        <v>1007</v>
      </c>
      <c r="C609" s="40" t="s">
        <v>12</v>
      </c>
      <c r="D609" s="72">
        <v>226.83999999999997</v>
      </c>
      <c r="E609" s="111"/>
      <c r="F609" s="33">
        <f>D609*E609</f>
        <v>0</v>
      </c>
    </row>
    <row r="610" spans="1:6">
      <c r="A610" s="31" t="s">
        <v>480</v>
      </c>
      <c r="B610" s="128" t="s">
        <v>805</v>
      </c>
      <c r="C610" s="40" t="s">
        <v>12</v>
      </c>
      <c r="D610" s="72">
        <v>5.5</v>
      </c>
      <c r="E610" s="111"/>
      <c r="F610" s="33">
        <f>D610*E610</f>
        <v>0</v>
      </c>
    </row>
    <row r="611" spans="1:6" ht="204">
      <c r="A611" s="28" t="s">
        <v>481</v>
      </c>
      <c r="B611" s="28" t="s">
        <v>1202</v>
      </c>
      <c r="C611" s="40"/>
      <c r="D611" s="72"/>
      <c r="E611" s="224"/>
      <c r="F611" s="33"/>
    </row>
    <row r="612" spans="1:6">
      <c r="A612" s="31" t="s">
        <v>482</v>
      </c>
      <c r="B612" s="128" t="s">
        <v>1008</v>
      </c>
      <c r="C612" s="40" t="s">
        <v>12</v>
      </c>
      <c r="D612" s="72">
        <v>10373.56</v>
      </c>
      <c r="E612" s="111"/>
      <c r="F612" s="33">
        <f>D612*E612</f>
        <v>0</v>
      </c>
    </row>
    <row r="613" spans="1:6">
      <c r="A613" s="31" t="s">
        <v>483</v>
      </c>
      <c r="B613" s="128" t="s">
        <v>1009</v>
      </c>
      <c r="C613" s="40" t="s">
        <v>12</v>
      </c>
      <c r="D613" s="72">
        <v>78.8</v>
      </c>
      <c r="E613" s="111"/>
      <c r="F613" s="33">
        <f>D613*E613</f>
        <v>0</v>
      </c>
    </row>
    <row r="614" spans="1:6" ht="38.25">
      <c r="A614" s="28" t="s">
        <v>484</v>
      </c>
      <c r="B614" s="28" t="s">
        <v>485</v>
      </c>
      <c r="C614" s="40"/>
      <c r="D614" s="72"/>
      <c r="E614" s="224"/>
      <c r="F614" s="33"/>
    </row>
    <row r="615" spans="1:6">
      <c r="A615" s="31" t="s">
        <v>486</v>
      </c>
      <c r="B615" s="128" t="s">
        <v>1010</v>
      </c>
      <c r="C615" s="40" t="s">
        <v>65</v>
      </c>
      <c r="D615" s="72">
        <v>2437</v>
      </c>
      <c r="E615" s="111"/>
      <c r="F615" s="33">
        <f>D615*E615</f>
        <v>0</v>
      </c>
    </row>
    <row r="616" spans="1:6" ht="15.75">
      <c r="A616" s="6" t="s">
        <v>106</v>
      </c>
      <c r="B616" s="6" t="s">
        <v>107</v>
      </c>
      <c r="C616" s="7"/>
      <c r="D616" s="63" t="s">
        <v>4</v>
      </c>
      <c r="E616" s="113"/>
      <c r="F616" s="8"/>
    </row>
    <row r="617" spans="1:6" ht="15">
      <c r="A617" s="49" t="s">
        <v>108</v>
      </c>
      <c r="B617" s="49" t="s">
        <v>217</v>
      </c>
      <c r="C617" s="50"/>
      <c r="D617" s="66" t="s">
        <v>4</v>
      </c>
      <c r="E617" s="114"/>
      <c r="F617" s="56"/>
    </row>
    <row r="618" spans="1:6" ht="15">
      <c r="A618" s="47" t="s">
        <v>138</v>
      </c>
      <c r="B618" s="47" t="s">
        <v>289</v>
      </c>
      <c r="C618" s="48"/>
      <c r="D618" s="70" t="s">
        <v>4</v>
      </c>
      <c r="E618" s="123"/>
      <c r="F618" s="51">
        <f>F640+F647+F652</f>
        <v>0</v>
      </c>
    </row>
    <row r="619" spans="1:6">
      <c r="A619" s="52" t="s">
        <v>487</v>
      </c>
      <c r="B619" s="52" t="s">
        <v>8</v>
      </c>
      <c r="C619" s="46"/>
      <c r="D619" s="71"/>
      <c r="E619" s="125"/>
      <c r="F619" s="54"/>
    </row>
    <row r="620" spans="1:6" ht="25.5">
      <c r="A620" s="191" t="s">
        <v>488</v>
      </c>
      <c r="B620" s="191" t="s">
        <v>394</v>
      </c>
      <c r="C620" s="249"/>
      <c r="D620" s="250"/>
      <c r="E620" s="250"/>
      <c r="F620" s="251"/>
    </row>
    <row r="621" spans="1:6" ht="24">
      <c r="A621" s="252" t="s">
        <v>489</v>
      </c>
      <c r="B621" s="213" t="s">
        <v>49</v>
      </c>
      <c r="C621" s="249"/>
      <c r="D621" s="250"/>
      <c r="E621" s="250"/>
      <c r="F621" s="251"/>
    </row>
    <row r="622" spans="1:6" ht="24">
      <c r="A622" s="252" t="s">
        <v>490</v>
      </c>
      <c r="B622" s="253" t="s">
        <v>395</v>
      </c>
      <c r="C622" s="254"/>
      <c r="D622" s="255"/>
      <c r="E622" s="255"/>
      <c r="F622" s="256"/>
    </row>
    <row r="623" spans="1:6" ht="36">
      <c r="A623" s="252" t="s">
        <v>491</v>
      </c>
      <c r="B623" s="253" t="s">
        <v>396</v>
      </c>
      <c r="C623" s="254"/>
      <c r="D623" s="255"/>
      <c r="E623" s="255"/>
      <c r="F623" s="256"/>
    </row>
    <row r="624" spans="1:6" ht="24">
      <c r="A624" s="252" t="s">
        <v>492</v>
      </c>
      <c r="B624" s="253" t="s">
        <v>64</v>
      </c>
      <c r="C624" s="254"/>
      <c r="D624" s="255"/>
      <c r="E624" s="255"/>
      <c r="F624" s="256"/>
    </row>
    <row r="625" spans="1:6" ht="24">
      <c r="A625" s="252" t="s">
        <v>493</v>
      </c>
      <c r="B625" s="253" t="s">
        <v>397</v>
      </c>
      <c r="C625" s="254"/>
      <c r="D625" s="255"/>
      <c r="E625" s="255"/>
      <c r="F625" s="256"/>
    </row>
    <row r="626" spans="1:6" ht="24">
      <c r="A626" s="252" t="s">
        <v>494</v>
      </c>
      <c r="B626" s="253" t="s">
        <v>398</v>
      </c>
      <c r="C626" s="254"/>
      <c r="D626" s="255"/>
      <c r="E626" s="255"/>
      <c r="F626" s="256"/>
    </row>
    <row r="627" spans="1:6" ht="24">
      <c r="A627" s="252" t="s">
        <v>495</v>
      </c>
      <c r="B627" s="253" t="s">
        <v>399</v>
      </c>
      <c r="C627" s="254"/>
      <c r="D627" s="255"/>
      <c r="E627" s="255"/>
      <c r="F627" s="256"/>
    </row>
    <row r="628" spans="1:6" ht="36">
      <c r="A628" s="252" t="s">
        <v>496</v>
      </c>
      <c r="B628" s="253" t="s">
        <v>400</v>
      </c>
      <c r="C628" s="254"/>
      <c r="D628" s="255"/>
      <c r="E628" s="255"/>
      <c r="F628" s="256"/>
    </row>
    <row r="629" spans="1:6" ht="36">
      <c r="A629" s="252" t="s">
        <v>497</v>
      </c>
      <c r="B629" s="253" t="s">
        <v>1193</v>
      </c>
      <c r="C629" s="254"/>
      <c r="D629" s="255"/>
      <c r="E629" s="255"/>
      <c r="F629" s="256"/>
    </row>
    <row r="630" spans="1:6" ht="24">
      <c r="A630" s="252" t="s">
        <v>498</v>
      </c>
      <c r="B630" s="253" t="s">
        <v>401</v>
      </c>
      <c r="C630" s="254"/>
      <c r="D630" s="255"/>
      <c r="E630" s="255"/>
      <c r="F630" s="256"/>
    </row>
    <row r="631" spans="1:6">
      <c r="A631" s="252" t="s">
        <v>499</v>
      </c>
      <c r="B631" s="253" t="s">
        <v>402</v>
      </c>
      <c r="C631" s="254"/>
      <c r="D631" s="255"/>
      <c r="E631" s="255"/>
      <c r="F631" s="256"/>
    </row>
    <row r="632" spans="1:6" ht="24">
      <c r="A632" s="252" t="s">
        <v>500</v>
      </c>
      <c r="B632" s="253" t="s">
        <v>403</v>
      </c>
      <c r="C632" s="254"/>
      <c r="D632" s="255"/>
      <c r="E632" s="255"/>
      <c r="F632" s="256"/>
    </row>
    <row r="633" spans="1:6" ht="24">
      <c r="A633" s="252" t="s">
        <v>501</v>
      </c>
      <c r="B633" s="257" t="s">
        <v>404</v>
      </c>
      <c r="C633" s="258"/>
      <c r="D633" s="259"/>
      <c r="E633" s="259"/>
      <c r="F633" s="212"/>
    </row>
    <row r="634" spans="1:6" ht="24">
      <c r="A634" s="252" t="s">
        <v>502</v>
      </c>
      <c r="B634" s="257" t="s">
        <v>405</v>
      </c>
      <c r="C634" s="258"/>
      <c r="D634" s="259"/>
      <c r="E634" s="259"/>
      <c r="F634" s="212"/>
    </row>
    <row r="635" spans="1:6" ht="60">
      <c r="A635" s="252" t="s">
        <v>503</v>
      </c>
      <c r="B635" s="257" t="s">
        <v>1205</v>
      </c>
      <c r="C635" s="258"/>
      <c r="D635" s="259"/>
      <c r="E635" s="259"/>
      <c r="F635" s="212"/>
    </row>
    <row r="636" spans="1:6">
      <c r="A636" s="252" t="s">
        <v>504</v>
      </c>
      <c r="B636" s="257" t="s">
        <v>406</v>
      </c>
      <c r="C636" s="258"/>
      <c r="D636" s="259"/>
      <c r="E636" s="259"/>
      <c r="F636" s="212"/>
    </row>
    <row r="637" spans="1:6" ht="24">
      <c r="A637" s="252" t="s">
        <v>505</v>
      </c>
      <c r="B637" s="257" t="s">
        <v>407</v>
      </c>
      <c r="C637" s="258"/>
      <c r="D637" s="259"/>
      <c r="E637" s="259"/>
      <c r="F637" s="212"/>
    </row>
    <row r="638" spans="1:6">
      <c r="A638" s="191" t="s">
        <v>506</v>
      </c>
      <c r="B638" s="191" t="s">
        <v>9</v>
      </c>
      <c r="C638" s="249"/>
      <c r="D638" s="250"/>
      <c r="E638" s="250"/>
      <c r="F638" s="251"/>
    </row>
    <row r="639" spans="1:6" ht="108">
      <c r="A639" s="260" t="s">
        <v>507</v>
      </c>
      <c r="B639" s="213" t="s">
        <v>724</v>
      </c>
      <c r="C639" s="258"/>
      <c r="D639" s="259"/>
      <c r="E639" s="259"/>
      <c r="F639" s="212"/>
    </row>
    <row r="640" spans="1:6">
      <c r="A640" s="87" t="s">
        <v>508</v>
      </c>
      <c r="B640" s="88" t="s">
        <v>408</v>
      </c>
      <c r="C640" s="89"/>
      <c r="D640" s="90"/>
      <c r="E640" s="90"/>
      <c r="F640" s="91">
        <f>SUM(F641:F646)</f>
        <v>0</v>
      </c>
    </row>
    <row r="641" spans="1:6">
      <c r="A641" s="191" t="s">
        <v>509</v>
      </c>
      <c r="B641" s="191" t="s">
        <v>409</v>
      </c>
      <c r="C641" s="92"/>
      <c r="D641" s="93"/>
      <c r="E641" s="93"/>
      <c r="F641" s="94"/>
    </row>
    <row r="642" spans="1:6" ht="24">
      <c r="A642" s="213" t="s">
        <v>510</v>
      </c>
      <c r="B642" s="95" t="s">
        <v>410</v>
      </c>
      <c r="C642" s="96"/>
      <c r="D642" s="97"/>
      <c r="E642" s="97"/>
      <c r="F642" s="98"/>
    </row>
    <row r="643" spans="1:6" ht="140.25">
      <c r="A643" s="191" t="s">
        <v>511</v>
      </c>
      <c r="B643" s="191" t="s">
        <v>429</v>
      </c>
      <c r="C643" s="258"/>
      <c r="D643" s="259"/>
      <c r="E643" s="259"/>
      <c r="F643" s="212"/>
    </row>
    <row r="644" spans="1:6" ht="48">
      <c r="A644" s="213" t="s">
        <v>512</v>
      </c>
      <c r="B644" s="261" t="s">
        <v>411</v>
      </c>
      <c r="C644" s="262" t="s">
        <v>12</v>
      </c>
      <c r="D644" s="263">
        <v>20.179600000000001</v>
      </c>
      <c r="E644" s="111"/>
      <c r="F644" s="206">
        <f t="shared" ref="F644" si="25">+E644*D644</f>
        <v>0</v>
      </c>
    </row>
    <row r="645" spans="1:6" ht="51">
      <c r="A645" s="191" t="s">
        <v>513</v>
      </c>
      <c r="B645" s="191" t="s">
        <v>292</v>
      </c>
      <c r="C645" s="204"/>
      <c r="D645" s="205"/>
      <c r="E645" s="205"/>
      <c r="F645" s="264"/>
    </row>
    <row r="646" spans="1:6" ht="48">
      <c r="A646" s="213" t="s">
        <v>514</v>
      </c>
      <c r="B646" s="213" t="s">
        <v>293</v>
      </c>
      <c r="C646" s="262" t="s">
        <v>12</v>
      </c>
      <c r="D646" s="263">
        <v>20.179600000000001</v>
      </c>
      <c r="E646" s="111"/>
      <c r="F646" s="206">
        <f t="shared" ref="F646" si="26">+E646*D646</f>
        <v>0</v>
      </c>
    </row>
    <row r="647" spans="1:6">
      <c r="A647" s="87" t="s">
        <v>515</v>
      </c>
      <c r="B647" s="88" t="s">
        <v>412</v>
      </c>
      <c r="C647" s="89"/>
      <c r="D647" s="90"/>
      <c r="E647" s="90"/>
      <c r="F647" s="91">
        <f>SUM(F648:F651)</f>
        <v>0</v>
      </c>
    </row>
    <row r="648" spans="1:6">
      <c r="A648" s="191" t="s">
        <v>516</v>
      </c>
      <c r="B648" s="191" t="s">
        <v>409</v>
      </c>
      <c r="C648" s="92"/>
      <c r="D648" s="93"/>
      <c r="E648" s="93"/>
      <c r="F648" s="94"/>
    </row>
    <row r="649" spans="1:6" ht="24">
      <c r="A649" s="213" t="s">
        <v>517</v>
      </c>
      <c r="B649" s="213" t="s">
        <v>413</v>
      </c>
      <c r="C649" s="96"/>
      <c r="D649" s="97"/>
      <c r="E649" s="97"/>
      <c r="F649" s="98"/>
    </row>
    <row r="650" spans="1:6" ht="165.75">
      <c r="A650" s="191" t="s">
        <v>518</v>
      </c>
      <c r="B650" s="191" t="s">
        <v>414</v>
      </c>
      <c r="C650" s="258"/>
      <c r="D650" s="259"/>
      <c r="E650" s="259"/>
      <c r="F650" s="212"/>
    </row>
    <row r="651" spans="1:6" ht="36">
      <c r="A651" s="213" t="s">
        <v>519</v>
      </c>
      <c r="B651" s="213" t="s">
        <v>415</v>
      </c>
      <c r="C651" s="262" t="s">
        <v>12</v>
      </c>
      <c r="D651" s="263">
        <v>85.771200000000007</v>
      </c>
      <c r="E651" s="111"/>
      <c r="F651" s="206">
        <f t="shared" ref="F651" si="27">+E651*D651</f>
        <v>0</v>
      </c>
    </row>
    <row r="652" spans="1:6">
      <c r="A652" s="87" t="s">
        <v>520</v>
      </c>
      <c r="B652" s="88" t="s">
        <v>416</v>
      </c>
      <c r="C652" s="89"/>
      <c r="D652" s="90"/>
      <c r="E652" s="90"/>
      <c r="F652" s="91">
        <f>SUM(F653:F656)</f>
        <v>0</v>
      </c>
    </row>
    <row r="653" spans="1:6">
      <c r="A653" s="191" t="s">
        <v>521</v>
      </c>
      <c r="B653" s="191" t="s">
        <v>417</v>
      </c>
      <c r="C653" s="258"/>
      <c r="D653" s="259"/>
      <c r="E653" s="259"/>
      <c r="F653" s="212"/>
    </row>
    <row r="654" spans="1:6" ht="48">
      <c r="A654" s="213" t="s">
        <v>522</v>
      </c>
      <c r="B654" s="213" t="s">
        <v>393</v>
      </c>
      <c r="C654" s="262" t="s">
        <v>65</v>
      </c>
      <c r="D654" s="263">
        <v>2</v>
      </c>
      <c r="E654" s="111"/>
      <c r="F654" s="206">
        <f t="shared" ref="F654:F655" si="28">+E654*D654</f>
        <v>0</v>
      </c>
    </row>
    <row r="655" spans="1:6" ht="36">
      <c r="A655" s="213" t="s">
        <v>523</v>
      </c>
      <c r="B655" s="265" t="s">
        <v>418</v>
      </c>
      <c r="C655" s="262" t="s">
        <v>65</v>
      </c>
      <c r="D655" s="263">
        <v>40.08</v>
      </c>
      <c r="E655" s="111"/>
      <c r="F655" s="206">
        <f t="shared" si="28"/>
        <v>0</v>
      </c>
    </row>
    <row r="656" spans="1:6" ht="36">
      <c r="A656" s="213" t="s">
        <v>524</v>
      </c>
      <c r="B656" s="266" t="s">
        <v>430</v>
      </c>
      <c r="C656" s="267" t="s">
        <v>123</v>
      </c>
      <c r="D656" s="279"/>
      <c r="E656" s="144">
        <f>(F640+F647+SUM(F654:F655))*0.03</f>
        <v>0</v>
      </c>
      <c r="F656" s="268">
        <f>E656</f>
        <v>0</v>
      </c>
    </row>
    <row r="657" spans="1:6" ht="15.75">
      <c r="A657" s="6" t="s">
        <v>106</v>
      </c>
      <c r="B657" s="6" t="s">
        <v>107</v>
      </c>
      <c r="C657" s="7"/>
      <c r="D657" s="63" t="s">
        <v>4</v>
      </c>
      <c r="E657" s="113"/>
      <c r="F657" s="8"/>
    </row>
    <row r="658" spans="1:6" ht="15">
      <c r="A658" s="49" t="s">
        <v>108</v>
      </c>
      <c r="B658" s="49" t="s">
        <v>217</v>
      </c>
      <c r="C658" s="50"/>
      <c r="D658" s="66" t="s">
        <v>4</v>
      </c>
      <c r="E658" s="114"/>
      <c r="F658" s="56"/>
    </row>
    <row r="659" spans="1:6" ht="15">
      <c r="A659" s="47" t="s">
        <v>139</v>
      </c>
      <c r="B659" s="47" t="s">
        <v>294</v>
      </c>
      <c r="C659" s="48"/>
      <c r="D659" s="70" t="s">
        <v>4</v>
      </c>
      <c r="E659" s="123"/>
      <c r="F659" s="51">
        <f>F671</f>
        <v>0</v>
      </c>
    </row>
    <row r="660" spans="1:6">
      <c r="A660" s="52" t="s">
        <v>1011</v>
      </c>
      <c r="B660" s="52" t="s">
        <v>8</v>
      </c>
      <c r="C660" s="46"/>
      <c r="D660" s="71"/>
      <c r="E660" s="125"/>
      <c r="F660" s="54"/>
    </row>
    <row r="661" spans="1:6" ht="25.5">
      <c r="A661" s="28" t="s">
        <v>1012</v>
      </c>
      <c r="B661" s="138" t="s">
        <v>86</v>
      </c>
      <c r="C661" s="40"/>
      <c r="D661" s="72"/>
      <c r="E661" s="174"/>
      <c r="F661" s="30"/>
    </row>
    <row r="662" spans="1:6" ht="24">
      <c r="A662" s="31" t="s">
        <v>1013</v>
      </c>
      <c r="B662" s="131" t="s">
        <v>49</v>
      </c>
      <c r="C662" s="40"/>
      <c r="D662" s="72"/>
      <c r="E662" s="174"/>
      <c r="F662" s="30"/>
    </row>
    <row r="663" spans="1:6" ht="24">
      <c r="A663" s="31" t="s">
        <v>1014</v>
      </c>
      <c r="B663" s="223" t="s">
        <v>87</v>
      </c>
      <c r="C663" s="40"/>
      <c r="D663" s="72"/>
      <c r="E663" s="174"/>
      <c r="F663" s="30"/>
    </row>
    <row r="664" spans="1:6" ht="36">
      <c r="A664" s="31" t="s">
        <v>1015</v>
      </c>
      <c r="B664" s="223" t="s">
        <v>88</v>
      </c>
      <c r="C664" s="40"/>
      <c r="D664" s="72"/>
      <c r="E664" s="174"/>
      <c r="F664" s="30"/>
    </row>
    <row r="665" spans="1:6" ht="24">
      <c r="A665" s="31" t="s">
        <v>1016</v>
      </c>
      <c r="B665" s="223" t="s">
        <v>89</v>
      </c>
      <c r="C665" s="40"/>
      <c r="D665" s="72"/>
      <c r="E665" s="174"/>
      <c r="F665" s="30"/>
    </row>
    <row r="666" spans="1:6" ht="24">
      <c r="A666" s="31" t="s">
        <v>1017</v>
      </c>
      <c r="B666" s="223" t="s">
        <v>90</v>
      </c>
      <c r="C666" s="40"/>
      <c r="D666" s="72"/>
      <c r="E666" s="174"/>
      <c r="F666" s="30"/>
    </row>
    <row r="667" spans="1:6" ht="14.25">
      <c r="A667" s="31" t="s">
        <v>1018</v>
      </c>
      <c r="B667" s="223" t="s">
        <v>91</v>
      </c>
      <c r="C667" s="40"/>
      <c r="D667" s="72"/>
      <c r="E667" s="174"/>
      <c r="F667" s="30"/>
    </row>
    <row r="668" spans="1:6" ht="24">
      <c r="A668" s="31" t="s">
        <v>1019</v>
      </c>
      <c r="B668" s="223" t="s">
        <v>64</v>
      </c>
      <c r="C668" s="40"/>
      <c r="D668" s="72"/>
      <c r="E668" s="174"/>
      <c r="F668" s="30"/>
    </row>
    <row r="669" spans="1:6" ht="14.25">
      <c r="A669" s="28" t="s">
        <v>1020</v>
      </c>
      <c r="B669" s="138" t="s">
        <v>9</v>
      </c>
      <c r="C669" s="40"/>
      <c r="D669" s="72"/>
      <c r="E669" s="174"/>
      <c r="F669" s="30"/>
    </row>
    <row r="670" spans="1:6" ht="108">
      <c r="A670" s="31" t="s">
        <v>1021</v>
      </c>
      <c r="B670" s="131" t="s">
        <v>724</v>
      </c>
      <c r="C670" s="40"/>
      <c r="D670" s="72"/>
      <c r="E670" s="174"/>
      <c r="F670" s="30"/>
    </row>
    <row r="671" spans="1:6">
      <c r="A671" s="52" t="s">
        <v>1022</v>
      </c>
      <c r="B671" s="52" t="s">
        <v>92</v>
      </c>
      <c r="C671" s="46"/>
      <c r="D671" s="71"/>
      <c r="E671" s="125"/>
      <c r="F671" s="79">
        <f>SUM(F672:F680)</f>
        <v>0</v>
      </c>
    </row>
    <row r="672" spans="1:6" ht="25.5">
      <c r="A672" s="28" t="s">
        <v>1023</v>
      </c>
      <c r="B672" s="138" t="s">
        <v>851</v>
      </c>
      <c r="C672" s="40"/>
      <c r="D672" s="72"/>
      <c r="E672" s="174"/>
      <c r="F672" s="30"/>
    </row>
    <row r="673" spans="1:6" ht="24">
      <c r="A673" s="31" t="s">
        <v>1024</v>
      </c>
      <c r="B673" s="131" t="s">
        <v>93</v>
      </c>
      <c r="C673" s="40"/>
      <c r="D673" s="72"/>
      <c r="E673" s="224"/>
      <c r="F673" s="33"/>
    </row>
    <row r="674" spans="1:6" ht="36">
      <c r="A674" s="31" t="s">
        <v>1025</v>
      </c>
      <c r="B674" s="131" t="s">
        <v>94</v>
      </c>
      <c r="C674" s="40"/>
      <c r="D674" s="72"/>
      <c r="E674" s="224"/>
      <c r="F674" s="33"/>
    </row>
    <row r="675" spans="1:6" ht="36">
      <c r="A675" s="31" t="s">
        <v>1026</v>
      </c>
      <c r="B675" s="131" t="s">
        <v>852</v>
      </c>
      <c r="C675" s="40"/>
      <c r="D675" s="72"/>
      <c r="E675" s="224"/>
      <c r="F675" s="33"/>
    </row>
    <row r="676" spans="1:6">
      <c r="A676" s="31" t="s">
        <v>1027</v>
      </c>
      <c r="B676" s="131" t="s">
        <v>853</v>
      </c>
      <c r="C676" s="40"/>
      <c r="D676" s="72"/>
      <c r="E676" s="224"/>
      <c r="F676" s="33"/>
    </row>
    <row r="677" spans="1:6" ht="25.5">
      <c r="A677" s="28" t="s">
        <v>1028</v>
      </c>
      <c r="B677" s="138" t="s">
        <v>854</v>
      </c>
      <c r="C677" s="40"/>
      <c r="D677" s="72"/>
      <c r="E677" s="174"/>
      <c r="F677" s="30"/>
    </row>
    <row r="678" spans="1:6" ht="36">
      <c r="A678" s="31" t="s">
        <v>1029</v>
      </c>
      <c r="B678" s="128" t="s">
        <v>1030</v>
      </c>
      <c r="C678" s="40" t="s">
        <v>12</v>
      </c>
      <c r="D678" s="72">
        <v>189.22199999999998</v>
      </c>
      <c r="E678" s="111"/>
      <c r="F678" s="33">
        <f>D678*E678</f>
        <v>0</v>
      </c>
    </row>
    <row r="679" spans="1:6" ht="38.25">
      <c r="A679" s="28" t="s">
        <v>1031</v>
      </c>
      <c r="B679" s="138" t="s">
        <v>855</v>
      </c>
      <c r="C679" s="40"/>
      <c r="D679" s="72"/>
      <c r="E679" s="174"/>
      <c r="F679" s="30"/>
    </row>
    <row r="680" spans="1:6" ht="24">
      <c r="A680" s="31" t="s">
        <v>1032</v>
      </c>
      <c r="B680" s="128" t="s">
        <v>856</v>
      </c>
      <c r="C680" s="40" t="s">
        <v>12</v>
      </c>
      <c r="D680" s="72">
        <v>3943</v>
      </c>
      <c r="E680" s="111"/>
      <c r="F680" s="33">
        <f>D680*E680</f>
        <v>0</v>
      </c>
    </row>
    <row r="681" spans="1:6" ht="15.75">
      <c r="A681" s="6" t="s">
        <v>106</v>
      </c>
      <c r="B681" s="6" t="s">
        <v>107</v>
      </c>
      <c r="C681" s="7"/>
      <c r="D681" s="63" t="s">
        <v>4</v>
      </c>
      <c r="E681" s="113"/>
      <c r="F681" s="8"/>
    </row>
    <row r="682" spans="1:6" ht="15">
      <c r="A682" s="49" t="s">
        <v>108</v>
      </c>
      <c r="B682" s="49" t="s">
        <v>217</v>
      </c>
      <c r="C682" s="50"/>
      <c r="D682" s="66" t="s">
        <v>4</v>
      </c>
      <c r="E682" s="114"/>
      <c r="F682" s="56"/>
    </row>
    <row r="683" spans="1:6" ht="15">
      <c r="A683" s="47" t="s">
        <v>525</v>
      </c>
      <c r="B683" s="47" t="s">
        <v>431</v>
      </c>
      <c r="C683" s="48"/>
      <c r="D683" s="70" t="s">
        <v>4</v>
      </c>
      <c r="E683" s="123"/>
      <c r="F683" s="51">
        <f>F689</f>
        <v>0</v>
      </c>
    </row>
    <row r="684" spans="1:6">
      <c r="A684" s="52" t="s">
        <v>526</v>
      </c>
      <c r="B684" s="52" t="s">
        <v>8</v>
      </c>
      <c r="C684" s="46"/>
      <c r="D684" s="71"/>
      <c r="E684" s="125"/>
      <c r="F684" s="54"/>
    </row>
    <row r="685" spans="1:6" ht="14.25">
      <c r="A685" s="28" t="s">
        <v>527</v>
      </c>
      <c r="B685" s="28" t="s">
        <v>1101</v>
      </c>
      <c r="C685" s="40"/>
      <c r="D685" s="72"/>
      <c r="E685" s="174"/>
      <c r="F685" s="30"/>
    </row>
    <row r="686" spans="1:6" ht="48">
      <c r="A686" s="31" t="s">
        <v>528</v>
      </c>
      <c r="B686" s="128" t="s">
        <v>1102</v>
      </c>
      <c r="C686" s="40"/>
      <c r="D686" s="72"/>
      <c r="E686" s="174"/>
      <c r="F686" s="30"/>
    </row>
    <row r="687" spans="1:6" ht="14.25">
      <c r="A687" s="28" t="s">
        <v>529</v>
      </c>
      <c r="B687" s="138" t="s">
        <v>9</v>
      </c>
      <c r="C687" s="40"/>
      <c r="D687" s="72"/>
      <c r="E687" s="174"/>
      <c r="F687" s="30"/>
    </row>
    <row r="688" spans="1:6" ht="132">
      <c r="A688" s="31" t="s">
        <v>530</v>
      </c>
      <c r="B688" s="131" t="s">
        <v>657</v>
      </c>
      <c r="C688" s="40"/>
      <c r="D688" s="72"/>
      <c r="E688" s="174"/>
      <c r="F688" s="30"/>
    </row>
    <row r="689" spans="1:6">
      <c r="A689" s="52" t="s">
        <v>531</v>
      </c>
      <c r="B689" s="52" t="s">
        <v>431</v>
      </c>
      <c r="C689" s="46"/>
      <c r="D689" s="71"/>
      <c r="E689" s="125"/>
      <c r="F689" s="79">
        <f>SUM(F690:F700)</f>
        <v>0</v>
      </c>
    </row>
    <row r="690" spans="1:6" ht="25.5">
      <c r="A690" s="28" t="s">
        <v>648</v>
      </c>
      <c r="B690" s="28" t="s">
        <v>419</v>
      </c>
      <c r="C690" s="40"/>
      <c r="D690" s="72"/>
      <c r="E690" s="174"/>
      <c r="F690" s="30"/>
    </row>
    <row r="691" spans="1:6" ht="25.5">
      <c r="A691" s="31" t="s">
        <v>649</v>
      </c>
      <c r="B691" s="226" t="s">
        <v>420</v>
      </c>
      <c r="C691" s="40"/>
      <c r="D691" s="72"/>
      <c r="E691" s="174"/>
      <c r="F691" s="30"/>
    </row>
    <row r="692" spans="1:6" ht="48">
      <c r="A692" s="31" t="s">
        <v>650</v>
      </c>
      <c r="B692" s="227" t="s">
        <v>421</v>
      </c>
      <c r="C692" s="40"/>
      <c r="D692" s="72"/>
      <c r="E692" s="224"/>
      <c r="F692" s="33"/>
    </row>
    <row r="693" spans="1:6" ht="48">
      <c r="A693" s="31" t="s">
        <v>651</v>
      </c>
      <c r="B693" s="227" t="s">
        <v>422</v>
      </c>
      <c r="C693" s="40"/>
      <c r="D693" s="72"/>
      <c r="E693" s="224"/>
      <c r="F693" s="33"/>
    </row>
    <row r="694" spans="1:6" ht="48">
      <c r="A694" s="31" t="s">
        <v>652</v>
      </c>
      <c r="B694" s="227" t="s">
        <v>423</v>
      </c>
      <c r="C694" s="40"/>
      <c r="D694" s="72"/>
      <c r="E694" s="224"/>
      <c r="F694" s="33"/>
    </row>
    <row r="695" spans="1:6" ht="24">
      <c r="A695" s="31" t="s">
        <v>653</v>
      </c>
      <c r="B695" s="227" t="s">
        <v>424</v>
      </c>
      <c r="C695" s="40"/>
      <c r="D695" s="72"/>
      <c r="E695" s="224"/>
      <c r="F695" s="33"/>
    </row>
    <row r="696" spans="1:6" ht="216">
      <c r="A696" s="31" t="s">
        <v>654</v>
      </c>
      <c r="B696" s="227" t="s">
        <v>425</v>
      </c>
      <c r="C696" s="40"/>
      <c r="D696" s="72"/>
      <c r="E696" s="224"/>
      <c r="F696" s="33"/>
    </row>
    <row r="697" spans="1:6" ht="24">
      <c r="A697" s="31" t="s">
        <v>655</v>
      </c>
      <c r="B697" s="227" t="s">
        <v>426</v>
      </c>
      <c r="C697" s="40"/>
      <c r="D697" s="72"/>
      <c r="E697" s="224"/>
      <c r="F697" s="33"/>
    </row>
    <row r="698" spans="1:6" ht="102">
      <c r="A698" s="28" t="s">
        <v>532</v>
      </c>
      <c r="B698" s="28" t="s">
        <v>647</v>
      </c>
      <c r="C698" s="40"/>
      <c r="D698" s="72"/>
      <c r="E698" s="174"/>
      <c r="F698" s="30"/>
    </row>
    <row r="699" spans="1:6" ht="384">
      <c r="A699" s="31" t="s">
        <v>533</v>
      </c>
      <c r="B699" s="128" t="s">
        <v>656</v>
      </c>
      <c r="C699" s="40"/>
      <c r="D699" s="72"/>
      <c r="E699" s="224"/>
      <c r="F699" s="33"/>
    </row>
    <row r="700" spans="1:6" ht="180">
      <c r="A700" s="31"/>
      <c r="B700" s="128" t="s">
        <v>534</v>
      </c>
      <c r="C700" s="40" t="s">
        <v>66</v>
      </c>
      <c r="D700" s="72">
        <v>1</v>
      </c>
      <c r="E700" s="111"/>
      <c r="F700" s="33">
        <f>D700*E700</f>
        <v>0</v>
      </c>
    </row>
    <row r="701" spans="1:6" ht="15.75">
      <c r="A701" s="6" t="s">
        <v>106</v>
      </c>
      <c r="B701" s="6" t="s">
        <v>107</v>
      </c>
      <c r="C701" s="7"/>
      <c r="D701" s="63" t="s">
        <v>4</v>
      </c>
      <c r="E701" s="113"/>
      <c r="F701" s="8"/>
    </row>
    <row r="702" spans="1:6" ht="15">
      <c r="A702" s="49" t="s">
        <v>108</v>
      </c>
      <c r="B702" s="49" t="s">
        <v>217</v>
      </c>
      <c r="C702" s="50"/>
      <c r="D702" s="66" t="s">
        <v>4</v>
      </c>
      <c r="E702" s="114"/>
      <c r="F702" s="56"/>
    </row>
    <row r="703" spans="1:6" ht="15">
      <c r="A703" s="47" t="s">
        <v>798</v>
      </c>
      <c r="B703" s="47" t="s">
        <v>718</v>
      </c>
      <c r="C703" s="48"/>
      <c r="D703" s="70" t="s">
        <v>4</v>
      </c>
      <c r="E703" s="123"/>
      <c r="F703" s="51">
        <f>F704+F709+F713+F716+F719</f>
        <v>0</v>
      </c>
    </row>
    <row r="704" spans="1:6">
      <c r="A704" s="52" t="s">
        <v>799</v>
      </c>
      <c r="B704" s="52" t="s">
        <v>722</v>
      </c>
      <c r="C704" s="46"/>
      <c r="D704" s="71"/>
      <c r="E704" s="125"/>
      <c r="F704" s="79">
        <f>SUM(F705:F708)</f>
        <v>0</v>
      </c>
    </row>
    <row r="705" spans="1:6" ht="140.25">
      <c r="A705" s="28" t="s">
        <v>800</v>
      </c>
      <c r="B705" s="225" t="s">
        <v>1103</v>
      </c>
      <c r="C705" s="40"/>
      <c r="D705" s="72"/>
      <c r="E705" s="174"/>
      <c r="F705" s="30"/>
    </row>
    <row r="706" spans="1:6" ht="132">
      <c r="A706" s="31" t="s">
        <v>801</v>
      </c>
      <c r="B706" s="128" t="s">
        <v>1104</v>
      </c>
      <c r="C706" s="40"/>
      <c r="D706" s="72"/>
      <c r="E706" s="174"/>
      <c r="F706" s="30"/>
    </row>
    <row r="707" spans="1:6">
      <c r="A707" s="31" t="s">
        <v>802</v>
      </c>
      <c r="B707" s="128" t="s">
        <v>1105</v>
      </c>
      <c r="C707" s="40" t="s">
        <v>11</v>
      </c>
      <c r="D707" s="72">
        <v>0.1</v>
      </c>
      <c r="E707" s="111"/>
      <c r="F707" s="33">
        <f>D707*E707</f>
        <v>0</v>
      </c>
    </row>
    <row r="708" spans="1:6">
      <c r="A708" s="31" t="s">
        <v>803</v>
      </c>
      <c r="B708" s="128" t="s">
        <v>1106</v>
      </c>
      <c r="C708" s="40" t="s">
        <v>11</v>
      </c>
      <c r="D708" s="72">
        <v>0.3</v>
      </c>
      <c r="E708" s="111"/>
      <c r="F708" s="33">
        <f>D708*E708</f>
        <v>0</v>
      </c>
    </row>
    <row r="709" spans="1:6">
      <c r="A709" s="52" t="s">
        <v>1033</v>
      </c>
      <c r="B709" s="52" t="s">
        <v>857</v>
      </c>
      <c r="C709" s="46"/>
      <c r="D709" s="71"/>
      <c r="E709" s="125"/>
      <c r="F709" s="79">
        <f>SUM(F710:F712)</f>
        <v>0</v>
      </c>
    </row>
    <row r="710" spans="1:6" ht="25.5">
      <c r="A710" s="28" t="s">
        <v>1034</v>
      </c>
      <c r="B710" s="225" t="s">
        <v>858</v>
      </c>
      <c r="C710" s="40"/>
      <c r="D710" s="72"/>
      <c r="E710" s="174"/>
      <c r="F710" s="30"/>
    </row>
    <row r="711" spans="1:6">
      <c r="A711" s="31" t="s">
        <v>802</v>
      </c>
      <c r="B711" s="128" t="s">
        <v>1035</v>
      </c>
      <c r="C711" s="40" t="s">
        <v>26</v>
      </c>
      <c r="D711" s="73">
        <v>1</v>
      </c>
      <c r="E711" s="111"/>
      <c r="F711" s="33">
        <f>D711*E711</f>
        <v>0</v>
      </c>
    </row>
    <row r="712" spans="1:6">
      <c r="A712" s="31" t="s">
        <v>803</v>
      </c>
      <c r="B712" s="128" t="s">
        <v>1036</v>
      </c>
      <c r="C712" s="40" t="s">
        <v>26</v>
      </c>
      <c r="D712" s="73">
        <v>3</v>
      </c>
      <c r="E712" s="111"/>
      <c r="F712" s="33">
        <f>D712*E712</f>
        <v>0</v>
      </c>
    </row>
    <row r="713" spans="1:6">
      <c r="A713" s="52" t="s">
        <v>1037</v>
      </c>
      <c r="B713" s="52" t="s">
        <v>1107</v>
      </c>
      <c r="C713" s="46"/>
      <c r="D713" s="71"/>
      <c r="E713" s="125"/>
      <c r="F713" s="79">
        <f>SUM(F714:F715)</f>
        <v>0</v>
      </c>
    </row>
    <row r="714" spans="1:6" ht="38.25">
      <c r="A714" s="28" t="s">
        <v>1038</v>
      </c>
      <c r="B714" s="28" t="s">
        <v>59</v>
      </c>
      <c r="C714" s="29"/>
      <c r="D714" s="83"/>
      <c r="E714" s="174"/>
      <c r="F714" s="30"/>
    </row>
    <row r="715" spans="1:6">
      <c r="A715" s="103" t="s">
        <v>1087</v>
      </c>
      <c r="B715" s="129" t="s">
        <v>357</v>
      </c>
      <c r="C715" s="146" t="s">
        <v>12</v>
      </c>
      <c r="D715" s="143">
        <v>10725</v>
      </c>
      <c r="E715" s="111"/>
      <c r="F715" s="147">
        <f>D715*E715</f>
        <v>0</v>
      </c>
    </row>
    <row r="716" spans="1:6">
      <c r="A716" s="52" t="s">
        <v>1108</v>
      </c>
      <c r="B716" s="108" t="s">
        <v>1111</v>
      </c>
      <c r="C716" s="46"/>
      <c r="D716" s="71"/>
      <c r="E716" s="125"/>
      <c r="F716" s="79">
        <f>SUM(F717:F718)</f>
        <v>0</v>
      </c>
    </row>
    <row r="717" spans="1:6" ht="14.25">
      <c r="A717" s="28" t="s">
        <v>1109</v>
      </c>
      <c r="B717" s="269" t="s">
        <v>1112</v>
      </c>
      <c r="C717" s="40"/>
      <c r="D717" s="72"/>
      <c r="E717" s="174"/>
      <c r="F717" s="30"/>
    </row>
    <row r="718" spans="1:6">
      <c r="A718" s="103" t="s">
        <v>1110</v>
      </c>
      <c r="B718" s="270" t="s">
        <v>1113</v>
      </c>
      <c r="C718" s="40" t="s">
        <v>26</v>
      </c>
      <c r="D718" s="73">
        <v>1</v>
      </c>
      <c r="E718" s="111"/>
      <c r="F718" s="33">
        <f>D718*E718</f>
        <v>0</v>
      </c>
    </row>
    <row r="719" spans="1:6">
      <c r="A719" s="52" t="s">
        <v>1124</v>
      </c>
      <c r="B719" s="52" t="s">
        <v>1039</v>
      </c>
      <c r="C719" s="46"/>
      <c r="D719" s="71"/>
      <c r="E719" s="125"/>
      <c r="F719" s="79">
        <f>SUM(F720:F770)</f>
        <v>0</v>
      </c>
    </row>
    <row r="720" spans="1:6" ht="38.25">
      <c r="A720" s="28" t="s">
        <v>1125</v>
      </c>
      <c r="B720" s="225" t="s">
        <v>1040</v>
      </c>
      <c r="C720" s="40"/>
      <c r="D720" s="72"/>
      <c r="E720" s="174"/>
      <c r="F720" s="30"/>
    </row>
    <row r="721" spans="1:6">
      <c r="A721" s="103" t="s">
        <v>1126</v>
      </c>
      <c r="B721" s="243" t="s">
        <v>1041</v>
      </c>
      <c r="C721" s="271" t="s">
        <v>65</v>
      </c>
      <c r="D721" s="272">
        <v>235</v>
      </c>
      <c r="E721" s="111"/>
      <c r="F721" s="33">
        <f>D721*E721</f>
        <v>0</v>
      </c>
    </row>
    <row r="722" spans="1:6">
      <c r="A722" s="103" t="s">
        <v>1127</v>
      </c>
      <c r="B722" s="243" t="s">
        <v>1042</v>
      </c>
      <c r="C722" s="271" t="s">
        <v>65</v>
      </c>
      <c r="D722" s="272">
        <v>180</v>
      </c>
      <c r="E722" s="111"/>
      <c r="F722" s="33">
        <f t="shared" ref="F722:F745" si="29">D722*E722</f>
        <v>0</v>
      </c>
    </row>
    <row r="723" spans="1:6">
      <c r="A723" s="103" t="s">
        <v>1128</v>
      </c>
      <c r="B723" s="243" t="s">
        <v>1043</v>
      </c>
      <c r="C723" s="271" t="s">
        <v>65</v>
      </c>
      <c r="D723" s="272">
        <v>305</v>
      </c>
      <c r="E723" s="111"/>
      <c r="F723" s="33">
        <f t="shared" si="29"/>
        <v>0</v>
      </c>
    </row>
    <row r="724" spans="1:6">
      <c r="A724" s="103" t="s">
        <v>1129</v>
      </c>
      <c r="B724" s="243" t="s">
        <v>1044</v>
      </c>
      <c r="C724" s="271" t="s">
        <v>65</v>
      </c>
      <c r="D724" s="272">
        <v>33</v>
      </c>
      <c r="E724" s="111"/>
      <c r="F724" s="33">
        <f t="shared" si="29"/>
        <v>0</v>
      </c>
    </row>
    <row r="725" spans="1:6">
      <c r="A725" s="103" t="s">
        <v>1130</v>
      </c>
      <c r="B725" s="243" t="s">
        <v>1045</v>
      </c>
      <c r="C725" s="271" t="s">
        <v>66</v>
      </c>
      <c r="D725" s="272">
        <v>10</v>
      </c>
      <c r="E725" s="111"/>
      <c r="F725" s="33">
        <f t="shared" si="29"/>
        <v>0</v>
      </c>
    </row>
    <row r="726" spans="1:6">
      <c r="A726" s="103" t="s">
        <v>1131</v>
      </c>
      <c r="B726" s="243" t="s">
        <v>1046</v>
      </c>
      <c r="C726" s="271" t="s">
        <v>65</v>
      </c>
      <c r="D726" s="272">
        <v>2710</v>
      </c>
      <c r="E726" s="111"/>
      <c r="F726" s="33">
        <f t="shared" si="29"/>
        <v>0</v>
      </c>
    </row>
    <row r="727" spans="1:6">
      <c r="A727" s="103" t="s">
        <v>1132</v>
      </c>
      <c r="B727" s="243" t="s">
        <v>1047</v>
      </c>
      <c r="C727" s="271" t="s">
        <v>65</v>
      </c>
      <c r="D727" s="272">
        <v>190</v>
      </c>
      <c r="E727" s="111"/>
      <c r="F727" s="33">
        <f t="shared" si="29"/>
        <v>0</v>
      </c>
    </row>
    <row r="728" spans="1:6">
      <c r="A728" s="103" t="s">
        <v>1133</v>
      </c>
      <c r="B728" s="243" t="s">
        <v>1048</v>
      </c>
      <c r="C728" s="271" t="s">
        <v>65</v>
      </c>
      <c r="D728" s="272">
        <v>76</v>
      </c>
      <c r="E728" s="111"/>
      <c r="F728" s="33">
        <f t="shared" si="29"/>
        <v>0</v>
      </c>
    </row>
    <row r="729" spans="1:6">
      <c r="A729" s="103" t="s">
        <v>1134</v>
      </c>
      <c r="B729" s="243" t="s">
        <v>1049</v>
      </c>
      <c r="C729" s="271" t="s">
        <v>26</v>
      </c>
      <c r="D729" s="273">
        <v>6</v>
      </c>
      <c r="E729" s="111"/>
      <c r="F729" s="33">
        <f t="shared" si="29"/>
        <v>0</v>
      </c>
    </row>
    <row r="730" spans="1:6">
      <c r="A730" s="103" t="s">
        <v>1135</v>
      </c>
      <c r="B730" s="243" t="s">
        <v>1050</v>
      </c>
      <c r="C730" s="271" t="s">
        <v>26</v>
      </c>
      <c r="D730" s="273">
        <v>22</v>
      </c>
      <c r="E730" s="111"/>
      <c r="F730" s="33">
        <f t="shared" si="29"/>
        <v>0</v>
      </c>
    </row>
    <row r="731" spans="1:6">
      <c r="A731" s="103" t="s">
        <v>1136</v>
      </c>
      <c r="B731" s="243" t="s">
        <v>1051</v>
      </c>
      <c r="C731" s="271" t="s">
        <v>26</v>
      </c>
      <c r="D731" s="273">
        <v>10</v>
      </c>
      <c r="E731" s="111"/>
      <c r="F731" s="33">
        <f t="shared" si="29"/>
        <v>0</v>
      </c>
    </row>
    <row r="732" spans="1:6">
      <c r="A732" s="103" t="s">
        <v>1137</v>
      </c>
      <c r="B732" s="243" t="s">
        <v>1052</v>
      </c>
      <c r="C732" s="271" t="s">
        <v>26</v>
      </c>
      <c r="D732" s="273">
        <v>5</v>
      </c>
      <c r="E732" s="111"/>
      <c r="F732" s="33">
        <f t="shared" si="29"/>
        <v>0</v>
      </c>
    </row>
    <row r="733" spans="1:6">
      <c r="A733" s="103" t="s">
        <v>1138</v>
      </c>
      <c r="B733" s="243" t="s">
        <v>1053</v>
      </c>
      <c r="C733" s="271" t="s">
        <v>26</v>
      </c>
      <c r="D733" s="273">
        <v>4</v>
      </c>
      <c r="E733" s="111"/>
      <c r="F733" s="33">
        <f t="shared" si="29"/>
        <v>0</v>
      </c>
    </row>
    <row r="734" spans="1:6">
      <c r="A734" s="103" t="s">
        <v>1139</v>
      </c>
      <c r="B734" s="243" t="s">
        <v>1054</v>
      </c>
      <c r="C734" s="271" t="s">
        <v>26</v>
      </c>
      <c r="D734" s="273">
        <v>2</v>
      </c>
      <c r="E734" s="111"/>
      <c r="F734" s="33">
        <f t="shared" si="29"/>
        <v>0</v>
      </c>
    </row>
    <row r="735" spans="1:6">
      <c r="A735" s="103" t="s">
        <v>1140</v>
      </c>
      <c r="B735" s="243" t="s">
        <v>1055</v>
      </c>
      <c r="C735" s="271" t="s">
        <v>12</v>
      </c>
      <c r="D735" s="272">
        <v>5</v>
      </c>
      <c r="E735" s="111"/>
      <c r="F735" s="33">
        <f t="shared" si="29"/>
        <v>0</v>
      </c>
    </row>
    <row r="736" spans="1:6">
      <c r="A736" s="103" t="s">
        <v>1141</v>
      </c>
      <c r="B736" s="243" t="s">
        <v>1054</v>
      </c>
      <c r="C736" s="271" t="s">
        <v>26</v>
      </c>
      <c r="D736" s="273">
        <v>2</v>
      </c>
      <c r="E736" s="111"/>
      <c r="F736" s="33">
        <f t="shared" si="29"/>
        <v>0</v>
      </c>
    </row>
    <row r="737" spans="1:6">
      <c r="A737" s="103" t="s">
        <v>1142</v>
      </c>
      <c r="B737" s="243" t="s">
        <v>1056</v>
      </c>
      <c r="C737" s="271" t="s">
        <v>26</v>
      </c>
      <c r="D737" s="273">
        <v>5</v>
      </c>
      <c r="E737" s="111"/>
      <c r="F737" s="33">
        <f t="shared" si="29"/>
        <v>0</v>
      </c>
    </row>
    <row r="738" spans="1:6">
      <c r="A738" s="103" t="s">
        <v>1143</v>
      </c>
      <c r="B738" s="243" t="s">
        <v>1057</v>
      </c>
      <c r="C738" s="271" t="s">
        <v>26</v>
      </c>
      <c r="D738" s="273">
        <v>5</v>
      </c>
      <c r="E738" s="111"/>
      <c r="F738" s="33">
        <f t="shared" si="29"/>
        <v>0</v>
      </c>
    </row>
    <row r="739" spans="1:6">
      <c r="A739" s="103" t="s">
        <v>1144</v>
      </c>
      <c r="B739" s="243" t="s">
        <v>1058</v>
      </c>
      <c r="C739" s="271" t="s">
        <v>26</v>
      </c>
      <c r="D739" s="273">
        <v>2</v>
      </c>
      <c r="E739" s="111"/>
      <c r="F739" s="33">
        <f t="shared" si="29"/>
        <v>0</v>
      </c>
    </row>
    <row r="740" spans="1:6">
      <c r="A740" s="103" t="s">
        <v>1145</v>
      </c>
      <c r="B740" s="243" t="s">
        <v>1059</v>
      </c>
      <c r="C740" s="271" t="s">
        <v>26</v>
      </c>
      <c r="D740" s="273">
        <v>332</v>
      </c>
      <c r="E740" s="111"/>
      <c r="F740" s="33">
        <f t="shared" si="29"/>
        <v>0</v>
      </c>
    </row>
    <row r="741" spans="1:6">
      <c r="A741" s="103" t="s">
        <v>1146</v>
      </c>
      <c r="B741" s="243" t="s">
        <v>1060</v>
      </c>
      <c r="C741" s="271" t="s">
        <v>65</v>
      </c>
      <c r="D741" s="272">
        <v>68</v>
      </c>
      <c r="E741" s="111"/>
      <c r="F741" s="33">
        <f t="shared" si="29"/>
        <v>0</v>
      </c>
    </row>
    <row r="742" spans="1:6">
      <c r="A742" s="103" t="s">
        <v>1147</v>
      </c>
      <c r="B742" s="243" t="s">
        <v>1061</v>
      </c>
      <c r="C742" s="271" t="s">
        <v>65</v>
      </c>
      <c r="D742" s="272">
        <v>98</v>
      </c>
      <c r="E742" s="111"/>
      <c r="F742" s="33">
        <f t="shared" si="29"/>
        <v>0</v>
      </c>
    </row>
    <row r="743" spans="1:6">
      <c r="A743" s="103" t="s">
        <v>1148</v>
      </c>
      <c r="B743" s="243" t="s">
        <v>1062</v>
      </c>
      <c r="C743" s="271" t="s">
        <v>26</v>
      </c>
      <c r="D743" s="273">
        <v>95</v>
      </c>
      <c r="E743" s="111"/>
      <c r="F743" s="33">
        <f t="shared" si="29"/>
        <v>0</v>
      </c>
    </row>
    <row r="744" spans="1:6">
      <c r="A744" s="103" t="s">
        <v>1149</v>
      </c>
      <c r="B744" s="243" t="s">
        <v>1063</v>
      </c>
      <c r="C744" s="271" t="s">
        <v>26</v>
      </c>
      <c r="D744" s="273">
        <v>80</v>
      </c>
      <c r="E744" s="111"/>
      <c r="F744" s="33">
        <f t="shared" si="29"/>
        <v>0</v>
      </c>
    </row>
    <row r="745" spans="1:6">
      <c r="A745" s="103" t="s">
        <v>1150</v>
      </c>
      <c r="B745" s="243" t="s">
        <v>1064</v>
      </c>
      <c r="C745" s="271" t="s">
        <v>12</v>
      </c>
      <c r="D745" s="272">
        <v>15</v>
      </c>
      <c r="E745" s="111"/>
      <c r="F745" s="33">
        <f t="shared" si="29"/>
        <v>0</v>
      </c>
    </row>
    <row r="746" spans="1:6" ht="38.25">
      <c r="A746" s="28" t="s">
        <v>1151</v>
      </c>
      <c r="B746" s="274" t="s">
        <v>1088</v>
      </c>
      <c r="C746" s="275"/>
      <c r="D746" s="106"/>
      <c r="E746" s="174"/>
      <c r="F746" s="30"/>
    </row>
    <row r="747" spans="1:6">
      <c r="A747" s="103" t="s">
        <v>1152</v>
      </c>
      <c r="B747" s="276" t="s">
        <v>1065</v>
      </c>
      <c r="C747" s="104" t="s">
        <v>26</v>
      </c>
      <c r="D747" s="73">
        <v>11</v>
      </c>
      <c r="E747" s="111"/>
      <c r="F747" s="33">
        <f>D747*E747</f>
        <v>0</v>
      </c>
    </row>
    <row r="748" spans="1:6">
      <c r="A748" s="103" t="s">
        <v>1153</v>
      </c>
      <c r="B748" s="276" t="s">
        <v>1066</v>
      </c>
      <c r="C748" s="78" t="s">
        <v>26</v>
      </c>
      <c r="D748" s="73">
        <v>2</v>
      </c>
      <c r="E748" s="111"/>
      <c r="F748" s="33">
        <f>D748*E748</f>
        <v>0</v>
      </c>
    </row>
    <row r="749" spans="1:6">
      <c r="A749" s="103" t="s">
        <v>1154</v>
      </c>
      <c r="B749" s="276" t="s">
        <v>1067</v>
      </c>
      <c r="C749" s="78" t="s">
        <v>26</v>
      </c>
      <c r="D749" s="73">
        <v>2</v>
      </c>
      <c r="E749" s="111"/>
      <c r="F749" s="33">
        <f>D749*E749</f>
        <v>0</v>
      </c>
    </row>
    <row r="750" spans="1:6">
      <c r="A750" s="103" t="s">
        <v>1155</v>
      </c>
      <c r="B750" s="276" t="s">
        <v>1068</v>
      </c>
      <c r="C750" s="78" t="s">
        <v>26</v>
      </c>
      <c r="D750" s="73">
        <v>3</v>
      </c>
      <c r="E750" s="111"/>
      <c r="F750" s="33">
        <f t="shared" ref="F750:F767" si="30">D750*E750</f>
        <v>0</v>
      </c>
    </row>
    <row r="751" spans="1:6">
      <c r="A751" s="103" t="s">
        <v>1156</v>
      </c>
      <c r="B751" s="276" t="s">
        <v>1069</v>
      </c>
      <c r="C751" s="78" t="s">
        <v>26</v>
      </c>
      <c r="D751" s="73">
        <v>2</v>
      </c>
      <c r="E751" s="111"/>
      <c r="F751" s="33">
        <f t="shared" si="30"/>
        <v>0</v>
      </c>
    </row>
    <row r="752" spans="1:6">
      <c r="A752" s="103" t="s">
        <v>1157</v>
      </c>
      <c r="B752" s="276" t="s">
        <v>1067</v>
      </c>
      <c r="C752" s="78" t="s">
        <v>26</v>
      </c>
      <c r="D752" s="73">
        <v>2</v>
      </c>
      <c r="E752" s="111"/>
      <c r="F752" s="33">
        <f t="shared" si="30"/>
        <v>0</v>
      </c>
    </row>
    <row r="753" spans="1:6">
      <c r="A753" s="103" t="s">
        <v>1158</v>
      </c>
      <c r="B753" s="276" t="s">
        <v>1070</v>
      </c>
      <c r="C753" s="78" t="s">
        <v>26</v>
      </c>
      <c r="D753" s="73">
        <v>5</v>
      </c>
      <c r="E753" s="111"/>
      <c r="F753" s="33">
        <f t="shared" si="30"/>
        <v>0</v>
      </c>
    </row>
    <row r="754" spans="1:6">
      <c r="A754" s="103" t="s">
        <v>1159</v>
      </c>
      <c r="B754" s="243" t="s">
        <v>1071</v>
      </c>
      <c r="C754" s="78" t="s">
        <v>26</v>
      </c>
      <c r="D754" s="73">
        <v>4</v>
      </c>
      <c r="E754" s="111"/>
      <c r="F754" s="33">
        <f t="shared" si="30"/>
        <v>0</v>
      </c>
    </row>
    <row r="755" spans="1:6">
      <c r="A755" s="103" t="s">
        <v>1160</v>
      </c>
      <c r="B755" s="276" t="s">
        <v>1072</v>
      </c>
      <c r="C755" s="78" t="s">
        <v>26</v>
      </c>
      <c r="D755" s="73">
        <v>2</v>
      </c>
      <c r="E755" s="111"/>
      <c r="F755" s="33">
        <f t="shared" si="30"/>
        <v>0</v>
      </c>
    </row>
    <row r="756" spans="1:6">
      <c r="A756" s="103" t="s">
        <v>1161</v>
      </c>
      <c r="B756" s="276" t="s">
        <v>1073</v>
      </c>
      <c r="C756" s="78" t="s">
        <v>26</v>
      </c>
      <c r="D756" s="73">
        <v>5</v>
      </c>
      <c r="E756" s="111"/>
      <c r="F756" s="33">
        <f t="shared" si="30"/>
        <v>0</v>
      </c>
    </row>
    <row r="757" spans="1:6">
      <c r="A757" s="103" t="s">
        <v>1162</v>
      </c>
      <c r="B757" s="276" t="s">
        <v>1074</v>
      </c>
      <c r="C757" s="78" t="s">
        <v>26</v>
      </c>
      <c r="D757" s="73">
        <v>1</v>
      </c>
      <c r="E757" s="111"/>
      <c r="F757" s="33">
        <f t="shared" si="30"/>
        <v>0</v>
      </c>
    </row>
    <row r="758" spans="1:6">
      <c r="A758" s="103" t="s">
        <v>1163</v>
      </c>
      <c r="B758" s="276" t="s">
        <v>1075</v>
      </c>
      <c r="C758" s="78" t="s">
        <v>26</v>
      </c>
      <c r="D758" s="73">
        <v>1</v>
      </c>
      <c r="E758" s="111"/>
      <c r="F758" s="33">
        <f t="shared" si="30"/>
        <v>0</v>
      </c>
    </row>
    <row r="759" spans="1:6">
      <c r="A759" s="103" t="s">
        <v>1164</v>
      </c>
      <c r="B759" s="276" t="s">
        <v>1076</v>
      </c>
      <c r="C759" s="78" t="s">
        <v>26</v>
      </c>
      <c r="D759" s="73">
        <v>2</v>
      </c>
      <c r="E759" s="111"/>
      <c r="F759" s="33">
        <f t="shared" si="30"/>
        <v>0</v>
      </c>
    </row>
    <row r="760" spans="1:6">
      <c r="A760" s="103" t="s">
        <v>1165</v>
      </c>
      <c r="B760" s="276" t="s">
        <v>1077</v>
      </c>
      <c r="C760" s="78" t="s">
        <v>26</v>
      </c>
      <c r="D760" s="73">
        <v>1</v>
      </c>
      <c r="E760" s="111"/>
      <c r="F760" s="33">
        <f t="shared" si="30"/>
        <v>0</v>
      </c>
    </row>
    <row r="761" spans="1:6">
      <c r="A761" s="103" t="s">
        <v>1166</v>
      </c>
      <c r="B761" s="276" t="s">
        <v>1078</v>
      </c>
      <c r="C761" s="78" t="s">
        <v>26</v>
      </c>
      <c r="D761" s="73">
        <v>1</v>
      </c>
      <c r="E761" s="111"/>
      <c r="F761" s="33">
        <f t="shared" si="30"/>
        <v>0</v>
      </c>
    </row>
    <row r="762" spans="1:6">
      <c r="A762" s="103" t="s">
        <v>1167</v>
      </c>
      <c r="B762" s="276" t="s">
        <v>1200</v>
      </c>
      <c r="C762" s="78" t="s">
        <v>26</v>
      </c>
      <c r="D762" s="73">
        <v>1</v>
      </c>
      <c r="E762" s="111"/>
      <c r="F762" s="33">
        <f t="shared" si="30"/>
        <v>0</v>
      </c>
    </row>
    <row r="763" spans="1:6">
      <c r="A763" s="103" t="s">
        <v>1168</v>
      </c>
      <c r="B763" s="276" t="s">
        <v>1079</v>
      </c>
      <c r="C763" s="78" t="s">
        <v>26</v>
      </c>
      <c r="D763" s="73">
        <v>10</v>
      </c>
      <c r="E763" s="111"/>
      <c r="F763" s="33">
        <f t="shared" si="30"/>
        <v>0</v>
      </c>
    </row>
    <row r="764" spans="1:6">
      <c r="A764" s="103" t="s">
        <v>1169</v>
      </c>
      <c r="B764" s="276" t="s">
        <v>1080</v>
      </c>
      <c r="C764" s="78" t="s">
        <v>26</v>
      </c>
      <c r="D764" s="73">
        <v>5</v>
      </c>
      <c r="E764" s="111"/>
      <c r="F764" s="33">
        <f t="shared" si="30"/>
        <v>0</v>
      </c>
    </row>
    <row r="765" spans="1:6">
      <c r="A765" s="103" t="s">
        <v>1170</v>
      </c>
      <c r="B765" s="276" t="s">
        <v>1081</v>
      </c>
      <c r="C765" s="78" t="s">
        <v>26</v>
      </c>
      <c r="D765" s="73">
        <v>1</v>
      </c>
      <c r="E765" s="111"/>
      <c r="F765" s="33">
        <f t="shared" si="30"/>
        <v>0</v>
      </c>
    </row>
    <row r="766" spans="1:6">
      <c r="A766" s="103" t="s">
        <v>1171</v>
      </c>
      <c r="B766" s="276" t="s">
        <v>1082</v>
      </c>
      <c r="C766" s="78" t="s">
        <v>26</v>
      </c>
      <c r="D766" s="73">
        <v>13</v>
      </c>
      <c r="E766" s="111"/>
      <c r="F766" s="33">
        <f t="shared" si="30"/>
        <v>0</v>
      </c>
    </row>
    <row r="767" spans="1:6">
      <c r="A767" s="103" t="s">
        <v>1199</v>
      </c>
      <c r="B767" s="276" t="s">
        <v>1083</v>
      </c>
      <c r="C767" s="78" t="s">
        <v>26</v>
      </c>
      <c r="D767" s="73">
        <v>2</v>
      </c>
      <c r="E767" s="111"/>
      <c r="F767" s="33">
        <f t="shared" si="30"/>
        <v>0</v>
      </c>
    </row>
    <row r="768" spans="1:6">
      <c r="A768" s="28" t="s">
        <v>1172</v>
      </c>
      <c r="B768" s="28" t="s">
        <v>1084</v>
      </c>
      <c r="C768" s="139"/>
      <c r="D768" s="277"/>
      <c r="E768" s="140"/>
      <c r="F768" s="141"/>
    </row>
    <row r="769" spans="1:6">
      <c r="A769" s="31" t="s">
        <v>1173</v>
      </c>
      <c r="B769" s="276" t="s">
        <v>1085</v>
      </c>
      <c r="C769" s="40" t="s">
        <v>26</v>
      </c>
      <c r="D769" s="73">
        <v>118</v>
      </c>
      <c r="E769" s="111"/>
      <c r="F769" s="33">
        <f>D769*E769</f>
        <v>0</v>
      </c>
    </row>
    <row r="770" spans="1:6">
      <c r="A770" s="31" t="s">
        <v>1174</v>
      </c>
      <c r="B770" s="276" t="s">
        <v>1086</v>
      </c>
      <c r="C770" s="40" t="s">
        <v>26</v>
      </c>
      <c r="D770" s="73">
        <v>12</v>
      </c>
      <c r="E770" s="111"/>
      <c r="F770" s="33">
        <f>D770*E770</f>
        <v>0</v>
      </c>
    </row>
  </sheetData>
  <sheetProtection algorithmName="SHA-512" hashValue="VkhzzqHMIQEBvDogzh2S34ZYgpY7yc5QA/FSlXHI86R6ULEdHPpgoJf9hrAw/WFZpDrzzLc5xwsirxzselk8xw==" saltValue="nSOaHi1BazWUZ3Bgw5abAA==" spinCount="100000" sheet="1" selectLockedCells="1"/>
  <phoneticPr fontId="80" type="noConversion"/>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rowBreaks count="13" manualBreakCount="13">
    <brk id="23" max="16383" man="1"/>
    <brk id="179" max="16383" man="1"/>
    <brk id="220" max="16383" man="1"/>
    <brk id="237" max="16383" man="1"/>
    <brk id="415" max="16383" man="1"/>
    <brk id="457" max="16383" man="1"/>
    <brk id="522" max="16383" man="1"/>
    <brk id="571" max="16383" man="1"/>
    <brk id="588" max="16383" man="1"/>
    <brk id="615" max="16383" man="1"/>
    <brk id="656" max="16383" man="1"/>
    <brk id="680" max="16383" man="1"/>
    <brk id="700"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5.1.-obj.D-GO dela</vt:lpstr>
      <vt:lpstr>'5.1.-obj.D-GO dela'!Področje_tiskanja</vt:lpstr>
      <vt:lpstr>'5.1.-obj.D-GO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Drago Kitner</dc:creator>
  <cp:lastModifiedBy>Drago Kitner</cp:lastModifiedBy>
  <cp:lastPrinted>2021-07-21T18:53:40Z</cp:lastPrinted>
  <dcterms:created xsi:type="dcterms:W3CDTF">2021-03-09T16:47:59Z</dcterms:created>
  <dcterms:modified xsi:type="dcterms:W3CDTF">2021-11-24T17:07:59Z</dcterms:modified>
</cp:coreProperties>
</file>