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D3922511-CC85-484B-8AB1-4DCF7B7AE6CA}" xr6:coauthVersionLast="47" xr6:coauthVersionMax="47" xr10:uidLastSave="{00000000-0000-0000-0000-000000000000}"/>
  <bookViews>
    <workbookView xWindow="30045" yWindow="0" windowWidth="21750" windowHeight="15510" tabRatio="688" xr2:uid="{00000000-000D-0000-FFFF-FFFF00000000}"/>
  </bookViews>
  <sheets>
    <sheet name="4.1.-obj.C-GO dela" sheetId="6" r:id="rId1"/>
  </sheets>
  <externalReferences>
    <externalReference r:id="rId2"/>
    <externalReference r:id="rId3"/>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xlnm._FilterDatabase" localSheetId="0" hidden="1">'4.1.-obj.C-GO dela'!$C$1:$C$676</definedName>
    <definedName name="_Toc315432761">'[1]4.3_EE-T'!#REF!</definedName>
    <definedName name="_Toc315432762">'[1]4.3_EE-T'!#REF!</definedName>
    <definedName name="_Toc315969419">'[1]4.3_EE-T'!#REF!</definedName>
    <definedName name="agregat">#REF!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0">'[2]NEPREDVIDENA GR.DELA'!#REF!</definedName>
    <definedName name="Excel_BuiltIn_Print_Titles_4">'[2]NEPREDVIDENA GR.DELA'!#REF!</definedName>
    <definedName name="izvesek">#REF!</definedName>
    <definedName name="l">#REF!</definedName>
    <definedName name="oddusek">#REF!</definedName>
    <definedName name="oprema">#REF!</definedName>
    <definedName name="_xlnm.Print_Area" localSheetId="0">'4.1.-obj.C-GO dela'!$A$1:$F$1102</definedName>
    <definedName name="Print_Area_MI">#REF!</definedName>
    <definedName name="Print_Titles_MI">#REF!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'4.1.-obj.C-GO dela'!$1:$1</definedName>
    <definedName name="totem">#REF!</definedName>
    <definedName name="totm">#REF!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61" i="6" l="1"/>
  <c r="F248" i="6"/>
  <c r="F537" i="6"/>
  <c r="F162" i="6"/>
  <c r="F958" i="6"/>
  <c r="F927" i="6" l="1"/>
  <c r="F1101" i="6" l="1"/>
  <c r="F1100" i="6"/>
  <c r="F1098" i="6"/>
  <c r="F1096" i="6"/>
  <c r="F1094" i="6"/>
  <c r="F1090" i="6"/>
  <c r="F1092" i="6"/>
  <c r="F901" i="6"/>
  <c r="F897" i="6" s="1"/>
  <c r="F1088" i="6" l="1"/>
  <c r="F319" i="6"/>
  <c r="F684" i="6" l="1"/>
  <c r="F685" i="6"/>
  <c r="F539" i="6" l="1"/>
  <c r="F312" i="6" l="1"/>
  <c r="F977" i="6" l="1"/>
  <c r="F1087" i="6" l="1"/>
  <c r="F1085" i="6" s="1"/>
  <c r="F923" i="6"/>
  <c r="F921" i="6"/>
  <c r="F769" i="6"/>
  <c r="F768" i="6"/>
  <c r="F725" i="6"/>
  <c r="F723" i="6"/>
  <c r="F719" i="6" l="1"/>
  <c r="F1084" i="6" l="1"/>
  <c r="F1082" i="6" s="1"/>
  <c r="F1081" i="6" l="1"/>
  <c r="F1079" i="6" s="1"/>
  <c r="F1051" i="6"/>
  <c r="F1050" i="6"/>
  <c r="F1048" i="6"/>
  <c r="F1047" i="6"/>
  <c r="F1046" i="6"/>
  <c r="F1045" i="6"/>
  <c r="F930" i="6"/>
  <c r="F928" i="6" s="1"/>
  <c r="F926" i="6"/>
  <c r="F924" i="6" s="1"/>
  <c r="F919" i="6"/>
  <c r="F917" i="6"/>
  <c r="F915" i="6" s="1"/>
  <c r="F896" i="6"/>
  <c r="F893" i="6" s="1"/>
  <c r="F892" i="6"/>
  <c r="F891" i="6"/>
  <c r="F890" i="6"/>
  <c r="F889" i="6"/>
  <c r="F888" i="6"/>
  <c r="F875" i="6"/>
  <c r="F869" i="6"/>
  <c r="F874" i="6"/>
  <c r="F873" i="6"/>
  <c r="F872" i="6"/>
  <c r="F871" i="6"/>
  <c r="F868" i="6"/>
  <c r="F867" i="6"/>
  <c r="F866" i="6"/>
  <c r="F853" i="6"/>
  <c r="F852" i="6"/>
  <c r="F839" i="6"/>
  <c r="F838" i="6"/>
  <c r="F837" i="6"/>
  <c r="F836" i="6"/>
  <c r="F835" i="6"/>
  <c r="F834" i="6"/>
  <c r="F736" i="6"/>
  <c r="F735" i="6"/>
  <c r="F734" i="6"/>
  <c r="F731" i="6"/>
  <c r="F730" i="6"/>
  <c r="F718" i="6"/>
  <c r="F716" i="6"/>
  <c r="F715" i="6"/>
  <c r="F710" i="6"/>
  <c r="F709" i="6"/>
  <c r="F707" i="6"/>
  <c r="F705" i="6"/>
  <c r="F1038" i="6" l="1"/>
  <c r="F1026" i="6" s="1"/>
  <c r="F19" i="6" s="1"/>
  <c r="F840" i="6"/>
  <c r="F904" i="6"/>
  <c r="F16" i="6" s="1"/>
  <c r="F854" i="6"/>
  <c r="F823" i="6"/>
  <c r="F732" i="6"/>
  <c r="F701" i="6"/>
  <c r="F876" i="6"/>
  <c r="F726" i="6"/>
  <c r="F711" i="6"/>
  <c r="F807" i="6" l="1"/>
  <c r="F15" i="6" s="1"/>
  <c r="F688" i="6"/>
  <c r="F13" i="6" s="1"/>
  <c r="F317" i="6" l="1"/>
  <c r="F972" i="6"/>
  <c r="F971" i="6"/>
  <c r="F962" i="6" s="1"/>
  <c r="F178" i="6" l="1"/>
  <c r="F179" i="6"/>
  <c r="F180" i="6"/>
  <c r="F181" i="6"/>
  <c r="F182" i="6"/>
  <c r="F183" i="6"/>
  <c r="F184" i="6"/>
  <c r="F185" i="6"/>
  <c r="F230" i="6" l="1"/>
  <c r="F231" i="6"/>
  <c r="F232" i="6"/>
  <c r="F195" i="6"/>
  <c r="F196" i="6"/>
  <c r="F197" i="6"/>
  <c r="F199" i="6"/>
  <c r="F200" i="6"/>
  <c r="F201" i="6"/>
  <c r="F202" i="6"/>
  <c r="F203" i="6"/>
  <c r="F204" i="6"/>
  <c r="F205" i="6"/>
  <c r="F206" i="6"/>
  <c r="F207" i="6"/>
  <c r="F682" i="6" l="1"/>
  <c r="F681" i="6" l="1"/>
  <c r="F680" i="6"/>
  <c r="F679" i="6"/>
  <c r="F586" i="6"/>
  <c r="F677" i="6" l="1"/>
  <c r="F177" i="6"/>
  <c r="F176" i="6"/>
  <c r="F175" i="6"/>
  <c r="F174" i="6"/>
  <c r="F173" i="6"/>
  <c r="F1078" i="6" l="1"/>
  <c r="F1077" i="6"/>
  <c r="F1074" i="6" l="1"/>
  <c r="F1073" i="6" s="1"/>
  <c r="F21" i="6" s="1"/>
  <c r="F554" i="6"/>
  <c r="F584" i="6" l="1"/>
  <c r="F236" i="6" l="1"/>
  <c r="F240" i="6"/>
  <c r="F239" i="6"/>
  <c r="F238" i="6"/>
  <c r="F237" i="6"/>
  <c r="F373" i="6"/>
  <c r="F313" i="6" l="1"/>
  <c r="F372" i="6" l="1"/>
  <c r="F310" i="6" l="1"/>
  <c r="F305" i="6"/>
  <c r="F332" i="6" l="1"/>
  <c r="D331" i="6"/>
  <c r="F331" i="6" s="1"/>
  <c r="F329" i="6"/>
  <c r="F322" i="6"/>
  <c r="F321" i="6"/>
  <c r="F318" i="6"/>
  <c r="F316" i="6"/>
  <c r="F315" i="6"/>
  <c r="F328" i="6" l="1"/>
  <c r="F323" i="6" s="1"/>
  <c r="F220" i="6"/>
  <c r="F790" i="6" l="1"/>
  <c r="F311" i="6" l="1"/>
  <c r="F309" i="6"/>
  <c r="F307" i="6"/>
  <c r="F306" i="6"/>
  <c r="F304" i="6" l="1"/>
  <c r="F296" i="6" s="1"/>
  <c r="F283" i="6" l="1"/>
  <c r="F282" i="6"/>
  <c r="F281" i="6"/>
  <c r="F280" i="6"/>
  <c r="F279" i="6"/>
  <c r="F278" i="6"/>
  <c r="F277" i="6"/>
  <c r="F276" i="6"/>
  <c r="F275" i="6"/>
  <c r="F245" i="6" l="1"/>
  <c r="F558" i="6" l="1"/>
  <c r="F556" i="6"/>
  <c r="F553" i="6"/>
  <c r="F552" i="6"/>
  <c r="F546" i="6" l="1"/>
  <c r="F229" i="6"/>
  <c r="F228" i="6"/>
  <c r="F227" i="6"/>
  <c r="F226" i="6"/>
  <c r="F225" i="6"/>
  <c r="F224" i="6"/>
  <c r="F223" i="6"/>
  <c r="F222" i="6"/>
  <c r="F244" i="6"/>
  <c r="F243" i="6"/>
  <c r="F246" i="6"/>
  <c r="F194" i="6"/>
  <c r="F193" i="6"/>
  <c r="F191" i="6"/>
  <c r="F190" i="6"/>
  <c r="F189" i="6"/>
  <c r="F188" i="6"/>
  <c r="F233" i="6" l="1"/>
  <c r="F211" i="6"/>
  <c r="F210" i="6"/>
  <c r="F209" i="6"/>
  <c r="F170" i="6"/>
  <c r="F171" i="6"/>
  <c r="F169" i="6"/>
  <c r="F268" i="6" l="1"/>
  <c r="F267" i="6"/>
  <c r="F266" i="6"/>
  <c r="F265" i="6"/>
  <c r="F264" i="6"/>
  <c r="F272" i="6"/>
  <c r="F271" i="6"/>
  <c r="F270" i="6"/>
  <c r="F286" i="6"/>
  <c r="F285" i="6"/>
  <c r="F273" i="6" s="1"/>
  <c r="F262" i="6" l="1"/>
  <c r="F251" i="6" s="1"/>
  <c r="F1070" i="6"/>
  <c r="F1058" i="6" s="1"/>
  <c r="F1054" i="6" s="1"/>
  <c r="F20" i="6" s="1"/>
  <c r="F1022" i="6"/>
  <c r="F1021" i="6"/>
  <c r="F1020" i="6"/>
  <c r="F1017" i="6"/>
  <c r="F1013" i="6" s="1"/>
  <c r="F1012" i="6"/>
  <c r="F1011" i="6"/>
  <c r="D1009" i="6"/>
  <c r="F1009" i="6" s="1"/>
  <c r="D1008" i="6"/>
  <c r="F1008" i="6" s="1"/>
  <c r="F979" i="6"/>
  <c r="F975" i="6"/>
  <c r="D961" i="6"/>
  <c r="F961" i="6" s="1"/>
  <c r="F959" i="6" s="1"/>
  <c r="F957" i="6"/>
  <c r="F955" i="6"/>
  <c r="D954" i="6"/>
  <c r="F954" i="6" s="1"/>
  <c r="F953" i="6"/>
  <c r="F952" i="6"/>
  <c r="F951" i="6"/>
  <c r="F804" i="6"/>
  <c r="F803" i="6"/>
  <c r="F802" i="6"/>
  <c r="F789" i="6"/>
  <c r="F788" i="6"/>
  <c r="F787" i="6"/>
  <c r="F774" i="6"/>
  <c r="F773" i="6"/>
  <c r="F772" i="6"/>
  <c r="F771" i="6"/>
  <c r="F973" i="6" l="1"/>
  <c r="F791" i="6"/>
  <c r="F753" i="6"/>
  <c r="F1004" i="6"/>
  <c r="E1023" i="6" s="1"/>
  <c r="F1023" i="6" s="1"/>
  <c r="F1018" i="6" s="1"/>
  <c r="F949" i="6"/>
  <c r="F933" i="6" s="1"/>
  <c r="F775" i="6"/>
  <c r="F7" i="6"/>
  <c r="F739" i="6" l="1"/>
  <c r="F14" i="6" s="1"/>
  <c r="F982" i="6"/>
  <c r="F18" i="6" s="1"/>
  <c r="F17" i="6"/>
  <c r="F336" i="6" l="1"/>
  <c r="F335" i="6"/>
  <c r="F333" i="6" l="1"/>
  <c r="F289" i="6" l="1"/>
  <c r="F8" i="6" s="1"/>
  <c r="F366" i="6"/>
  <c r="F364" i="6"/>
  <c r="F360" i="6"/>
  <c r="F359" i="6"/>
  <c r="F358" i="6"/>
  <c r="F357" i="6"/>
  <c r="F356" i="6"/>
  <c r="F355" i="6"/>
  <c r="F354" i="6"/>
  <c r="F353" i="6"/>
  <c r="F350" i="6" l="1"/>
  <c r="F219" i="6"/>
  <c r="F218" i="6"/>
  <c r="F217" i="6"/>
  <c r="F168" i="6"/>
  <c r="F167" i="6"/>
  <c r="F166" i="6"/>
  <c r="F165" i="6"/>
  <c r="F164" i="6"/>
  <c r="F163" i="6"/>
  <c r="F161" i="6"/>
  <c r="F160" i="6"/>
  <c r="F158" i="6"/>
  <c r="F157" i="6"/>
  <c r="F156" i="6"/>
  <c r="F155" i="6"/>
  <c r="F154" i="6"/>
  <c r="F153" i="6"/>
  <c r="F152" i="6"/>
  <c r="F151" i="6"/>
  <c r="F150" i="6"/>
  <c r="F149" i="6"/>
  <c r="F139" i="6"/>
  <c r="F138" i="6"/>
  <c r="F137" i="6"/>
  <c r="F136" i="6"/>
  <c r="F135" i="6"/>
  <c r="F134" i="6"/>
  <c r="F133" i="6"/>
  <c r="F132"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5" i="6"/>
  <c r="F94" i="6"/>
  <c r="F93" i="6"/>
  <c r="F92" i="6"/>
  <c r="F91" i="6"/>
  <c r="F90" i="6"/>
  <c r="F89" i="6"/>
  <c r="F88" i="6"/>
  <c r="F87" i="6"/>
  <c r="F86" i="6"/>
  <c r="F84" i="6"/>
  <c r="F83" i="6"/>
  <c r="F82" i="6"/>
  <c r="F81" i="6"/>
  <c r="F74" i="6"/>
  <c r="F73" i="6"/>
  <c r="F72" i="6"/>
  <c r="F70" i="6"/>
  <c r="F69" i="6"/>
  <c r="F68" i="6"/>
  <c r="F67" i="6"/>
  <c r="F66" i="6"/>
  <c r="F65" i="6"/>
  <c r="F64" i="6"/>
  <c r="F63" i="6"/>
  <c r="F61" i="6"/>
  <c r="F60" i="6"/>
  <c r="F59" i="6"/>
  <c r="F57" i="6"/>
  <c r="F56" i="6"/>
  <c r="F55" i="6"/>
  <c r="F212" i="6" l="1"/>
  <c r="F53" i="6"/>
  <c r="F75" i="6"/>
  <c r="F140" i="6"/>
  <c r="F29" i="6" l="1"/>
  <c r="F6" i="6" s="1"/>
  <c r="F624" i="6"/>
  <c r="F639" i="6"/>
  <c r="F592" i="6"/>
  <c r="F590" i="6" s="1"/>
  <c r="F520" i="6" l="1"/>
  <c r="F519" i="6"/>
  <c r="F371" i="6" l="1"/>
  <c r="F376" i="6"/>
  <c r="F380" i="6"/>
  <c r="F379" i="6" l="1"/>
  <c r="F370" i="6" l="1"/>
  <c r="F367" i="6" l="1"/>
  <c r="F339" i="6" s="1"/>
  <c r="F9" i="6" s="1"/>
  <c r="F589" i="6"/>
  <c r="F588" i="6"/>
  <c r="F636" i="6"/>
  <c r="F635" i="6"/>
  <c r="F664" i="6" l="1"/>
  <c r="F658" i="6"/>
  <c r="F657" i="6"/>
  <c r="F650" i="6"/>
  <c r="F545" i="6" l="1"/>
  <c r="F544" i="6"/>
  <c r="F543" i="6"/>
  <c r="F542" i="6"/>
  <c r="F540" i="6" l="1"/>
  <c r="F580" i="6"/>
  <c r="F579" i="6"/>
  <c r="F577" i="6"/>
  <c r="F578" i="6"/>
  <c r="F576" i="6"/>
  <c r="F575" i="6"/>
  <c r="F574" i="6"/>
  <c r="F583" i="6"/>
  <c r="F582" i="6"/>
  <c r="F573" i="6"/>
  <c r="F571" i="6" l="1"/>
  <c r="F561" i="6" s="1"/>
  <c r="F11" i="6" s="1"/>
  <c r="F676" i="6"/>
  <c r="F675" i="6"/>
  <c r="F674" i="6"/>
  <c r="F673" i="6"/>
  <c r="F672" i="6"/>
  <c r="F671" i="6"/>
  <c r="F668" i="6" l="1"/>
  <c r="F618" i="6" l="1"/>
  <c r="F630" i="6"/>
  <c r="F629" i="6"/>
  <c r="F628" i="6"/>
  <c r="F627" i="6" l="1"/>
  <c r="F626" i="6"/>
  <c r="F667" i="6" l="1"/>
  <c r="F665" i="6" s="1"/>
  <c r="F649" i="6"/>
  <c r="F640" i="6" s="1"/>
  <c r="F633" i="6"/>
  <c r="F623" i="6"/>
  <c r="F622" i="6"/>
  <c r="F621" i="6"/>
  <c r="F620" i="6"/>
  <c r="F617" i="6"/>
  <c r="F616" i="6"/>
  <c r="F615" i="6"/>
  <c r="F607" i="6" l="1"/>
  <c r="F595" i="6" s="1"/>
  <c r="F12" i="6" s="1"/>
  <c r="F535" i="6" l="1"/>
  <c r="F534" i="6"/>
  <c r="F533" i="6"/>
  <c r="F521" i="6" l="1"/>
  <c r="F517" i="6"/>
  <c r="F514" i="6"/>
  <c r="F486" i="6"/>
  <c r="F449" i="6"/>
  <c r="F439" i="6"/>
  <c r="F434" i="6"/>
  <c r="F431" i="6"/>
  <c r="F429" i="6"/>
  <c r="F427" i="6"/>
  <c r="F424" i="6"/>
  <c r="F423" i="6"/>
  <c r="F422" i="6"/>
  <c r="F420" i="6"/>
  <c r="F419" i="6"/>
  <c r="F417" i="6"/>
  <c r="F416" i="6"/>
  <c r="F414" i="6"/>
  <c r="F413" i="6"/>
  <c r="F412" i="6"/>
  <c r="F410" i="6"/>
  <c r="F403" i="6"/>
  <c r="F432" i="6" l="1"/>
  <c r="F425" i="6"/>
  <c r="F409" i="6"/>
  <c r="F408" i="6"/>
  <c r="F406" i="6"/>
  <c r="F405" i="6"/>
  <c r="F402" i="6"/>
  <c r="F400" i="6"/>
  <c r="F398" i="6"/>
  <c r="F391" i="6" l="1"/>
  <c r="F383" i="6" s="1"/>
  <c r="F10" i="6" s="1"/>
  <c r="F23" i="6" s="1"/>
</calcChain>
</file>

<file path=xl/sharedStrings.xml><?xml version="1.0" encoding="utf-8"?>
<sst xmlns="http://schemas.openxmlformats.org/spreadsheetml/2006/main" count="2608" uniqueCount="1863">
  <si>
    <t>ŠT.</t>
  </si>
  <si>
    <t>OPIS POSTAVKE / VRSTE DEL</t>
  </si>
  <si>
    <t>EM</t>
  </si>
  <si>
    <t>KOLIČINA</t>
  </si>
  <si>
    <t/>
  </si>
  <si>
    <t>BETONSKA IN ARMIRANOBETONSKA DELA (liti betoni)</t>
  </si>
  <si>
    <t>ZIDARSKA DELA</t>
  </si>
  <si>
    <t>KLJUČAVNIČARSKA DELA</t>
  </si>
  <si>
    <t>SUHOMONTAŽNA DELA</t>
  </si>
  <si>
    <t>SPLOŠNA DOLOČILA</t>
  </si>
  <si>
    <t>Splošna določila glede cene na enoto mere posameznih postavk.</t>
  </si>
  <si>
    <t>PA</t>
  </si>
  <si>
    <t>m3</t>
  </si>
  <si>
    <t>m2</t>
  </si>
  <si>
    <t>Splošna in tehnična določila za izvajanje betonskih, AB in tesarskih del,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</si>
  <si>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armiranega betona je obvezna kompletna seznanitev izvedbe po projektni dokumentaciji (načrti, tehnično poročilo in navodila projektanta statike).</t>
  </si>
  <si>
    <t>Pred začetkom izvajanja pogodbenih del mora izvajalec predložiti tehnološki elaborat s tehnologijo gradnje, katerega mora potrditi tako projektant gradbenih konstrukcij, kakor tudi nadzorni organ! V kolikor so karkšne koli nejasnosti glede izvedbe nosilne AB konstrukcije, je obvezno pridobiti navodila projektanta statike!</t>
  </si>
  <si>
    <t>Izvajanje betonskih oz. AB konstrukcij mora biti v skladu s standardom SIST EN 13670:2010. Dopustna odstopanja za pravokotnost, površinsko ravnost in dimenzije gradbenih elementov veljajo določila DIN 18202.</t>
  </si>
  <si>
    <t>V vse betone, ki ostanejo vidni oz. so obdelani samo s premazi, je potrebno uporabiti ustrezno granulacijo agregata in dodati ustrezne dodatke k betonski mešanici (plastifikatorje) kar je potrebno zajeti v ceni postavke. Vidne površine betonov morajo ustrezati vsaj razredu VB2 po dopolnilu standarda SIST EN 13670:2010/A101 (oz. SB2 po DBV/BDZ-Merkblatt Sichtbeton, izdaja 2004) ali kot je navedeno v posamezni postavki.</t>
  </si>
  <si>
    <t>Izvajalec mora pred izdelavo in vgradnjo betonskih mešanic izdelati Projekt betona, v katerem mora biti med drugim opisana tehnologija priprave betona-certificiranje, transport in vgradnja, z upoštevanjem vseh zahtev po PZI projektni dokumentaciji, glede razredov trdnostni in razredov izpostavljenosti betonov, zaščitne plasti, preiskušanje mešanic, negovanje betonov, razopaženje, dodatki betonom...
Projekt betona mora potrditi nadzorni organ.</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</si>
  <si>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</si>
  <si>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 xml:space="preserve">Pri izvedbi upoštevati:
- izvedbo potrebnih prebojev in odprtin (glej ustrezne načrte), naknadna vrtanja in dolbenja niso dovoljena brez predhodnega soglasja projektanta;
- pred pričetkom betoniranja AB konstrukcijskih elementov morata biti opaž in armatura popolnoma pripravljena in armatura pregledana/prevzeta s strani nadzornika;
- višina prostega pada betona pri betoniranju ne sme biti večja od 1m;
- ustrezno negovanje vgrajenega betona, vključno z morebitno zaščito pred škodljivimi vremenskimi vplivi, za dosego ustrezne kvalitete betona;
- zahteve iz projektne dokumentacije, ki je sestavni del popisa, zahteve splošnih določil za betonska dela in zahteve po opisih posameznih postavk;
</t>
  </si>
  <si>
    <t>Splošne opombe:</t>
  </si>
  <si>
    <t>Razlaga pomenov:
&gt; pri postavkah betonov, kjer je oznaka "neskrčljiv" v oznaki betona se smatra, da je pri obravnavanih AB  konstrucijskih elementih zahtevana izvedba iz neskrčljivega betona, zato je potrebno pri izvedbi upoštevati vse ustrezne dodatke in ukrepe za dosego le-tega;</t>
  </si>
  <si>
    <r>
      <t xml:space="preserve">Betonski in AB temelji.V postavki za beton je navedena povprečna prostornina na karakteristično enoto elementa (A -ustreza površini prečnega prereza), trdnostni razred betona in konstrukcijski element -  pasovni temelji in temeljne grede (pasovni) ter točkovni temelji (pete in nastavki/čaše). V postavki betona je potrebno zajeti tudi vse stroške za dosego zahtevanega razreda odpornosti na okolje. </t>
    </r>
    <r>
      <rPr>
        <sz val="10"/>
        <color rgb="FF0070C0"/>
        <rFont val="Arial"/>
        <family val="2"/>
        <charset val="238"/>
      </rPr>
      <t>V postavki za opaž se obračuna razvita površina stranskih ploskev temeljev, ne glede na vrsto izvedbe (dvostranski/enostranski opaž).</t>
    </r>
  </si>
  <si>
    <t>opaž pasovnih temeljev - dvostranski (vezani ali podprti), h≤0,5 m</t>
  </si>
  <si>
    <t>Betonske in AB temeljne in talne plošče brez podpiranja (tem./tal. plošče).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</si>
  <si>
    <t>kg</t>
  </si>
  <si>
    <t>Odprtine, utori in reže v temeljih, petah/podstavkih ali talnih konstrukcijah (temelje/talne pl.)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</si>
  <si>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temelje/talne pl., velikost odprtine A≤0,05 m2/kos</t>
  </si>
  <si>
    <t>kos</t>
  </si>
  <si>
    <t>izvedba odprtine v temelje/talne pl., velikost odprtine 0,05&lt;A≤0,10 m2/kos</t>
  </si>
  <si>
    <t>izvedba odprtine v temelje/talne pl., velikost odprtine 0,10&lt;A≤0,25 m2/kos</t>
  </si>
  <si>
    <t>Vse betonske površine morajo ustrezati najmanj razredu VB2 (SB2), razen, če so v posamezni postavki navedene posebne zahteve, kar je potrebno upoštevati pri izvajanju opažev in betonskih del!</t>
  </si>
  <si>
    <t>izvedba odprtine v stenah/gredah, velikost odprtine A≤0,05 m2/kos</t>
  </si>
  <si>
    <t>izvedba odprtine v stenah/gredah, velikost odprtine 0,05&lt;A≤0,10 m2/kos</t>
  </si>
  <si>
    <t>izvedba odprtinev stenah/gredah, velikost odprtine 0,10&lt;A≤0,25 m2/kos</t>
  </si>
  <si>
    <t>Splošna opomba:</t>
  </si>
  <si>
    <t>opaž robu - mas.str.plošč (h≤0,5 m), stranice ravne</t>
  </si>
  <si>
    <t>Odprtine, izrezi-utori in reže v polnih AB stropnih ploščah in gredah (mas.str.plošče/nosilci)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</si>
  <si>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mas.str.plošče/nosilci, velikost odprtine A≤0,05 m2/kos</t>
  </si>
  <si>
    <t>izvedba odprtine v mas.str.plošče/nosilci, velikost odprtine 0,05&lt;A≤0,10 m2/kos</t>
  </si>
  <si>
    <t>izvedba odprtine v mas.str.plošče/nosilci, velikost odprtine 0,10&lt;A≤0,25 m2/kos</t>
  </si>
  <si>
    <t>RAZNA DELA PRI IZVEDBI BETONSKIH DEL</t>
  </si>
  <si>
    <t>Vgradnja raznih jeklenih profilov, sider in drugih elementov v svežo betonsko mešanico, vključno s pozicioniranjem in vsemi pomožnimi deli ter materialom za vgradnjo (malta ali beton)</t>
  </si>
  <si>
    <t>OPOMBA: glede vgradnje ustreznih jeklenih profilov in ostalih elementov, ki so predvideni za vgradnjo v svežo betonsko mešanico (v AB lite konstruktivne elemente), je potrebno pravočasno preveriti pri dobaviteljih obrtniških in instalacijskih ter ostale opreme, da se le-ti dobavijo in vgradijo!</t>
  </si>
  <si>
    <t>SPLOŠNO</t>
  </si>
  <si>
    <t>Splošna in tehnična določila za izvajanje zidarskih del, ki so zajeta v cenah izvedbe posameznih postavk predmetnih del:</t>
  </si>
  <si>
    <t>Dela se morajo izvajati v skladu z veljavnimi tehničnimi predpisi, standardi, normativi in z upoštevanjem predpisov iz varstva pri delu ter projektno dokumentacijo, ki je sestavni del popisa!</t>
  </si>
  <si>
    <t>Dopustna odstopanja za pravokotnost, površinsko ravnost in dimenzije gradbenih elementov veljajo določila DIN 18202. Tolerance gladkosti in enakomernosti površin morajo ustrezati veljavnemu standardu, za povečane zahteve.</t>
  </si>
  <si>
    <t>IZOLACIJE, LOČILNI SLOJI, PARNE OVIRE IN ZAPORE</t>
  </si>
  <si>
    <t>Splošne opombe za izvedbo izolacij:</t>
  </si>
  <si>
    <t>Kot izolacije se smatra vse vrste hidroizolacij in toplotnih izolacij temeljev, tlakov, zidov in stropov po opisu. 
Ločilni sloji, parne ovire in zapore se izvedejo iz ustreznih folij ali drugega materiala (skladno z opisom v postavki) in morajo biti izvedeni na način, da zagotovijo svojo funkcijo v sistemih kjer se nahajajo (ustrezna tesnitev stikov, zaključkov in mesta prebojev za instalacije ipd.).
Kvaliteta dela in vgrajeni materjali morajo ustrezati določilom veljavnih tehničnih predpisov, normativov in standardov.
Standardi za izolacijska dela vsebujejo poleg izdelave, opisane v posamezni postavki, še:
- vsa dela in ukrepe po določilih veljavnih predpisov varstva pri delu;
- pripravo izolacijskega materjala s prenosom do mesta vgraditve;
- napravo izolacij po opisu in tehničnih pogojih proizvajalca;</t>
  </si>
  <si>
    <t>Vsa dela morajo biti izvršena tako, da je zagotovljena funkcionalnost, stabilnost, varnost, natančnost in življenjska doba posameznih elementov.</t>
  </si>
  <si>
    <t>RAZNA ZIDARSKA DELA</t>
  </si>
  <si>
    <t>Zidarska pomoč pri obrtniških in instalacijskih delih, vključno z vsemi pomožnimi deli in materialom za vzidavo oz. obetoniranje (malta ali beton)</t>
  </si>
  <si>
    <t>razne vzidave in naknadne vgradnje različnih jeklenih profilov, sider in drugih elementov, ki jih dobavijo izvajalci obrtniških in instalacijskih del</t>
  </si>
  <si>
    <t>razna zidarska pomoč pri obrtniških in instalacijskih delih</t>
  </si>
  <si>
    <t>Finalno čiščenje objekta po končanih delih s čiščenjem oken in vrat ter vseh talnih in stenskih oblog, vključno z vgrajeno opremo. Izmera količin po m2 enkratne, notranje, neto tlorisne površine objekta.</t>
  </si>
  <si>
    <t>Splošna in tehnična določila za izvajanje jeklenih nosilnih konstrukcij in elementov ter podkonstrukcij,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</si>
  <si>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konstrukcijskega jekla, je obvezna kompletna seznanitev izvedbe po projektni dokumentaciji (načrti GK, tehnično poročilo in navodila projektanta statike oz. GK).</t>
  </si>
  <si>
    <t>Izvedba jeklenih konstrukcij morajo biti izvršena po določilih veljavnih standardov (SIST EN 1090-1:2009+A1:2012; SIST EN 1090-2:2008+A1:2012; SIST EN 1090-3:2008), normativov, tehničnih pogojev in predpisov. Materiali za tovrstna dela morajo po kvaliteti ustrezati določilom veljavnih standardov in zahtevam iz projektne dokumentacije.</t>
  </si>
  <si>
    <t>t</t>
  </si>
  <si>
    <t>Tolerance gladkosti in enakomernosti površin morajo ustrezati veljavnemu standardu, za povečane zahteve.</t>
  </si>
  <si>
    <t>RAVNE STREHE</t>
  </si>
  <si>
    <t>Splošne opombe za izvedbo ravnih streh :</t>
  </si>
  <si>
    <t>m1</t>
  </si>
  <si>
    <t>kpl</t>
  </si>
  <si>
    <t xml:space="preserve">Splošna in tehnična določila za izvajanje ključavničarskih del, ki so zajeti v cenah izvedbe posameznih postavk predmetnih del  </t>
  </si>
  <si>
    <t>Vsi elementi ključavničarskih del morajo biti izdelani strokovno in kvalitetno po detajlih in iz materiala kot je navedeno v opisu. Ves vgrajeni material mora po kvaliteti ustrezati veljavnim tehničnim predpisom in normam.</t>
  </si>
  <si>
    <t xml:space="preserve">Elementi za vgrajevanje ključavničarskih izdelkov (vijaki, sidra in drugo) morajo biti takih dimenzij in nosilnosti, da ustrezajo obremenitvam, za katere so namenjeni. </t>
  </si>
  <si>
    <t>Vse nosilne elemente je dimenzionirati z analizo konstrukcij. Vse dimenzije posameznih elementov navedene v opisih so okvirne in jih je glede nosilnosti potrebno dimenzionirati z analizo konstrukcij.</t>
  </si>
  <si>
    <t>V kolikor želi izvajalec prilagoditi izvedbo svoji tehnologiji, mora izdelati ustrezno projektno dokumentacijo z detajli, katero mora pregledati in s podpisom potrditi arhitekt.</t>
  </si>
  <si>
    <t>Vsi elementi morajo biti izvedeni in vgrajeni tehnično pravilno in po pravilih stroke.</t>
  </si>
  <si>
    <t>Sestavni del Ključavničarskih del je tudi pokrivanje stika elementa s konstrukcijo v katero se vgrajujejo, na način ki ga določi izvajalec del v tehnoloških risbah za proizvodnjo.</t>
  </si>
  <si>
    <t xml:space="preserve">Vsi stiki med posameznimi elementi stene, stene in tlaka in stene in stropa, prehoda inštalacij, morajo imeti glede na zahtevano požarno upornost iste karakteristike kot stena sama. </t>
  </si>
  <si>
    <t xml:space="preserve">Tehnologijo izdelave pregradne stene predlaga izvajalec, debelina izolacijskega materiala, zračnega sloja in slojev mavčno kartonskih plošč morajo ustrezati zahtevani zvočni izolirnosti. </t>
  </si>
  <si>
    <t>Nosilni vertikalni profili pregradne stene morajo biti postavljeni v takem rastru in takih dimenzij, da prenesejo vse statične in dinamične obremenitve in obremenitve opreme pritrjene na stene.</t>
  </si>
  <si>
    <t>Stene so sestavljene iz nosilnih pocinkanih profilov, horizontalnih in vertikalnih, preko katerih so pritrjene plošče debeline najmanj 12,5 mm.</t>
  </si>
  <si>
    <t xml:space="preserve">Vse stike med ploščami medsebojno, s profili in ostalim, je potrebno brusiti in bandažirati oziroma izvesti na način da končni premaz na stiku dveh plošč ne poka. Način izvedbe določi izvajalec, kateri tudi garantira za kvaliteto izvedbe. </t>
  </si>
  <si>
    <t>Površina gotove pregradne stene mora biti popolnoma ravna in pripravljena za končno površinsko obdelavo, v kvaliteti Q2.</t>
  </si>
  <si>
    <t xml:space="preserve">Izvajalec pregradnih sten mora  zagotoviti ustrezen način vgradnje instalacijskih cevi ter ustrezne prehode instalacij. Pri tem se ne smejo zmanjšati gradbeno fizikalne karakteristike stene. </t>
  </si>
  <si>
    <t>Kovinski profili za ojačitev robov odprtin, na katere se pritrjujejo okvirji vrat so sestavni del montažnih pregradnih sten.</t>
  </si>
  <si>
    <t>Obliko in dimenzijo ojačitev robov določi izvajalec vrat, odvisna pa je od teže vrat in vrste stene, v katero se vgrajujejo. Profili za ojačitev robov odprtin morajo biti vgrajeni v steno tako, da nobena površina profila ne izstopa iz stene.</t>
  </si>
  <si>
    <t>Stenske montažne obloge se izvedejo na enak način kot so pregradne stene, z ustreznimi profili.</t>
  </si>
  <si>
    <t>V ceni upoštevati ves potrebni material skladno s sestavo, bandažiranje, vogalnike, vse potrebne ojačitve, vse izreze  za instalacijske prehode ter izreze in menjalnike  za vgradnjo raznih vgradnih elementov (luči, omarice)</t>
  </si>
  <si>
    <t>Splošna in tehnična določila za izvajanje slikopleskarskih del, ki so zajeti v cenah izvedbe posameznih postavk predmetnih del</t>
  </si>
  <si>
    <t xml:space="preserve">Gotova površina mora biti enakomerne strukture in mora popolnoma prekrivati podlago. Premaz ki se izvaja v več slojih je naslednji sloj izvesti, ko je predhodni popolnoma suh. </t>
  </si>
  <si>
    <t>Stiki z vrati, okni, stenskimi oblogami in talnimi obrobami morajo biti izvedeni čisto. Vsi zaključki slikanih površin morajo biti izvedeni ravno. Izvajanje vseh slojev mora biti po tehnologiji proizvajalca barve.</t>
  </si>
  <si>
    <t>Podloga na katero se premaz izvaja, mora biti očiščena prahu in umazanije kot so olja, rja, cementna malta in drugo.</t>
  </si>
  <si>
    <t>Osnovni premazi morajo po kvaliteti ustrezati vrsti podlage in morajo biti primerni za izbrani finalni premaz.</t>
  </si>
  <si>
    <t>Vzorci premazov se morajo izvesti za vse premaze različne po tonu in načinu izvajanja.</t>
  </si>
  <si>
    <t>SLIKOPLESKARSKA DELA NOTRANJIH POVRŠIN</t>
  </si>
  <si>
    <t>Vse površine, ki se slikajo mora izvajalec predhodno pregledati, ugotoviti ravnost površin in prevzeti podlago.</t>
  </si>
  <si>
    <t>Prehodi med  vrstami materiala morajo biti ostri in pod pravim kotom, razen če ni s projektom drugače določeno. Na slikanih površinah se ne smejo poznati sledovi od slikopleskarskega orodja in ton barve na površinah mora biti enoten.</t>
  </si>
  <si>
    <t>Splošna in tehnična določila za stavbno pohištvo,  ki so zajeti v cenah izvedbe posameznih postavk predmetnih del :</t>
  </si>
  <si>
    <t>Okovje zajema nasadila, kljuko, ključavnico, ščitnike, zapah pri dvokrilnih vratih in odbojnike vrat, vrsta okovja pa je odvisna od zahtevanega namena . Vse elemente okovja mora pred vgradnjo pregledati in s podpisom potrditi projektant.</t>
  </si>
  <si>
    <t>Nosilnost in potrebno število nasadil mora izvajalec del določiti s statičnim izračunom. Vsaka vrata morajo imeti najmanj tri nasadila.</t>
  </si>
  <si>
    <t>Tesnila za tesnenje kril morajo biti visoke kvalitete, kar je dokazati z atesti.</t>
  </si>
  <si>
    <t>Požarna odpornost:
- požarno odporni elementi  morajo biti izdelani iz negorljivega materiala in opremljena z vsem potrebnim okovjem za požarno odporna vrata, po veljanih tehničnih predpisih, glede na zahtevano stopnjo;
- sestavni del dimonepropustnih, požarno in evakuacijskih elementov  so naprave in okovje potrebno za posamezni namen elementa, z usterznimi priklopi po potrebi;
- vsi stiki med posameznimi elementi medsebojno, s stenami in tlaki morajo ustrezati zahtevam požarne odpornosti, enako kot vrata sama;
- glede na zahtevano požarno odpornost vrat so sestavni del vrat tudi posebna tesnila in polnila, da se doseže zahtevano požarna odpornost;</t>
  </si>
  <si>
    <t>Zvočna in toplotna izolativnost ter zrakotesnost:
- vsi stiki med posameznimi elementi medsebojno, s stenami in tlaki morajo ustrezati zahtevani izolativnosti in zrakotesnosti, enako kot element sam. Izvajalec je zato dolžan predložiti atest o ustrezni izolativnosti in zrakotesnosti po veljanih predpisih in na podlagi opravljenih meritev, če je tako zahtevano s projektom;
- da se doseže zahtevana izolativnost in zrakotesnost elementov stavbnega pohištva, so njihov sestavni del tudi posebna tesnila in polnila;</t>
  </si>
  <si>
    <t>REKAPITULACIJA</t>
  </si>
  <si>
    <t>CENA [€/EM]</t>
  </si>
  <si>
    <t>VREDNOST  [€]</t>
  </si>
  <si>
    <t>PLITVO TEMELJENJE IN TALNE KONSTRUKCIJE</t>
  </si>
  <si>
    <t>4.</t>
  </si>
  <si>
    <t>4.1.</t>
  </si>
  <si>
    <t>OBJEKT  C (objekt s športnimi dvoranami)</t>
  </si>
  <si>
    <t>OBJEKT C - GRADBENO-OBRTNIŠKA DELA
(osnova za DDV)</t>
  </si>
  <si>
    <t>4.1.3.</t>
  </si>
  <si>
    <t>4.1.3.00.</t>
  </si>
  <si>
    <t>4.1.3.00.01.</t>
  </si>
  <si>
    <t>4.1.3.00.01.01</t>
  </si>
  <si>
    <t>4.1.3.00.01.02</t>
  </si>
  <si>
    <t>4.1.3.00.02.</t>
  </si>
  <si>
    <t>4.1.3.00.02.01</t>
  </si>
  <si>
    <t>4.1.3.01.</t>
  </si>
  <si>
    <t>4.1.3.01.01.</t>
  </si>
  <si>
    <t>4.1.3.01.01.01</t>
  </si>
  <si>
    <t>4.1.3.01.01.02</t>
  </si>
  <si>
    <t>4.1.3.01.02.</t>
  </si>
  <si>
    <t>4.1.3.01.02.01</t>
  </si>
  <si>
    <t>4.1.3.01.02.02</t>
  </si>
  <si>
    <t>4.1.3.02.</t>
  </si>
  <si>
    <t>4.1.3.02.01.</t>
  </si>
  <si>
    <t>4.1.3.03.</t>
  </si>
  <si>
    <t>4.1.3.03.01.</t>
  </si>
  <si>
    <t>4.1.3.03.01.01</t>
  </si>
  <si>
    <t>4.1.3.03.01.02</t>
  </si>
  <si>
    <t>4.1.3.04.</t>
  </si>
  <si>
    <t>4.1.3.04.01.</t>
  </si>
  <si>
    <t>4.1.3.04.01.01</t>
  </si>
  <si>
    <t>4.1.3.05.</t>
  </si>
  <si>
    <t>4.1.4.</t>
  </si>
  <si>
    <t>4.1.5.</t>
  </si>
  <si>
    <t>€</t>
  </si>
  <si>
    <t>STENE, NOSILCI IN PODPORNIKI (stene, samostojni nosilci in stebri)</t>
  </si>
  <si>
    <t>MEDETAŽNE KONSTRUKCIJE (stropne plošče s sočasno litimi nosilci, stopnice)</t>
  </si>
  <si>
    <t>4.1.5.00.</t>
  </si>
  <si>
    <t>4.1.5.01.</t>
  </si>
  <si>
    <t>4.1.5.02.</t>
  </si>
  <si>
    <t>4.1.5.03.</t>
  </si>
  <si>
    <t>4.1.8.</t>
  </si>
  <si>
    <t>4.1.8.00.</t>
  </si>
  <si>
    <t>4.1.8.01.</t>
  </si>
  <si>
    <t>4.1.8.02.</t>
  </si>
  <si>
    <t>4.1.10.</t>
  </si>
  <si>
    <t>4.1.11.</t>
  </si>
  <si>
    <t>4.1.12.</t>
  </si>
  <si>
    <t>4.1.14.</t>
  </si>
  <si>
    <t>4.1.15.</t>
  </si>
  <si>
    <t>4.1.16.</t>
  </si>
  <si>
    <t>4.1.17.</t>
  </si>
  <si>
    <t>4.1.18.</t>
  </si>
  <si>
    <t>4.1.19.</t>
  </si>
  <si>
    <t>4.1.20.</t>
  </si>
  <si>
    <t>Vsi kleparski zaključki na strehi morajo imeti ustrezno podkonstrukcijo/podlogo, glede na posamezni detajl projektanta arhitekture, kar mora biti vsebovano v ceno kleparskega zaključka!</t>
  </si>
  <si>
    <t>Opomba: v tem sklopu popisa so obravnavani vsi sloji streh od nosilne jeklene konstrukcije oz. nosilne trapezne pločevine navzgor, vključno z zaključnim (dekorativnim) slojem;</t>
  </si>
  <si>
    <t>Izvajalec mora upoštevati kompletno vso sestavo strehe in zaključkov strehe po opisu oz. detajlih iz načrta arhitekture, z upoštevanjem vsega dela in materialnih stroškov.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t>
  </si>
  <si>
    <t>Parna zapora (PZ), vključno s pripravo podlage (površinske in kotne/vogalne prehode), z izvedbo ustreznih preklopov, stikovanjem/obdelavami (za strešne odtoke, prehodov instalacij) ter zaključkov (po načrtu in sistemskih rešitvah proizvajalca PZ), za dosego popolne tesnitve strehe
- bitumenska samolepilna PZ - bitumenski trak z varjenimi spoji, zgornja stran s finim posutjem, ALU nosilni sloj, visoka difuzijska upornost prehodu vodne pare Sd &gt; 1500 m, visoka odpornost na preboj, debelina 2,5 mm, področje plastičnosti – 25° do + 70° C; pretržna sila vzdolžno 1000 N, prečno 1000 N; vogali in preboji se dodatno obdelajo s homogenim bitumenskim trakom;
- PZ se lepi na podlago iz pločevine; 
* izmere količin po izolirani površini (v ceno EM upoštevati zaključke in preklope)</t>
  </si>
  <si>
    <t xml:space="preserve">Delovna ravnina za izvedbo parne zapore in ostale strešne sestave iz ognjevarnega ˝sendvič˝ panela (d= 160mm, do 165mm = višina nos.trapezne pločevine) - pas v širini enega panela (šir.120cm) na območju obodnih/fasadnih sten (izvedba po načrtu):
- panel iz obojestranske obloge (tudi z bočnih strani zaprta izolacija) iz barvane pocinkane jeklene pločevine deb. 0,55mm in vmesnega izolativnega jedra iz mineralne volne (razreda A1 po EN 13501-1). Pločevina na obeh straneh mora biti gladka primerna za uporabo v 'agresivnem' bazenskem okolju (min. razred C4: prisotnost klora v zraku, vlagi..). Pritjevanje panelov se vrši na nosilno jekleno konstrukcijo strehe. </t>
  </si>
  <si>
    <t>TI strehe - PIR plošče, d=6cm, lepljene
- TI napušča strehe z ozn. St1.2;</t>
  </si>
  <si>
    <t>TI strehe - MW plošče, d=6cm, mehansko pritrjene v podlago iz trapezne pločevine
- TI napušča strehe z ozn. St1.2a - za ločitev osnovne strešne izolacije po požarnih zahtevah: pas šir. 2,0m na površinah osnovne  izolacije (PIR)</t>
  </si>
  <si>
    <r>
      <t xml:space="preserve">Toplotna izolacija (TI) s trdimi penastimi ploščami iz polisocianuratne pene (PIR), objestransko kaširan z ALU slojem, vključno s predhodno pripravo površine in lepljenjem na bitum. parno zaporo s sistemskim PU lepilom.
- PIR plošče s sledečimi karakteristikami (po PU-EN 13165): gostota 30 kg/m3; </t>
    </r>
    <r>
      <rPr>
        <b/>
        <sz val="10"/>
        <color rgb="FF0070C0"/>
        <rFont val="GreekC"/>
        <charset val="238"/>
      </rPr>
      <t>l</t>
    </r>
    <r>
      <rPr>
        <sz val="10"/>
        <color rgb="FF0070C0"/>
        <rFont val="Arial"/>
        <family val="2"/>
        <charset val="238"/>
      </rPr>
      <t>= 0,022 W/mK  CS(10/Y) &gt; 120 KPa; navzemanje vlage &lt; 2%; PIR index &gt; 250 (ekstremno visoka dimenzijska stabilnost);
* izmere količin po izolirani površini strehe;</t>
    </r>
  </si>
  <si>
    <r>
      <t xml:space="preserve">Toplotna izolacija (TI) s trdimi ploščami iz mineralne volne (MW), vključno s predhodno pripravo površine in mehanskim pritrjevanjem oz. lepljenjem na bitum. parno zaporo
- MW plošče s sledečimi karakteristikami: MW-EN 13162-T5-DS(TH)-CS(10)90-TR15-PL(5)800-WS-WL(P)-MU1, </t>
    </r>
    <r>
      <rPr>
        <b/>
        <sz val="10"/>
        <color rgb="FF0070C0"/>
        <rFont val="GreekC"/>
        <charset val="238"/>
      </rPr>
      <t>l</t>
    </r>
    <r>
      <rPr>
        <sz val="10"/>
        <color rgb="FF0070C0"/>
        <rFont val="Calibri"/>
        <family val="2"/>
        <charset val="238"/>
      </rPr>
      <t>≤</t>
    </r>
    <r>
      <rPr>
        <sz val="10"/>
        <color rgb="FF0070C0"/>
        <rFont val="Arial"/>
        <family val="2"/>
        <charset val="238"/>
      </rPr>
      <t xml:space="preserve"> 0,040 W/mK;
* izmere količin po izolirani površini strehe;</t>
    </r>
  </si>
  <si>
    <t>4.1.10.00.</t>
  </si>
  <si>
    <t>4.1.10.00.01.</t>
  </si>
  <si>
    <t>4.1.10.00.01.01</t>
  </si>
  <si>
    <t>4.1.10.00.01.02</t>
  </si>
  <si>
    <t>4.1.10.00.02.</t>
  </si>
  <si>
    <t>4.1.10.00.02.01</t>
  </si>
  <si>
    <t>4.1.10.01.</t>
  </si>
  <si>
    <t>4.1.10.01.00.</t>
  </si>
  <si>
    <t>4.1.10.01.00.01</t>
  </si>
  <si>
    <t>4.1.10.01.00.02</t>
  </si>
  <si>
    <t>4.1.10.01.00.03</t>
  </si>
  <si>
    <t>4.1.10.01.00.04</t>
  </si>
  <si>
    <t>4.1.10.01.01.</t>
  </si>
  <si>
    <t>4.1.10.01.01.01</t>
  </si>
  <si>
    <t>4.1.10.01.02.</t>
  </si>
  <si>
    <t>4.1.10.01.02.01</t>
  </si>
  <si>
    <t>4.1.10.01.03.</t>
  </si>
  <si>
    <t>4.1.10.01.03.01</t>
  </si>
  <si>
    <t>4.1.10.01.04.</t>
  </si>
  <si>
    <t>4.1.10.01.04.01</t>
  </si>
  <si>
    <t>4.1.10.01.04.02</t>
  </si>
  <si>
    <t>4.1.10.01.05.</t>
  </si>
  <si>
    <t>4.1.10.01.05.01</t>
  </si>
  <si>
    <t>4.1.10.01.05.02</t>
  </si>
  <si>
    <t>ZAKLJUČNA - DEKORATIVNA STREŠNA OBLOGA STREHE S PODKONSTRUKCIJO</t>
  </si>
  <si>
    <t>Ločilni, filtrski in zaščitni sloji, vključno z izvedbo ustreznih preklopov in vertikalnih zaključkov
* izmere količin po izolirani površini (v ceno EM upoštevati zaključke in preklope);</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</si>
  <si>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t>
  </si>
  <si>
    <t>Dekorativna strešna obloga iz pločevine - sistemske izvedbe: 
- izvedba dekorativne zaključne pločevinaste obloge deb. 0,75mm na sistem zatikanja na zatične letve-trakove (brez vidnih vijakov in vrtanja zaključne pločevine). Na predhodno ustrezno pritrjeno podkonstrukcijo iz trapezne pločevine se pritrdijo zatični trakov ( v rastru 90 do 110 cm, v robnem področju v rastru 60 cm), z že izvedenimi držali za zaključno pločevinasto oblogo. Polaganje pokrivne pločevine v obliki pločevinastih trakov pokrivne širine 470 mm z vmesnim ojačitvenim rebrom višine cca 50mm. Rebra (zgibi) morajo omogočati pritrjevanje fotovoltajičnih panelov s sistemskimi pritrdili. Barva pločevine je v sijaj svetlih standardnih tonih (po izboru projektanta).
* izmere količin po položeni površini dekorativne pločevinaste obloge na strehi;</t>
  </si>
  <si>
    <t>Hidroizolacija strehe (HI) iz bitumenskih trakov, vključno s pripravo podlage (površinske in kotne/vogale prehode), z izvedbo ustreznih preklopov, stikovanjem/obdelavami (za strešne odtoke, prehodov instalacij) ter zaključkov (po načrtu in sistemskih rešitvah proizvajalca HI), za dosego popolne vodotesnosti strehe. Dvoslojna HI strehe v sestavi:
- zgornji sloj - visoko plasto / elastomerni  bitumenski varilni trak deb. 5,2 mm, s posebnim mrežnim nosilnim slojem 300 g/m2, s skrilavim posutjm v sivem ton: pretržna sila &gt; 1450 N, pretržni raztezek &gt; 23 %, področje plastičnosti: spodaj – 40° / zgoraj – 25° do + 150° C; dimenzijska stabilnost &lt;[0,1] ; razred E; sistemska odpornost B roof (t1); odpornost na pregib pri nizkih temperaturah spodaj – 33° / zgoraj – 15°; DO/E1 PYE KTP 300 S5;
- spodnji sloj - samolepilni trak iz elastomernega bitumna, nosilec iz mrežne tkanine 200 g/m2, zgornja stran s flisom, z varjenjem vzdolžnih spojev za zagotavljanje 100 % vodotesnosti, debelina 3 mm: področje plastičnosti spodaj – 30° / zgoraj – 25° do + 100° C; pretržna sila &gt; 1000 N; DU/E1 PYE KTG KSP 3;
* izmere količin po izolirani površini (v ceno EM upoštevati zaključke, obdelave okoli prebojnih elementov skozi HI in preklope);</t>
  </si>
  <si>
    <t>SVETLOBNIKI NA STREHI</t>
  </si>
  <si>
    <t>4.1.10.00.01.03</t>
  </si>
  <si>
    <t>4.1.10.01.06.</t>
  </si>
  <si>
    <t>4.1.10.01.06.01</t>
  </si>
  <si>
    <t>4.1.10.01.06.02</t>
  </si>
  <si>
    <t>4.1.10.02.</t>
  </si>
  <si>
    <t>4.1.10.02.01.</t>
  </si>
  <si>
    <t>4.1.10.02.01.01</t>
  </si>
  <si>
    <t>4.1.10.02.02.</t>
  </si>
  <si>
    <t>4.1.10.02.02.01</t>
  </si>
  <si>
    <t>4.1.10.02.03.</t>
  </si>
  <si>
    <t>4.1.10.02.03.01</t>
  </si>
  <si>
    <t>ODVODNJAVANJE STREŠNE VODE</t>
  </si>
  <si>
    <t>Dovodi s strehe - kompletno po spodnji specifikaciji:</t>
  </si>
  <si>
    <t>KPL</t>
  </si>
  <si>
    <t>Cevi - kompletno po spodnji specifikaciji:</t>
  </si>
  <si>
    <t>cev Geberit PE: d50mm</t>
  </si>
  <si>
    <t>cev Geberit PE: d56mm</t>
  </si>
  <si>
    <t>cev Geberit PE: d63mm</t>
  </si>
  <si>
    <t>cev Geberit PE: d110mm</t>
  </si>
  <si>
    <t>Fazonski kosi - kompletno po spodnji specifikaciji:</t>
  </si>
  <si>
    <t>Pritrdilni material - kompletno po spodnji specifikaciji:</t>
  </si>
  <si>
    <t>Pribor in varjena mesta  - kompletno po spodnji specifikaciji:</t>
  </si>
  <si>
    <t>izolacija cevi (armaflex ali podobno)</t>
  </si>
  <si>
    <t>število zvarnih mest</t>
  </si>
  <si>
    <t>Opis strehe: streha je poligonalne tlorisne oblike, površina strehe je ločne oblike z nakloni od min. 1,5% do 8,5% in je po sestavi zasnovana kot ˝ravna streha˝, ki je tesnjena z hidroizolacijsko bariero iz bitumenskih trakov  z dodano dekorativno finalno oblogo. Streha ima različne zahteve po toplotni prehodnosti, zato tudi različne debeline toplotne izolacije in sicer:
- nad bivalnimi prostori objekta je zahtevana skupna U&lt; 0,1 W/(m2*K), zato je v tem območju in neposrednih mejnih območjih po obodu objekta (zaradi preprečitve toplotnih mostov) predvidena toplotna izolacija skupne deb.  24cm (PIR plošče - sestava strehe z ozn. St1.1, z vmesnimi pasovi iz MW plošč zaradi požarne zaščite - sestava strehe z ozn. St1.1a);
- izven bivalnih prostorov - nadstrešni del nima zahteve po toplotni prehodnosti, zaato je tam zmanjšana izolacija na deb. 6cm (PIR plošče - sestava strehe z ozn. St1.2, z vmesnimi pasovi iz MW plošč zaradi požarne zaščite - sestava strehe z ozn. St1.2a), da se prepreči kondenzacija na spodnji strešni površini in za preprečitev prekomernih temperaturnih deformacij v jekleni konstrukciji strehe;
Na strehi neposredno nad objektom se vgradijo svetlobniki, določeni imajo tudi funkcijo pri požarni zaščiti kot naprave za odvod dima in toplote (NODT)
Na finalno oblogo so naknadno pritrjeni PV paneli za sončno elektrarno, ki niso zajeti v tem sklopu popisa oz. so predmet ločenega sklopa popisa.
Za bolj detaljni opis strehe glej tehnično poročilo v načrtu ARH!</t>
  </si>
  <si>
    <t>kompletna izvedba podlage vertikalnim zaključkom pri svetlobnikih in svetlobnih odprtinah na strehi, po detajlu iz načrta
- podlaga iz rezanih vlagoodpornih lesnih plošč (OSB/3 d=22mm), pritrjenih v jekleno podkonstrukcijo;
* izmera količin po razviti površini vgrajenih OSB plošč;</t>
  </si>
  <si>
    <t>Kompletna izvedba podlage (priprava površine) za izvedbo toplotne in hidro izolacije pri raznih elementih na strehi, vključno z vsem pritrdilnimi in tesnilnimi elementi</t>
  </si>
  <si>
    <t>vert.TI pri svetlobnikih in svetlobnih odprtinah - MW plošče, d=16cm (rezane h= do 35cm), lepljene na bitum.PZ</t>
  </si>
  <si>
    <t>VAROVALNI ELEMENTI NA STREHI</t>
  </si>
  <si>
    <t xml:space="preserve">kos </t>
  </si>
  <si>
    <t>Kompletna izvedba podkonstrukcij in zaključkov iz jeklenih cevi/profilov/pločevin za podlago izolacijam in za izvedbo raznih elementov ter zaključkov na strehi, vključno z vsem pritrdilnimi elementi iz nerjavnega materiala</t>
  </si>
  <si>
    <t>Kompletna izvedba kleparskih zaključkov in obrob iz Alu barvane pločevine d=0,7mm, vključno s podlago in vsem pritrdilnimi ter tesnilnimi elementi, izvedba in stikovanje po detajlu iz načrta</t>
  </si>
  <si>
    <t>zaključek svetlobnikov - obroba z enojnim odkapom, iz Alu barvane pločevine d=0,7mm, RŠ= do 50cm, vključno s podlago iz rezane trde, vlagoodporne, izolacijske plošče d=4-5cm, šir.= 25-30cm;
* priključevanje obrobe prilagoditi zahtevam proizvajalca svetlobnikov;</t>
  </si>
  <si>
    <t>zaključek žlebnega korita - obroba z dvojnim odkapom, iz Alu barvane pločevine d=0,7mm, RŠ= do 50cm, vključno s podložno pločevino</t>
  </si>
  <si>
    <t>Strešni vtočnik Geberit Pluvia s priključno pločevino za žlebove: Maksimalna zmogljivost odtekanja=25l/s</t>
  </si>
  <si>
    <t>Grelni trak Geberit 230 V/11,2 W</t>
  </si>
  <si>
    <t>Stroški izvedbe: izdelava PZI/PID projekt, pripravljalna dela, tansportni stroški, delo/montaža ter tlačni preizkus in prizkus delovanja:</t>
  </si>
  <si>
    <t>4.1.10.01.03.02</t>
  </si>
  <si>
    <t>4.1.10.01.05.03</t>
  </si>
  <si>
    <t>4.1.10.01.06.03</t>
  </si>
  <si>
    <t>4.1.10.01.07.</t>
  </si>
  <si>
    <t>4.1.10.01.07.01</t>
  </si>
  <si>
    <t>4.1.10.01.07.02</t>
  </si>
  <si>
    <t>4.1.10.01.08.</t>
  </si>
  <si>
    <t>4.1.10.01.08.01</t>
  </si>
  <si>
    <t>4.1.10.01.08.02</t>
  </si>
  <si>
    <t>4.1.10.01.09.</t>
  </si>
  <si>
    <t>4.1.10.01.09.01</t>
  </si>
  <si>
    <t>4.1.10.01.09.02</t>
  </si>
  <si>
    <t>4.1.10.01.09.03</t>
  </si>
  <si>
    <t>4.1.10.03.</t>
  </si>
  <si>
    <t>4.1.10.03.01.</t>
  </si>
  <si>
    <t>4.1.10.03.01.01</t>
  </si>
  <si>
    <t>4.1.10.03.01.02</t>
  </si>
  <si>
    <t>4.1.10.03.01.03</t>
  </si>
  <si>
    <t>4.1.10.03.01.04</t>
  </si>
  <si>
    <t>4.1.10.03.01.05</t>
  </si>
  <si>
    <t>4.1.10.03.01.06</t>
  </si>
  <si>
    <t>4.1.10.04.</t>
  </si>
  <si>
    <t>4.1.10.04.01.</t>
  </si>
  <si>
    <t>4.1.10.04.01.01</t>
  </si>
  <si>
    <t>4.1.10.05.</t>
  </si>
  <si>
    <t>4.1.10.05.01.</t>
  </si>
  <si>
    <t>4.1.10.05.01.01</t>
  </si>
  <si>
    <t>Strešni vtočnik Geberit Pluvia s prirobnico, za žlebove: Maksimalna zmogljivost odtekanja=12l/s</t>
  </si>
  <si>
    <t>Grelni element Geberit Pluvia 230 V/8 W: d=56mm</t>
  </si>
  <si>
    <t>cev Geberit PE: d75mm</t>
  </si>
  <si>
    <t>cev Geberit PE: d90mm</t>
  </si>
  <si>
    <t>cev Geberit PE: d125mm</t>
  </si>
  <si>
    <t>cev Geberit PE: d160mm</t>
  </si>
  <si>
    <t>cev Geberit PE: d250mm</t>
  </si>
  <si>
    <t>Koleno Geberit PE z dolgim krakom: 90°, d=56mm</t>
  </si>
  <si>
    <t>Koleno Geberit PE: 45°, d=75mm</t>
  </si>
  <si>
    <t>Koleno Geberit PE z dolgim krakom: 90°, d=75mm</t>
  </si>
  <si>
    <t>Redukcijski kos Geberit PE, ekscentričen, kratek: d=75mm, d1=63mm</t>
  </si>
  <si>
    <t>Koleno Geberit PE: 45°, d=90mm</t>
  </si>
  <si>
    <t>Koleno Geberit PE z dolgim krakom: 90°, d=90mm</t>
  </si>
  <si>
    <t>Redukcijski kos Geberit PE, ekscentričen, kratek: d=90mm, d1=75mm</t>
  </si>
  <si>
    <t>Elektrovarilna spojka Geberit: d=90mm</t>
  </si>
  <si>
    <t>Koleno Geberit PE: 45°, d=110mm</t>
  </si>
  <si>
    <t>Koleno Geberit PE z dolgim krakom: 90°, d=110mm</t>
  </si>
  <si>
    <t>Redukcijski kos Geberit PE, ekscentričen, kratek: d=110mm, d1=63mm</t>
  </si>
  <si>
    <t>Redukcijski kos Geberit PE, ekscentričen, kratek: d=110mm, d1=75mm</t>
  </si>
  <si>
    <t>Elektrovarilna spojka Geberit: d=110mm</t>
  </si>
  <si>
    <t>Odcep Geberit PE 45°: d=125mm, d1=75mm</t>
  </si>
  <si>
    <t>Odcep Geberit PE 45°: d=125mm, d1=90mm</t>
  </si>
  <si>
    <t>Redukcijski kos Geberit PE, ekscentričen, kratek: d=125mm, d1=110mm</t>
  </si>
  <si>
    <t>Elektrovarilna spojka Geberit: d=125mm</t>
  </si>
  <si>
    <t>Koleno Geberit PE: 45°, d=160mm</t>
  </si>
  <si>
    <t>Odcep Geberit PE 45°: d=160mm, d1=75mm</t>
  </si>
  <si>
    <t>Redukcijski kos Geberit PE, ekscentričen, kratek: d=160mm, d1=125mm</t>
  </si>
  <si>
    <t>Dolga spojka Geberit PE z dvojnim robom: d=160mm</t>
  </si>
  <si>
    <t>Elektrovarilna spojka Geberit: d=160mm</t>
  </si>
  <si>
    <t>Redukcijski kos Geberit PE, ekscentričen, dolg: d=200mm, d1=160mm</t>
  </si>
  <si>
    <t>Elektrovarilna spojka Geberit PE, z vgrajeno toplotno varovalko: d=200mm</t>
  </si>
  <si>
    <t>Redukcijski kos Geberit PE, ekscentričen, dolg: d=250mm, d1=200mm</t>
  </si>
  <si>
    <t>Elektrovarilna spojka Geberit PE, z vgrajeno toplotno varovalko: d=250mm</t>
  </si>
  <si>
    <t>Elektrovarilna spojka Geberit: d=50mm</t>
  </si>
  <si>
    <t>Redukcijski kos Geberit PE, ekscentričen, kratek: d=56mm, d1=50mm</t>
  </si>
  <si>
    <t>Elektrovarilna spojka Geberit: d=56mm</t>
  </si>
  <si>
    <t>Koleno Geberit PE: 45°, d=63mm</t>
  </si>
  <si>
    <t>Koleno Geberit PE z dolgim krakom: 90°, d=63mm</t>
  </si>
  <si>
    <t>Redukcijski kos Geberit PE, ekscentričen, kratek: d=63mm, d1=56mm</t>
  </si>
  <si>
    <t>Dolga spojka Geberit PE z dvojnim robom: d=63mm</t>
  </si>
  <si>
    <t>Elektrovarilna spojka Geberit: d=63mm</t>
  </si>
  <si>
    <t>Redukcijski kos Geberit PE, ekscentričen, kratek: d=75mm, d1=56mm</t>
  </si>
  <si>
    <t>Elektrovarilna spojka Geberit: d=75mm</t>
  </si>
  <si>
    <t>Cevna objemka Geberit z navojno spojko M10, nastavljiva: di=50mm, di1=58mm</t>
  </si>
  <si>
    <t>Pravokotna osnovna pritrdilna plošča Geberit, z dvema luknjama, z navojno spojko G: G=1/2"</t>
  </si>
  <si>
    <t>Pravokotna osnovna pritrdilna plošča Geberit, z dvema luknjama, z navojno spojko G: G=1"</t>
  </si>
  <si>
    <t>Navojna palica Geberit: M=10mm, L=2m</t>
  </si>
  <si>
    <t>Osnovna pritrdilna plošča Geberit, okrogla, s 3 luknjami, z navojno spojko M10</t>
  </si>
  <si>
    <t>Redukcijski spojnik Geberit: G=1/2"</t>
  </si>
  <si>
    <t>Element za obešanje Geberit Pluvia</t>
  </si>
  <si>
    <t>Nosilna tračnica Geberit Pluvia</t>
  </si>
  <si>
    <t>Vezni element Geberit Pluvia</t>
  </si>
  <si>
    <t>Pritrdilna zagozda Geberit Pluvia</t>
  </si>
  <si>
    <t>Cevna objemka Geberit z navojno spojko M10, nastavljiva: di=56mm, di1=64mm</t>
  </si>
  <si>
    <t>Elektrovarilni trak Geberit za fiksno točko: d=63mm, d1=71mm</t>
  </si>
  <si>
    <t>Cevna objemka Geberit z navojno spojko G 1/2", nastavljiva: di=63mm, di1=71mm</t>
  </si>
  <si>
    <t>Cevna objemka Geberit z navojno spojko M10, nastavljiva: di=63mm, di1=71mm</t>
  </si>
  <si>
    <t>Cevna objemka Geberit Pluvia, nastavljiva: d1=63mm d2=71mm</t>
  </si>
  <si>
    <t>Elektrovarilni trak Geberit za fiksno točko: d=75mm, d1=83mm</t>
  </si>
  <si>
    <t>Cevna objemka Geberit z navojno spojko M10, nastavljiva: di=75mm, di1=83mm</t>
  </si>
  <si>
    <t>Cevna objemka Geberit Pluvia, nastavljiva: d1=75mm d2=83mm</t>
  </si>
  <si>
    <t>Cevna objemka Geberit z navojno spojko M10, nastavljiva: di=90mm, di1=98mm</t>
  </si>
  <si>
    <t>Elektrovarilni trak Geberit za fiksno točko: d=110mm, d1=118mm</t>
  </si>
  <si>
    <t>Cevna objemka Geberit Pluvia, nastavljiva: d1=110mm d2=118mm</t>
  </si>
  <si>
    <t>Elektrovarilni trak Geberit za fiksno točko: d=125mm, d1=133mm</t>
  </si>
  <si>
    <t>Cevna objemka Geberit Pluvia, nastavljiva: d1=125mm d2=133mm</t>
  </si>
  <si>
    <t>Elektrovarilni trak Geberit za fiksno točko: d=160mm, d1=168mm</t>
  </si>
  <si>
    <t>Cevna objemka Geberit z navojno spojko G 1/2", nastavljiva: di=160mm, di1=168mm</t>
  </si>
  <si>
    <t>Cevna objemka Geberit z navojno spojko M10, nastavljiva: di=160mm, di1=168mm</t>
  </si>
  <si>
    <t>Cevna objemka Geberit Pluvia, nastavljiva: d1=160mm d2=168mm</t>
  </si>
  <si>
    <r>
      <t>Izvajalec izolacijskih del mora preučiti z načrtom zahtevane tehnične karakteristike, za predvidene hidro in toplotne izolacije, vključno z zahtevami po skupni toplotni upornosti oz. toplotni prehodnosti (nad stavbo U&lt; 0,10 W/(m</t>
    </r>
    <r>
      <rPr>
        <vertAlign val="superscript"/>
        <sz val="9"/>
        <rFont val="Arial"/>
        <family val="2"/>
        <charset val="238"/>
      </rPr>
      <t>2</t>
    </r>
    <r>
      <rPr>
        <sz val="9"/>
        <rFont val="Arial"/>
        <family val="2"/>
        <charset val="238"/>
      </rPr>
      <t xml:space="preserve">*K)) in zrakotesnosti celotne sestave strehe. Upoštevati in izvesti mora vsa tesnenja stikov/slojev streh z elementi prehoda skozi streho.  </t>
    </r>
  </si>
  <si>
    <t>izolativni ˝sednvič˝ panel d=160mm vpritrjen na jekl.nos.konstr.strehe
* na spoju strehe z obodnimi (fasadnimi) stenami, skupna dolžina Ls= 190,0m1, b= 1,2m1;</t>
  </si>
  <si>
    <t xml:space="preserve">kompletna izvedba podlage za žlebno korito, RŠ= ca. 130cm, po detajlu iz načrta
- podlaga iz rezanih vlagoodpornih lesnih plošč (OSB/3 d=22mm);
- vključno z izrezom in pripravo podlage točkovnim strešnim odtočnikom (postavitev odtočnika v horizontalo) in njihovo obdelavo-tesnenjem (13kos odtokov po podtlačnem sistemu, ki so zajeti v ločeni postavki);
* izmera količin po razviti površini vgrajenih OSB plošč v žlebnem koritu (skupne dolžine= 257,2m1); </t>
  </si>
  <si>
    <t xml:space="preserve">kompletna izvedba podkonstrukcije za žlebno korita, po detajlu iz načrta
- podkonstr. iz pocinkanih jeklenih pravokotnih cevi (razred zaščite za okolje C3);
*  žlebno korito (skupne dolžine= 257,2m1) x ca. 6,0kg/m1; </t>
  </si>
  <si>
    <r>
      <t>Dobava in montaža kompletnega odvodnjavanja strehe po principu podtlačnega sistema, vključno s PZI projektom in dimenzioniranjem na prispevno površino strehe ca. 2.702</t>
    </r>
    <r>
      <rPr>
        <sz val="10"/>
        <color rgb="FF0070C0"/>
        <rFont val="Arial CE"/>
        <charset val="238"/>
      </rPr>
      <t>m2.
Kompletni podlačni cevni sistem sestoječ iz ogrevanih  vtočnikov in cevi z vsemi potrebnimi fazonskimi kosi, tesnilnim in pritrdilnim materialom do peskolova, vključno z vsemi pomožnimi deli in obodno izolacijo proti kondenzu. Kompletna izvedba po navodilih in sistemskimi detajli izbranega proizvajalca sistema, ki nudi s pooblaščenim izvajalcem časovno neomejeno garancijo na funkcionalnost sistema in min. 10 letno garancijo za vse elemente cevnih sistemov (kot npr. GEBERIT - Pluvia ali SIKLA ali enakovreden sistem drugega proizvajalca)
* op.: opisana specifikacija materiala je navedena po študiji proizvajalca sistema GEBERIT-Pluvia, po projektu št. SI20AO069_Kopališče Ilirija, 13.4.2021 za objekt C, sistem drugega proizvajalca mora upoštevati enako sistemsko rešitev odvodnjavanja s svojimi proizvodi;</t>
    </r>
  </si>
  <si>
    <t>4.1.12.00.</t>
  </si>
  <si>
    <t>ZUNANJE STAVBNO POHIŠTVO in FASADNE ZASTEKLITVE</t>
  </si>
  <si>
    <t>STREHA (krovsko-kleparska in izolacijska dela z elementi na strehi)</t>
  </si>
  <si>
    <t>GRADBENO-OBRTNIŠKA DELA</t>
  </si>
  <si>
    <t xml:space="preserve">Splošna in tehnična določila za izvajanje del, ki so zajeta v cenah izvedbe posameznih postavk predmetnih del  </t>
  </si>
  <si>
    <t xml:space="preserve">Splošna in tehnična določila za izvajanje, ki so zajeti v cenah izvedbe posameznih postavk predmetnih del  </t>
  </si>
  <si>
    <t>Pri izvajanju fasaderskih del je potrebno upoštevati navodila izbranih proizvajalcev fasadnih sistemov in elementov, njihove detajle in obrobe ter zaključke, ki so potrebni za garancijo in predpisano kvaliteto, katero pogojujejo proizvajalčevi parametri in zakonsko predpisani standardi.  V ceni upoštevati vse zaključke na mejnih stikih (obodnih zidovih in stikih različnih materialov) ter vse potrebne kotnike, odkapne robove, bandaže in dodatne ojačitve pri odprtinah.</t>
  </si>
  <si>
    <t>Dopustna odstopanja za pravokotnost in površinsko ravnost fasade veljajo določila po DIN 18202. Glavni izvajalec del je dolžan, pred pričetkom fasaderskih del, skupaj z izvajalcem fasaderskih del preveriti ravnost površine in njeno tolerančno območje, stanje površine (vlažnost, čistost, homogenost podlage, mastni madeži…) in ugotoviti primernost stanja za izvedbo fasaderskih del. V primeru ugotovitve morebitne napake, je potrebno le-te odpraviti pred pričetkom izvedbo fasade.</t>
  </si>
  <si>
    <t xml:space="preserve">Pred pričetkom del je izvajalec dolžan preveriti vse količine in dejanske mere na objektu.  Z izvajalcem gradbenih del  se je pravočasno dogovoriti in uskladiti  vgradnjo raznih podlog , ki služijo za kasnejšo montažo elementov. </t>
  </si>
  <si>
    <t>Opis fasadnega sistema in zasteklitev:</t>
  </si>
  <si>
    <t>4.1.10.04.00.</t>
  </si>
  <si>
    <t>4.1.10.04.00.01</t>
  </si>
  <si>
    <t>4.1.10.04.00.02</t>
  </si>
  <si>
    <t>4.1.10.04.01.02</t>
  </si>
  <si>
    <t>4.1.10.04.01.03</t>
  </si>
  <si>
    <t>FASADNA ZASTEKLITEV V KOVINSKIH OKVIRJIH Z NOSILNO JEKL. PODKONSTRUKCIJO</t>
  </si>
  <si>
    <t xml:space="preserve">PREZRAČEVANE in OBEŠENE FASADE </t>
  </si>
  <si>
    <t>4.1.11.00.</t>
  </si>
  <si>
    <t>4.1.11.00.01.</t>
  </si>
  <si>
    <t>4.1.11.00.01.01</t>
  </si>
  <si>
    <t>4.1.11.00.01.02</t>
  </si>
  <si>
    <t>4.1.11.00.01.03</t>
  </si>
  <si>
    <t>4.1.11.00.01.04</t>
  </si>
  <si>
    <t>4.1.11.00.02.</t>
  </si>
  <si>
    <t>4.1.11.00.02.01</t>
  </si>
  <si>
    <t>4.1.12.00.01.</t>
  </si>
  <si>
    <t>4.1.12.00.01.01</t>
  </si>
  <si>
    <t>4.1.12.00.01.02</t>
  </si>
  <si>
    <t>4.1.12.00.01.03</t>
  </si>
  <si>
    <t>4.1.12.00.01.04</t>
  </si>
  <si>
    <t>4.1.12.00.01.05</t>
  </si>
  <si>
    <t>4.1.12.00.02.</t>
  </si>
  <si>
    <t>4.1.12.00.02.01</t>
  </si>
  <si>
    <t>4.1.12.01.</t>
  </si>
  <si>
    <t>4.1.12.01.00.</t>
  </si>
  <si>
    <t>4.1.12.01.00.01</t>
  </si>
  <si>
    <t>4.1.12.01.00.02</t>
  </si>
  <si>
    <t>4.1.12.01.00.03</t>
  </si>
  <si>
    <t>4.1.12.01.00.04</t>
  </si>
  <si>
    <t>4.1.12.01.00.05</t>
  </si>
  <si>
    <t>4.1.12.01.01.</t>
  </si>
  <si>
    <t>4.1.12.01.01.01</t>
  </si>
  <si>
    <t>4.1.12.01.01.02</t>
  </si>
  <si>
    <t>4.1.12.01.01.03</t>
  </si>
  <si>
    <t>4.1.12.01.01.04</t>
  </si>
  <si>
    <t>4.1.12.01.02.</t>
  </si>
  <si>
    <t>4.1.12.01.02.01</t>
  </si>
  <si>
    <t>4.1.12.01.02.02</t>
  </si>
  <si>
    <t>4.1.12.01.02.03</t>
  </si>
  <si>
    <t>4.1.12.01.02.04</t>
  </si>
  <si>
    <t>4.1.12.01.03.</t>
  </si>
  <si>
    <t>4.1.12.01.03.01</t>
  </si>
  <si>
    <t>4.1.12.02.</t>
  </si>
  <si>
    <t>4.1.12.02.00.</t>
  </si>
  <si>
    <t>4.1.12.02.00.01</t>
  </si>
  <si>
    <t>4.1.12.02.00.02</t>
  </si>
  <si>
    <t>4.1.12.02.01.</t>
  </si>
  <si>
    <t>4.1.12.03.</t>
  </si>
  <si>
    <t>4.1.12.03.01.</t>
  </si>
  <si>
    <t>4.1.12.01.03.02</t>
  </si>
  <si>
    <t>Strešna zasteklitev v Alu profilih (po zgornjem opisu v postavki 4.1.10.04.00. in tehničnih specifikacijah v tehničnem poročilu ter shemah iz PZI načrta Arhitekture)
Vsaka strešna zasteklitev je skupne dimenzije 5.190x2.245 mm in je sestavljena iz 4-ih polj enakih dimenzij, označena kot tip:</t>
  </si>
  <si>
    <t>4.1.12.01.03.03</t>
  </si>
  <si>
    <t>4.1.12.01.03.04</t>
  </si>
  <si>
    <t>4.1.12.01.03.05</t>
  </si>
  <si>
    <t>fiksna fasadna zasteklitev (steklo z ozn.STL 2) - ozn. FC2.1 po shemi fasade
- dimenzije in delitev po shemi;
* v sklopu fasade z ozn. FC2 (bruto površina = 131,5m2) se vgradijo elementi kot so:
- fiksna zasteklitev neto površine 112,5m2;
- 2-krilna vrata z ozn. FC2.1.V1, vel. 6,4m2/kos, 1kos;
- venec fasade - topl.izolativen panel z ozn. FC2.3, vel.12,6m2;
- op.: kovinska obešena fasada z ozn. FC2.2 nista všteti v skupno površino FC2;</t>
  </si>
  <si>
    <t>dekorativna Alu fasadna obloga venca, višine ca. 80-90 cm (RŠ do 100cm) - z ozn. FC9.3
* pas v rahlo ločni izvedbi nad obešeno kov.fasado FC9.1, FC9.2;</t>
  </si>
  <si>
    <t>dekorativna Alu fasadna obloga venca, višine ca. 80-90 cm (RŠ do 100cm) - z ozn. FC10.3
* ravni-vodoravni pas nad obešeno kov.fasado FC10.2;</t>
  </si>
  <si>
    <t>Dobava in montaža prezračevalnih rešetk - Alu zaščitna rešetka z vodoravnimi lamelami in zaščitno mrežico 1x1cm, za zaščito pred vremenskimi vplivi. Montirana na kanal svežega zraka, vključno spojni in pritrdilni material. Izvedba in vgradnja po načrtu in shemi fasad, barva po izboru arhitekta. Montaža se vrši v fasadni profil oz. v podkonstrukcijo fasade.
Ostale zahteve, ki morajo biti vključene v izvedbo:
- tesnjenje po RAL smernicah motaže po obodu
- izdelava delavniških risb, katere potrdi projektant pred izvedbo
- z vsem potrebnim montažnim, pritrdilnim in tesnilnim materialom;
- vse potrebne transporte in manipulacije za vgradnjo/montažo
* izmera po vertikalni površini rešetke;</t>
  </si>
  <si>
    <t>kompletna Alu prezračevalne rešetka po osnovnem opisu in shemi z ozn. FC2.2.R1
- rešetke dim. 600x232cm, delitev po dogovoru s projektantom (skupne vel. 13,9m2/kos; 1kos)
* v sklopu obešeni kov.fasade z ozn. FC2.2;</t>
  </si>
  <si>
    <t>kompletna Alu prezračevalne rešetka po osnovnem opisu in shemi z ozn. FC3.2.R1
- rešetke dim. 610x232cm, delitev po dogovoru s projektantom (skupne vel. 14,2m2/kos; 1kos)
* v sklopu obešeni kov.fasade z ozn. FC3.2;</t>
  </si>
  <si>
    <t>VGRADNI ELEMENTI V FASADI - ZUNANJA ZASTEKLJENA VRATA</t>
  </si>
  <si>
    <t>VGRADNI ELEMENTI V FASADI - PREZRAČEVALNE REŠETKE IN KOVINSKA VRATA</t>
  </si>
  <si>
    <t>OSNOVA ZA IZDELAVO PONUDBE SO OBVEZNO NAČRTI /SHEME V PROJEKTU ARHITEKTURE, V POPISU SO NAVEDENE SAMO OSNOVNE DIMENZIJE IN INFORMACIJE!!!</t>
  </si>
  <si>
    <t>4.1.12.00.01.06</t>
  </si>
  <si>
    <t>4.1.11.00.01.05</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</si>
  <si>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vsa zarisovanja, čiščenja, zakoličbe, transportni in manipulativni stroški, pomožna spremljevalna in zaključna dela, kot tudi vrtanja in dolbenja za potrebe izvedbe fasaderskih del, razen, če ni s postavko drugače določeno oz. so ta zajeta z ločeno postavko;
- podložne toplotnoizolativne sistemske elemente v tlaku za preprečevanje toplotnih mostov (kot npr. PURENIT ali enakovredno);
- začasne prekinitve del, ki so potrebna za druga vezana dela, kar je potrebno dogovoriti na operativnem nivoju z glavnim izvajalcem oz. odg. vodjem del;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</si>
  <si>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vsa zarisovanja, čiščenja, zakoličbe, transportni in manipulativni stroški, pomožna spremljevalna in zaključna dela, kot tudi vrtanja in dolbenja za potrebe izvedbe fasaderskih del, razen, če ni s postavko drugače določeno oz. so ta zajeta z ločeno postavko;
- začasne prekinitve del, ki so potrebna za druga vezana dela, kar je potrebno dogovoriti na operativnem nivoju z glavnim izvajalcem oz. odg. vodjem del;
</t>
  </si>
  <si>
    <t>4.1.12.03.02.</t>
  </si>
  <si>
    <t>4.1.12.03.01.01</t>
  </si>
  <si>
    <t>4.1.12.03.01.02</t>
  </si>
  <si>
    <t>4.1.12.03.02.01</t>
  </si>
  <si>
    <t>4.1.12.02.01.01</t>
  </si>
  <si>
    <t>4.1.12.02.01.02</t>
  </si>
  <si>
    <t>4.1.12.03.02.02</t>
  </si>
  <si>
    <t>4.1.12.03.02.03</t>
  </si>
  <si>
    <t>jeklena dvokrilna vrata - z ozn. FC3.2.V2 (po shemi fasade)
- ZM: 236x250 cm (simetrični krili);
- dimenzije, delitev/odpiranje in kompletna oprema po shemi;
- s funkcijo: evakuacijska (EN1125);
* v sklopu obešene kov.  fasade z ozn. FC3.2;</t>
  </si>
  <si>
    <t>jeklena dvokrilna vrata - z ozn. FC6.1.V1 (po shemi fasade)
- ZM: 195x232 cm (simetrični krili);
- dimenzije, delitev/odpiranje in kompletna oprema po shemi;
- s funkcijo: evakuacijska (EN1125);
* v sklopu obešene kov.  fasade z ozn. FC6.1;</t>
  </si>
  <si>
    <t>jeklena enokrilna vrata - z ozn. FC6.2.V1 (po shemi fasade)
- ZM: 123x230 cm;
- dimenzije, delitev/odpiranje in kompletna oprema po shemi;
- s funkcijo: evakuacijska (EN1125);
* v sklopu obešene kov.  fasade z ozn. FC6.2;</t>
  </si>
  <si>
    <t>jeklena dvokrilna vrata - z ozn. FC6.2.V2 (po shemi fasade)
- ZM: 195x230 cm (simetrični krili);
- dimenzije, delitev/odpiranje in kompletna oprema po shemi;
* v sklopu obešene kov.  fasade z ozn. FC6.1;</t>
  </si>
  <si>
    <t>4.1.12.03.02.04</t>
  </si>
  <si>
    <t>4.1.12.03.02.05</t>
  </si>
  <si>
    <t>4.1.12.03.02.06</t>
  </si>
  <si>
    <t>jeklena enokrilna vrata - z ozn. FC9.1.V1 (po shemi fasade)
- ZM: 133x220 cm;
- dimenzije, delitev/odpiranje in kompletna oprema po shemi;
- s funkcijo: ODT (dovod svežega zraka) + evakuacijska (EN1125);
* v sklopu obešene kov.  fasade z ozn. FC9.1;</t>
  </si>
  <si>
    <t>Dobava in montaža zunanjih vrat iz jeklene pločevine - sistem jeklene profilacije s prekinjenim toplotnim mostom in toplotnoizolacijskim polnilom. Izdelava in material po shemah vrat iz načrta arhitekture, vključno z vsemi tesnilnimi elementi (prag, tesnila), pripadajočimi vratnimi elementi (nasadila, kljuke, ključavnice, samozapirala), dodatno opremo vrat (kontrola pristopa/odprtosti) ter podkonstrukcijo s pritrdilnim materialom za pritrditev na primarne nosilne elemente
* ustrezajo zunanja vrata sistema/proizvajalca kot npr. Hörmann - sistem D65 OD ali Alukönigstahl - sistem Jansen Janisol ali enakovreden sistemski proizvod drugega proizvajalca;</t>
  </si>
  <si>
    <t>4.1.11.01.01.</t>
  </si>
  <si>
    <t>fasadna kovinska obloga, vklj. s podkonstrukcijo (po osnovnem opisu in detajlu)
- odmik plošč/panelov od AB stene 33cm (vgrajena TI - zajeta ločeno);
- zgornji zaključni paneli rezani v rahlem loku (L=13,4+12,6=26,0m1);
* obešena-prezračevana fasada FC1.3 in FC1.4;</t>
  </si>
  <si>
    <t>fasadna kovinska obloga, vklj. s podkonstrukcijo (po osnovnem opisu in detajlu)
- odmik plošč/panelov od AB stene 33cm (vgrajena TI - zajeta ločeno);
- zgornji zaključni paneli rezani ravno v poševnini (L=23,8m1);
* obešena-prezračevana fasada FC2.2;</t>
  </si>
  <si>
    <t>fasadna kovinska obloga, vklj. s podkonstrukcijo (po osnovnem opisu in detajlu)
- odmik plošč/panelov od AB stene do 10cm (brez TI);
- kot zgornji pokrivni zaključek stene v šir. ca. 90cm (L=26,0m1);
* obešena-prezračevana fasada FC8.2 ;</t>
  </si>
  <si>
    <t>fasadna kovinska obloga, vklj. s podkonstrukcijo (po osnovnem opisu in detajlu)
- odmik plošč/panelov od AB stene 33cm (vgrajena TI - zajeta ločeno);
- zgornji zaključni paneli rezani v rahlem loku (L=48,6m1);
- spodnji zaključni paneli rezaniravno v poševnini (L=11,8m1);
* obešena-prezračevana fasada FC9.1;</t>
  </si>
  <si>
    <t>fasadna kovinska obloga, vklj. s podkonstrukcijo (po osnovnem opisu in detajlu)
- odmik plošč/panelov od AB stene 33cm (vgrajena TI - zajeta ločeno);
- zgornji zaključni paneli rezani ravno v horizontali (L=18,6m1);
* obešena-prezračevana fasada FC10.2;</t>
  </si>
  <si>
    <t xml:space="preserve">Steklo z ozn. STL 4 - stekla v zunanjih vratih fasade  :
 dvoslojna termoizolacijska zasteklitev Ug = 0.9 W/m2K
- g ≤48,1%, Lt ≤ 74,0 % (velja za spodnji sestav stekla):
* distančniki stekla iz PVC (TGI), steklo tesnjeno z silikonom (kot npr. Dowcorning, SIKA ali enakovredno)
* zunanje steklo: kaljeno (ESG) 8 mm sončnozaščitno nevtralno (kot npr. Guardian Extraclear Clima Guard 1.0+T) s HST testom
 / 16 mm KRIPTON / 
* notranje steklo: 6 mm kaljeno (ESG) extraclear + coating
-statika stekla skladna z DIN 18008
</t>
  </si>
  <si>
    <t xml:space="preserve">Steklo z ozn. STL 2 zastekljene fasade:
- troslojna termoizolacijska zasteklitev Ug = 0.5 W/m2K
- g =42,9%, Lt = 66,3 % (velja za spodnji sestav stekla):
* distančniki stekla iz PVC (TGI), steklo tesnjeno z silikonom (kot npr. Dowcorning, SIKA ali enakovredno)
* zunanje steklo: kaljeno (ESG) 8 mm (kot npr. Guardian extraclear ali enakovredno) s HST testom 
 / 16 mm ARGON / 
vmesno steklo: 6 mm kaljeno (ESG) extraclear
 /16 mm ARGON/ 
notranje steklo: lepljeno VSG 4.4.2 LowE (kot npr. Climaguard Premium 2 ali enakovredno)
- debeline posameznih stekel v sestavi glede na dimenzije stekla in predvideno lokacijo vgradnje
- statika stekla skladna z DIN 18008
</t>
  </si>
  <si>
    <t>dvokrilna zastekljena (steklo z ozn.STL 4) vrata - z ozn. FC2.1.V1 (po shemi fasade)
- ZM: 245x300 cm, (simetrični krili);
- dimenzije, delitev/odpiranje in kompletna oprema po shemi;
- s funkcijo: ODT (dovod svežega zraka) + evakuacijska (EN179);
* v sklopu zastekljene fasade z ozn. FC2.1;</t>
  </si>
  <si>
    <t>linijsko varovanje - kabelski/žični sistem na strehi iz Inox pletenice D=6mm 
* po PZI načrtu varovanja na strehi objekta C (kot npr. ABS-SY-SEIL 6mm ali enakovredno);</t>
  </si>
  <si>
    <t>4.1.10.05.01.02</t>
  </si>
  <si>
    <t>4.1.10.05.01.03</t>
  </si>
  <si>
    <t>4.1.10.05.01.04</t>
  </si>
  <si>
    <t>stroški montaže na strehi objekta C</t>
  </si>
  <si>
    <t>protrdilni elementi/stojke z vsemi ojačitvami: vogalne točke 3kos, vmesne točke 29kos (kot npr. ABS-Lock Falz IV ali enakovredno)</t>
  </si>
  <si>
    <t>drugi potrebni material za vspostavitev sistema (omejevalniki sile 3kos, napenjalni elementi 3kos, konektorji 2kos, drobni material)</t>
  </si>
  <si>
    <t xml:space="preserve">Izvedba varovalnega sistema na strehi (za serviserje/vzdrževalce strehe) z nosilno podlago iz trapezne jeklene pločevine in za sisteme kritine iz pločevine (Prefa ali podobno - dvojni stoječi zgib), vključno z dobavo materiala in vsemi potrebnimi pomožnimi, predhodnimi in zaključnimi deli.
Skladno z DIN 795:2012 (tip A) in DIN CEN/TS 16415:2017.
Varovalni sistem zasnovan za sočasno uporabo treh uporabnikov, za varovanje pod obremenitvijo za absorpcijo sunka. Vgradnje na sistemsko kritino iz pločevine z dvojnimii stoječimi  zgibi, posebej ojačan za uporabo kot končna ali vogalna točka v sistemu s pletenico premera 6mm. Izdelan v celoti iz nerjavečega jekla (AISI 316 - V4A), z drsnimi čeljustmi in drsnikom za neprekinjeno varovanje. Dobava in vgradnja v skladu z navodili proizvajalca ob uporabi dobavljenega montažnega materiala in integriranega v strešno konstrukcijo v skladu s pravili glede streh z dvojnim stoječim zgibom.
V ceni zajeti tudi delavniško, PZI in PID dokumentacijo ter preizkus delovanja varovalnega sistema;
* izvedba po PZI načrtu in sistemu izbranega izvajalca (kot je opisan sistem npr. ABS-Lock - Falz IV sidrne naprave SYS II/SIS IV ali enakovredno);
* op.: strešno konstrukcijo je treba pregledati na mestu postavitve glede zmožnosti absorpcije sile!;
</t>
  </si>
  <si>
    <t>Sistemsko okovje za vrata:
- vratna krila so opremljena s sistemskim okovjem, valjčni tečaji, cilindrični vložek, samozapiralo
- kljuke in ročaji po izbiri projektanta iz proizvajačevega asortimana
- krila so opremljena: z »anti-panik« okovjem po EN179 ali EN1125 standardu z različnimi panik funkcijami v primeru evakuacijskih vrat, ali z elektro odklepom, vezano na avtomatski javljalnik požara, določena so opremljena tudi z vezavo na sistem kontrole pristopa - vse po zahtevah iz shem vrat iz PZI načrta, ki jih je obvezno gledati in upoštevati pri popisu!;
- ključavnice (enotočkovne, večtočkovne, panik po EN 179 in EN 1125)
- samozapirala (vidna, skrita)
- nasadila: sistemska cilndrična (kot npr. Jansen ali enakovredno)
Izvedbe praga: 
- spodnji zaključek vrat je potrebno izvesti s sistemskim pragom iz aluminija/umetne mase, višine 16 mm, opremljenim s sistemskim tesnjenjem.
- vgrajeno ščetkasto tesnilo-avtomatsko tesnilo, ki se med procesom zapiranja samodejno spusti</t>
  </si>
  <si>
    <t xml:space="preserve">Steklo z ozn. STL 2 zastekljene fasade in posamezna vrata v fasadi:
- troslojna termoizolacijska zasteklitev Ug = 0.5 W/m2K
- g =42,9%, Lt = 66,3 % (velja za spodnji sestav stekla):
* distančniki stekla iz PVC (TGI), steklo tesnjeno z silikonom (kot npr. Dowcorning, SIKA ali enakovredno)
* zunanje steklo: kaljeno (ESG) 8 mm (kot npr. Guardian extraclear ali enakovredno) s HST testom 
 / 16 mm ARGON / 
vmesno steklo: 6 mm kaljeno (ESG) extraclear
 /16 mm ARGON/ 
notranje steklo: lepljeno VSG 4.4.2 LowE (kot npr. Climaguard Premium 2 ali enakovredno)
- debeline posameznih stekel v sestavi glede na dimenzije stekla in predvideno lokacijo vgradnje
- statika stekla skladna z DIN 18008
</t>
  </si>
  <si>
    <t>Splošna določila glede izvedbe in cene na enoto mere posameznih postavk.</t>
  </si>
  <si>
    <t>Posamezni sistemi zunanjih zastekljenih vrat v jeklenih profilih so opisani v lastnih postavkah. Pri izdelavi ponudbe in sami izvedbi je obvezna seznanitev in upoštevanje zahtev iz tehničnih specifikacij v tehničnem poročilu ter shemah iz PZI načrta Arhitekture! Vrata morajo biti kompatibilna s sistemom fasadne zasteklitve!</t>
  </si>
  <si>
    <t>Zunanja zastekljena vrata v jeklenih profilih po opisu in tehničnih specifikacijah v tehničnem poročilu ter shemah iz PZI načrta Arhitekture
Opis sistemskih zunanjih vrat in zasteklitev:</t>
  </si>
  <si>
    <t>4.1.12.02.02.</t>
  </si>
  <si>
    <t xml:space="preserve">Visoko toplotno izolirani  sistem za vrata s 90 mm osnovne gradbene globine za navznoter in navzven odpirajoča enokrilna in dvokrilna vrata. 
Na zunanji strani površinsko poravnana konstrukcija za vrata, z zunanjo obodno senčno fugo 7 mm.
5-komorna konstrukcija profila je simetrično razporejena, sestavljena iz treh aluminijskih profilov, ki so med seboj povezani s posebnimi izolacijskimi letvicami brez izolacijske pene.
Profili vratnega krila so sestavljeni s hibridno povezavo – z velikim, strižno odpornim področjem med notranjim in srednjim profilom ter ločenim zunanjim profilom s t.i. »brezstrižno povezavo«. Ta ločitev je izvedena med zunanjim aluminijskim profilom in izolacijsko letvico, da se zmanjša učinek »bi-metala«.
Krilo vrat se izvedejo iz profila, ki neprekinjeno poteka po vseh štirih stranicah krila in je na spojih sestavljen pod kotom 45 stopinj. Tesnjenje je izvedeno preko nivojev profila, z dvema pripirnima tesniloma in srednjim tesnilom.
Montaža okovja se izvede v srednji aluminijski profil, ne v izolacijsko letvico.
Montaža elementa na gradbeno konstrukcijo se prav tako izvede sredinsko, preko srednjega aluminijskega profila. 
Spodnji zaključek vrat je izveden s stabiliziranim, termično ločenim aluminijskim pragom in ustreznimi tesnilnimi nastavki, če niso določene druge zahteve na podlagi standardov, smernic ali »LBO«.
</t>
  </si>
  <si>
    <t>Sistemsko okovje za vrata:
- vratna krila so opremljena s sistemskim okovjem, valjčni tečaji, cilindrični vložek, samozapiralo
- kljuke in ročaji po izbiri projektanta iz proizvajačevega asortimana
- krila so opremljena: z »anti-panik« okovjem po EN179 ali EN1125 standardu z različnimi panik funkcijami v primeru evakuacijskih vrat, ali z elektro odklepom, vezano na avtomatski javljalnik požara, določena so opremljena tudi z vezavo na sistem kontrole pristopa - vse po zahtevah iz shem vrat iz PZI načrta, ki jih je obvezno gledati in upoštevati pri popisu!;
- ključavnice (enotočkovne, večtočkovne, panik po EN 179 in EN 1125)
Ostalo:
- barva profilov: elektrostatično prašno barvano (RAL po izbiri projektanta arhitekture)
- sistemski PVC adapter profili 
- tesnjenje po RAL smernicah motaže po obodu
- skupaj z vsem potrebnim montažnim, pritrdilnim in tesnilnim materialom</t>
  </si>
  <si>
    <t>4.1.12.02.02.01</t>
  </si>
  <si>
    <t>4.1.12.02.02.02</t>
  </si>
  <si>
    <t>4.1.12.02.03.</t>
  </si>
  <si>
    <t>opomba: 
opisan sistem zunanjih vrat ustreza sistemski rešitvi tip Jansen Janisol.HI, ki je v skladu s sistemsko fasadno zasteklitvijo (kot npr. tip Schüco AOC 50 ST ali enakovredno), možna je vgradnja sistemskih vrat drugega proizvajalca, ki ima enake ali boljše lastnosti;</t>
  </si>
  <si>
    <t>4.1.12.02.03.01</t>
  </si>
  <si>
    <t>JEKLENE KONSTRUKCIJE</t>
  </si>
  <si>
    <t>Kompletna dobava in montaža jeklene konstrukcije strehe objekta (glavno jekleno konstrukcijo strehe razvrščamo v razred EXC3 - glede na posledice CC3, namembnost SC1, način izdelave PC2), vključno z vsem pritrdilnim in sidrnim materialom ter antikorozivno zaščito (AKZ) - izvedba po načrtu GK.</t>
  </si>
  <si>
    <t>primarna jeklena konstrukcija, kompletno po zgornjem opisu - osnovni elementi:
- glavni strešni nosilci iz varjene pločevine, kval.jekla S355; AKZ - razred C3 (vroče cinkanje);</t>
  </si>
  <si>
    <t>primarna jeklena konstrukcija, kompletno po zgornjem opisu - osnovni elementi:
- nosilni stebri - stand.škatlasti profili RHS 500/300, kval.jekla S355; AKZ - razred C3 (vroče cinkanje);</t>
  </si>
  <si>
    <t>primarna jeklena konstrukcija, kompletno po zgornjem opisu - osnovni elementi:
- bočne podpore - stand. škatlasti profili SHS 120/5, kval. jekla S355; AKZ - razred C3 (vroče cinkanje);</t>
  </si>
  <si>
    <t>primarna jeklena konstrukcija, kompletno po zgornjem opisu - osnovni elementi:
- stojke paličij - stand. škatlasti profili SHS 150/12, kval.jekla S355; AKZ - razred C3 (vroče cinkanje);</t>
  </si>
  <si>
    <t>4.1.8.00.01.</t>
  </si>
  <si>
    <t>4.1.8.00.01.01</t>
  </si>
  <si>
    <t>4.1.8.00.01.02</t>
  </si>
  <si>
    <t>4.1.8.00.01.03</t>
  </si>
  <si>
    <t>4.1.8.00.01.04</t>
  </si>
  <si>
    <t>4.1.8.00.01.05</t>
  </si>
  <si>
    <t>4.1.8.00.02.</t>
  </si>
  <si>
    <t>4.1.8.00.02.01</t>
  </si>
  <si>
    <t>4.1.8.00.02.02</t>
  </si>
  <si>
    <t>4.1.8.01.01.</t>
  </si>
  <si>
    <t>4.1.8.01.01.00</t>
  </si>
  <si>
    <t>primarna jeklena konstrukcija, kompletno po zgornjem opisu - osnovni elementi:
- razni zaključni profili in zaključni elementi iz varjene pločevine (zaključki strehe ob kapu) - kval.jekla S355; AKZ - razred C3 (vroče cinkanje);</t>
  </si>
  <si>
    <t>primarna jeklena konstrukcija, kompletno po zgornjem opisu - osnovni elementi:
- nosilni stebri - standardni vročevaljani profili I, kval.jekla S355; AKZ - razred C3 (vroče cinkanje);</t>
  </si>
  <si>
    <t>4.1.8.01.01.01</t>
  </si>
  <si>
    <t>4.1.8.01.01.02</t>
  </si>
  <si>
    <t>4.1.8.01.01.03</t>
  </si>
  <si>
    <t>4.1.8.01.01.04</t>
  </si>
  <si>
    <t>4.1.8.01.01.05</t>
  </si>
  <si>
    <t>4.1.8.01.01.06</t>
  </si>
  <si>
    <t>4.1.8.01.01.07</t>
  </si>
  <si>
    <t>4.1.8.01.01.08</t>
  </si>
  <si>
    <t>4.1.8.01.01.09</t>
  </si>
  <si>
    <t>sidrni elementi vklj. z vgrajevanjem v svežo betonsko mešanico: 
- sidra jekl. stebrov za sidranje v AB temelje - plošče iz varjene pločevine in sidrne palice (skupne teže do 60 kg/kos, skupaj 6 kosov sider), kval.jekla S355; AKZ - razred C3 (vroče cinkanje);
- sidra jekl. nosilcev za sidranje v AB steno - plošče iz varjene pločevine in sidrne palice (skupne teže do 40 kg/kos, skupaj 45 kosov sider), kval.jekla S355; AKZ - razred C3 (vroče cinkanje);</t>
  </si>
  <si>
    <t>Opis svetlobnih elementov na strehi</t>
  </si>
  <si>
    <r>
      <t xml:space="preserve">OPIS SISTEMSKE ZASTEKLITVE FIKSNIH SVETLOBNIKOV 
</t>
    </r>
    <r>
      <rPr>
        <u/>
        <sz val="9"/>
        <rFont val="Arial"/>
        <family val="2"/>
        <charset val="238"/>
      </rPr>
      <t>Osnovana konstrukcija sistemske zasteklitve</t>
    </r>
    <r>
      <rPr>
        <sz val="9"/>
        <rFont val="Arial"/>
        <family val="2"/>
        <charset val="238"/>
      </rPr>
      <t>:
Sistemska zasteklitev za aluminijaste steklene strehe iz termično ločenih sistemskih stebrov /
prečk iz aluminija, primernih za poševno in strešno zasteklitev od 2° naklona.
(kot npr. RAICO THERM + 56 P A-I, ali enakovreden sistem drugega proizvajalca)
Sistemsko povezani ekstrudirani pravokotni Alu profili s širino profila 56mm.
Ostrorobi profili z največjim polmerom vogala rmax = 0,5mm, odobren fasadni sistem, ki je bil
preizkušen z vsemi pripadajočimi komponentami. Sistem steber / prečka z oznako CE v skladu z
DIN EN 13830. Sistemski zasteklitveni sistem, vključno s pripadajočimi tesnilnimi profili
Sistemski pritrdilni in / ali pokrivni profili s širino 56mm z integrirano drenažo v neprekinjenem
notranjem tesnilu na vsaj treh nivojih.</t>
    </r>
  </si>
  <si>
    <t>Za osnovno konstrukcijo se uporabi: pravokotni votli profili iz aluminija, š x v = 56mm x 150mm, profilli so med seboj montirani z nevidno vijačno povezavo s sistemsko specifičnimi T-spojniki v skladu s statičnimi zahtevami. Profili nosilne konstrukcije morajo biti dimenzionirani v skladu s statičnimi zahtevami. Statično dimenzioniranje nosilnega sistema, vključno z dimenzioniranjem sidranja na na osnovno konstrukcijo, mora izvesti izvajalec ter ga dati v potrditev odgovornemu projektantu. Konstrukcija je zasnovana kot poševna ali strešna zasteklitev z nakloni &gt; = 2° v vodoravni smeri. V ekstrudirane aluminijaste profile je vgrajen neprekinjen vijačni kanal iz aluminija, ki zagotavlja pritrditev pokrivnih profilov na kateri koli točki. Uporabiti je treba izolacijski blok v skladu s specifikacijami proizvajalca sistema. Izolacijski blok mora biti varno in nepremično pritrjen z zunanjim pritrdilnim profilom v območju steklenih utorov, tako da je zagotovljeno trajno prezračevanje tesnila roba stekla.
Površinska obdelava / površinska zaščita: Alu profili so lahko prevlečeni bodisi kot eloksiranje bodisi kot prašno lakiranje. Ker so profili nameščeni v prostoru nad bazenom s klorom, je treba opraviti predhodno eloksiranje, da se prepreči nitasta korozija (ton barva fasadnih in pokrivnih profilov: RAL 9006 oz. po izbiri projektanta arhitekture)</t>
  </si>
  <si>
    <r>
      <rPr>
        <u/>
        <sz val="9"/>
        <rFont val="Arial"/>
        <family val="2"/>
        <charset val="238"/>
      </rPr>
      <t>Zasteklitev:</t>
    </r>
    <r>
      <rPr>
        <sz val="9"/>
        <rFont val="Arial"/>
        <family val="2"/>
        <charset val="238"/>
      </rPr>
      <t xml:space="preserve">
Zgornje zasteklitve in steklene strehe morajo biti zastekljene in izvedene v skladu z zahtevami TRLV.                                                                                                                                
Vrednost toplotne prevodnosti sistema (steklo in konstrukcija):
Uf = 1,0 W / m²K
Ucw= 1,0 W / m²K
Steklo ST 3  (Stekla v stekleni strehi in strešnih oknih)
- troslojna termoizolacijska zasteklitev Ug = 0.6 W/m2K
- distančniki stekla iz PVC (TGI), steklo tesnjeno z  silikonom (npr. Dowcorning, SIKA ali enakovredno)
Sestava stekla: zunanje steklo kaljeno (ESG) 8 mm sončnozaščitno nevtralno (kot npr. Guardian Extraclear SN70/37 ali enakovredno) s HST testom /  16 mm ARGON / + 6 mm kaljeno (ESG) extraclear                                                                                                                                                                                                                                                                                                                                                                                                                                      
 /16 mm ARGON/ + lepljeno VSG 4.4.2 LowE (npr. Climaguard   Premium ali enakovredno);
- debeline posameznih stekel v sestavi glede na dimenzije stekla in predvideno lokacijo vgradnje                                                                                                                             
-statika stekla skladna z DIN 18008</t>
    </r>
  </si>
  <si>
    <r>
      <rPr>
        <u/>
        <sz val="9"/>
        <rFont val="Arial"/>
        <family val="2"/>
        <charset val="238"/>
      </rPr>
      <t>Zahtevane lastnosti elementa</t>
    </r>
    <r>
      <rPr>
        <sz val="9"/>
        <rFont val="Arial"/>
        <family val="2"/>
        <charset val="238"/>
      </rPr>
      <t>:
- prepustnost zraka: preskusna metoda po DIN EN 12153, razvrstitev po DIN EN 12152: preizkušen do razreda AE;
- neprepustnost za dež: preskus po DIN EN 12155, razvrstitev po DIN EN 12154: preizkušen do razreda RE 2550;
- odpornost na obremenitev z vetrom: preskus po DIN EN 12179, razvrstitev po DIN EN 13116: preizkušen do +2,60 kN/m2 / 2,70 kN/m2;</t>
    </r>
  </si>
  <si>
    <t>Izvedba kot okensko / nagibno okno / zgornje obešeno okno v stekleni strehi, smer odpiranja
razviden iz sheme. Vrednost toplotne izolacije okvirja: Uf = 1,4 W / m²K
Površinska obdelava / površinska zaščita: Alu profili so lahko prevlečeni bodisi kot eloksiranje bodisi kot prašno lakiranje. Ker so profili nameščeni v prostoru nad bazenom s klorom, je treba opraviti predhodno eloksiranje, da se prepreči nitasta korozija (ton barva fasadnih in pokrivnih profilov: RAL 9006 oz. po izbiri projektanta arhitekture)</t>
  </si>
  <si>
    <r>
      <t xml:space="preserve">OPIS SISTEMSKE ZASTEKLITVE ODPIRAJOČIH STREŠNIH OKEN - NODT
</t>
    </r>
    <r>
      <rPr>
        <u/>
        <sz val="9"/>
        <rFont val="Arial"/>
        <family val="2"/>
        <charset val="238"/>
      </rPr>
      <t>Osnovana konstrukcija sistemske zasteklitve</t>
    </r>
    <r>
      <rPr>
        <sz val="9"/>
        <rFont val="Arial"/>
        <family val="2"/>
        <charset val="238"/>
      </rPr>
      <t>:
Aluminijast okenski sistem s prekinjenim toplotnim mostom, preizkušen okenski sistem za naklone
strehe 2° - 90° z možnostjo vgradnje v fasadne sisteme (kot npr. RAICO FRAME+120 RI, ali
enakovreden sistem drugega proizvajalca).
Okenski sistem z oznako CE po DIN EN 14351. Možni koti odpiranja do 90 ° glede na položaj
namestitve. Sistemska zasteklitev, vključno s pripadajočimi EPDM tesnilnimi profili
Strešno okno, kot vstavni element v fiksnih svetlobnikih, se uporabi kot kot servisna izhodna
odprtina v stekleni strehi (Svetlobnik tip C) in kot prezračevalno okno za odvajanje dima
(Svetlobnik tip A) NODT_RWA (geometrijsko območje odvajanja dima) v strehi - kot preizkušeno
okno NRWG (aerodinamična površina ) v stekleni strehi. Okno za odvod dima mora biti
certificirano. Skupna areodinamična površina vseh NODT oken mora zadostovati (glede na
aerodinamični koeficient okna) potrebni ekvivalentni geometrični površini določeni v požarnem
načrtu.</t>
    </r>
  </si>
  <si>
    <r>
      <rPr>
        <u/>
        <sz val="9"/>
        <rFont val="Arial"/>
        <family val="2"/>
        <charset val="238"/>
      </rPr>
      <t>Zasteklitev:</t>
    </r>
    <r>
      <rPr>
        <sz val="9"/>
        <rFont val="Arial"/>
        <family val="2"/>
        <charset val="238"/>
      </rPr>
      <t xml:space="preserve">
Zgornje zasteklitve in steklene strehe morajo biti zastekljene in izvedene v skladu z zahtevami TRLV.                                                                                                                                
Vrednost toplotne prevodnosti sistema (steklo in konstrukcija):
Uf = 1,4 W / m²K
Uw= 1,0 W / m²K
Steklo ST 3  (Stekla v stekleni strehi in strešnih oknih)
- troslojna termoizolacijska zasteklitev Ug = 0.6 W/m2K
- distančniki stekla iz PVC (TGI), steklo tesnjeno z  silikonom (npr. Dowcorning, SIKA ali enakovredno)
Sestava stekla: zunanje steklo kaljeno (ESG) 8 mm sončnozaščitno nevtralno (kot npr. Guardian Extraclear SN70/37 ali enakovredno) s HST testom /  16 mm ARGON / + 6 mm kaljeno (ESG) extraclear                                                                                                                                                                                                                                                                                                                                                                                                                                      
 /16 mm ARGON/ + lepljeno VSG 4.4.2 LowE (npr. Climaguard   Premium ali enakovredno);
- debeline posameznih stekel v sestavi glede na dimenzije stekla in predvideno lokacijo vgradnje                                                                                                                             
-statika stekla skladna z DIN 18008</t>
    </r>
  </si>
  <si>
    <r>
      <rPr>
        <u/>
        <sz val="9"/>
        <rFont val="Arial"/>
        <family val="2"/>
        <charset val="238"/>
      </rPr>
      <t>Zahtevane lastnosti elementa</t>
    </r>
    <r>
      <rPr>
        <sz val="9"/>
        <rFont val="Arial"/>
        <family val="2"/>
        <charset val="238"/>
      </rPr>
      <t>:
- prepustnost zraka: preskusna metoda po DIN EN 14351-1, razvrstitev po DIN EN 14351-1: preizkušen do razreda 4;
- neprepustnost za dež: preskus po DIN EN 12208, razvrstitev po DIN EN 12208: preizkušen do razreda E 1500;
- odpornost na obremenitev z vetrom: preskus po DIN EN 12211, razvrstitev po DIN EN 12210: preizkušen do C3/C4;</t>
    </r>
  </si>
  <si>
    <r>
      <rPr>
        <u/>
        <sz val="9"/>
        <rFont val="Arial"/>
        <family val="2"/>
        <charset val="238"/>
      </rPr>
      <t>Odpiranje - pogon:</t>
    </r>
    <r>
      <rPr>
        <sz val="9"/>
        <rFont val="Arial"/>
        <family val="2"/>
        <charset val="238"/>
      </rPr>
      <t xml:space="preserve">
Za odpiranje oken, ki so predvidena za NARAVNI ODVOD DIMA IN TOPLOTE, je predviden motorni pogon. Posamezna okna so opremljena s sistemskimi s sinhrono krmiljenimi tandemskimi motorji s sitemsko gibljivo konzolo (kot npr. D+H -BS040-SM motor s sistemsko konzolo - Duplex Drive Typ DXD 300-BSY+ - HS ( High Speed ) ali enakovredno) in morajo ustrezati in biti preizkušena kot NRWG (NODT); zaščita razreda IP64; vezano na požarno centralo.
Kabli naj bodo speljani v vodih, skritih v okenskih profilih (kabli morajo potekati skozi profile brez ostrih pregibov za kable, polmer upogibanja kablov mora biti najmanj 15mm, za zaščito kablov je treba vstaviti prožno oklepno cev).</t>
    </r>
  </si>
  <si>
    <t>sistemski pritrdilni elementi za fasadne svetilke (svetilke teže do 1kg/kos)</t>
  </si>
  <si>
    <t xml:space="preserve">Dobava in montaža sistemskih pritrdilnih elementov - nosilci za pritrjevanje fasadnih svetilk (na profile fasadne zasteklitve)
</t>
  </si>
  <si>
    <t>4.1.12.01.04.</t>
  </si>
  <si>
    <t>4.1.12.01.04.01</t>
  </si>
  <si>
    <t>4.1.12.01.05.</t>
  </si>
  <si>
    <t>4.1.12.01.05.01</t>
  </si>
  <si>
    <t>4.1.12.01.05.02</t>
  </si>
  <si>
    <t>sistemski pritrdilni elementi za fasadne svetilke (svetilke teže do 6kg/kos)</t>
  </si>
  <si>
    <t xml:space="preserve">Dobava in montaža sistemskih pritrdilnih elementov - nosilci za pritrjevanje fasadnih svetilk (nosilci se pritrdijo med fugo fasadnih Alu plošč, na profile fasadne podkonstrukcije)
</t>
  </si>
  <si>
    <t>opis fasadne jeklene podkonstrukcije:
- pri objektu C je zajeta celotna podkonstrukcija fasade, ostali manjši prilagoditveni elementi podkonstrukcije se obravnavanjo naknadno v sklopu FASADNE ZASTEKLITVE (zaradi prilagajanja rasterske fasadne konstrukcije zasteklitve, ki je odvisna od izbranega sistema določenega proizvajalca fasade); 
- v tem sklopu popisa je prikazan sistem podkonstrukcije fasade obj. C: podkonstrukcija je sestavljena iz horizontalnih in vertikalnih T profilov v rastru 1,5 m x 4,6 m. Podkonstrukcija je horizontalno podprta s pomičnimi podporami na nosilnih stebrih ter stenah podobno kot pri fasadni podkonstrukciji na objektu B. Vertikalno je podprta s konzolnim jeklenim nosilcem vijačenim v temeljno ali medetažno ploščo. Obravnavana podkonstrukcija se sestoji iz vertiklanih T profilov dimenzij 6 cm x 21,5 cm,  debeline 2 cm in horizontalnih T profilov dimenzij 6 cm x 21,5 cm,  debeline 1,5 cm ter L profilov 9 x 21,5 cm in debeline 1,5 cm</t>
  </si>
  <si>
    <t>4.1.8.01.02.</t>
  </si>
  <si>
    <t>4.1.8.01.02.00</t>
  </si>
  <si>
    <t>4.1.8.01.02.01</t>
  </si>
  <si>
    <t>Kompletna dobava in montaža jeklene podkonstrukcije fasade, pritrjeno na glavno jekleno/AB konstrukcijo objekta (razvrščamo v razred EXC2 - glede na posledice CC2, namembnost SC1, način izdelave PC2), vključno z vsem pritrdilnim in sidrnim materialom ter antikorozivno zaščito (AKZ) - izvedba po načrtu GK.</t>
  </si>
  <si>
    <t>jeklena podkonstrukcija fasade, kompletno po zgornjem opisu - kval. jekla S235 (razen posameznih kratkih konzol za naleganje T profilov, ki je S335); AKZ - razred C3 (vroče cinkanje);</t>
  </si>
  <si>
    <t>Kompletna dobava in montaža nosilne jeklene trapezne pločevine za izvedbo strehe, vključno z vsem pritrdilnim in sidrnim materialom za pritrjevanje na jekleno konstrukcijo ter tovarniško antikorozivno zaščito (AKZ) - izvedba po načrtu GK
V ceni zajeti tudi vse potrebnimi izreze in zaključke za prehode instalacij ter za izvedbo ostalih strešnih elementov (svetlobniki, odvodnjavanje, odtoke, itd. - po načrtu), skladno z navodili proizvajalca pločevine.
* izmera po bruto tlorisni površini strehe - montirana pločevina (brez upoštevanja izvedenih preklopov);</t>
  </si>
  <si>
    <t>4.1.8.01.03.</t>
  </si>
  <si>
    <t>4.1.8.01.03.01</t>
  </si>
  <si>
    <t>jeklena trapezna pločevina dim. 165/250/1,5 mm - h/b/t (teža pločevine ca. 24kg/m2, kot npr. FischerTRAPEZ 165/250/1.5 - max. razpon 6m, polaganje min. preko 2-eh polj z nosilnost q&gt;5,02 kN/m2 pri L=6,0 m ter omejitvi povesa f ≤ L/300); 
- kvaliteta jekla S320M/ML;
-  AKZ - za notranje okolje, razred C3 (bazensko okolje - velika prisotnost vlage in klora v zraku);
- nosilna pločevina ravne strehe - konstrukcija v min. naklonih in rahlo ločne oblike: skupna bruto tlorisna površina strehe: 2.522m2 (rahlo ločna oblike strehe), predvideni so večji izrezi: za svetlobnike v strehi (vse pravokotne oblike) dim. ca. 2,3x5,8m= 14kos (skupaj 186m2);</t>
  </si>
  <si>
    <t>OSNOVNA-PRIMARNA IN SEKUNDARNA JEKLENA KONSTRUKCIJA OBJEKTA</t>
  </si>
  <si>
    <t>JEKLENA KONSTRUKCIJA MOSTOVŽA</t>
  </si>
  <si>
    <t>4.1.8.02.01.</t>
  </si>
  <si>
    <t>4.1.8.02.01.00</t>
  </si>
  <si>
    <t>4.1.8.02.02.00</t>
  </si>
  <si>
    <t>Kompletna dobava in montaža jeklene konstrukcije mostovža (most za povezavo med objektoma B in C), ki jo razvrščamo v razred EXC3 - glede na posledice CC2, namembnost SC1, način izdelave PC2, vključno z vsem pritrdilnim in sidrnim materialom ter antikorozivno zaščito (AKZ) - izvedba po načrtu GK.</t>
  </si>
  <si>
    <t>jeklena konstrukcija mostovža, kompletno po zgornjem opisu - kval. jekla S335; AKZ - razred C3 (vroče cinkanje), delno razred C4 (vroče cinkanje) - samo za elemente konstrukcije, ki so pritrjeni oz. nalegajo v objektu B;</t>
  </si>
  <si>
    <t>4.1.8.02.02.</t>
  </si>
  <si>
    <t>4.1.8.02.02.01</t>
  </si>
  <si>
    <t>4.1.8.02.01.01</t>
  </si>
  <si>
    <t>sovprežni čepi tip NELSON F čepi Φ 16-100 (S 235)</t>
  </si>
  <si>
    <t>4.1.8.02.03.</t>
  </si>
  <si>
    <t>4.1.8.02.03.00</t>
  </si>
  <si>
    <t>4.1.8.02.03.01</t>
  </si>
  <si>
    <t>4.1.8.02.01.02</t>
  </si>
  <si>
    <t>jeklena profilirana-trapezna pločevina dim. 50/250/1.25 (teža ca. 12,5kg/m2, dolžina elem. 2,4m), kompletno po zgornjem opisu - kval. jekla S235; AKZ - razred C3 (vroče cinkanje), vključno s pritrdilnimi elementi in tesnilnim materialom</t>
  </si>
  <si>
    <t>Dobava, rezanje in montaža (vidne) jeklene profilirane strešne pločevine (tudi kot kritina strehe), z vsemi zaključki, pritrdilnimi in tesnilnimi elementi
* izmera po tlorisni površini strehe - montirana pločevina (brez upoštevanja izvedenih preklopov);</t>
  </si>
  <si>
    <t>4.1.8.02.03.02</t>
  </si>
  <si>
    <t>Dobava in vgrajevanje armature in betona v sovprežno HI-Bond ploščo mostovža, vključno z opažem robov in začasnim podpiranjem pri izvedbi</t>
  </si>
  <si>
    <r>
      <t>dobava, rezanje in krivljenje armaturnih palic, D</t>
    </r>
    <r>
      <rPr>
        <sz val="9"/>
        <rFont val="Calibri"/>
        <family val="2"/>
        <charset val="238"/>
      </rPr>
      <t>≤</t>
    </r>
    <r>
      <rPr>
        <sz val="9"/>
        <rFont val="Arial"/>
        <family val="2"/>
        <charset val="238"/>
      </rPr>
      <t xml:space="preserve"> 12mm, iz jekla kvalitete B 500-B ter polaganje z vezanjem po načrtu armature (srednje komplicirana armatura). </t>
    </r>
  </si>
  <si>
    <t>Antikorozijsko zaščito (AKZ) jeklenih konstrukcij in elementov/izdelkov je potrebno zajeti v ceni postavk, pri tem je potrebno upoštevati:
- izvedbo ustreznega čiščenje (peskanje do stopnje SA 2,5 po normi ISO 12944) in priprave površine.
- vsi jekleni elementi, ki se ščitijo z nanosom vročega cinka (vroče cinkanje) se morajo izvajati skladno s standardom SIST EN ISO 1461:2009. Elementi oz. konstrukcije morajo biti pripravljene v skladu s standardom SIST EN ISO 14713-(deli 1 do 3). 
- sistemi AKZ (vroče cinkanje, barvanje ali kombinacija obeh - sistem "Duplex") se morajo izvajati skladno z zadnje veljavnimi standadi, ki urejajo posamezno področje izvedbe AKZ in pri tem voditi ustrezno dokumentacijo o zagotavljanju kakovosti. V sistemu AKZ morajo biti postopki predpriprave in izvajanja usklajeni ter materiali ustrezno kompatibilni. Ton barve (po RAL lestvici) jeklenih elementov in izdelkov mora biti skladen po specifikaciji v arhitekturnem načrtu.
- AKZ mora ustrezati predpisanemu korozijskemu razredu okolja, za zunanje elemente najmanj C3, za notranje pa C4 v bazenskem delu objekta zaradi povečane vlage v prostoru s prisotnostkjo klora. Pri določitvi ustrezne zaščite in debeline zaščitnih slojev se upošteva  SIST EN ISO 12944 za izbran razred okolja in navodila ter postopke proizvajalca premaza oz.. AKZ zaščite.</t>
  </si>
  <si>
    <t>4.1.10.03.02.</t>
  </si>
  <si>
    <t>4.1.10.03.02.01</t>
  </si>
  <si>
    <t>Dobava in montaža kompletnega odvodnjavanja strehe mostovža (povezovani most med objektom B in C) po gravitacijskem sistemu, vključno s pritrdilnim in tesnilnim materialom
* op.: kritina iz trapezne pločevine je zajeta v sklopu ˝08- JEKLENE KONSTRUKCIJE˝;</t>
  </si>
  <si>
    <t>4.1.10.03.02.02</t>
  </si>
  <si>
    <t xml:space="preserve">oglati žleb z odkapom, R.Š. 50cm (pravokotnega preseka 102/70mm),  iz pocinkane pločevine d=0,7mm, vključno z zaključnimi elementi in izvedbo odtoka v kotliček (1kos) za odtočno cev DN 75mm
* linijski žleb mostovža, dolžine 14m; </t>
  </si>
  <si>
    <t>vertikalna odtočna cev DN 75mm, iz plastične mase, pritrjena na AB fasadno steno (vgrajena v fasadno toplotno izolacijo iz kamene volne), vključno s priključkom na žleb in kolenom na dnu za priklop na kanalizacijko cev oz. peskolov
* 1x vert.odtok mostovža, dolžine 7m;</t>
  </si>
  <si>
    <t>4.1.11.01.</t>
  </si>
  <si>
    <t>4.1.11.02.</t>
  </si>
  <si>
    <t>PREZRAČEVANA FASADA S KOVINSKO OBLOGO</t>
  </si>
  <si>
    <t>KOVINSKA FASADNA OBLOGA NA MOSTOVŽU</t>
  </si>
  <si>
    <t>4.1.11.02.01.</t>
  </si>
  <si>
    <t>4.1.11.02.01.01</t>
  </si>
  <si>
    <t>4.1.11.01.03.</t>
  </si>
  <si>
    <t>4.1.11.01.01.01</t>
  </si>
  <si>
    <t>4.1.11.01.01.02</t>
  </si>
  <si>
    <t>4.1.11.01.01.03</t>
  </si>
  <si>
    <t>4.1.11.01.01.04</t>
  </si>
  <si>
    <t>4.1.11.01.01.05</t>
  </si>
  <si>
    <t>4.1.11.01.01.06</t>
  </si>
  <si>
    <t>4.1.11.01.01.07</t>
  </si>
  <si>
    <t>4.1.11.01.01.08</t>
  </si>
  <si>
    <t>4.1.11.01.02.</t>
  </si>
  <si>
    <t>4.1.11.01.02.01</t>
  </si>
  <si>
    <t>4.1.11.01.02.02</t>
  </si>
  <si>
    <t>4.1.11.01.03.01</t>
  </si>
  <si>
    <t>4.1.12.01.06.</t>
  </si>
  <si>
    <t>4.1.12.01.06.01</t>
  </si>
  <si>
    <t>Dobava in montaža toplotno izolacijskega fasadnega panela deb. 60mm iz obojestranske Alu barvane pločevine in z vmesno toplotno izolacijo PIR/PUR. Paneli so vgrajeni kot zaključni pas na vrhu fasadne zasteklitve, pritrjujejejo se na tipsko podkonstrukcijo fasadne zasteklitve (po detajlu proizvajalca fasade). 
Zaščita panela: prašno barvano v barvo fasade, železov oksid DB 703 črna
V ceni EM postavke zajeti tudi:
- izdelavo PZI načrta in delavniških risb, katere potrdi projektant pred izvedbo;
- izdelavo izrezov v panelu za prehod jeklenih nosilcev strehe in finalno obdelavo okoli prebojev;
- vse potrebne transporte in manipulacije za vgradnjo/montažo
* izmera po vertikalni površini panela;</t>
  </si>
  <si>
    <t>4.1.12.01.02.05</t>
  </si>
  <si>
    <r>
      <t>TI fasadni paneli d=60mm (U</t>
    </r>
    <r>
      <rPr>
        <sz val="9"/>
        <rFont val="Calibri"/>
        <family val="2"/>
        <charset val="238"/>
      </rPr>
      <t>≤</t>
    </r>
    <r>
      <rPr>
        <sz val="9"/>
        <rFont val="Arial"/>
        <family val="2"/>
        <charset val="238"/>
      </rPr>
      <t xml:space="preserve"> 0,4 W/m2*K), kot vertikalni vogalni zaključki na spojih zastekljene fasade, ˝L˝ oblike (razvite širine ca. 25-35 cm), 
* obračun po dolžini zaključnega elementa (en vogalni zaključek);</t>
    </r>
  </si>
  <si>
    <t>fiksna fasadna zasteklitev (steklo z ozn.STL 4) - po shemi fasade (fasada mostovž)
- dimenzije in delitev po shemi - površine v trikotni obliki;</t>
  </si>
  <si>
    <t>KERAMIČARSKA DELA</t>
  </si>
  <si>
    <t>NOTRANJE STAVBNO POHIŠTVO</t>
  </si>
  <si>
    <t>Ločilni, filtrski in zaščitni sloji/plasti, vključno z izvedbo ustreznih preklopov in vertikalnih zaključkov
* izmere količin po izolirani površini (v ceno EM upoštevati zaključke in preklope);</t>
  </si>
  <si>
    <r>
      <t>Dobava in polaganje nizkostenske obrobe višine 18cm
- tip - enako kot talna keramika po dogovoru in potrditvi projektanta kot npr. REFIN, seria PLANT, barva AS</t>
    </r>
    <r>
      <rPr>
        <sz val="9"/>
        <rFont val="Arial CE"/>
        <family val="2"/>
        <charset val="238"/>
      </rPr>
      <t xml:space="preserve">
* prostori kjer ni stenske keramike</t>
    </r>
  </si>
  <si>
    <t>Dobava materiala in sistemska izvedba fleksibilne vodotesne bariere, primerna za nanos na betonske in druge površine pod talno keramiko, vključno s pripravo površine in sistemskimi rešitvami za tesnenje stikov s steno, talnih reg ter tesnenju odtokov. Izvedba po navodilih izbranega proizvajalca HI sistema in proizvajalca lepila za lepljenje keramike.</t>
  </si>
  <si>
    <t xml:space="preserve">Talna HI bariera z delno elastično polimercementno vodotesno maso (min. 2x premaz) s sistemskimi tesnilnimi trakovi ob steni in tesnenjem odtokov oz. prebojev
- ustreza sistemska rešitev kot npr. Mapelastic + Mapeband (ali sistem Mapegum WPS);
* sanitarni prostori </t>
  </si>
  <si>
    <t>SLIKO-PLESKARSKA DELA</t>
  </si>
  <si>
    <t>osnovna podlaga temeljev - podložni beton C12/15 v debelini do 25 cm ( pod pasovnimi temelji)</t>
  </si>
  <si>
    <t>osnovna podlaga temeljev - podložni beton C12/15 v debelini do 25 cm, pod temeljnimi ploščami in podbetoniranji višinskih preskokov plošč)</t>
  </si>
  <si>
    <t>opaž roba plošče podložnega betona višine 25 cm</t>
  </si>
  <si>
    <t>4.1.3.01.03.</t>
  </si>
  <si>
    <t>4.1.3.01.03.01</t>
  </si>
  <si>
    <t>4.1.3.01.03.02</t>
  </si>
  <si>
    <t>4.1.3.01.03.03</t>
  </si>
  <si>
    <t>opaž pasovnih temeljev - dvostranski (vezani ali podprti), h≤0,8 m</t>
  </si>
  <si>
    <t>4.1.3.01.04.</t>
  </si>
  <si>
    <t>4.1.3.01.04.01</t>
  </si>
  <si>
    <t>4.1.3.01.04.02</t>
  </si>
  <si>
    <t>4.1.3.01.04.03</t>
  </si>
  <si>
    <t>opaž robu tem./tal. plošče, višine 0&lt; h≤0,25 m</t>
  </si>
  <si>
    <t>opaž robu tem./tal. plošče, višine 0&lt; h≤0,4 m</t>
  </si>
  <si>
    <t>opaž robu tem./tal. plošče, višine 0&lt; h≤0,6 m</t>
  </si>
  <si>
    <t>opaž robu tem./tal. plošče, višine 0&lt; h≤0,8 m</t>
  </si>
  <si>
    <t>&gt; opaži odprtin morajo biti zajeti v ceni postavke kvadrature opaža.</t>
  </si>
  <si>
    <r>
      <rPr>
        <b/>
        <sz val="10"/>
        <color rgb="FF0070C0"/>
        <rFont val="Arial"/>
        <family val="2"/>
        <charset val="238"/>
      </rPr>
      <t xml:space="preserve">Stebri iz litega betona </t>
    </r>
    <r>
      <rPr>
        <sz val="10"/>
        <color rgb="FF0070C0"/>
        <rFont val="Arial"/>
        <family val="2"/>
        <charset val="238"/>
      </rPr>
      <t>in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r>
  </si>
  <si>
    <t xml:space="preserve"> - opaž stebra, obdelava VB3, višina podpiranja 3,12 m ( CL02 in CL 02 pritličje)</t>
  </si>
  <si>
    <t xml:space="preserve"> - opaž stebra, obdelava VB2, višina podpiranja 4,13 m ( CL03 in CL 04 pritličje)</t>
  </si>
  <si>
    <t>4.1.3.02.02.</t>
  </si>
  <si>
    <t xml:space="preserve">  - nosilci BM211, kvaliteta betona C 30 / 37, XC1, d32N, BH 500 x 1200</t>
  </si>
  <si>
    <t xml:space="preserve">  - nosilci BM212, kvaliteta betona C 30 / 37, XC1, d32N, BH 500 x 1200</t>
  </si>
  <si>
    <t xml:space="preserve">  - nosilci BM213, kvaliteta betona C 30 / 37, XC1, d32N, BH 500 x 700</t>
  </si>
  <si>
    <t xml:space="preserve">  - nosilci BM207, kvaliteta betona C 30 / 37, XC1, d32N, BH 500x 1100 </t>
  </si>
  <si>
    <t xml:space="preserve"> - opaži nosilcev, obdelava VB2, višina podpiranja do 4,50 m</t>
  </si>
  <si>
    <t>4.1.3.02.03.</t>
  </si>
  <si>
    <t>4.1.3.02.04.</t>
  </si>
  <si>
    <r>
      <rPr>
        <b/>
        <sz val="10"/>
        <color rgb="FF0070C0"/>
        <rFont val="Arial"/>
        <family val="2"/>
        <charset val="238"/>
      </rPr>
      <t>Obodne kletne stene iz litega vodotesnega armiranega betona</t>
    </r>
    <r>
      <rPr>
        <sz val="10"/>
        <color rgb="FF0070C0"/>
        <rFont val="Arial"/>
        <family val="2"/>
        <charset val="238"/>
      </rPr>
      <t>, višine od 0 do cca 5,5 m (H≤ 5,5m).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načrta.Opaži odprtin morajo biti zajeti v ceni opaža.</t>
    </r>
  </si>
  <si>
    <t>4.1.3.02.04.01</t>
  </si>
  <si>
    <r>
      <t xml:space="preserve"> - </t>
    </r>
    <r>
      <rPr>
        <b/>
        <sz val="9"/>
        <rFont val="Arial"/>
        <family val="2"/>
        <charset val="238"/>
      </rPr>
      <t>stena klet W101,102,103,117</t>
    </r>
    <r>
      <rPr>
        <sz val="9"/>
        <rFont val="Arial"/>
        <family val="2"/>
        <charset val="238"/>
      </rPr>
      <t xml:space="preserve"> beton C 30/37, XC4, d32, prereza 0,50 m3/ m2, stene H</t>
    </r>
    <r>
      <rPr>
        <sz val="9"/>
        <rFont val="Calibri"/>
        <family val="2"/>
        <charset val="238"/>
      </rPr>
      <t>&gt;</t>
    </r>
    <r>
      <rPr>
        <sz val="9"/>
        <rFont val="Arial"/>
        <family val="2"/>
        <charset val="238"/>
      </rPr>
      <t>5,5 m</t>
    </r>
  </si>
  <si>
    <t>4.1.3.02.04.02</t>
  </si>
  <si>
    <r>
      <t xml:space="preserve"> - </t>
    </r>
    <r>
      <rPr>
        <b/>
        <sz val="9"/>
        <rFont val="Arial"/>
        <family val="2"/>
        <charset val="238"/>
      </rPr>
      <t>stena klet W112,113,114 beton</t>
    </r>
    <r>
      <rPr>
        <sz val="9"/>
        <rFont val="Arial"/>
        <family val="2"/>
        <charset val="238"/>
      </rPr>
      <t xml:space="preserve"> C 30/37, XC4, d32, prereza 0,30 m3/ m2, stene H</t>
    </r>
    <r>
      <rPr>
        <sz val="9"/>
        <rFont val="Calibri"/>
        <family val="2"/>
        <charset val="238"/>
      </rPr>
      <t>&gt;</t>
    </r>
    <r>
      <rPr>
        <sz val="9"/>
        <rFont val="Arial"/>
        <family val="2"/>
        <charset val="238"/>
      </rPr>
      <t>5,0 m</t>
    </r>
  </si>
  <si>
    <t>4.1.3.02.04.03</t>
  </si>
  <si>
    <t>4.1.3.02.04.04</t>
  </si>
  <si>
    <r>
      <t xml:space="preserve"> - </t>
    </r>
    <r>
      <rPr>
        <b/>
        <sz val="9"/>
        <rFont val="Arial"/>
        <family val="2"/>
        <charset val="238"/>
      </rPr>
      <t>stena klet W115, W 116, beton</t>
    </r>
    <r>
      <rPr>
        <sz val="9"/>
        <rFont val="Arial"/>
        <family val="2"/>
        <charset val="238"/>
      </rPr>
      <t xml:space="preserve"> C 30/37, XC4, d32, prereza 0,30 m3/ m2, stene H</t>
    </r>
    <r>
      <rPr>
        <sz val="9"/>
        <rFont val="Calibri"/>
        <family val="2"/>
        <charset val="238"/>
      </rPr>
      <t>&gt;3</t>
    </r>
    <r>
      <rPr>
        <sz val="9"/>
        <rFont val="Arial"/>
        <family val="2"/>
        <charset val="238"/>
      </rPr>
      <t>,0 m</t>
    </r>
  </si>
  <si>
    <t>4.1.3.02.04.05</t>
  </si>
  <si>
    <t>4.1.3.02.04.06</t>
  </si>
  <si>
    <r>
      <t xml:space="preserve"> -</t>
    </r>
    <r>
      <rPr>
        <b/>
        <sz val="9"/>
        <rFont val="Arial"/>
        <family val="2"/>
        <charset val="238"/>
      </rPr>
      <t xml:space="preserve"> stena klet W117</t>
    </r>
    <r>
      <rPr>
        <sz val="9"/>
        <rFont val="Arial"/>
        <family val="2"/>
        <charset val="238"/>
      </rPr>
      <t xml:space="preserve"> beton C 30/37, XC4, d32, prereza 0,40 m3/ m2, stene H</t>
    </r>
    <r>
      <rPr>
        <sz val="9"/>
        <rFont val="Calibri"/>
        <family val="2"/>
        <charset val="238"/>
      </rPr>
      <t>&gt;</t>
    </r>
    <r>
      <rPr>
        <sz val="9"/>
        <rFont val="Arial"/>
        <family val="2"/>
        <charset val="238"/>
      </rPr>
      <t>5,0 m</t>
    </r>
  </si>
  <si>
    <t>4.1.3.02.04.07</t>
  </si>
  <si>
    <t>4.1.3.02.04.08</t>
  </si>
  <si>
    <r>
      <t xml:space="preserve"> -</t>
    </r>
    <r>
      <rPr>
        <b/>
        <sz val="9"/>
        <rFont val="Arial"/>
        <family val="2"/>
        <charset val="238"/>
      </rPr>
      <t xml:space="preserve"> stena klet W105</t>
    </r>
    <r>
      <rPr>
        <sz val="9"/>
        <rFont val="Arial"/>
        <family val="2"/>
        <charset val="238"/>
      </rPr>
      <t xml:space="preserve"> beton C 30/37, XC4, d32, prereza 0,50 m3/ m2, stene H</t>
    </r>
    <r>
      <rPr>
        <sz val="9"/>
        <rFont val="Calibri"/>
        <family val="2"/>
        <charset val="238"/>
      </rPr>
      <t>&gt;1</t>
    </r>
    <r>
      <rPr>
        <sz val="9"/>
        <rFont val="Arial"/>
        <family val="2"/>
        <charset val="238"/>
      </rPr>
      <t>,0 m</t>
    </r>
  </si>
  <si>
    <r>
      <rPr>
        <b/>
        <sz val="10"/>
        <color rgb="FF0070C0"/>
        <rFont val="Arial"/>
        <family val="2"/>
        <charset val="238"/>
      </rPr>
      <t>Stene pritličja in nadstropja iz litega armiranega betona</t>
    </r>
    <r>
      <rPr>
        <sz val="10"/>
        <color rgb="FF0070C0"/>
        <rFont val="Arial"/>
        <family val="2"/>
        <charset val="238"/>
      </rPr>
      <t>,</t>
    </r>
    <r>
      <rPr>
        <b/>
        <sz val="10"/>
        <color rgb="FF0070C0"/>
        <rFont val="Arial"/>
        <family val="2"/>
        <charset val="238"/>
      </rPr>
      <t xml:space="preserve"> različnih višin</t>
    </r>
    <r>
      <rPr>
        <sz val="10"/>
        <color rgb="FF0070C0"/>
        <rFont val="Arial"/>
        <family val="2"/>
        <charset val="238"/>
      </rPr>
      <t>.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načrta.Opaži so razlićnih višin. zato je potrebno  pri izdelavi pregledati opažne načrte in arhitekturo!!!Opaži odprtin morajo biti zajeti v ceni opaža.</t>
    </r>
  </si>
  <si>
    <r>
      <t>opaž stene W 101 dvostranski ( vezni ali podprti), stena H</t>
    </r>
    <r>
      <rPr>
        <sz val="9"/>
        <rFont val="Calibri"/>
        <family val="2"/>
        <charset val="238"/>
      </rPr>
      <t>&gt;</t>
    </r>
    <r>
      <rPr>
        <sz val="9"/>
        <rFont val="Arial"/>
        <family val="2"/>
        <charset val="238"/>
      </rPr>
      <t xml:space="preserve"> 5,5 m ( od - 0,16 do5,42 m), brez odprtin, obdelava VB3. </t>
    </r>
  </si>
  <si>
    <r>
      <t>opaž stene W 102 dvostranski ( vezni ali podprti), stena H</t>
    </r>
    <r>
      <rPr>
        <sz val="9"/>
        <rFont val="Calibri"/>
        <family val="2"/>
        <charset val="238"/>
      </rPr>
      <t>&gt;</t>
    </r>
    <r>
      <rPr>
        <sz val="9"/>
        <rFont val="Arial"/>
        <family val="2"/>
        <charset val="238"/>
      </rPr>
      <t xml:space="preserve"> 4,3 m ( od - 0,16 do5,42 m), z odprtinami, obdelava VB3</t>
    </r>
  </si>
  <si>
    <r>
      <t>opaž stene W 103 dvostranski ( vezni ali podprti), stena H</t>
    </r>
    <r>
      <rPr>
        <sz val="9"/>
        <rFont val="Calibri"/>
        <family val="2"/>
        <charset val="238"/>
      </rPr>
      <t>&gt;</t>
    </r>
    <r>
      <rPr>
        <sz val="9"/>
        <rFont val="Arial"/>
        <family val="2"/>
        <charset val="238"/>
      </rPr>
      <t xml:space="preserve"> 4,5 m , z odprtinami, obdelava VB3</t>
    </r>
  </si>
  <si>
    <r>
      <t>opaž stene W 103 dvostranski ( vezni ali podprti), stena H</t>
    </r>
    <r>
      <rPr>
        <sz val="9"/>
        <rFont val="Calibri"/>
        <family val="2"/>
        <charset val="238"/>
      </rPr>
      <t>&gt;</t>
    </r>
    <r>
      <rPr>
        <sz val="9"/>
        <rFont val="Arial"/>
        <family val="2"/>
        <charset val="238"/>
      </rPr>
      <t xml:space="preserve"> 6,0 m , z odprtinami, obdelava VB3</t>
    </r>
  </si>
  <si>
    <r>
      <t>opaž stene W 105 dvostranski ( vezni ali podprti), stena H</t>
    </r>
    <r>
      <rPr>
        <sz val="9"/>
        <rFont val="Calibri"/>
        <family val="2"/>
        <charset val="238"/>
      </rPr>
      <t>&gt;</t>
    </r>
    <r>
      <rPr>
        <sz val="9"/>
        <rFont val="Arial"/>
        <family val="2"/>
        <charset val="238"/>
      </rPr>
      <t xml:space="preserve"> 5,0 m , z odprtinami, obdelava VB3</t>
    </r>
  </si>
  <si>
    <r>
      <t>opaž stene W 105 dvostranski ( vezni ali podprti), stena H</t>
    </r>
    <r>
      <rPr>
        <sz val="9"/>
        <rFont val="Calibri"/>
        <family val="2"/>
        <charset val="238"/>
      </rPr>
      <t>&gt;</t>
    </r>
    <r>
      <rPr>
        <sz val="9"/>
        <rFont val="Arial"/>
        <family val="2"/>
        <charset val="238"/>
      </rPr>
      <t xml:space="preserve"> 9,0 m ,z odprtinami, obdelava VB3.Zgoraj opaž ločno zaključen.Opaž zgoraj loćno zaključen.</t>
    </r>
  </si>
  <si>
    <r>
      <t>opaž stene W 112 dvostranski ( vezni ali podprti), stena H</t>
    </r>
    <r>
      <rPr>
        <sz val="9"/>
        <rFont val="Calibri"/>
        <family val="2"/>
        <charset val="238"/>
      </rPr>
      <t>&gt;</t>
    </r>
    <r>
      <rPr>
        <sz val="9"/>
        <rFont val="Arial"/>
        <family val="2"/>
        <charset val="238"/>
      </rPr>
      <t xml:space="preserve"> 4,40 m , z odprtinami, obdelava VB3</t>
    </r>
  </si>
  <si>
    <r>
      <t>opaž stene W 112 dvostranski ( vezni ali podprti), stena H</t>
    </r>
    <r>
      <rPr>
        <sz val="9"/>
        <rFont val="Calibri"/>
        <family val="2"/>
        <charset val="238"/>
      </rPr>
      <t>&gt;</t>
    </r>
    <r>
      <rPr>
        <sz val="9"/>
        <rFont val="Arial"/>
        <family val="2"/>
        <charset val="238"/>
      </rPr>
      <t xml:space="preserve"> 5,70 m , z odprtinami, obdelava VB3. Opaž je zgoraj ločno zaključen.</t>
    </r>
  </si>
  <si>
    <r>
      <t>opaž stene W 112 dvostranski ( vezni ali podprti), stena H</t>
    </r>
    <r>
      <rPr>
        <sz val="9"/>
        <rFont val="Calibri"/>
        <family val="2"/>
        <charset val="238"/>
      </rPr>
      <t>&gt;</t>
    </r>
    <r>
      <rPr>
        <sz val="9"/>
        <rFont val="Arial"/>
        <family val="2"/>
        <charset val="238"/>
      </rPr>
      <t xml:space="preserve"> 4,40 in 5,70 m , brez odprtin, obdelava VB3</t>
    </r>
  </si>
  <si>
    <t>opaž  zgornjih sten dvostranski ( vezni ali podprti), stena h= od 4,0 - 6,0 m m , z odprtinami, obdelava VB3</t>
  </si>
  <si>
    <t>opaž  zgornjih sten dvostranski ( vezni ali podprti), stena h= od 4,0 - 6,0 m , brez odprtin, obdelava VB3</t>
  </si>
  <si>
    <t>opaž stene W106 dvostranski ( vezni ali podprti), stena h=  7,70m , z odprtinami, obdelava VB3</t>
  </si>
  <si>
    <t>opaž stene W107 dvostranski ( vezni ali podprti), stena h=  7,00m , z odprtinami, obdelava VB3</t>
  </si>
  <si>
    <t>opaž stene W108 dvostranski ( vezni ali podprti), stena h=  6,50m , brez odprtin, obdelava VB3. Zgoraj poševno zaključen.</t>
  </si>
  <si>
    <t>opaž stene W107 dvostranski ( vezni ali podprti), stena h=  7,50m , z odprtinami, obdelava VB3</t>
  </si>
  <si>
    <t>opaž stene W301 dvostranski ( vezni ali podprti), stena h=  10,10 m , brez odprtin, obdelava VB3</t>
  </si>
  <si>
    <t>opaž večjih odprtin v stenah  deb. 50 cm</t>
  </si>
  <si>
    <t>opaž večjih odprtin v stenah  deb. 30 cm</t>
  </si>
  <si>
    <t>opaž fi 16 cm v steni deb. 50 cm</t>
  </si>
  <si>
    <t>opaž fi 18 cm v steni deb. 50 cm</t>
  </si>
  <si>
    <t>opaž fi 60 cm v steni deb. 50 cm</t>
  </si>
  <si>
    <r>
      <rPr>
        <b/>
        <sz val="10"/>
        <color rgb="FF0070C0"/>
        <rFont val="Arial"/>
        <family val="2"/>
        <charset val="238"/>
      </rPr>
      <t>Stropne plošče nad pritličjem</t>
    </r>
    <r>
      <rPr>
        <sz val="10"/>
        <color rgb="FF0070C0"/>
        <rFont val="Arial"/>
        <family val="2"/>
        <charset val="238"/>
      </rPr>
      <t xml:space="preserve">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5,0 m.</t>
    </r>
  </si>
  <si>
    <r>
      <t xml:space="preserve"> -</t>
    </r>
    <r>
      <rPr>
        <b/>
        <sz val="9"/>
        <rFont val="Arial"/>
        <family val="2"/>
        <charset val="238"/>
      </rPr>
      <t xml:space="preserve"> plošča SL 204</t>
    </r>
    <r>
      <rPr>
        <sz val="9"/>
        <rFont val="Arial"/>
        <family val="2"/>
        <charset val="238"/>
      </rPr>
      <t xml:space="preserve"> monolitna plošča - beton C30/37, XC1, d32, prerez 0,20&lt;A≤0,30 m3/m2,  mas.str.plošče (Hp≤ 5,0m).</t>
    </r>
  </si>
  <si>
    <t>opaž dna - mas.str.plošč (Hp≤5,0m), ravne-horizontalne, obdelava VB3</t>
  </si>
  <si>
    <t>opaž robu - mas.str.plošč (h≤0,6 m), stranice ravne</t>
  </si>
  <si>
    <t>opaž robu - mas.str.plošč (h≤0,4 m), stranice ravne</t>
  </si>
  <si>
    <r>
      <t xml:space="preserve"> -</t>
    </r>
    <r>
      <rPr>
        <b/>
        <sz val="9"/>
        <rFont val="Arial"/>
        <family val="2"/>
        <charset val="238"/>
      </rPr>
      <t xml:space="preserve"> plošča SL 205</t>
    </r>
    <r>
      <rPr>
        <sz val="9"/>
        <rFont val="Arial"/>
        <family val="2"/>
        <charset val="238"/>
      </rPr>
      <t xml:space="preserve"> monolitna plošča +</t>
    </r>
    <r>
      <rPr>
        <b/>
        <sz val="9"/>
        <rFont val="Arial"/>
        <family val="2"/>
        <charset val="238"/>
      </rPr>
      <t xml:space="preserve"> nosilec BM 101</t>
    </r>
    <r>
      <rPr>
        <sz val="9"/>
        <rFont val="Arial"/>
        <family val="2"/>
        <charset val="238"/>
      </rPr>
      <t xml:space="preserve"> - beton C30/37, XC1, d32, prerez 0,30&lt;A≤0,40 m3/m2,  mas.str.plošče  nosilec (Hp≤ 5,0m).</t>
    </r>
  </si>
  <si>
    <r>
      <rPr>
        <b/>
        <sz val="10"/>
        <color rgb="FF0070C0"/>
        <rFont val="Arial"/>
        <family val="2"/>
        <charset val="238"/>
      </rPr>
      <t>Stropne plošče nad nadstropjem</t>
    </r>
    <r>
      <rPr>
        <sz val="10"/>
        <color rgb="FF0070C0"/>
        <rFont val="Arial"/>
        <family val="2"/>
        <charset val="238"/>
      </rPr>
      <t xml:space="preserve">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t>
    </r>
  </si>
  <si>
    <r>
      <t xml:space="preserve"> -</t>
    </r>
    <r>
      <rPr>
        <b/>
        <sz val="9"/>
        <rFont val="Arial"/>
        <family val="2"/>
        <charset val="238"/>
      </rPr>
      <t xml:space="preserve"> plošča SL 301</t>
    </r>
    <r>
      <rPr>
        <sz val="9"/>
        <rFont val="Arial"/>
        <family val="2"/>
        <charset val="238"/>
      </rPr>
      <t xml:space="preserve"> monolitna plošča  z vutami- beton C30/37, XC1, d32, prerez 0,30&lt;A≤0,40 m3/m2,  mas.str.plošče (Hp≤ 5,0m).</t>
    </r>
  </si>
  <si>
    <t>opaž dna - mas.str.plošč (Hp≤5,0m), ravne-horizontalne</t>
  </si>
  <si>
    <t>opaž dna in roba vute - mas.str.plošč (Hp≤5,0m), ravne-horizontalne, obdelava VB3</t>
  </si>
  <si>
    <t>opaž robu  za plošče nad pritličjem - mas.str.plošč (h≤0,2 m), stranice ravne</t>
  </si>
  <si>
    <t>opaž robu  za plošče nad pritličjem - mas.str.plošč (h≤0,3 m), stranice ravne</t>
  </si>
  <si>
    <t>opaž robu  za plošče nad pritličjem - mas.str.plošč (h≤0,4 m), stranice ravne</t>
  </si>
  <si>
    <t>4.1.3.04.02.</t>
  </si>
  <si>
    <t>4.1.3.04.02.01</t>
  </si>
  <si>
    <t>4.1.3.04.02.02</t>
  </si>
  <si>
    <t>4.1.3.04.02.03</t>
  </si>
  <si>
    <t>4.1.3.04.02.04</t>
  </si>
  <si>
    <t>4.1.3.04.02.05</t>
  </si>
  <si>
    <t>4.1.3.04.02.06</t>
  </si>
  <si>
    <t xml:space="preserve"> - Schoeck BOLE 14/250-2/A380-CV 25</t>
  </si>
  <si>
    <t>4.1.3.04.02.07</t>
  </si>
  <si>
    <t xml:space="preserve"> - Schoeck BOLE 20/350-3/A780-CV 25</t>
  </si>
  <si>
    <t>4.1.3.04.02.08</t>
  </si>
  <si>
    <t xml:space="preserve"> - Schoeck BOLE 25/500-2/A750-CV 25</t>
  </si>
  <si>
    <t>4.1.3.00.01.03</t>
  </si>
  <si>
    <t>4.1.3.00.01.04</t>
  </si>
  <si>
    <t>4.1.3.00.01.05</t>
  </si>
  <si>
    <t>4.1.3.00.01.06</t>
  </si>
  <si>
    <t>4.1.3.00.01.07</t>
  </si>
  <si>
    <t>4.1.3.00.01.08</t>
  </si>
  <si>
    <t>4.1.3.00.01.09</t>
  </si>
  <si>
    <t>4.1.3.00.01.10</t>
  </si>
  <si>
    <t>4.1.3.00.01.11</t>
  </si>
  <si>
    <t>Pred betoniranjem betonskih elementov ( plošče, stene, stebri, nosilci itd…) je potrebno preveriti, da so vgrajeni vsi elementi po projektu inštalacij. ( rezne rešetke, rešetke za odvodnavanje, kabli, opaži za odprtine itd...)</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</si>
  <si>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izdelave projekta betona in dokazila kvalitete vgrajenega betona (tekoča notranja kontrola, pridobitev poročil o preiskavi betona in predaja nadzornemu organu ter končno poročilo zunanje institucije registrirane za oceno kvalitete betonov).
</t>
  </si>
  <si>
    <t>4.1.3.01.01.03</t>
  </si>
  <si>
    <t>4.1.3.01.02.03</t>
  </si>
  <si>
    <t>4.1.3.01.03.04</t>
  </si>
  <si>
    <t>4.1.3.01.03.05</t>
  </si>
  <si>
    <t>4.1.3.01.03.06</t>
  </si>
  <si>
    <t>4.1.3.01.03.07</t>
  </si>
  <si>
    <t>4.1.3.01.03.08</t>
  </si>
  <si>
    <t>4.1.3.03.00.</t>
  </si>
  <si>
    <t>4.1.3.03.00.01</t>
  </si>
  <si>
    <t>4.1.3.03.01.03</t>
  </si>
  <si>
    <t>4.1.3.03.01.04</t>
  </si>
  <si>
    <t>4.1.3.03.01.05</t>
  </si>
  <si>
    <t>4.1.3.03.01.06</t>
  </si>
  <si>
    <t>4.1.3.03.01.07</t>
  </si>
  <si>
    <t>4.1.3.03.01.08</t>
  </si>
  <si>
    <t>4.1.3.03.01.09</t>
  </si>
  <si>
    <t>4.1.3.03.01.10</t>
  </si>
  <si>
    <t>armatura B 500-B - palice RA Φ≤12mm</t>
  </si>
  <si>
    <t>armatura B 500-B - palice RA Φ≥14mm</t>
  </si>
  <si>
    <t>armatura B 500-A,B - mreže MAG/MAR</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</si>
  <si>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</si>
  <si>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TLAKARSKA DELA</t>
  </si>
  <si>
    <t>Splošna in tehnična določila za izvajanje tlakarskih del, ki so zajeta v cenah izvedbe posameznih postavk predmetnih del:</t>
  </si>
  <si>
    <t>4.1.5.00.01.</t>
  </si>
  <si>
    <t>4.1.5.00.01.01</t>
  </si>
  <si>
    <t>4.1.5.00.01.02</t>
  </si>
  <si>
    <t>4.1.5.00.02.</t>
  </si>
  <si>
    <t>4.1.5.00.02.02</t>
  </si>
  <si>
    <t>4.1.5.01.00.</t>
  </si>
  <si>
    <t>4.1.5.01.00.01</t>
  </si>
  <si>
    <t>4.1.5.01.00.02</t>
  </si>
  <si>
    <t>4.1.5.01.00.03</t>
  </si>
  <si>
    <t>4.1.5.01.00.04</t>
  </si>
  <si>
    <t>final. čiščenje objekta.</t>
  </si>
  <si>
    <t>V sistem montažnih pregradnih sten se vključujejo tudi vrata. Vratni okvirji se pritrjujejo na nosilne vertikalne profile pregradnih sten in tako s steno tvorijo celoto. Pri obračunu se vrata odštejejo od površine stene.</t>
  </si>
  <si>
    <t xml:space="preserve">MONTAŽNE PREDELNE STENE </t>
  </si>
  <si>
    <t>Splošna in tehnična določila za izvajanje predelnih sten, ki so zajeta v cenah izvedbe posameznih postavk predmetnih del:</t>
  </si>
  <si>
    <r>
      <t xml:space="preserve">V območju , kjer bo na steno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</si>
  <si>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Zračni prostor med cementnimii ploščami je izpolnjen zaradi požarne upornosti in/ali  zvočne izolirnosti, z izolacijskim slojem. Debelina izolacijskega sloja je odvisna od zahtevane požarne upornosti in zvočne izoliranosti.</t>
  </si>
  <si>
    <t>Priključne fuge pri betonskih stenah se zatesnijo z elasto-plastičnimi tesnilnimi masami, ki ustrezajo DIN 52452. Po navodilih proizvajalca mora biti poskrbljeno za ustrezno oprijemljivost mase na podlago (s pomočjo prednamazov). Širina fuge je odvisna od razteznosti izbrane fugirne mase (acryl, silikon…) in od gibanja konstrukcijskega spoja.</t>
  </si>
  <si>
    <t>Na stenah iz vodoodpornih plošč se mora uporabiti vodoodporni kit za bandažiranje.</t>
  </si>
  <si>
    <t xml:space="preserve">Dobava in montaža predelnih sten, kompletno z vso potrebno podkonstrukcijo, izolacijo, bandažiranje stikov, vsemi ojačitvenimi elementi, delom in pritrdilnim materialom. </t>
  </si>
  <si>
    <t>Predelne stene oznaka DW1:
Nabava, dobava in montaža predelnih ravnih notranjih montažnih sten iz vodoodbojnih cementnih plošč debelina stene d = 100 mm. Stena v sestavi:
- dvoslojna obloga s cementnimi ploščami d = 2x12,5 mm, kot npr.: Knauf  Aquapanel Indoor vijačenje v podkonstrukcijo
- enojna kovinska podkonstrukcija iz tankostenskih poc.profilov, npr.: 1x Knauf CW 50 (kat. C4 po EN ISO 12944 )  d = 50 mm
-  vmes termoizolacija  iz kamene volne (SIST DIN 13162) d = 50mm, npr.: Natur board Venti (DP5) ali tehnično enakovredno
- dvoslojna obloga s cementnimi ploščami d = 2x12,5 mm, kot npr.: Knauf  Aquapanel Indoor vijačenje v podkonstrukcijo
Sistem poljubnega proizvajalca, npr.: Knauf  Aquapanel Indoor ali tehnično enakovredno.</t>
  </si>
  <si>
    <t>Predelne stene oznaka DW2:
Nabava, dobava in montaža predelnih ravnih notranjih montažnih sten iz vodoodbojnih cementnih plošč debelina stene d = 125 mm. Stena v sestavi:
- dvoslojna obloga s cementnimi ploščami d = 2x12,5 mm, kot npr.: Knauf  Aquapanel Indoor vijačenje v podkonstrukcijo
- enojna kovinska podkonstrukcija iz tankostenskih poc.profilov, npr.: 1x Knauf CW 75 (kat. C4 po EN ISO 12944 ) d = 75 mm
-  vmes termoizolacija  iz kamene volne (SIST DIN 13162) d = 75mm, npr.: Natur board Venti (DP5) ali tehnično enakovredno
- dvoslojna obloga s cementnimi ploščami d = 2x12,5 mm, kot npr.: Knauf  Aquapanel Indoor vijačenje v podkonstrukcijo
Sistem poljubnega proizvajalca, npr.: Knauf  Aquapanel Indoor ali tehnično enakovredno. Zvočna izolirnost vsaj Rw = 55 dB.</t>
  </si>
  <si>
    <t>Predelne stene oznaka DW4:
Nabava, dobava in montaža predelnih ravnih notranjih montažnih sten iz vodoodbojnih cementnih plošč debelina stene d = 200 mm. Stena v sestavi:
- dvoslojna obloga s cementnimi ploščami d = 2x12,5 mm, kot npr.: Knauf  Aquapanel Indoor vijačenje v podkonstrukcijo
- enojna kovinska podkonstrukcija iz tankostenskih poc.profilov, npr.: 1x Knauf CW 150 (kat. C4 po EN ISO 12944 ) d = 150 mm
-  vmes termoizolacija  iz kamene volne (SIST DIN 13162) d = 150mm, npr.: Natur board Venti (DP5) ali tehnično enakovredno
- dvoslojna obloga s cementnimi ploščami d = 2x12,5 mm, kot npr.: Knauf  Aquapanel Indoor vijačenje v podkonstrukcijo
Sistem poljubnega proizvajalca, npr.: Knauf  Aquapanel Indoor ali tehnično enakovredno</t>
  </si>
  <si>
    <t>MONTAŽNE OBLOGE</t>
  </si>
  <si>
    <t>Splošna in tehnična določila za izvajanje montažnih oblog, ki so zajeta v cenah izvedbe posameznih postavk predmetnih del:</t>
  </si>
  <si>
    <t>Montažne obloge so sestavljene iz nosilnih pocinkanih profilov, horizontalnih in vertikalnih, preko katerih so pritrjene plošče debeline najmanj 12,5 mm.</t>
  </si>
  <si>
    <r>
      <t xml:space="preserve">V območju , kjer bo na oblogo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</si>
  <si>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Površina gotove montažne obloge mora biti popolnoma ravna in pripravljena za končno površinsko obdelavo, v kvaliteti Q2.</t>
  </si>
  <si>
    <t xml:space="preserve">Izvajalec montažnih oblog mora  zagotoviti ustrezen način vgradnje instalacijskih cevi ter ustrezne prehode instalacij. Pri tem se ne smejo zmanjšati gradbeno fizikalne karakteristike obloge. </t>
  </si>
  <si>
    <t xml:space="preserve">Dobava in montaža oblog, kompletno z vso potrebno podkonstrukcijo, izolacijo, bandažiranje stikov, vsemi ojačitvenimi elementi, delom in pritrdilnim materialom. </t>
  </si>
  <si>
    <t>MONTAŽNI STROPOVI</t>
  </si>
  <si>
    <t>Splošna in tehnična določila za izvajanje spuščenih stropov, ki so zajeti v cenah izvedbe posameznih postavk predmetnih del:</t>
  </si>
  <si>
    <t>Spuščeni stropovi so pritrjeni s posebnimi vešaljkami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ter statični in dinamični obremenitvi. Vsi kovinski deli nosilne podkonstrukcije morajo biti pocinkani, vidne površine barvane. Obešalno višino stropa je potrebno zajeti v ceni na enoto.</t>
  </si>
  <si>
    <t>Sestavni deli spuščenih stropov so zaključni profili za stikovanje spuščenega stropa s stenami. Stike s stenami je izvesti po posebnem detajlu.</t>
  </si>
  <si>
    <t>Površina gotovega stropu mora biti popolnoma ravna in pripravljena za končno površinsko obdelavo, v kvaliteti Q2.</t>
  </si>
  <si>
    <t>Izvajalec spuščenih stropov mora  zagotoviti ustrezen način vgradnje instalacijskih cevi ter ustrezne prehode instalacij. Pri tem se ne smejo zmanjšati gradbeno fizikalne karakteristike stropu.</t>
  </si>
  <si>
    <t>Vse preskoke višin, izreze, potrebne ojačitve in menjalnike za vgradnjo luči in raznih instalacijskih elementov v stropu</t>
  </si>
  <si>
    <t>Vse obrobe in zaključke, razen če so zajeti v posebni postavki.</t>
  </si>
  <si>
    <t xml:space="preserve">Dobava in montaža spuščenih stropov, kompletno z vso potrebno podkonstrukcijo, izolacijo, bandažiranje stikov, vsemi ojačitvenimi elementi, delom in pritrdilnim materialom. </t>
  </si>
  <si>
    <t>Pred izvedbo tlakov je potrebno uskladiti debelino obloge in po potrebi prilagoditi debelino končni sestavi konstrukcije.</t>
  </si>
  <si>
    <t>Izvajalec je dolžan pri ponudbi upoštevati vse povezane stroške, ki so potrebni za tehnično pravilno izvedbo del, ki jih ponuja v izvedbo (kot npr. razni pritrdilni material, vezni in tesnilni material, stikovanje in podobno).</t>
  </si>
  <si>
    <t>Izvajalec del mora dati na vpogled vzorce podov in tlakov predvidenih za polaganje in jih vgraditi na objektu skupaj s stenskimi zaključki. Polaganje se lahko začne po pisni potrditvi vzorcev.</t>
  </si>
  <si>
    <t>Podloga na katero se pod polaga ne sme vsebovati več vlage kot je predpisana za posamezno vrsto poda.</t>
  </si>
  <si>
    <t xml:space="preserve">Izvajalec oblog tal mora pred pričetkom dela pregledati vse površine, ki bodo oblagane in opozoriti grad. vodstvo oziroma nadzor na eventuelne pomanjkljivosti, ki bi utegnile kvarno vplivati na brezhibno polaganje. Kasnejše izgovori o pomanjkljivih površinah bodo smatrani za brezpredmetne. </t>
  </si>
  <si>
    <t>Izvajalec oblog tal s svojim delom ne sme poškodovati ali onesnažiti drugih izdelkov, po potrebi mora te usrezno zaščititi.</t>
  </si>
  <si>
    <t>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navidila za uporabo, zaradi predpisanih zaščitnih mer pred požarom.</t>
  </si>
  <si>
    <t>Po izvršenem delu mora izvajalec oblog tal odstraniti ves preostali material in odpadke ter očistiti prostore, ki so bili zaradi njegovih del onesnaženi.</t>
  </si>
  <si>
    <t>Ker je predvideno talno gretje, je potrebna predhodna ustrezna  priprava spodnjih slojev tlaka, skladno z navodili izvajalca finalnega tlaka in vpeljava talnega gretja po posebnem protokolu.</t>
  </si>
  <si>
    <t>TERACO TLAKI</t>
  </si>
  <si>
    <t>Dobava in montaža predpražnika notranjega predpražnika - otirača za čevlje, sestavljenega iz nerjavečega tipskega okvirja iz profiliranega kotnika, prirejenega za mokro ali suho montažo ter vložka iz profiliranih gumiranih alu  lamel, povezanih z inox vrvico. Predpražnik velikosti po projektu, skupaj z pripadajočo podlogo pod vložkom. Točno dimenzijo predpražnika se prilagodi formatu talne obloge. Vložek predpražnika za suho mokro čiščenje iz umetnih vlaken za mokro suho otiranje poljubnega proizvajalca kot npr Fuma, top clean stabil 10 ali enakovredno.  Predpražnik mora ustrezati kriteriju za protizdrsnost: R11.</t>
  </si>
  <si>
    <t>Dobava materiala in izvedba raznih zaključkov in zaključnih obdelav pri tlakarskih delih</t>
  </si>
  <si>
    <t xml:space="preserve">Nabava, dobava in polaganje razmejitvenega kovinskega dilatacijskega profiliranega vidnega traku ali kotnika iz inox materiala poljubnega proizvajalca (npr. Rondec ali podobno): letev se položi med različnimi vrtami keramične talne obloge ali na mestih dilatacij, utorjeno, minimalni vidni rob, po navodilih izbranega proizvajalca. </t>
  </si>
  <si>
    <t xml:space="preserve">Splošna in tehnična določila za izvajanje keramičarskih del, ki so zajeta v cenah izvedbe posameznih postavk predmetnih del : </t>
  </si>
  <si>
    <t>Izvajalec keramičarskih del mora dati na vpogled vzorce keramičnih ploščic, predvidenih za polaganje na objektu. Oblaganje se lahko začne po potrditvi vzorcev s podpisom projektanta.</t>
  </si>
  <si>
    <t>Vsa dela morajo biti izvedena tehnično pravilno in po pravilih stroke. Vsi stiki talne obloge ali stenske obrobe morajo biti izvedeni tako, da je površina tlakov na stikih ravna, gladka in v isti ravnini.</t>
  </si>
  <si>
    <t>Keramične ploščice predvidene za vgrajevanje na objektu morajo biti  I. kvalitete, po izbiri projektanta.</t>
  </si>
  <si>
    <t>Masa za polnjenje stikov biti take kvalitete, da gotova keramična obloga sten ustreza pogojem uporabe prostora v katerem se nahaja, po SIST EN 13888:2009.</t>
  </si>
  <si>
    <t xml:space="preserve">Dovoljena je uporaba samo tistih lepil za keramične ploščice, za katera proizvajalec keramičnih ploščic navaja da so le-temu namenjena. </t>
  </si>
  <si>
    <t>Lepilo ne sme izivati nikakršnih škodljivih posledic vsled stikovanja keramične obloge s podlogo in lepilom. Tlačna trdnost lepila ne sme biti manjša kot trdnost podloge. Vsa lepila morajo biti odporna na vlago.</t>
  </si>
  <si>
    <t>Preboji inštalacij na keramičnih ploščicah morajo biti izvedeni natančno, velikosti izsekov ne večji kot je potrebno in ploščice za prebijanje ne smejo počiti.</t>
  </si>
  <si>
    <t>Protidrsnost ploščic mora biti skladno z zahtevami za posamezni prostor.</t>
  </si>
  <si>
    <t>Pred pričetkom izvajanja keramične obloge je površino pregledati, ali je površina očiščena praha, ostalih umazanij, ali je ravna, suha in pripravljena za izvajanje del.</t>
  </si>
  <si>
    <t>Stik med talno in stensko keramiko ali obrobo je zakitan s trajnoelastičnim UV odpornim kitom v barvi fugirne mase ali s profili po izboru projektanta arhitekture.</t>
  </si>
  <si>
    <t>Vertikalni stiki so  zakitani s trajnoelastičnim UV odpornim kitom v barvi fugirne mase. Vogali so obdelani s PVC elementi ali po izboru projektanta arhitekture,  v barvi po izboru projektanta</t>
  </si>
  <si>
    <t>V ceni m2 mora biti upoštevano polaganje ob kanaletah in pokrovih.</t>
  </si>
  <si>
    <t>Obračun keramike se vrši po neto položeni površini. Kalo pri nabavi keramike mora izvajalec upoštevati v ceni!</t>
  </si>
  <si>
    <t>TALNE OBLOGE S PLOŠČICAMI V NOTRANJIH PROSTORIH</t>
  </si>
  <si>
    <t>Splošna določila za talno keramiko v notranjih prostorih</t>
  </si>
  <si>
    <t>Pri talni keramiki je potrebno upoštevati zahtevano protizdrsnost. Keramika mora biti I. kvalitete. Stik talne keramike in stenske keramike se zaključi in tesni z ustreznim kitom.</t>
  </si>
  <si>
    <r>
      <t>Dobava in polaganje talnih keram./gres ploščic,</t>
    </r>
    <r>
      <rPr>
        <sz val="9"/>
        <rFont val="Arial CE"/>
        <charset val="238"/>
      </rPr>
      <t xml:space="preserve"> dim. 150x75 cm, deb. ploščice 9,5mm, razred odpornosti na drsenje najmanj B/R10 ali B/R11</t>
    </r>
    <r>
      <rPr>
        <sz val="9"/>
        <rFont val="Arial CE"/>
        <family val="2"/>
        <charset val="238"/>
      </rPr>
      <t xml:space="preserve">
- tip - po dogovoru in potrditvi projektanta kot npr. REFIN, seria PLANT, barva AS
* mokri prostori - prostori s prhami  in sanitarije</t>
    </r>
  </si>
  <si>
    <t>Stenska HI bariera z delno elastično polimercementno vodotesno maso (min. 2x premaz) s sistemskimi tesnilnimi trakovi ob steni in tesnenjem odtokov oz. prebojev
- ustreza sistemska rešitev kot npr. Mapelastic
*Tuš prostori</t>
  </si>
  <si>
    <t>STENSKE OBLOGE S PLOŠČICAMI V NOTRANJIH PROSTORIH</t>
  </si>
  <si>
    <t>Pri stenski keramiki je potrebno upoštevati da je vsa keramika I. kvalitete. Vsi vertikalni vogali so izvedeni ali s tipskimi keramičnimi kosi ali tipskimi zaključnimi profili iz krtačenega legiranega jekla.</t>
  </si>
  <si>
    <t>RAZNA DELA PRI OBLAGANJU NOTRANJIH POVRŠIN S PLOŠČICAMI</t>
  </si>
  <si>
    <t>Dobava materiala in izvedba raznih zaključkov in zaključnih obdelav pri keramičarskih delih</t>
  </si>
  <si>
    <t xml:space="preserve">Nabava, dobava in polaganje razmejitvenega kovinskega dilatacijskega profiliranega vidnega traku ali kotnika iz aluminija ali inox materiala poljubnega proizvajalca (npr. Rondec ali podobno): letev se položi med različnimi vrtami keramične talne obloge ali na mestih dilatacij, utorjeno, minimalni vidni rob, po navodilih izbranega proizvajalca. </t>
  </si>
  <si>
    <t>Dobava in vgradnja polkročnih RF profilov pri izpostavljenih vogalih. Izvedba po detajlu projektanta.</t>
  </si>
  <si>
    <t>Dobava in vgradnja inox zaokrožnic na stikih talne keremike s stensko keramiko. Izvedba po navodilih proizvajalca sistema in projektanta. V ceni upoštevati tudi stičenje stikov z epoxi fugirno maso.</t>
  </si>
  <si>
    <t>Splošna in tehnična določila za izvedbo dvigal, ki so zajeti v cenah izvedbe posameznih postavk predmetnih del</t>
  </si>
  <si>
    <t>Karakteristike dvigal morajo ustrezati smernici SIST ISO 21542:2012‐ Gradnja stavb_ Dostopnost in uporabnost grajenega okolja in smernici VDI 6017.</t>
  </si>
  <si>
    <t xml:space="preserve">Delovni odri, ki služijo varovanju življenja, izvajalcev ter ostalih na gradbišču in niso posebej navedena v tem popisu (glej tesraska dela - opaži in odri) se za čas izvajanja ne obračunavajo  posebej, ampak jih je potrebno upoštevati v cenah za enoto posameznih postavk, v kolikor to ni v popisu posebej opisano in označeno. </t>
  </si>
  <si>
    <t xml:space="preserve">Monterji, ki delajo na višini morajo biti zavarovani v skladu z predpisi in zakonom o Varstvo pri delu (vsa varovala, ki služijo za uporabo osebne zaščitne opreme v skladu z SIST EN 354, SIST EN 355, SIST EN 360, SIST EN 362 in Zakonom o varstvu in zdravju pri delu.). 
</t>
  </si>
  <si>
    <t>Vsa sidra in zunaji kovinski elementi so vroče cinkani in finalno prašno barvani V RAL lestvici v tonu po izboru arhitekta. Vse jeklene nosilne konstrukcije morajo biti po kočani izdelavi pregledane s strani pooblaščene organizacije, ki preveri kvaliteto zvarov, spojev, barvnega nanosa in o tem izdela pisno poročilo. Stroške izdelave in pregleda je vkalkulirati v ceno E.M.</t>
  </si>
  <si>
    <t xml:space="preserve">Za vsako napravo je potrebno izdelati pozkusne zagone, teste in o tem izdelati pisno poročilo, kar je zajeti v ceno. </t>
  </si>
  <si>
    <t xml:space="preserve">V obsegu dobave dvigala so zajete naslednje postavke:
- Servisno tipkalo na strehi kabine.
- Pakiranje in transport do gradbišča.
- Dokumentacija. (PZI, PID, POV navodila)
- Šolanje skrbnika dvigala.
- Ploščice in napisi, ki pripadajo neposredno dvigalu, v skladu z SIST EN81-1.
- Stroški za prisotnost montažnega osebja pri prevzemu dvigal in tehničnem pregledu objekta. 
- Montaža dvigala brez postavljanja odrov ob uporabi predhodno vgrajenih montažnih obešal. 
- Lestev za pomoč pri vstopanju v jamo jaška, ki  ustreza SIST EN 81-1 predpisom.
- Odstranitev pakirnega materiala.
- Dobava montažnih obešal za dviganje v jašku.
- Osvetlitev in elektrifikacija jaška v skladu z SIST EN 81-1 predpisom.
- Stroški in pristojbine predhodnega preizkusa in prevzema od izvedencev, ki vključuje preizkus znanja za dva skrbnika dvigala - pridobitev certifikata.
- Raztovarjanje in prenašanje težkih delov dvigala na gradbišču.
- Enkratno naknadno čiščenje naprave po zaključku montaže.
- Dostava uteži pri prevzemu s strani izvedencev.
</t>
  </si>
  <si>
    <t xml:space="preserve">Dvigala in dvigalni jaški so obdelani v načrtu DVIGAL. Tehnološki načrt dvigala bo izdelal na razpisu izbran dobavitelj dvigala. </t>
  </si>
  <si>
    <t xml:space="preserve">Izdelava, dobava in montaža osebnega dvigala, z vsem potrebnim delom in materialom, za popolnoma funkcionalno dvigalo.
OPOMBA! Potrebno betone oz. odprtine v dvigalni jašek prilagoditi izbranemu proizvajalcu.
Kot primer je navedeno dvigalo proizvajalca Schindler Slovenije. Izvajalec lahko ponudi dvigalo kateregakoli drugega proizvajalca enakih ali boljši karakteristik, vendar mora izvajalec predvideti in izvesti vse potrebne prilagoditve na konstrukciji in instalacijah, v kolikor so potrebne, stroške  nosi izvajalec. </t>
  </si>
  <si>
    <t>4.1.14.00.</t>
  </si>
  <si>
    <t>4.1.15.00.</t>
  </si>
  <si>
    <t>4.1.15.00.01.</t>
  </si>
  <si>
    <t xml:space="preserve">Splošna in tehnična določila za izvajanje suhomonmtažnih  del, ki so zajeti v cenah izvedbe posameznih postavk predmetnih del: </t>
  </si>
  <si>
    <t>4.1.15.00.01.01</t>
  </si>
  <si>
    <t>4.1.15.00.01.02</t>
  </si>
  <si>
    <t>4.1.15.00.01.03</t>
  </si>
  <si>
    <t>4.1.15.00.01.04</t>
  </si>
  <si>
    <t>4.1.15.00.01.05</t>
  </si>
  <si>
    <t>4.1.15.00.01.06</t>
  </si>
  <si>
    <t>4.1.15.00.01.07</t>
  </si>
  <si>
    <t>4.1.15.00.01.08</t>
  </si>
  <si>
    <t>4.1.15.00.01.09</t>
  </si>
  <si>
    <t>4.1.15.00.02.</t>
  </si>
  <si>
    <t>Splošna določila glede cene na enoto mere posameznih postavk:</t>
  </si>
  <si>
    <t>4.1.15.00.02.01</t>
  </si>
  <si>
    <t>4.1.15.01.</t>
  </si>
  <si>
    <t>4.1.15.01.01.</t>
  </si>
  <si>
    <t>4.1.15.01.01.01</t>
  </si>
  <si>
    <t>4.1.15.02.</t>
  </si>
  <si>
    <t>4.1.15.02.01.</t>
  </si>
  <si>
    <t>4.1.15.02.01.01</t>
  </si>
  <si>
    <t>4.1.15.02.01.02</t>
  </si>
  <si>
    <t>4.1.15.02.01.03</t>
  </si>
  <si>
    <t>4.1.15.02.01.04</t>
  </si>
  <si>
    <t>Montažna instalacijska obloga oznaka DWi1:
Nabava, dobava in montaža suhomontažnih stenskih instalacijskih oblog iz vodoodbojnih cementnih plošč debelina stene d = 100 mm. Obloga v sestavi:
- dvoslojna obloga s cementnimi ploščami d = 2x12,5 mm, kot npr.: Knauf  Aquapanel Indoor viječenje v podkonstrukcijo
- dvojna, sovprežno povezana podkonstrukcija iz profilov UW/CW 75 (kat. C4 po EN ISO 12944)  d = 75 mm
-  vmes termoizolacija  iz kamene volne (SIST DIN 13162) d = 75mm, npr.: Natur board Venti (DP5) ali tehnično enakovredno
Sistem poljubnega proizvajalca, npr.: Knauf  Aquapanel Indoor ali tehnično enakovredno.</t>
  </si>
  <si>
    <t>Montažna instalacijska obloga oznaka DWi2:
Nabava, dobava in montaža suhomontažnih stenskih instalacijskih oblog iz vodoodbojnih cementnih plošč debelina stene d = 200 mm. Obloga v sestavi:
- dvoslojna obloga s cementnimi ploščami d = 2x12,5 mm, kot npr.: Knauf  Aquapanel Indoor viječenje v podkonstrukcijo
- dvojna, sovprežno povezana podkonstrukcija iz profilov UW/CW 75 (kat. C4 po EN ISO 12944)  d = 175 mm
-  vmes termoizolacija  iz kamene volne (SIST DIN 13162) d = 175mm, npr.: Natur board Venti (DP5) ali tehnično enakovredno
Sistem poljubnega proizvajalca, npr.: Knauf  Aquapanel Indoor ali tehnično enakovredno.</t>
  </si>
  <si>
    <t>4.1.15.03.</t>
  </si>
  <si>
    <t>4.1.15.03.01.</t>
  </si>
  <si>
    <t>4.1.15.03.01.01</t>
  </si>
  <si>
    <t>4.1.15.03.01.02</t>
  </si>
  <si>
    <t>4.1.15.03.01.03</t>
  </si>
  <si>
    <t>4.1.15.03.01.04</t>
  </si>
  <si>
    <t>4.1.15.03.01.05</t>
  </si>
  <si>
    <t>4.1.15.03.01.06</t>
  </si>
  <si>
    <t>4.1.15.03.01.07</t>
  </si>
  <si>
    <t>4.1.15.03.01.08</t>
  </si>
  <si>
    <t>4.1.18.00.</t>
  </si>
  <si>
    <t>4.1.18.00.01.</t>
  </si>
  <si>
    <t>4.1.18.00.01.01</t>
  </si>
  <si>
    <t>4.1.18.00.01.02</t>
  </si>
  <si>
    <t>4.1.18.00.01.03</t>
  </si>
  <si>
    <t>4.1.18.00.01.04</t>
  </si>
  <si>
    <t>4.1.18.00.01.05</t>
  </si>
  <si>
    <t>4.1.18.00.01.06</t>
  </si>
  <si>
    <t>4.1.18.00.01.07</t>
  </si>
  <si>
    <t>4.1.18.00.01.08</t>
  </si>
  <si>
    <t>4.1.18.00.01.09</t>
  </si>
  <si>
    <t>4.1.18.00.01.10</t>
  </si>
  <si>
    <t>4.1.18.00.01.11</t>
  </si>
  <si>
    <t>4.1.18.00.02.</t>
  </si>
  <si>
    <t>4.1.18.00.02.01</t>
  </si>
  <si>
    <t>4.1.18.01.</t>
  </si>
  <si>
    <t>4.1.18.01.01.</t>
  </si>
  <si>
    <t>4.1.18.01.01.01</t>
  </si>
  <si>
    <t>4.1.18.01.01.02</t>
  </si>
  <si>
    <t>4.1.18.01.01.03</t>
  </si>
  <si>
    <t>4.1.18.01.01.04</t>
  </si>
  <si>
    <t>4.1.18.01.01.05</t>
  </si>
  <si>
    <t>4.1.18.01.02.</t>
  </si>
  <si>
    <t>4.1.18.01.02.01</t>
  </si>
  <si>
    <t>4.1.18.02.</t>
  </si>
  <si>
    <t xml:space="preserve">ŠPORTNI PODI </t>
  </si>
  <si>
    <t>4.1.18.02.01.</t>
  </si>
  <si>
    <t>4.1.18.02.01.01</t>
  </si>
  <si>
    <t>4.1.18.03.</t>
  </si>
  <si>
    <t>OSTALA PODOPOLAGALSKA DELA</t>
  </si>
  <si>
    <t>4.1.18.04.01.</t>
  </si>
  <si>
    <t>4.1.18.04.01.01</t>
  </si>
  <si>
    <t>Predpražnik P.C1 dim ca. 300x270cm</t>
  </si>
  <si>
    <t>4.1.18.04.02.</t>
  </si>
  <si>
    <t>4.1.18.04.02.01</t>
  </si>
  <si>
    <t>4.1.19.00.</t>
  </si>
  <si>
    <t>4.1.19.00.01.</t>
  </si>
  <si>
    <t>4.1.19.00.01.01</t>
  </si>
  <si>
    <t>4.1.19.00.01.02</t>
  </si>
  <si>
    <t>4.1.19.00.01.03</t>
  </si>
  <si>
    <t>4.1.19.00.01.04</t>
  </si>
  <si>
    <t>4.1.19.00.01.05</t>
  </si>
  <si>
    <t>4.1.19.00.01.06</t>
  </si>
  <si>
    <t>4.1.19.00.01.07</t>
  </si>
  <si>
    <t>4.1.19.00.01.08</t>
  </si>
  <si>
    <t>4.1.19.00.01.09</t>
  </si>
  <si>
    <t>4.1.19.00.01.10</t>
  </si>
  <si>
    <t>4.1.19.00.01.11</t>
  </si>
  <si>
    <t>4.1.19.00.01.12</t>
  </si>
  <si>
    <t>4.1.19.00.01.13</t>
  </si>
  <si>
    <t>4.1.19.00.01.14</t>
  </si>
  <si>
    <t>4.1.19.00.01.15</t>
  </si>
  <si>
    <t>4.1.19.00.01.16</t>
  </si>
  <si>
    <t>4.1.19.00.01.17</t>
  </si>
  <si>
    <t>4.1.19.00.02.</t>
  </si>
  <si>
    <t>4.1.19.00.02.01</t>
  </si>
  <si>
    <t>4.1.19.01.</t>
  </si>
  <si>
    <t>4.1.19.01.00.</t>
  </si>
  <si>
    <t>4.1.19.01.00.01</t>
  </si>
  <si>
    <t>4.1.19.01.01.</t>
  </si>
  <si>
    <t xml:space="preserve">Dobava keramičnih oz. gres ploščic I. kvalitete in oblaganje notranjih talnih površin (po načrtu oz. dogovoru z naročnikom ali arhitektom), vključno s predhodno pripravo površine, fugiranjem ter vsemi zaključki. 
- ploščice se lepijo na betonsko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se fugirajo s tesnilno elastično maso
- polaganje keramike po shemi projektanta!
</t>
  </si>
  <si>
    <t>4.1.19.01.01.01</t>
  </si>
  <si>
    <t>4.1.19.01.01.02</t>
  </si>
  <si>
    <t>4.1.19.01.02.</t>
  </si>
  <si>
    <t>4.1.19.01.02.01</t>
  </si>
  <si>
    <t>4.1.19.01.02.02</t>
  </si>
  <si>
    <t>4.1.19.02.</t>
  </si>
  <si>
    <t>4.1.19.02.00.</t>
  </si>
  <si>
    <t>4.1.19.02.00.01</t>
  </si>
  <si>
    <t>4.1.19.02.01.</t>
  </si>
  <si>
    <t>4.1.19.02.01.01</t>
  </si>
  <si>
    <t>4.1.19.03.</t>
  </si>
  <si>
    <t>4.1.19.03.01.</t>
  </si>
  <si>
    <t>4.1.19.03.01.01</t>
  </si>
  <si>
    <t>4.1.19.03.01.02</t>
  </si>
  <si>
    <t>4.1.19.03.01.03</t>
  </si>
  <si>
    <t>4.1.19.03.01.04</t>
  </si>
  <si>
    <t>razni zaključki in obdelave pri polaganju ploščic na dodatno zahtevo naročnika, po predhodno dogovorjeni odobreni ceni 
- ocena - rezervirana vrednost v višini 3% vrednosti keramičarskih del;</t>
  </si>
  <si>
    <t>4.1.21.</t>
  </si>
  <si>
    <t>4.1.21.00.</t>
  </si>
  <si>
    <t>4.1.21.00.01.</t>
  </si>
  <si>
    <t>4.1.21.00.01.01</t>
  </si>
  <si>
    <t>4.1.21.01.</t>
  </si>
  <si>
    <t>DVIGALA</t>
  </si>
  <si>
    <t>4.1.21.01.01.</t>
  </si>
  <si>
    <t>4.1.21.01.01.01</t>
  </si>
  <si>
    <t>4.1.21.01.01.02</t>
  </si>
  <si>
    <t>4.1.21.01.01.03</t>
  </si>
  <si>
    <t>4.1.21.01.01.04</t>
  </si>
  <si>
    <t>4.1.21.01.01.05</t>
  </si>
  <si>
    <t>4.1.21.01.01.06</t>
  </si>
  <si>
    <t>4.1.21.01.01.07</t>
  </si>
  <si>
    <t>4.1.21.01.02.</t>
  </si>
  <si>
    <t>4.1.21.01.02.01</t>
  </si>
  <si>
    <t xml:space="preserve">Izdelava, dobava in montaža osebnega dvigala.
ZAHTEVANI STANDARDI: SIST EN81‐20, SIST EN81‐50, SIST EN81‐73, SIST EN81‐28
NOSILNOST: 1050 kg ali 14 oseb
TIP DVIGALA: Kot Schindler 3300 ali enakovredno
SISTEM POGONA: električni
MOČ NAPRAVE: 7,7kW
VIŠINA DVIGA: 9,68m
ŠTEVILO POSTAJ: 3
ŠTEVILO VHODOV: 1
HITROST: 1m/s
SISTEM UPRAVLJANJA:
‐ Tipke z brailovo pisavo
‐ Požarni program skladno z SIST EN81‐73 ‐ pri prejetju signala iz požarne centrale se dvigalo evakuira v postajo določeno za evakuacijo. Po izvedeni evakuacijski vožnji se vrata dvigala zaprejo in dvigalo se izklopi ( V isti postaji so montirana vrata s povišano požarno odpornostjo)
‐ Svetlobni signal za preobremenitev
‐ Tipka za zapiranje vrat
‐ Tipka za odpiranje vrat
‐ Tipka za alarm (alarm na kabini in v jašku)
‐ Možnost priklopa na centralni nadzorni sistem
‐ Govorna povezava med krmilno omaro in kabino dvigala
SIGNALIZACIJA: V kabini: pokazatelj smeri vožnje in nadstropja. V postajah: pokazatelj smeri vožnje in nadstropja
KABINA: Izvedena skladno s SIST EN81‐20 in ISO 4190‐1. Obloge: tla kot zaglajen beton v C objektu, stene obodnih stranic iz nerjavečega jekla. Strop iz nerjavečega jekla. Vodoravno okroglo oprijemalo na stranici s panelom za upravljanje na višini 850mm.
VRATA KABINE: Širina 900mm višina 2100mm, avtomatska drsna, dvodelna simetrična, steklena.
Požarna odpornost skladno s standardom EN81‐58 in s požarnim elaboratom. Omogočeno podaljšanje časa za odpiranje vrat (gumb zunaj dvigala in v notranjosti). Naprava za zaznavanje gibanja (svetlobna zavesa).
</t>
  </si>
  <si>
    <t>JAŠKOVNA VRATA: 900x2100mm, avtomatska drsna, dvodelna simetrična, steklena. Požarna odpornost skladno s standardom EN81‐58 in s požarnim elaboratom.
JAŠEK DVIGALA: Širina 2000mm, globina 1990mm, višina glave jaška 3600mm, poglobitev 1100mm.
Jašek AB, vidni beton, tla nezdrsljiva
ELEKTRIČNA NAPETOST: 3f x 400V / 230V, 50Hz
OSTALE ZAHTEVE:
‐ Razsvetljava jaška skladno s SIST EN81‐20 (točka 5.2.1.4)
‐ Lestev za dostop v jašek skladna s SIST EN81‐20 (priloga F)
‐ Vsa varnostna in končna stikala skladno s SIST EN81‐20 (točka 5.12.2)
‐ Ploščice in napisi
‐ Navodila za uporabo in vzdrževan je skladno z SIST EN81‐20 (točka 7.2)</t>
  </si>
  <si>
    <t>4.1.3.00.01.12</t>
  </si>
  <si>
    <t>Osnovna priprava podlage (osnovna podlaga temeljev) pod betonskimi temelji, vključno s poravnavo zgornje površine. Pri obračunu se prišteje 10 cm na vsako stran k načrtovanim dimenzijam temeljev.
* izmera po prostornini.</t>
  </si>
  <si>
    <t>4.1.3.02.01.01</t>
  </si>
  <si>
    <t>4.1.3.02.00.</t>
  </si>
  <si>
    <t>4.1.3.02.00.01</t>
  </si>
  <si>
    <t>4.1.3.02.00.02</t>
  </si>
  <si>
    <t>4.1.3.02.00.03</t>
  </si>
  <si>
    <t>4.1.3.02.01.02</t>
  </si>
  <si>
    <t>4.1.3.02.01.03</t>
  </si>
  <si>
    <t>4.1.3.02.01.04</t>
  </si>
  <si>
    <t>4.1.3.02.02.01</t>
  </si>
  <si>
    <t>4.1.3.02.02.02</t>
  </si>
  <si>
    <t>4.1.3.02.02.03</t>
  </si>
  <si>
    <t>4.1.3.02.02.04</t>
  </si>
  <si>
    <t>4.1.3.02.02.05</t>
  </si>
  <si>
    <t>4.1.3.02.03.01</t>
  </si>
  <si>
    <t>4.1.3.02.03.02</t>
  </si>
  <si>
    <t>4.1.3.02.03.03</t>
  </si>
  <si>
    <t>4.1.3.02.03.04</t>
  </si>
  <si>
    <t>4.1.3.02.03.05</t>
  </si>
  <si>
    <t>4.1.3.02.03.06</t>
  </si>
  <si>
    <t>4.1.3.02.03.07</t>
  </si>
  <si>
    <t>4.1.3.02.03.08</t>
  </si>
  <si>
    <t>4.1.3.02.03.09</t>
  </si>
  <si>
    <t>4.1.3.02.03.10</t>
  </si>
  <si>
    <t>4.1.3.02.03.11</t>
  </si>
  <si>
    <t>doplačilo za opaž utorov 50 x 60 x 25 cm - za ležišča prednapetih nosilcev. Točno dimenzijo prilagoditi dimenziji nosilca.</t>
  </si>
  <si>
    <t>Razlaga pomenov:
&gt; pri postavkah za opaž sten, kjer je navedba "z odprtinami" se smatrajo AB stene z odprtinami za vgradnjo vrat in/ali oken, v tem primeru v izmeri količin opaža odprtine niso odbite, posebej pa se ne zaračunavajo špaletne zapore v opažu (po principu "polno za prazno"); količine za beton so v neto izmeri (odprtine so odbite);
&gt; pri postavkah za opaž sten, kjer je navedba "brez odprtinami" se smatrajo AB stene v katerih ni odprtin za vgradnjo vrat in/ali oken;</t>
  </si>
  <si>
    <t>4.1.3.03.02.</t>
  </si>
  <si>
    <t>4.1.3.03.02.01</t>
  </si>
  <si>
    <t>4.1.3.03.02.02</t>
  </si>
  <si>
    <t>4.1.3.03.02.03</t>
  </si>
  <si>
    <t>4.1.3.03.02.04</t>
  </si>
  <si>
    <t>4.1.3.03.02.05</t>
  </si>
  <si>
    <t>4.1.3.03.02.06</t>
  </si>
  <si>
    <t>4.1.3.03.02.07</t>
  </si>
  <si>
    <t>4.1.3.03.02.08</t>
  </si>
  <si>
    <t xml:space="preserve"> - Schoeck Isokorb Tip K- UZ K100-WU- K 100 CV 35-H240- REI 120 stenski priključek</t>
  </si>
  <si>
    <t xml:space="preserve"> - Schoeck Isokorb Tip K KP 150 L-CV 35-V8-H240- REI 120 stenski priključek</t>
  </si>
  <si>
    <t xml:space="preserve"> - Schoeck Isokorp T tip DL - CV2-MM3</t>
  </si>
  <si>
    <t>ARMATURA IN ELEMENTI ZA OJAČITEV BETONA</t>
  </si>
  <si>
    <t>PREFABRICIRANI ARMIRANOBETONSKI ELEMENTI</t>
  </si>
  <si>
    <t>4.1.4.00.</t>
  </si>
  <si>
    <t>Dela se morajo izvajati v skladu z veljavnimi tehničnimi predpisi, standardi, normativi in z upoštevanjem predpisov iz varstva pri delu ter projektno dokumentacijo, ki je sestavni del popisa! Pred izdelavo in montažo posameznih prefabriciranih AB nosilnih elementov, je obvezna kompletna seznanitev izvedbe po projektni dokumentaciji (načrti, tehnično poročilo in navodila projektanta statike).</t>
  </si>
  <si>
    <t>Izvajanje betonskih oz. AB konstrukcij iz prefabriciranih elementov mora biti v skladu s standardom SIST EN 13670:2010 in s standardi, ki obravnavajo projektiranje, izdelavo in montažo AB konstrukcij iz prefabriciranih elementov (SIST EN 14991:2007, SIST EN 13369:2013, SIST EN 13693:2004+A1:2009). Dopustna odstopanja za pravokotnost, površinsko ravnost in dimenzije gradbenih elementov veljajo določila DIN 18202.</t>
  </si>
  <si>
    <t>V ceni postavke oz. izdelave prefabriciranih AB elementov v delavnici je potrebno zajeti:
&gt; stroške priprave in prilagoditve proizvodnje za izdelavo elementov, vključno z izdelavo tehnoloških in delavniških načrtov, ki morajo biti skladni s PZI načrti;
&gt; vse stroške materiala (opaž, beton in armatura) in dela za izdelavo elementov, ki mora ustrezati zahtevam iz projektne dokumentacije;
&gt; predhodno obdelavo in/ali zaščito izpostavljenih robov kot jih predvideva projektna dokumentacija;
&gt; stroške označevanja in vmesnega skladiščenja elementov;</t>
  </si>
  <si>
    <t>V ceni postavke oz. transporta in montaže prefabriciranih AB elementov je potrebno zajeti tudi:
&gt; vse stroške nakladanja, zunanjih transportov, razkladanja na gradbišču z vmesnim sortiranjem in skladiščenjem ter gradbiščnim transportom do mesta vgradnje, vključno z morebitnim začasnim podpiranjem;
&gt; stroške potrebne za pravilno pozicioniranje elementov, vključno z geodetskimi storitvami (sprotna in končna kontrola);
&gt; stroške pomožnega materiala in dela za pravilno pozicioniranje elementov;
&gt; stroške končnega pritrditve/vpetja elementov, skladno s projektno dokumentacijo in sistemskih rešitvah proizvajalca;</t>
  </si>
  <si>
    <t>Splošna in tehnična določila za izvajanje in montažo AB prefabriciranih elementov, ki so zajeta v cenah izvedbe posameznih postavk predmetnih del:</t>
  </si>
  <si>
    <t>4.1.4.00.01.</t>
  </si>
  <si>
    <t>4.1.4.00.01.01</t>
  </si>
  <si>
    <t>4.1.4.00.01.02</t>
  </si>
  <si>
    <t>4.1.4.00.01.03</t>
  </si>
  <si>
    <t>4.1.4.00.01.04</t>
  </si>
  <si>
    <t>4.1.4.00.01.05</t>
  </si>
  <si>
    <t>4.1.4.00.01.06</t>
  </si>
  <si>
    <t>4.1.4.00.02.</t>
  </si>
  <si>
    <t>4.1.4.00.02.01</t>
  </si>
  <si>
    <t>4.1.4.01.</t>
  </si>
  <si>
    <t>PREFABRICIRANI AB NOSILCI</t>
  </si>
  <si>
    <t>4.1.4.01.01.</t>
  </si>
  <si>
    <t>4.1.4.01.01.01</t>
  </si>
  <si>
    <t>4.1.4.01.01.02</t>
  </si>
  <si>
    <t>4.1.4.01.01.03</t>
  </si>
  <si>
    <t>4.1.4.01.01.04</t>
  </si>
  <si>
    <t>4.1.4.01.01.05</t>
  </si>
  <si>
    <t>4.1.4.02.</t>
  </si>
  <si>
    <t>4.1.4.01.02.</t>
  </si>
  <si>
    <t>4.1.4.01.02.01</t>
  </si>
  <si>
    <t>4.1.4.02.01.</t>
  </si>
  <si>
    <t>4.1.4.01.02.02</t>
  </si>
  <si>
    <t>4.1.4.01.02.03</t>
  </si>
  <si>
    <t>jeklene palice D≤12mm (kvaliteta B500B)
- poraba ca. 135kg/m3 nosilca;</t>
  </si>
  <si>
    <t>jeklene palice D≥14mm (kvaliteta B500B)
- poraba ca. 35kg/m3 nosilca;</t>
  </si>
  <si>
    <t>PREFABRICIRANI AB STROPNI ELEMENTI</t>
  </si>
  <si>
    <t>4.1.3.03.02.09</t>
  </si>
  <si>
    <t>4.1.3.03.02.10</t>
  </si>
  <si>
    <t>4.1.3.03.02.11</t>
  </si>
  <si>
    <t xml:space="preserve"> opaž nosilca v sklopu plošče SL 205</t>
  </si>
  <si>
    <t>4.1.3.04.01.02</t>
  </si>
  <si>
    <t>4.1.3.04.01.03</t>
  </si>
  <si>
    <t>*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t>
  </si>
  <si>
    <t>4.1.3.04.00.</t>
  </si>
  <si>
    <t>4.1.3.04.00.01</t>
  </si>
  <si>
    <t>4.1.3.04.00.02</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</si>
  <si>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
* za vse lite betonske elemente v objektu C;</t>
  </si>
  <si>
    <t>4.1.3.03.04.</t>
  </si>
  <si>
    <t>4.1.3.03.04.01</t>
  </si>
  <si>
    <t>4.1.3.05.01.</t>
  </si>
  <si>
    <t>vgradnja v beton različnih manjših jeklenih profilov, sider in drugih elementov, ki jih dobavijo izvajalci obrtniških in instalacijskih del ter opreme</t>
  </si>
  <si>
    <t>4.1.3.05.01.00</t>
  </si>
  <si>
    <t>4.1.3.05.01.01</t>
  </si>
  <si>
    <t>4.1.3.05.01.02</t>
  </si>
  <si>
    <t>4.1.3.05.01.03</t>
  </si>
  <si>
    <t xml:space="preserve"> - Schoeck Isokorb Tip K-UZ K 100 M-CV 35-H240- REI 120 (višje ležeči balkon)</t>
  </si>
  <si>
    <t>4.1.5.01.01.</t>
  </si>
  <si>
    <t>4.1.5.01.01.01</t>
  </si>
  <si>
    <t>4.1.5.01.01.02</t>
  </si>
  <si>
    <t>4.1.5.01.02.</t>
  </si>
  <si>
    <t>4.1.5.01.02.01</t>
  </si>
  <si>
    <t>4.1.5.01.02.02</t>
  </si>
  <si>
    <t>4.1.5.01.02.03</t>
  </si>
  <si>
    <t>4.1.5.01.03.</t>
  </si>
  <si>
    <t>4.1.5.01.03.01</t>
  </si>
  <si>
    <t>Izvajalec izolacijskih del mora preučiti z načrtom zahtevane tehnične karakteristike, za predvidene hidro in toplotne izolacije. Upoštevati in izvesti mora vsa tesnenja stikov/slojev streh z elementi prehoda skozi streho.</t>
  </si>
  <si>
    <t>Splošne opombe za izvedbo ravnih streh, ki jih je tudi upoštevati v ponudbeni ceni postavk:</t>
  </si>
  <si>
    <t>Izvajalec mora upoštevati kompletno vso sestavo strehe in zaključkov strehe po opisu oz. detajlih iz načrta arhitekture, z upoštevanjem vsega dela in materiala.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
- pripravo površine za izvajanje HI oz. čiščenje podlage;</t>
  </si>
  <si>
    <t>Hidroizolacija ravne strehe (HI) iz bitumenskih trakov (v opisani sestavi od zgoraj navzdol), vključno s pripravo podlage (površinske in kotne/vogale prehode), z izvedbo ustreznih preklopov, stikovanjem/obdelavami (za strešne odtoke, prehodov instalacij) ter vertikalnih in drugih zaključkov (po načrtu in sistemskih rešitvah proizvajalca HI), za dosego popolne vodotesnosti strehe. 
* izmere količin po izolirani površini (v ceno EM upoštevati zaključke in preklope);</t>
  </si>
  <si>
    <t>Talna toplotna izolacija (TI) in zaščitna plast horizontalne hidroizolacije (HHI) z vodoodpornimi trdimi penastimi ploščami za povečane tlačne obremenitve, vključno s predhodno pripravo površine. Plošče iz ekstrudiranega polistirena (XPS), gladke površine, s stopničastim preklopnim stikom.
* izmere količin po izolirani površini;</t>
  </si>
  <si>
    <t>RAVNE STREHE (v nivoju terena ZU)</t>
  </si>
  <si>
    <t>4.1.10.06.</t>
  </si>
  <si>
    <t>4.1.10.06.00.</t>
  </si>
  <si>
    <t>4.1.10.06.00.01</t>
  </si>
  <si>
    <t>4.1.10.06.00.02</t>
  </si>
  <si>
    <t>4.1.10.06.00.03</t>
  </si>
  <si>
    <t>Izvajalec HI del mora pregledati površino podlage (predviden je naklonski beton, ki je zajet v ločeni postavki - pri betonskih delih) in ugotoviti ustreznost padcev (proti odtokom po načrtu) ter ustreznost obdelane površine. V kolikor izvajalec HI ugotovi, da podlaga ni ustrezna, mora to takoj sporočiti vodji gradbišča, da le-ta zagotovi ustrezno sanacijo podlage HI!
- predviden sistem odvodnjavanja je po sistemu podtlačnega delovanja (popis odvodnjavanje strehe je zajeto v ločenem podsklopu znotraj tega sklopa popisa):
- predvidene ravne strehe na konkretnem objektu so namenjene koristni rabi kot pohodne površine. Navedeni sloji v tem sklopu se smatrajo kot del HI del, nadgradnja slojev pa je zajeta pri zunanji ureditvi.</t>
  </si>
  <si>
    <t>4.1.10.06.01.</t>
  </si>
  <si>
    <t>4.1.10.06.01.01</t>
  </si>
  <si>
    <t xml:space="preserve">sistemska 2-slojna HI ravne strehe  iz elastomer-bit. trakov s PES filcem (v skladu s SIST EN 13969 - TIP T in SIST 1031), vključno s spojitvijo na vertikalno HI
- kot npr. 1 x IZOELAST P5 plus, 5 mm, polno varjen + 1x IZOELAST P4 plus, polno lepljen v vročo elastomer bit. maso, npr. BITU E, 2,5 kg/m2 + hladni bit. prednamaz, npr. IBITOL HS ali enakovredni sistemski proizvodi drugih proizvajalcev;
* horizont. površine HI v sestavi ravnih streh na obj. C, z ozn.: St.3.4; </t>
  </si>
  <si>
    <t>4.1.10.06.02.</t>
  </si>
  <si>
    <t>4.1.10.06.01.02</t>
  </si>
  <si>
    <t>4.1.10.06.02.01</t>
  </si>
  <si>
    <t>4.1.10.06.03.</t>
  </si>
  <si>
    <t>4.1.10.06.03.01</t>
  </si>
  <si>
    <t>pomoč pri vgradnji kosovnih jeklenih izdelkov, teže 50-75 kg/kos (brez dobave izdelka-zajeto ločeno), vključno s pozicioniranjem 
- vgradnja sider jekl. stebrov v AB temelje (v svežo betonsko mešanico oz. vzidave/podlivanja)
* obračun po številu kosov količine</t>
  </si>
  <si>
    <t>pomoč pri vgradnji kosovnih jeklenih izdelkov, teže 25-50 kg/kos (brez dobave izdelka-zajeto ločeno), vključno s pozicioniranjem 
- vgradnja sider jekl. nosilcev v AB stene (v svežo betonsko mešanico oz. vzidave/podlivanja)
* obračun po številu kosov količine</t>
  </si>
  <si>
    <t>4.1.3.05.01.04</t>
  </si>
  <si>
    <t>priprava talne površine za izvedbo hidroizolacije - zagladitev betonske talne površine na svežem betonu ali naknadno brušenje talne površine
* AB stropna plošča v sestavi ravne strehe St.3.4;</t>
  </si>
  <si>
    <t>ločilno-filterski sloj (tudi za odvod vode) - PP/PES filc, 136 g/m2 (kot npr. TYPAR SF40 ali enakovredno)
* v sestavi ravne strehe na obj. C, z ozn.:  St.3.4 (skupaj horiz.= 15m2 + vert.=8m2);</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</si>
  <si>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začasne prekinitve del, ki so potrebna za druga vezana dela, kar je potrebno dogovoriti na operativnem nivoju z glavnim izvajalcem oz. odg. vodjem del;
</t>
  </si>
  <si>
    <r>
      <t>kabli za prednapenjanje, vključno z vgradnjo, vsemi potrebnimi elementi za prednapetje AB nosilcev in napenjanjem po načrtu GK
- kabel (f</t>
    </r>
    <r>
      <rPr>
        <sz val="7"/>
        <rFont val="Arial"/>
        <family val="2"/>
        <charset val="238"/>
      </rPr>
      <t>p0.1k</t>
    </r>
    <r>
      <rPr>
        <sz val="9"/>
        <rFont val="Arial"/>
        <family val="2"/>
        <charset val="238"/>
      </rPr>
      <t xml:space="preserve"> / f</t>
    </r>
    <r>
      <rPr>
        <sz val="7"/>
        <rFont val="Arial"/>
        <family val="2"/>
        <charset val="238"/>
      </rPr>
      <t>pk</t>
    </r>
    <r>
      <rPr>
        <sz val="9"/>
        <rFont val="Arial"/>
        <family val="2"/>
        <charset val="238"/>
      </rPr>
      <t xml:space="preserve"> = 1.670 / 1.860 Mpa); A= 150mm2; teža 1,18kg/m1; predhodno napeti elementi na napenjalni stezi (s silo 223,2kN);
- v vsakem nosilcu 7x kabel (skupna dolžina vseh nosilcev = 282,7m1; poraba ca. 27,7kg/m3);</t>
    </r>
  </si>
  <si>
    <t>Dobava in vgradnja armature v prefabricirane prednapete nosilce</t>
  </si>
  <si>
    <t>Dobava in vgradnja armature v prefabricirane stropne elemente (OMNIA plošče)</t>
  </si>
  <si>
    <t>OMNIA montažne plošče, d= 6cm, poz. 350: 0,395m3/kos - 2kos</t>
  </si>
  <si>
    <t>4.1.4.01.02.04</t>
  </si>
  <si>
    <t>4.1.4.01.02.05</t>
  </si>
  <si>
    <t>4.1.4.01.02.06</t>
  </si>
  <si>
    <t>OMNIA montažne plošče, d= 6cm, poz. 351: 0,40m3/kos - 1kos</t>
  </si>
  <si>
    <t>OMNIA montažne plošče, d= 6cm, poz. 352: 0,576m3/kos - 30kos</t>
  </si>
  <si>
    <t>OMNIA montažne plošče, d= 6cm, poz. 353: 0,585m3/kos - 11kos</t>
  </si>
  <si>
    <t>4.1.4.01.02.07</t>
  </si>
  <si>
    <t>4.1.4.01.02.08</t>
  </si>
  <si>
    <t>4.1.4.01.02.09</t>
  </si>
  <si>
    <t>OMNIA montažne plošče, d= 6cm, poz. 354: 0,20m3/kos - 1kos</t>
  </si>
  <si>
    <t>OMNIA montažne plošče, d= 6cm, poz. 355: 0,12m3/kos - 1kos</t>
  </si>
  <si>
    <t>OMNIA montažne plošče, d= 6cm, poz. 356: 0,61m3/kos - 1kos</t>
  </si>
  <si>
    <t>OMNIA montažne plošče, d= 6cm, poz. 357: 0,34m3/kos - 1kos</t>
  </si>
  <si>
    <t>OMNIA montažne plošče, d= 6cm, poz. 358: 0,36m3/kos - 2kos</t>
  </si>
  <si>
    <t>Pred začetkom izvajanja pogodbenih del mora izvajalec predložiti tehnološki elaborat s tehnologijo gradnje, katerega mora potrditi tako projektant gradbenih konstrukcij, kakor tudi nadzorni organ! V kolikor so kakršne koli nejasnosti glede izvedbe nosilne AB konstrukcije, je obvezno pridobiti navodila projektanta statike!</t>
  </si>
  <si>
    <t>Dobava in izvedba enoslojne hidroizolacije (HI) z namensko folijo na bazi TPO, vključno s preklopnimi stiki in izdelavo zaključkov ob prebojih ter pripravo podlage. Kompletna izvedba po sistemu in navodilih proizvajalca hidroizolativne folije za dosego 100% vodotesnosti!
* izmere količin po izolirani površini (v ceno upoštevati zaključke in preklope).</t>
  </si>
  <si>
    <t>4.1.5.01.01.03</t>
  </si>
  <si>
    <t>4.1.5.01.01.00</t>
  </si>
  <si>
    <t>op.: navedeni sistemski proizvodi proizvajalca se lahko nadomestijo s sistemskimi proizvodi drugega proizvajalca, vendar morajo biti enakovredni po tehnologiji vgradnje in tehničnih specifikacijah</t>
  </si>
  <si>
    <t>doplačilo za izdelavo stikov med posameznimi tipi hidroizolacijskih sistemov, po navodilih proizvajalca
- npr.  dobava in vgradnja prekrivnega dodatnega traku Combiflex SG (d=1,5-2,0mm, širine= 25-30cm), s prednamazom Sikadur 31 CF in zunanjim premazom Sikadur 31 CF + posip iz kremen.peskom (za boljši sprijem s preklopno HI)
* izmera po dolžini stika;</t>
  </si>
  <si>
    <t>Na stiku stene in tlaka je pred izdelavo hidroizolacije upoštevati izdelavo zaokrožnice izdelane z cem. malto.</t>
  </si>
  <si>
    <t>zaključna odkapna pločevina iz nerjavne-INOX pločevine (AISI 316) deb. 0,5mm, RŠ do100mm</t>
  </si>
  <si>
    <t>rešetkasti nosilci za sovprežje stropa, sestavljeni iz jeklenih palic D≤12mm - OMNIA plošče</t>
  </si>
  <si>
    <t>jeklene palice D≤12mm (kvaliteta B500B) - OMNIA plošče</t>
  </si>
  <si>
    <r>
      <t xml:space="preserve">Izdelava, dobava in montaža prefabriciranih AB stropnih plošč (OMNIA plošče) debeline 6cm, max.dim. 160x610cm, krajne plošče so rezane, v ceni izvedbe upoštevati tudi začasno podpiranje plošč ob ležiščih
</t>
    </r>
    <r>
      <rPr>
        <sz val="10"/>
        <color rgb="FFFF0000"/>
        <rFont val="Arial"/>
        <family val="2"/>
        <charset val="238"/>
      </rPr>
      <t>-</t>
    </r>
    <r>
      <rPr>
        <sz val="10"/>
        <color rgb="FF0070C0"/>
        <rFont val="Arial"/>
        <family val="2"/>
        <charset val="238"/>
      </rPr>
      <t xml:space="preserve"> beton C25/30, XC2, d16 (razred površinske obdelave VB3)
- zahtevana koristna obtežba q=2.0 kN/m2;
- navedene količine betona so skupne neto količine vseh enakih elementov;
- armatura je zajeta v ločenih postavkah;
- vseh pokrovnih plošč OMNIA je skupne tlorisne površine: 448,31 m2 in skupne prostornine betona 26,90m3;
* montažni pokrovne plošče OMNIA so na stropu prostora "telovadnica". </t>
    </r>
  </si>
  <si>
    <r>
      <t xml:space="preserve">˝ </t>
    </r>
    <r>
      <rPr>
        <sz val="9"/>
        <rFont val="Times New Roman"/>
        <family val="1"/>
        <charset val="238"/>
      </rPr>
      <t>I</t>
    </r>
    <r>
      <rPr>
        <sz val="9"/>
        <rFont val="Arial"/>
        <family val="2"/>
        <charset val="238"/>
      </rPr>
      <t xml:space="preserve"> ˝ nosilec poz. BM 301, hxb= 1200x500, L=18,50m1; beton C 40/50 , XC2, d32 N ( 5,935 m3/kos)</t>
    </r>
  </si>
  <si>
    <r>
      <rPr>
        <b/>
        <sz val="10"/>
        <color rgb="FF0070C0"/>
        <rFont val="Arial"/>
        <family val="2"/>
        <charset val="238"/>
      </rPr>
      <t xml:space="preserve">Izdelava, dobava in montaža prednapetih montažnih nosilcev ˝ </t>
    </r>
    <r>
      <rPr>
        <b/>
        <sz val="10"/>
        <color rgb="FF0070C0"/>
        <rFont val="Times New Roman"/>
        <family val="1"/>
        <charset val="238"/>
      </rPr>
      <t>I</t>
    </r>
    <r>
      <rPr>
        <b/>
        <sz val="10"/>
        <color rgb="FF0070C0"/>
        <rFont val="Arial"/>
        <family val="2"/>
        <charset val="238"/>
      </rPr>
      <t xml:space="preserve"> ˝ oblike</t>
    </r>
    <r>
      <rPr>
        <sz val="10"/>
        <color rgb="FF0070C0"/>
        <rFont val="Arial"/>
        <family val="2"/>
        <charset val="238"/>
      </rPr>
      <t xml:space="preserve">
v ceni izdelave upoštevati: opaž, (armatura prikazana v ločeni postavki), beton C 40/50, XC2, d32, vključno  vse stroške za dosego zahtevanega razreda odpornosti na okolje in drugih posebnih lastnosti zahtevanih iz načrta GK (razred površinske obdelave VB3)
Vsi nosilci enake oblike, dolžine po specifikaciji (povprečna poraba betona do 0,32m3/m1)
Spodnja kota vgradnje nosilca na višini 8,12 - 9,20 m. </t>
    </r>
  </si>
  <si>
    <t>˝ I ˝ nosilec poz. BM 302, hxb= 1200x500, L=21,12m1, beton C 40/50 , XC2, d32 N ( 6, 59 m3/kos)</t>
  </si>
  <si>
    <t>˝ I ˝ nosilec poz. BM 303, hxb= 1200x500, L=20,24m1, beton C 40/50 , XC2, d32 N ( 6, 41 m3/kos)</t>
  </si>
  <si>
    <t>˝ I ˝ nosilec poz. BM 304, hxb= 1200x500, L=19,36m1, beton C 40/50 , XC2, d32 N ( 6,14 m3/kos)</t>
  </si>
  <si>
    <t>˝ I ˝ nosilec poz. BM 305, hxb= 1200x500, L=18,48m1, beton C 40/50 , XC2, d32 N ( 5,88 m3/kos)</t>
  </si>
  <si>
    <t>Zunanja zastekljena drsna vrata v jeklenih profilih, po opisu in tehničnih specifikacijah v tehničnem poročilu ter shemah iz PZI načrta Arhitekture
Opis sistemskih zunanjih drsnih vrat in njihova zasteklitev:</t>
  </si>
  <si>
    <t>Izdelava, dobava in montaža avtomatskih drsnih evakuacijskih vrat za uporabo na evakuacijskih poteh in zasilnih izhodih s porabo električne energije v načinu delovanja ODPRTO ali ZAPRTO manjšo od 0,5Wh. Toplotna prehodnost vrat znaša 0,90 W/m^2K. 
Krila sestavljajo 55 mm toplotno izolirani sistemski profili, zasteklitev varnostno izolacijsko steklo debeline 46 mm v gumi tesnilih. Vsi vidni kovinski deli so v barvnem tonu eloksiran aluminij ali RAL barvnem tonu po izbiri.</t>
  </si>
  <si>
    <t xml:space="preserve">Opis opremljenosti in delovanja vrat:
Napredno programsko stikalo z osvetljenim barvnim grafičnim zaslonom na dotik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EVAKUACIJSKA vrata so opremljena z redundantnim pogonom, ki ga sestavlja par za normalno delovanje vrat, gravni motor, glavni krmilnik, dodatno pa še redindanca 2.motor, 2. krmilnik, ki s pomočjo baterijske enote stalno bdi nad delovanjem vrat in v primeru izpada, defekta ali ekstremnih sutuacijah, zanesljivo odpre vrata za varno evakuacijo. Redundanca se preverja na vsakih 12 ur. Baterijska podpora omogoča odprtje vrat ob izpadu omrežne napetosti, elektromehanska ključavnica pa služi za zaklepanje vrat. Pogonski mehanizem je visok 11 cm. </t>
  </si>
  <si>
    <t>Delovanje vrat:
- NORMALNO: je enako delovanju standardnih avtomatskih drsnih vrat in omogoča enostaven prehod skozi vrata;
- EVAKUACIJA: ob aktiviranju požarnega signala, izpada električne energije, okvare vrat ali aktiviranja tipke za prisilno odpiranje, se vrata samodejno drsno odprejo in ostanejo odprta. Tako vrata omogočajo enostavno in varno evakuacijo.</t>
  </si>
  <si>
    <t>opomba: 
opisan sistem zunanjih drsnih vrat ustreza sistemski rešitvi tip Doorson product line 330 r, možna je vgradnja sistemskih vrat drugega proizvajalca, ki ima enake ali boljše lastnosti;</t>
  </si>
  <si>
    <t>Montažna instalacijska obloga oznaka DWi2 - obloga višine do 7,30m:
Nabava, dobava in montaža suhomontažnih stenskih instalacijskih oblog iz vodoodbojnih cementnih plošč debelina stene d = 200 mm. Obloga v sestavi:
- dvoslojna obloga s cementnimi ploščami d = 2x12,5 mm, kot npr.: Knauf  Aquapanel Indoor viječenje v podkonstrukcijo
- dvojna, sovprežno povezana podkonstrukcija iz profilov UW/CW 75 (kat. C po EN ISO 12944)  d = 175 mm, , zgostitev profilov glede na višino
-  vmes termoizolacija  iz kamene volne (SIST DIN 13162) d = 175mm, npr.: Natur board Venti (DP5) ali tehnično enakovredno
Sistem poljubnega proizvajalca, npr.: Knauf  Aquapanel Indoor ali tehnično enakovredno.</t>
  </si>
  <si>
    <t>Montažna notranja obloga vertikalnih zaključkov pri svetlobnikih na strehi objekta:
Nabava, dobava in montaža suhomontažnih oblog iz vodoodbojnih cementnih plošč in toplotne izolacije. Obloga v sestavi:
- enoslojna obloga s cementnimi ploščami d = 12,5 mm, kot npr.: Knauf  Aquapanel Indoor vijačenje v podkonstrukcijo, bandažirano (neto poraba plošč 0,80-1,25 m2/m1 + zaključni profil 2m1/m1 za prost zaključek)
-- enojna kovinska podkonstrukcija iz tankostenskih poc.profilov, npr.: 1x Knauf CW 75 (kat. C3 po EN ISO 12944 ) d = 75 mm, (profili pritrjeni na jekl.podkonstrukcijo svetlobnika, ki je zajeta v ločeni postavki);
-  vmes termoizolacija iz rezanih plošč kamene volne (SIST DIN 13162) d = 75mm, npr.: Natur board Venti (DP5) ali tehnično enakovredno (poraba MW plošč 0,70-1,05 m2/m1)
- obloga po detajlu D-101 iz načrta ARH, (delo se izvaja na višini od 4,0 do 19,5m od 1. talne plošče)
* izmera po dolžini spodnjega robu cementne plošče;</t>
  </si>
  <si>
    <t>4.1.22.</t>
  </si>
  <si>
    <t>RAZNA ZAKLJUČNA DELA</t>
  </si>
  <si>
    <t>beton C30/37, XC4, PV-II, d32, prerez  0,50 - 0,80 m3/m1, pasovni temelji</t>
  </si>
  <si>
    <r>
      <rPr>
        <b/>
        <sz val="10"/>
        <color rgb="FF0070C0"/>
        <rFont val="Arial"/>
        <family val="2"/>
        <charset val="238"/>
      </rPr>
      <t>Nosilci iz litega</t>
    </r>
    <r>
      <rPr>
        <sz val="10"/>
        <color rgb="FF0070C0"/>
        <rFont val="Arial"/>
        <family val="2"/>
        <charset val="238"/>
      </rPr>
      <t xml:space="preserve">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do višine 4,50 m.</t>
    </r>
  </si>
  <si>
    <r>
      <t xml:space="preserve"> -</t>
    </r>
    <r>
      <rPr>
        <b/>
        <sz val="9"/>
        <rFont val="Arial"/>
        <family val="2"/>
        <charset val="238"/>
      </rPr>
      <t xml:space="preserve"> stena  W101</t>
    </r>
    <r>
      <rPr>
        <sz val="9"/>
        <rFont val="Arial"/>
        <family val="2"/>
        <charset val="238"/>
      </rPr>
      <t xml:space="preserve"> beton C 30/37, XC2, VB3, d32, prereza 0,50 m3/ m2, stene H</t>
    </r>
    <r>
      <rPr>
        <sz val="9"/>
        <rFont val="Calibri"/>
        <family val="2"/>
        <charset val="238"/>
      </rPr>
      <t>&gt;</t>
    </r>
    <r>
      <rPr>
        <sz val="9"/>
        <rFont val="Arial"/>
        <family val="2"/>
        <charset val="238"/>
      </rPr>
      <t>5,5 m in 8,50 m</t>
    </r>
  </si>
  <si>
    <r>
      <t xml:space="preserve"> - </t>
    </r>
    <r>
      <rPr>
        <b/>
        <sz val="9"/>
        <rFont val="Arial"/>
        <family val="2"/>
        <charset val="238"/>
      </rPr>
      <t>stena  W102</t>
    </r>
    <r>
      <rPr>
        <sz val="9"/>
        <rFont val="Arial"/>
        <family val="2"/>
        <charset val="238"/>
      </rPr>
      <t xml:space="preserve"> beton C 30/37, XC2, VB3, d32, prereza 0,50 m3/ m2, stene H</t>
    </r>
    <r>
      <rPr>
        <sz val="9"/>
        <rFont val="Calibri"/>
        <family val="2"/>
        <charset val="238"/>
      </rPr>
      <t>&gt; 4,3</t>
    </r>
    <r>
      <rPr>
        <sz val="9"/>
        <rFont val="Arial"/>
        <family val="2"/>
        <charset val="238"/>
      </rPr>
      <t xml:space="preserve"> m in 9,0m</t>
    </r>
  </si>
  <si>
    <r>
      <t xml:space="preserve"> - </t>
    </r>
    <r>
      <rPr>
        <b/>
        <sz val="9"/>
        <rFont val="Arial"/>
        <family val="2"/>
        <charset val="238"/>
      </rPr>
      <t>stena  W103</t>
    </r>
    <r>
      <rPr>
        <sz val="9"/>
        <rFont val="Arial"/>
        <family val="2"/>
        <charset val="238"/>
      </rPr>
      <t xml:space="preserve"> beton C 30/37, XC2, VB3, d32, prereza 0,50 m3/ m2, stene H = 4,0 - 6,0 m</t>
    </r>
  </si>
  <si>
    <r>
      <t xml:space="preserve"> - </t>
    </r>
    <r>
      <rPr>
        <b/>
        <sz val="9"/>
        <rFont val="Arial"/>
        <family val="2"/>
        <charset val="238"/>
      </rPr>
      <t xml:space="preserve">stena </t>
    </r>
    <r>
      <rPr>
        <sz val="9"/>
        <rFont val="Arial"/>
        <family val="2"/>
        <charset val="238"/>
      </rPr>
      <t>klet</t>
    </r>
    <r>
      <rPr>
        <b/>
        <sz val="9"/>
        <rFont val="Arial"/>
        <family val="2"/>
        <charset val="238"/>
      </rPr>
      <t xml:space="preserve">  W105</t>
    </r>
    <r>
      <rPr>
        <sz val="9"/>
        <rFont val="Arial"/>
        <family val="2"/>
        <charset val="238"/>
      </rPr>
      <t xml:space="preserve"> beton C 40/45, XC2, VB3, d32, prereza 0,50 m3/ m2, stene H</t>
    </r>
    <r>
      <rPr>
        <sz val="9"/>
        <rFont val="Calibri"/>
        <family val="2"/>
        <charset val="238"/>
      </rPr>
      <t xml:space="preserve">&gt; 5,0 </t>
    </r>
  </si>
  <si>
    <r>
      <t xml:space="preserve"> - </t>
    </r>
    <r>
      <rPr>
        <b/>
        <sz val="9"/>
        <rFont val="Arial"/>
        <family val="2"/>
        <charset val="238"/>
      </rPr>
      <t xml:space="preserve">stena </t>
    </r>
    <r>
      <rPr>
        <sz val="9"/>
        <rFont val="Arial"/>
        <family val="2"/>
        <charset val="238"/>
      </rPr>
      <t>pritličje</t>
    </r>
    <r>
      <rPr>
        <b/>
        <sz val="9"/>
        <rFont val="Arial"/>
        <family val="2"/>
        <charset val="238"/>
      </rPr>
      <t xml:space="preserve">  W105</t>
    </r>
    <r>
      <rPr>
        <sz val="9"/>
        <rFont val="Arial"/>
        <family val="2"/>
        <charset val="238"/>
      </rPr>
      <t xml:space="preserve"> beton C 30/37, XC2, VB3, d32, prereza 0,50 m3/ m2, stene H</t>
    </r>
    <r>
      <rPr>
        <sz val="9"/>
        <rFont val="Calibri"/>
        <family val="2"/>
        <charset val="238"/>
      </rPr>
      <t xml:space="preserve">&gt; 5,0 </t>
    </r>
  </si>
  <si>
    <r>
      <t xml:space="preserve"> - </t>
    </r>
    <r>
      <rPr>
        <b/>
        <sz val="9"/>
        <rFont val="Arial"/>
        <family val="2"/>
        <charset val="238"/>
      </rPr>
      <t xml:space="preserve">stena </t>
    </r>
    <r>
      <rPr>
        <sz val="9"/>
        <rFont val="Arial"/>
        <family val="2"/>
        <charset val="238"/>
      </rPr>
      <t>nadstropje</t>
    </r>
    <r>
      <rPr>
        <b/>
        <sz val="9"/>
        <rFont val="Arial"/>
        <family val="2"/>
        <charset val="238"/>
      </rPr>
      <t xml:space="preserve"> W105</t>
    </r>
    <r>
      <rPr>
        <sz val="9"/>
        <rFont val="Arial"/>
        <family val="2"/>
        <charset val="238"/>
      </rPr>
      <t xml:space="preserve"> beton C 30/37, XC2, VB3, d32, prereza 0,50 m3/ m2, stene H</t>
    </r>
    <r>
      <rPr>
        <sz val="9"/>
        <rFont val="Calibri"/>
        <family val="2"/>
        <charset val="238"/>
      </rPr>
      <t xml:space="preserve">&gt; 9,0 </t>
    </r>
  </si>
  <si>
    <r>
      <t xml:space="preserve"> - </t>
    </r>
    <r>
      <rPr>
        <b/>
        <sz val="9"/>
        <rFont val="Arial"/>
        <family val="2"/>
        <charset val="238"/>
      </rPr>
      <t xml:space="preserve">stena </t>
    </r>
    <r>
      <rPr>
        <sz val="9"/>
        <rFont val="Arial"/>
        <family val="2"/>
        <charset val="238"/>
      </rPr>
      <t xml:space="preserve">( pritličje, nadstropje) </t>
    </r>
    <r>
      <rPr>
        <b/>
        <sz val="9"/>
        <rFont val="Arial"/>
        <family val="2"/>
        <charset val="238"/>
      </rPr>
      <t>W112</t>
    </r>
    <r>
      <rPr>
        <sz val="9"/>
        <rFont val="Arial"/>
        <family val="2"/>
        <charset val="238"/>
      </rPr>
      <t xml:space="preserve"> beton C 30/37, XC2, VB3, d32, prereza 0,40 m3/ m2, stene H= 4,0 - 6,0 m</t>
    </r>
  </si>
  <si>
    <r>
      <t xml:space="preserve"> - </t>
    </r>
    <r>
      <rPr>
        <b/>
        <sz val="9"/>
        <rFont val="Arial"/>
        <family val="2"/>
        <charset val="238"/>
      </rPr>
      <t xml:space="preserve">stena </t>
    </r>
    <r>
      <rPr>
        <sz val="9"/>
        <rFont val="Arial"/>
        <family val="2"/>
        <charset val="238"/>
      </rPr>
      <t xml:space="preserve">( dvigalni jašek) </t>
    </r>
    <r>
      <rPr>
        <b/>
        <sz val="9"/>
        <rFont val="Arial"/>
        <family val="2"/>
        <charset val="238"/>
      </rPr>
      <t>W104</t>
    </r>
    <r>
      <rPr>
        <sz val="9"/>
        <rFont val="Arial"/>
        <family val="2"/>
        <charset val="238"/>
      </rPr>
      <t xml:space="preserve"> beton C 30/37, XC2, VB3, d32, prereza 0,20 m3/ m2, stene H= 4,0 - 6,0 m</t>
    </r>
  </si>
  <si>
    <r>
      <t xml:space="preserve"> - stene W 106, W 107, W108, W 109,W110,W 201, W202,W203,W204, W 301, </t>
    </r>
    <r>
      <rPr>
        <sz val="9"/>
        <rFont val="Arial"/>
        <family val="2"/>
        <charset val="238"/>
      </rPr>
      <t>beton C 30 / 37, XC2, d32, prereza od 0,50 - 0,60 m3/ m2, obdelava VB3, višine od 4- 6 m.</t>
    </r>
  </si>
  <si>
    <r>
      <t xml:space="preserve"> - stene W 106, W 107, W108, W 109,W110, W 301, </t>
    </r>
    <r>
      <rPr>
        <sz val="9"/>
        <rFont val="Arial"/>
        <family val="2"/>
        <charset val="238"/>
      </rPr>
      <t>beton C 30 / 37, XC2, d32, prereza od 0,50 - 0,60 m3/ m2, obdelava VB3, višine nad 6,0 m.</t>
    </r>
  </si>
  <si>
    <r>
      <t xml:space="preserve"> -</t>
    </r>
    <r>
      <rPr>
        <b/>
        <sz val="9"/>
        <rFont val="Arial"/>
        <family val="2"/>
        <charset val="238"/>
      </rPr>
      <t xml:space="preserve"> plošča SL 203</t>
    </r>
    <r>
      <rPr>
        <sz val="9"/>
        <rFont val="Arial"/>
        <family val="2"/>
        <charset val="238"/>
      </rPr>
      <t xml:space="preserve"> prednapeta plošča - beton C40/50, XC2, d32, prerez 0,30&lt;A≤0,40 m3/m2,  mas.str.plošče (Hp≤ 5,0m).Finalna obdelava površine VB3.</t>
    </r>
  </si>
  <si>
    <r>
      <t xml:space="preserve"> -</t>
    </r>
    <r>
      <rPr>
        <b/>
        <sz val="9"/>
        <rFont val="Arial"/>
        <family val="2"/>
        <charset val="238"/>
      </rPr>
      <t xml:space="preserve"> plošča nad telovadnico, SL 305</t>
    </r>
    <r>
      <rPr>
        <sz val="9"/>
        <rFont val="Arial"/>
        <family val="2"/>
        <charset val="238"/>
      </rPr>
      <t xml:space="preserve"> tlačna plošča - beton C25/30, XC1, d32, prerez 0,12&lt;A≤0,20 m3/m2</t>
    </r>
  </si>
  <si>
    <t>4.1.3.04.01.04</t>
  </si>
  <si>
    <t>kabli za prednapenjanje, vključno z vgradnjo, vsemi potrebnimi elementi za prednapetje v AB plošči in napenjanjem po načrtu GK
- nepovezani kabli mono strand, tip F15 z začetno napenjalno silo 200 kN, položeni v zaščitno cev z napenjalno in pasivno glavo. Obračun po [kg] v postavki zajet celotni sistem po ETA veljavnem tehničnem soglasju (pasivna glava, napenjalna glava, zaščitna cev zapolnjena z mastjo, napenjalna pletenica, postopek montaže, postopek napenjanja). Navedena je skupna oplaščena teža 1225 kg. 
- v plošči poz. SL 203 in SL 304 po načrtu GK;</t>
  </si>
  <si>
    <t>4.1.5.02.00.</t>
  </si>
  <si>
    <t>4.1.5.02.01.</t>
  </si>
  <si>
    <t>4.1.5.02.01.01</t>
  </si>
  <si>
    <t>ARMIRANO CEMENTNI ESTRIH IN AB TALNE PLOŠČE V SESTAVI PODOV</t>
  </si>
  <si>
    <t>Toplotno in zvočno izolativne (TZI) plasti/sloji iz trdih penastih plošč iz ekspandiranega polistirena (EPS), vključno s predhodno pripravo površine. TZI v sestavi plavajočega poda pod AB talno ploščo oz. cementnim estrihom
* izmere količin po izolirani površini za vsako plast ločeno;</t>
  </si>
  <si>
    <t>4.1.5.01.03.02</t>
  </si>
  <si>
    <t>4.1.5.01.03.03</t>
  </si>
  <si>
    <t>4.1.5.01.04.</t>
  </si>
  <si>
    <t>4.1.5.01.04.01</t>
  </si>
  <si>
    <t>Ločilni sloji, vključno z izvedbo ustreznih preklopov in zaključkov
* izmere količin po izolirani površini (v ceno EM upoštevati zaključke in preklope);</t>
  </si>
  <si>
    <t>ločilni sloj v sestavu tlaka, iz PE folije deb.= 0,15mm, preklopi min. 15cm
* v sestavi tlaka: 1-sl. pri T.C1, T.C4, T.C5, T.C6, T.C10;</t>
  </si>
  <si>
    <t>ločilni sloj v sestavu tlaka, iz PE folije deb.= 0,15mm, preklopi min. 15cm
* v sestavi tlaka: 1-sl. pri T.C10 (na AB tlak pod špornim podom);</t>
  </si>
  <si>
    <t>4.1.5.01.04.02</t>
  </si>
  <si>
    <t>4.1.5.02.01.02</t>
  </si>
  <si>
    <t>4.1.5.02.02.</t>
  </si>
  <si>
    <t>4.1.5.02.02.01</t>
  </si>
  <si>
    <t>plavajoči arm.cem. estrih, deb.= 3,5-6cm (v naklonih proti odtoku - mokri prostori), z dodatkom za boljše oblivanje cevi talnega ogrevanja
- površinska obdelava: zaglajen (tip A) - primerno za talno keramiko na lepilo;
- vgr. na sistem.pl.za tal.ogr. (čepi viš.27m), v sestavi tlaka: T.C3, T.C7, T.C11;</t>
  </si>
  <si>
    <t>4.1.5.02.02.02</t>
  </si>
  <si>
    <t>plavajoča AB plošča deb.= 8,1cm, beton C30/37, z dodatkom za boljše oblivanje cevi talnega ogrevanja
- površinska obdelava: zaglajen (tip A) - primerno za športni pod;
- vgr. na sistem.pl.za tal.ogr. (čepi viš.25m), v sestavi tlaka: T.C10;</t>
  </si>
  <si>
    <t>POŽARNO TESNENJE ODPRTIN / PREBOJEV</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</si>
  <si>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varovalnimi ukrepi, ki so potrebni za izvajanje osnovnih del in varnega dela;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</si>
  <si>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</si>
  <si>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Splošne opombe za izvedbo arm.cem.estrihov in AB :</t>
  </si>
  <si>
    <t xml:space="preserve">Estrihi in AB talne plošče so po obodu dilatirane s stiropor trakom debeline min. 1,0cm. Estrihi in AB betonski tlaki so dilatirani na ustrezne površine in izvedeni po veljavnih predpisih o zvočni izolativnosti (plavajoči estrihi). Površina mora biti ravna in površinsko obdelana, tolerance ravnosti po DIN 18202 in sicer:
&gt; pri vseh cemetnih estrih / AB talnih ploščah kot obrabni sloj in estrihih/AB talnih ploščah za nadgradnjo s finalnimi talnimi oblogami, pri katerih je osnova lopatica za obdelavo, se zahteva ustrezna površinska obdelava s strojno zagladitvijo in ravnostjo površine, ki morajo ustrezati standardu DIN 18202, po  tabeli 3 - "Flatness tolerances", 3. vrstica "finished floors"; (v opisu postavke: površinska obdelava tlaka tip A);
&gt; za cementne estrihe, ki se obdelujejo samo s premazi, pa po standardu DIN 18202, po  tabeli 3 - "Flatness tolerances", 4. vrstica "finished floors as group 3, but subject moor stringent requierments"; (v opisu postavke: površinska obdelava tlaka tip B);
</t>
  </si>
  <si>
    <t>Armirani betonski tlak v sestavi plavajočega poda (namesto arm.cem.estriha): iz betona C30/37 (oz. po projektu betona), armiranega klasično (upoštevati armaturne mreže B500A - poraba ca. 70kg/m3), vključno z izdelavo diletacijskih polj v večjih prostorih (po navodilih projektanta GK), ločilnimi obstenskimi trakovi ali robnim opažem (pri odprinah oz. "odprtih" zaključkih tlaka) in primerno površinsko obdelavo (podlaga za finalne obloge ali kot končni pod z dodatno obdelavo) ter ustreznim negovanjem po izvedbi za dosego ustrezne kvalitete.</t>
  </si>
  <si>
    <t>opombe: 
- naknadni premazi/zaščite betonskega tlaka so zajeti v ločenih  v sklopu ˝TLAKARSKIH DEL˝;
- v posamezni sestavi tlakov so predvidene sistemske talne plošče s čepi za cevni razvod talnega ogrevanja, ki so zajete v sklopu popisa strojnih instalacij (predmet SI del);</t>
  </si>
  <si>
    <t>4.1.5.03.01.</t>
  </si>
  <si>
    <t>4.1.5.03.01.01</t>
  </si>
  <si>
    <t>4.1.5.03.01.02</t>
  </si>
  <si>
    <t>horizontalna HI - TPO folija, d= 1,75 mm, s slojem za kemični + mehanski oprijem na beton (npr. sistem SIKAPROOF A+ 12 ali enakovreden sistem drugega proizvajalca), polaganje na XPS plošče
* HHI pod temeljnimi/talnimi ploščami z ozn. K.1.1c</t>
  </si>
  <si>
    <t>vertikalna HI - TPO folija, d= 1,75 mm, s slojem za kemični + mehanski oprijem na beton (npr. sistem SIKAPROOF A+ 12 ali enakovreden sistem drugega proizvajalca), pritrjevanje na XPS plošče in betonsko podlago
* VHI na območju JET kolov in AB diafragme - glej sestavo sten z ozn.: Z1.at, Z1.b2t, Z1.b3t;</t>
  </si>
  <si>
    <t>4.1.5.01.01.04</t>
  </si>
  <si>
    <t>vertikalna toplotna izolacija (skupne deb.=24cm): XPS plošče, d= 12 cm, z gladko površino in stop. preklopom, min. 300 kPa, λ≤0,036, (kot npr: STYRODUR 3035 CS ali enakovredno) - lepljene s PU lepilom med seboj in bet. površino
- 2-sl. polaganje, izmera količin za vsak sloj ločeno (265 m2 x 2-sl);
* VTI zasutih sten, na območju JET kolov in AB diafragme - glej sestavo sten z ozn.: Z1.at, Z1.b2t, Z1.b3t;</t>
  </si>
  <si>
    <t xml:space="preserve">vertikalna HI - TPO folija, d= 1,2 mm, lepljena z 2K PU lepilom na AB steno (kot npr: SIKAPROOF P-1201 ali enakovredno), vključno s pripravo betonske površine
* VHI zasutih kletnih sten (pri prostem izkopu) - glej sestavo sten z ozn.: Z1.a, Z1.a2 in temelji; </t>
  </si>
  <si>
    <t>4.1.8.02.01.03</t>
  </si>
  <si>
    <t>spojni elementi za prekinitev toplotnega mostu (kot npr. tip Farrat TBK deb. 5mm): 
&gt; vel. 220x220x5 mm - na spoju mostovža z obj.C;</t>
  </si>
  <si>
    <t>TZI plast v plavajočem podu iz EPS plošč  deb. 3,0 cm, min. 100 kPa, λ≤0,036 (kot npr. FRAGMAT EPS 100 ali enakovredno), plošče se polagajo na talno površino (prosto položene)
* v sestavi tlaka: 1-sl. pri T.C3, T.C4, T.C7, T.C11;</t>
  </si>
  <si>
    <t>4.1.5.01.02.04</t>
  </si>
  <si>
    <t>vertikalna toplotna izolacija (skupne deb.=24cm): XPS plošče, d= 12 cm, z gladko površino in stop. preklopom, min. 300 kPa, λ≤0,036, (kot npr: STYRODUR 3035 CS ali enakovredno) - lepljene s PU lepilom med seboj na HI
- 2-sl. polaganje, izmera količin za vsak sloj ločeno (475m2 x 2-sl);
* VTI zasutih sten z ozn. Z1.a in Z1.a2;</t>
  </si>
  <si>
    <t>4.1.5.01.02.05</t>
  </si>
  <si>
    <t>vertikalna in horizontalna zaščita hidroizolacije (skupne deb.=6cm): XPS plošče, d= 6 cm, z gladko površino in stop. preklopom, min. 300 kPa, λ≤0,036, (kot npr: STYRODUR 3035 CS ali enakovredno) - lepljene s PU lepilom med seboj na HI
- 1-sl. polaganje, izmera količin (190m2 x 1-sl);
* zaščita HI temeljev;</t>
  </si>
  <si>
    <t>fasadna kovinska obloga, vklj. s podkonstrukcijo (po osnovnem opisu in detajlu)
- odmik plošč/panelov od AB stene 33cm (vgrajena TI - zajeta ločeno);
- zgornji zaključni paneli rezani ravno v poševnini (L=2,0+3,0+7,0=12,0m1);
* obešena-prezračevana fasada FC3.2, FC4.1, FC4.2, FC6.1, FC6.2;</t>
  </si>
  <si>
    <t>plavajoča AB plošča deb.= 10cm, beton C30/37
- površinska obdelava: zaglajen (tip A) - primerno za epoksi premaz;
- vgr. na PE folijo, v sestavi tlaka: v sestavi tlaka: T.C4, T.C5;</t>
  </si>
  <si>
    <t xml:space="preserve">Ravnost AB talnih in stropnih litih plošč ter obdelave zgornje površine tlaka:
1/pri vseh AB ploščah, ki so istočasno finalni tlaki (brez dodatnih finalnih oblog), se zahteva ustrezna površinska obdelava s strojno zagladitvijo in ravnostjo površine, ki morajo ustrezati standardu DIN 18202, po  tabeli 3 - "Flatness tolerances", 4. vrstica "finished floors as group 3, but subject moor stringent requierments"; (v opisu postavke: površinska obdelava tlaka tip B);
2/ pri vseh AB ploščah, ki se naknadno oblagajo s tankoslojnimi finalnimi oblogami, se zahteva ustrezna površinska obdelava s strojno zagladitvijo in ravnostjo površine, ki morajo ustrezati standardu DIN 18202, po  tabeli 3 - "Flatness tolerances", 3. vrstica "finished floors"; (v opisu postavke: površinska obdelava tlaka tip C); 
3/ pri vseh AB ploščah, ki ne predstavljajo končnega obdelave tlaka (se dodatno oblagajo z več sloji ali debelejšim slojem), morajo ustrezati zahtevam standarda DIN 18202, po  tabeli 3 - "Flatness tolerances", 2. vrstice "unfinished upper surfaces of floors"; (v opisu postavke: površinska obdelava tlaka tip D); 
4/ pri stropnih ploščah mora izgled dna plošč ustrezati vidnemu betonu najmanj VB2 oz. zahtevam iz opisa posamezne postavke;
</t>
  </si>
  <si>
    <t>plavajoči arm.cem. estrih, deb.= 8cm, z dodatkom za boljše oblivanje cevi talnega ogrevanja
- površinska obdelava: zaglajen (tip A) - primerno za epoksi premaz;
- vgr. na sistem.pl.za tal.ogr. (čepi viš.27m), v sestavi tlaka: T.C2;</t>
  </si>
  <si>
    <t>robni opaž  "HI-Bond" plošče d=20cm  - izmera po dolžini opaženih robov</t>
  </si>
  <si>
    <t>začasno linijsko podpiranje "HI-Bond" pločevine za potrebe betoniranja sovprežne plošče d=20cm, 5m&lt;Hp≤7m - izmera po površini "HI-Bond" pločevine</t>
  </si>
  <si>
    <t>4.1.8.02.01.04</t>
  </si>
  <si>
    <t>spojni elementi za prekinitev toplotnega mostu (kot npr. tip Farrat TBK deb. 5mm): 
&gt; vel. 200x200x5 mm - na spoju mostovža z obj.C;</t>
  </si>
  <si>
    <t>spojni elementi za prekinitev toplotnega mostu (kot npr. tip Farrat TBK deb. 5mm): 
&gt; vel. 480x220x5 mm - na spoju mostovža z obj.B;</t>
  </si>
  <si>
    <t>opis strešne jeklene trapezne pločevine:
- Predvidena je visoko profilirana trapezna pločevina proizvajalca Fischer TRAPEZ 50/250/1.25 mm. Trapezna pločevina se polaga preko enega polja, upoštevan razpon 2,2m in max. poves L/300.
- Jekleno konstrukcijo se korozijsko ščiti z vroče cinkano prevleko: zunaj je razred zaščite C3.</t>
  </si>
  <si>
    <t>4.1.3.05.02.</t>
  </si>
  <si>
    <t>4.1.3.05.02.00</t>
  </si>
  <si>
    <t>4.1.3.05.02.01</t>
  </si>
  <si>
    <t>4.1.3.05.02.02</t>
  </si>
  <si>
    <t>4.1.3.05.02.03</t>
  </si>
  <si>
    <t>4.1.3.05.02.04</t>
  </si>
  <si>
    <t>dobava betona C25/30, XC2, XD1 in vgrajevanje v HI-Bond ploščo (Hmin/max=15-20cm,  povp. poraba 0,18m3/m2), vključno z zagladitvijo površine (razred VB3)
- agregati, krivulja razvrščanja in vrsta cementa morajo biti izbrani tako, da je površina čim bolj svetel videz (receptura po projektu GK)
- zahteve za drsno odpornost: v skladu z DIN 51097 in DIN 51130</t>
  </si>
  <si>
    <t>zaščitni premaz betonske površine: prozorna zaključna impregnacija proti prašenju in umazaniji (kot npr. Reckli OS Premium ali enakovredno)</t>
  </si>
  <si>
    <t>4.1.3.05.01.05</t>
  </si>
  <si>
    <t>Armirani cementni estrihi - izdelava plavajočega cementnega estriha (po SIST EN 13813; tlačna trdnost ≥ CT-C25-F4 po SIST EN 13892-2), mikroarmiranega s PP vlakni (npr. Fibropol ali enakovredno), poraba ≥0,9kg/m3 (možna uporaba armaturnih mrež B500A -  npr. Q133 ali mikroarmature iz jeklenih vlaken l=30mm, d= 0,8mm, porabe 15kg/m3, po predhodnem dogovoru z nadzorom), vključno z izdelavo diletacijskih polj v večjih prostorih, ločilnimi obstenskimi trakovi ali robnim opažem (pri odprinah oz. "odprtih" zaključkih tlaka) in primerno površinsko obdelavo (podlaga za finalne obloge ali za dodatno naknadno obdelavo) ter ustreznim negovanjem po izvedbi za dosego ustrezne kvalitete.</t>
  </si>
  <si>
    <t>opis konstrukcije:
- Most premošča razpon 14 m. Prerez prekladne konstrukcije je pravokotne oblike s širino 2,45 m ter višino 3,20 m. Naleganje na strani objekta B predstavlja pomična podpora na višini pohodne plošče mostu. Na strani objekta C naleganje mostu predstavlja podpora na nivoju pohodne plošče in strešne konstrukcije mostu. Most je sestavljen iz horizontalnih vzdolžnih jeklenih nosilcev HEB 200 in HEB 220  ter škatlastih profilov RHS 100x80x10mm ter diagonal HEB 200. Prečne sekundarne nosilce v nivoju pohodne plošče sestavljajo profili HEB 140 na medsebojnem osnem razmaku 3,1 m oz. 3,9 m, v nivoju strehe pa nosilci iz profilov SHS 80x5mm na medsebojni osni razdalji cca 0,78 m. 
- Konstrukcija mostu nalega na objekt B preko elastomernega ležišča Maurer tip V2 dimenzij 240/240/113 mm. Izbrano ležišče omogoča 25 mm pomika v vzdolžni (x) in 10 mm v prečni (y) smeri. Elastomerno ležišče je pritrjeno na jeklen nosilec RHS 400x300x10 dolžine 6 m, kateri poteka med nosilnima stebroma; na strani objekta C je most fiksno pritrjen;
op.: pohodno ploščo predstavlja sovprežje (Hi-Bond) iz trapezne pločevine in armiranega betona skupne višine 15-20 cm (zajeto v ločeni postavki). Preko strešnih nosilcev se polaga trapezna pločevina (zajeto v ločeni postavki). Sovprežje predstavlja bočno podprtje konstrukciji.
- Jekleno konstrukcijo se korozijsko ščiti z vroče cinkano prevleko: v notranjem delu obj. B (bazenski del) razred zaščite C4; v notranjem delu obj. C (telovadnica) in zunaj pa je razred zaščite C3.</t>
  </si>
  <si>
    <t>opis sovprežne plošče HI-Bond:
- Predvidena je profilirana trapezna pločevina višine 55mm, debeline 1,2 mm ter dolžine 2,4 m, kar je širina razpona med primarnima vzdolžnima nosilcema. Plošča je nosilna v prečni smeri mostu. Debelina armirano betonske plošče nad pločevino je od 15 do 20 cm. Pločevina je sidrana s čepi Nelson F 16 višine 10 cm. Čepi so varjeno skozi pločevino in prevzemajo strižne sile.
- Jekleno konstrukcijo se korozijsko ščiti z vroče cinkano prevleko: zunaj je razred zaščite C3.
- Betonska dela in armatura betona so zajeta ločeno v sklopu ˝BETONSKIH DEL˝;</t>
  </si>
  <si>
    <t>Dobava, rezanje in montaža (spodaj vidne) jeklene profilirane pločevine za sovprežno AB ploščo (HI-Bond plošče d=15-20cm) z vsemi zaključki, varjenimi sovprežnimi čepi in drugimi potrebnimi elementi stropa (brez armature in robnega opaža - zajeto posebej).
* izmera po bruto tlorisni površini tlaka - montirana pločevina (brez upoštevanja izvedenih preklopov);</t>
  </si>
  <si>
    <t>jeklena profilirana-trapezna pločevina dim. 55/150/1,2 (kot npr. TRIMOVAL 55, teže ca. 15,75kg/m2, dolžina elem. 2,4m), kompletno po zgornjem opisu - kval. jekla S235 J0H; AKZ - razred C3 (vroče cinkanje);</t>
  </si>
  <si>
    <t>HI-Bond trapezna pločevina je zajeta ločeno v sklopu popisa ˝JEKLENE KONSTRUKCIJE˝</t>
  </si>
  <si>
    <t xml:space="preserve">V podsklopu popisa za zastekljeno fasado je zajeto tudi celotno zunanje stavbno pohištvo, ki je montirano v sklopu fasade. Ponudnik je dolžan zaradi enotnega videza fasade in predpisanega izgleda, določenega  s strani projektanta ponuditi tudi celotno zunanje stavbno pohištvo skupaj s fasado. Zunanje stavbno pohištvo lahko ponudnik prilagaja svoji tehnologiji s tem, da pri tem upošteva predpisane parametre, tehnologijo, zahteve in pogoje PZI projekta in tega popisa. </t>
  </si>
  <si>
    <t>Dobava in montaža fasadne kovinske obloge obešene-prezračevane fasade, izvedba po načrtu in shemi fasad
- plošče/paneli iz Alu eloksirane pločevine v črni barvi (po detajlu), d = 3 mm, plošče so rasterskih dimenzij (osn.vel.pl.: 300x116cm) in pri zaključkih (vogali, streha) rezane - po načrtu; 
- pritrjevanje panelnih plošč na tipsko-sistemsko kovinsko podkonstrukcijo s prekinjenim toplotnim mostom (kot npr. sistem Hilti EUROFOX-VT ali enakovreden sistem drugega proizvajalca), ki se jo pritrdi v AB steno;
V ceni EM postavke zajeti tudi:
- izdelavo PZI načrta in delavniških risb, katere potrdi projektant pred izvedbo;
- dobavo in vgradnjo jeklene podkonstrukcije oz. vseh potrebnih pritrdil za obešanje (z vgradnjo v AB steno in v prefabr.ploščo);
- vse potrebne transporte in manipulacije za vgradnjo/montažo;
* izmera po vertikalni površini panelov;
* vgradnja toplotne izolacije in vetrne zapore sta zajeti v ločeni postavki;</t>
  </si>
  <si>
    <t>4.1.11.01.02.03</t>
  </si>
  <si>
    <t>doplačilo za izvedbo TI - namesto iz MW plošč, se v pasu 1m nad terenom izvede TI z XPS ploščami enake debeline (24cm),
* v post. zajeti samo razliko za dobavo in pritrditev med XPS in MW ploščami;</t>
  </si>
  <si>
    <t>fasadna kovinska obloga, vklj. s podkonstrukcijo (po osnovnem opisu in detajlu)
- odmik plošč/panelov od AB stene 10cm (brez TI);
- zgornji zaključni paneli rezani ravno v poševnini (L=26,0m1);
* obešena-prezračevana fasada FC7.1 ;</t>
  </si>
  <si>
    <t>fasadna kovinska obloga, vklj. s podkonstrukcijo (po osnovnem opisu in detajlu)
- odmik plošč/panelov od AB stene do 33cm (brez TI);
- zgornji zaključni paneli rezani ravno v poševnini (L=26,0m1);
* obešena-prezračevana fasada FC9.2 in FC8.1;</t>
  </si>
  <si>
    <t>Fiksna fasadna zasteklitev - objekt C (po opisu fasadnega sistema in zasteklitev v post. 4.1.12.01.00. in tehničnih specifikacijah v tehničnem poročilu ter shemah iz PZI načrta Arhitekture)
Samonosilna, toplotno izolirana fasadna konstrukcija je sestavljena iz stebrov in prečk ter fiksno zasteklitvijo. Fasadni profili so s prekinjenim toplotnim mostom, paneli med njimi pa so toplotno izolirani. Osnovni profili fasadne konstrukcije so T oblike, globina po statičnih zahtevah.
Fasadni profili (tudi kot okna in vrata) so finalno barvani v mat strukturno črno barvo železovega oksida DB 703.
* fasadni sistem kot npr. Schüco AOC 50 ST.SI ali RAICO Therm + S-I 56 ali fasadni sistem drugega proizvajalca z enakimi ali boljšimi lastnostmi;
* izmere po površini fasadne zasteklitve - v sklopu fasade se vgradijo elementi (le-ti so zajeti v ločenih postavkah in so izvzeti iz količin površine);</t>
  </si>
  <si>
    <t>4.1.12.01.04.00</t>
  </si>
  <si>
    <t>Dobava in montaža dela jeklene podkonstrukcije (razreda izvedbe EXC2) po PZI načrtu izvajalca fasadne rasterske konstrukcije zastekljene fasade, vključno z antikorozijsko zaščito (AKZ). 
V ceni EM postavke zajeti tudi:
- izdelavo PZI načrta in delavniških risb, katere potrdi projektant pred izvedbo;
- pritrjevanje in sidranje (pritrdilni in sidrni material ter zvari zajeti v teži);
- vse potrebne transporte in manipulacije za vgradnjo/montažo</t>
  </si>
  <si>
    <t>* op.: v teži jeklene konstrukcije fasade stavbe je že zajeta količina teže za vertikalno in horizontano podkonstrukcijo fasade (glej post. 4.1.8.01.02. v sklopu ˝4.1.8 JEKLENE KONSTRUKCIJE˝), v tej postavki je ocenjena samo količina manjših prilagoditev in ojačitev po potrebi izvajalca fasadne zasteklitve;</t>
  </si>
  <si>
    <t>nosilna jeklena podkonstrukcija za pritrjevanje rasterske konstrukcije fasadne zasteklitev z vrati, po osnovnem opisu, vključno z AKZ - razred C3 (vroče cinkano) - teža je delno ocenjena, točna teža po PZI načrtu izbranega izvajalca sistemske fasade</t>
  </si>
  <si>
    <t>fiksna fasadna zasteklitev (steklo z ozn.STL 2) - ozn. FC1.1 in FC1.2 po shemi fasade
- dimenzije in delitev po shemi;
* v sklopu fasade z ozn. FC1.1 in FC1.2 (bruto površina = 330,0m2) se vgradijo elementi kot so:
- fiksna zasteklitev neto površine 262,0+33,0 = skupaj 295m2;
- 2-krilna avtomatska drsna vrata z ozn. FC1.1.V1, vel. 7,8m2/kos, 1kos;
- 2-krilna vrata z ozn. FC1.2.V1, vel. 4,0m2/kos, 1kos;
- venec fasade - topl.izolativen panel z ozn. FC1.5, vel. 23,2m2;</t>
  </si>
  <si>
    <t>fiksna fasadna zasteklitev (steklo z ozn.STL 2) - ozn. FC3.1 po shemi fasade
- dimenzije in delitev po shemi;
* v sklopu fasade z ozn. FC3 (bruto površina = 69,6m2) se vgradijo elementi kot so:
- fiksna zasteklitev neto površine 56,5m2;
- venec fasade - topl.izolativen panel z ozn. FC3.3, vel. 13,1m2;</t>
  </si>
  <si>
    <t>fiksna fasadna zasteklitev (steklo z ozn.STL 2) - ozn. FC10.1 po shemi fasade
- dimenzije in delitev po shemi;
* v sklopu fasade z ozn. FC10.1 (bruto površina = 134,5m2) se vgradijo elementi kot so:
- fiksna zasteklitev neto površine 134,5m2;</t>
  </si>
  <si>
    <t>Zunanja fasadna zastekitev (zastekljena vrata + fiksne nadsvetlobe) v jeklenih profilih po opisu in tehničnih specifikacijah v tehničnem poročilu ter shemah iz PZI načrta Arhitekture
Opis sistemskih zunanjih vrat in zasteklitev:</t>
  </si>
  <si>
    <t>opomba: 
opisan sistem zunane fasadne zasteklitve z vrati ustreza sistemski rešitvi tip Schüco AD UP 90. SI, možna je vgradnja sistemskih vrat drugega proizvajalca, ki ima enake ali boljše lastnosti;</t>
  </si>
  <si>
    <r>
      <t>fasadna zasteklitev ozn. FC5.1 (po shemi fasade, skupaj 8,5m2 s talno TI podkonstrukcijo): dvokrilna zastekljena vrata s fiksno nadsvetlobo (vel.4,4m2)
vrata z ozn. FC5.1.V1:
- ZM: 185x233 cm, (asimetrični krili: glavno krilo - sv. šir.</t>
    </r>
    <r>
      <rPr>
        <sz val="9"/>
        <rFont val="Calibri"/>
        <family val="2"/>
        <charset val="238"/>
      </rPr>
      <t>≥</t>
    </r>
    <r>
      <rPr>
        <sz val="9"/>
        <rFont val="Arial"/>
        <family val="2"/>
        <charset val="238"/>
      </rPr>
      <t xml:space="preserve"> 120cm, pomožno - ca. šir. 55cm);
- dimenzije, delitev/odpiranje in kompletna oprema po shemi;
- s funkcijo: ODT (dovod svežega zraka) + evakuacijska (EN1125);
- steklo z ozn.STL 2;
* kompletna fasada z ozn. FC5.1;</t>
    </r>
  </si>
  <si>
    <t>fasadna zasteklitev ozn. FC5.2 (po shemi fasade, skupaj 11,5m2 s podkonstrukcijo za zg. TI panelnim zaključkom): dvokrilna zastekljena vrata s fiksno nadsvetlobo (vel.5,9m2)
vrata z ozn. FC5.2.V1:
- ZM: 185x229 cm, (asimetrični krili: glavno krilo -  sv. šir.≥ 120cm, pomožno - ca. šir. 55cm);
- dimenzije, delitev/odpiranje in kompletna oprema po shemi;
- s funkcijo: ODT (dovod svežega zraka) + evakuacijska (EN1125);
* kompletna fasada z ozn. FC5.1;</t>
  </si>
  <si>
    <t>opomba ponudniku/izvajalcu:
- izvedbo dodatne jeklene podkonstrukcije (kot prilagoditev jekl. fasadne podkonstrukcije) za pritrditev rasterske konstrukcije fasadnega sistema zasteklitve, izvede izvajalec steklene fasade in jo je potrebno ovrednotiti v ločeni postavki, vključno s PZI/PID načrti in delavniško dokumentacijo;
- Jeklena fasadna podkonstrukcija - sekundarna jekl. konstrukcija (pritrjena na primarno jekl. konstrukcijo stavbe in služi za pritrditev rasterske konstrukcije fasadne zasteklitve), ni predmet ponudbe v postavki steklene fasade temveč je ločena v popisih ˝4.1.8. JEKLENE KONSTRUKCIJE˝.
Opis jeklene fasadne podkonstrukcije:
Osnovni profili fasadne konstrukcije so T oblike, globina po statičnih zahtevah. Za nosilno konstrukcijo steklene fasade se uporabijo vertikalni jekleni T-profili v dimenzijah 215mm x 60mm, debeline 20mm ter iz jeklenih prečk  T-profilov v dimenzijah 215mm x 60mm x 15mm oz. skladno s statiko.
Profili pirimarne nosilne konstrukcije morajo biti dimenzionirani v skladu s statičnimi zahtevami. Statično dimenzioniranje nosilnega sistema fasadne konstrukcije, vključno z dimenzioniranjem sidranja na osnovno jekleno konstrukcijo, mora izvesti izvajalec.
Povezava nosilnih profilov mora biti izvedena kot nevidna, vijačna povezava s sistemsko povezanimi konektorji in pripadajočimi vijaki v skladu s statičnimi zahtevami.</t>
  </si>
  <si>
    <t>TI fasadni paneli d=60mm, višine ca. 80-90 cm, vgradnja nad fasadno zasteklitvijo - z ozn. FC2.3
* ravni-poševni pas nad fasadno zasteklitvijo FC2.1 (L=14,8 m1);</t>
  </si>
  <si>
    <t>TI fasadni paneli d=60mm, višine ca. 80-90 cm, vgradnja nad fasadno zasteklitvijo - z ozn. FC1.5
* pas v rahlo ločni izvedbi nad fasadno zasteklitvijo FC1.1 in FC1.2 (L=25,9+2,8 m1);</t>
  </si>
  <si>
    <t>TI fasadni paneli d=60mm, višine ca. 80-90 cm, vgradnja nad fasadno zasteklitvijo - z ozn. FC3.3
* ravni-poševni pas nad fasadno zasteklitvijo FC3.1 (L=15,4 m1);</t>
  </si>
  <si>
    <t>TI fasadni paneli d=60mm, višine ca. 80-90 cm, vgradnja nad fasadno zasteklitvijo - z ozn. FC5.3
* ravni-poševni pas nad fasadno zasteklitvijo FC5.2 (L=2,2 m1);</t>
  </si>
  <si>
    <t>Fiksna fasadna zasteklitev - mostovž (po opisu fasadnega sistema in zasteklitev v post. 4.1.12.01.00. in tehničnih specifikacijah v tehničnem poročilu ter shemah iz PZI načrta Arhitekture)
Samonosilna, toplotno izolirana fasadna konstrukcija je sestavljena iz stebrov in prečk ter fiksno zasteklitvijo. Fasadni profili so s prekinjenim toplotnim mostom, paneli med njimi pa so toplotno izolirani. Osnovni profili fasadne konstrukcije so T oblike, globina po statičnih zahtevah.
Fasadni profili (tudi kot okna in vrata) so finalno barvani v mat strukturno črno barvo železovega oksida DB 703.
* fasadni sistem kot npr. Schüco AOC 50 ST.SI ali RAICO Therm + S-I 56 ali fasadni sistem drugega proizvajalca z enakimi ali boljšimi lastnostmi;
* izmere po površini fasadne zasteklitve - v sklopu fasade se vgradijo elementi (le-ti so zajeti v ločenih postavkah in so izvzeti iz količin površine);</t>
  </si>
  <si>
    <t>dvokrilna drsna zastekljena avtomatska vrata na elektro pogon - z ozn. FC1.1.V1 (po shemi fasade)
- prehodna odprtina - SM: 240x300 cm, (2x simetrični drsni krili);
- vključno z vso potrebno avtomatiko, opremo in mehanizmi za odpiranje/zapiranje na elektro pogon, fotocelicami, varnostnim sistemom proti priprtju;
- dimenzije, delitev/odpiranje in kompletna oprema po shemi;
- s funkcijo: ODT (dovod svežega zraka) in evakuacije (EN 16005, SZPV 413);
- vrata z vso opremo dobaviti in montirati s strani proizvajalca tovrstnih vrat s sistemskimi rešitvami (kot npr. Doorson ali enakovreden sistemski proizvajalec vrat);
* v sklopu zastekljene fasade z ozn. FC1.1;</t>
  </si>
  <si>
    <t>* op.: pri konstruiranju-izdelavi in montaži vrat, je potrebno predvideti pritrjevanje dodatne obloge na zunanjo stran vrat (fasadna obloga iz plošč/paneli iz Alu eloksirane pločevine v črni barvi, d= 3mm, plošče so rasterskih dimenzij, ki jo dobavi in pritrdi izvajalec obešene fasade); dodatna obloga vrat iz fasadnih plošč je poravnana z linijo fasadnih plošč same fasade!;</t>
  </si>
  <si>
    <t>4.1.10.06.01.03</t>
  </si>
  <si>
    <t xml:space="preserve">enako kot postavka 4.1.10.06.01.01, samo 2-slojna HI kot vertikalni zaključek (horizontalne HI) na stene, vključno z odrezom in zaključkom HI na vrhu (po detajlih iz načrta ARH); 
- vert. zaključki HI na stene in talno podkonstrukcijo steklene fasade, višine ca. 50-60cm; </t>
  </si>
  <si>
    <t>4.1.22.01.</t>
  </si>
  <si>
    <t>4.1.22.01.01.</t>
  </si>
  <si>
    <t>4.1.22.01.01.00</t>
  </si>
  <si>
    <t>4.1.22.01.01.01</t>
  </si>
  <si>
    <t>4.1.22.01.01.02</t>
  </si>
  <si>
    <t>4.1.3.02.03.12</t>
  </si>
  <si>
    <t>4.1.3.02.03.13</t>
  </si>
  <si>
    <t>4.1.3.02.03.14</t>
  </si>
  <si>
    <t>4.1.3.02.03.15</t>
  </si>
  <si>
    <t>4.1.3.02.03.16</t>
  </si>
  <si>
    <t>4.1.3.02.03.17</t>
  </si>
  <si>
    <t>4.1.3.02.03.18</t>
  </si>
  <si>
    <t>4.1.3.02.03.19</t>
  </si>
  <si>
    <t>4.1.3.02.03.20</t>
  </si>
  <si>
    <t>4.1.3.02.03.21</t>
  </si>
  <si>
    <t>4.1.3.02.03.22</t>
  </si>
  <si>
    <t>4.1.3.02.03.23</t>
  </si>
  <si>
    <t>4.1.3.02.03.24</t>
  </si>
  <si>
    <t>4.1.3.02.03.25</t>
  </si>
  <si>
    <t>4.1.3.02.03.26</t>
  </si>
  <si>
    <t>4.1.3.02.03.27</t>
  </si>
  <si>
    <t>4.1.3.02.03.28</t>
  </si>
  <si>
    <t>4.1.3.02.03.29</t>
  </si>
  <si>
    <t>4.1.3.02.03.30</t>
  </si>
  <si>
    <t>4.1.3.02.03.31</t>
  </si>
  <si>
    <t>4.1.3.02.03.32</t>
  </si>
  <si>
    <t>4.1.3.02.03.33</t>
  </si>
  <si>
    <t>4.1.3.02.03.34</t>
  </si>
  <si>
    <t>4.1.3.02.02.06</t>
  </si>
  <si>
    <t>4.1.3.02.02.07</t>
  </si>
  <si>
    <t>4.1.3.02.02.08</t>
  </si>
  <si>
    <t>4.1.3.02.02.09</t>
  </si>
  <si>
    <t>4.1.3.02.02.10</t>
  </si>
  <si>
    <t>4.1.3.03.03.</t>
  </si>
  <si>
    <t>4.1.3.03.03.01</t>
  </si>
  <si>
    <t>4.1.3.03.03.02</t>
  </si>
  <si>
    <t>4.1.3.03.03.03</t>
  </si>
  <si>
    <t>4.1.3.03.03.04</t>
  </si>
  <si>
    <t>4.1.3.03.03.05</t>
  </si>
  <si>
    <t>4.1.3.03.04.02</t>
  </si>
  <si>
    <t>4.1.3.03.04.03</t>
  </si>
  <si>
    <t>4.1.3.03.04.04</t>
  </si>
  <si>
    <t>4.1.3.03.04.05</t>
  </si>
  <si>
    <t>4.1.3.03.04.06</t>
  </si>
  <si>
    <t>4.1.3.03.04.07</t>
  </si>
  <si>
    <t>4.1.3.03.05.</t>
  </si>
  <si>
    <t>4.1.3.03.05.01</t>
  </si>
  <si>
    <t>4.1.3.03.05.02</t>
  </si>
  <si>
    <t>4.1.3.03.05.03</t>
  </si>
  <si>
    <t>doplačilo za opaž utorov 1,50 x 0,85 x 0 25</t>
  </si>
  <si>
    <r>
      <t>opaž stene W 107 dvostranski ( vezni ali podprti), stena H</t>
    </r>
    <r>
      <rPr>
        <sz val="9"/>
        <rFont val="Calibri"/>
        <family val="2"/>
        <charset val="238"/>
      </rPr>
      <t>&gt;</t>
    </r>
    <r>
      <rPr>
        <sz val="9"/>
        <rFont val="Arial"/>
        <family val="2"/>
        <charset val="238"/>
      </rPr>
      <t xml:space="preserve"> 10,50 m , brez odprtin, obdelava VB3.Zgoraj opaž ločno zaključen. Opaž zgoraj ločno zaključen.</t>
    </r>
  </si>
  <si>
    <t>opaž spodnjega roba stenskega nosilca širine 50 cm , podpiranje 3,12 m</t>
  </si>
  <si>
    <r>
      <t xml:space="preserve"> - </t>
    </r>
    <r>
      <rPr>
        <b/>
        <sz val="9"/>
        <rFont val="Arial"/>
        <family val="2"/>
        <charset val="238"/>
      </rPr>
      <t>stena  W117</t>
    </r>
    <r>
      <rPr>
        <sz val="9"/>
        <rFont val="Arial"/>
        <family val="2"/>
        <charset val="238"/>
      </rPr>
      <t xml:space="preserve"> beton C 30/37, XC2, VB3, d32, prereza 0,50 m3/ m2, stene H&gt; 5,0 in 10,50 m</t>
    </r>
  </si>
  <si>
    <r>
      <t>opaž stene W 102 dvostranski ( vezni ali podprti), stena H</t>
    </r>
    <r>
      <rPr>
        <sz val="9"/>
        <rFont val="Calibri"/>
        <family val="2"/>
        <charset val="238"/>
      </rPr>
      <t>&gt; 9,0</t>
    </r>
    <r>
      <rPr>
        <sz val="9"/>
        <rFont val="Arial"/>
        <family val="2"/>
        <charset val="238"/>
      </rPr>
      <t>m , z odprtinami, obdelava VB3. Zgoraj opaž ločno zaključen.</t>
    </r>
  </si>
  <si>
    <r>
      <t>opaž stene W 101 dvostranski ( vezni ali podprti), stena H</t>
    </r>
    <r>
      <rPr>
        <sz val="9"/>
        <rFont val="Calibri"/>
        <family val="2"/>
        <charset val="238"/>
      </rPr>
      <t>&gt;</t>
    </r>
    <r>
      <rPr>
        <sz val="9"/>
        <rFont val="Arial"/>
        <family val="2"/>
        <charset val="238"/>
      </rPr>
      <t xml:space="preserve"> 8,50m ( od 5,42 do 13,50 m), brez odprtin, obdelava VB3.  Zgoraj opaž ločno zaključen.</t>
    </r>
  </si>
  <si>
    <t>4.1.11.01.04.</t>
  </si>
  <si>
    <t>4.1.11.01.04.01</t>
  </si>
  <si>
    <t>4.1.11.01.04.02</t>
  </si>
  <si>
    <t>Kompletna dobava materiala in izvedba nosilne podlage za pritrditev toplotne izolacije fasade z vetrno folijo ter za pritrditev zaključne Alu maske nad osnovnimi Alu ploščami/paneli obešene fasade (med vrhom AB stene in streho) - izvedba po detajlu. 
V ceni zajeti: montažo podkonstrukcije iz sistemskih jeklenih profilov, pritrditev vlagoodpornih lesenih plošč (npr. OSB/3 ali LSB plošče d=25mm).
* op.: TI fasade z vetrno zaščitno folijo ter zaklj.Alu maska so zajeti ločeno v svojih postavkah;</t>
  </si>
  <si>
    <t>folija za veterno zaščito TI prezračevanih fasad
* obešena-prezračevana fasada (glej izmere TI fasade)</t>
  </si>
  <si>
    <t>TI fasade iz MW plošč , skupne deb. 24cm, mehansko pritrjene
* obešena-prezračevana fasada FC1.3, FC1.4, FC2.2, FC3.2, FC4.1. FC4.2, FC6.1, FC6.2, FC9.1, FC10.2 (skupna površina pod fasado kov.oblogo =1.494m2) in dodana še površina pod zaključno masko na stiku med obešeno fasado in streho (skupaj = 126m2 )</t>
  </si>
  <si>
    <t>nosilna podlaga za pritrditev TI fasade in zaklj.Alu maske (pod streho) - kompletno po osn.opisu
*  po detajlu iz načrta ARH: pas višine 80-100cm, L= 27,4+102,5= skupaj 129,9 m1;</t>
  </si>
  <si>
    <t>dekorativna Alu fasadna obloga venca, višine ca. 80-90 cm (RŠ do 100cm) - z ozn. FC1.5
* pas v rahlo ločni izvedbi: nad TI paneli/fasadno zasteklitvijo FC1.1, FC1.2 (L= 28,7m1) in obešeno kov.fasado FC1.3, FC1.4 (L= 25,6m1);</t>
  </si>
  <si>
    <t>dekorativna Alu fasadna obloga venca, višine ca. 80-90 cm (RŠ do 100cm) - z ozn. FC2.3
* ravni-poševni pas nad fasadno zasteklitvijo FC2.1 (L=14,8m1) in obešeno kov.fasado FC2.2 (L= 23,8m1);</t>
  </si>
  <si>
    <t>dekorativna Alu fasadna obloga venca, višine ca. 80-90 cm (RŠ do 100cm - z ozn. FC3.3 + FC4.3 + FC5.3 + FC6.3;
* ravni-poševni pas nad fasadno zasteklitvijo FC3.1, FC5.2 (L=17,6m1) in obešeno kov.fasado FC4.2, FC6.2 (L=11,7m1);</t>
  </si>
  <si>
    <t>4.1.12.04.</t>
  </si>
  <si>
    <t>4.1.12.04.01.</t>
  </si>
  <si>
    <t>4.1.12.04.01.01</t>
  </si>
  <si>
    <t>ZAKLJUČKI FASADE Z NOTRANJE STRANI</t>
  </si>
  <si>
    <t xml:space="preserve">Kompletna dobava potrebnega materiala in izvedba zaključka na notranji strani med fasado in streho - po detajlih iz načrta ARH. Zaključek za dosego dodatne toplotne izoliranosti in zrakotesnosti (prehoda med fasado in streho objekta).
V ceni postavke zajeti:
- dodatno toplotno izolacijo (TI): iz kamene volne- rezanje in opasovanje MW plošč različnih debelin ( kot npr. KI NaturBoard VENTI ali enakovredno);
- parna zapora (PZ): večplastna namenska folija - Sd=150m (kot npr. Delta Reflex ali enakovredno), vklj. z lepljenjem vseh stikov z namenskim lepinim trakom;
- podkonstrukcija iz tipskih pocinkanih profilov in obloga iz rezanih vlagoodpornih lesenih plošč (npr. OSB/3, deb.25mm) za podlogo notranji zaključni maski iz pločevine;
- notranja zaključna maska iz Alu eloksirane pločevine deb. 0,7mm, (barva po izbiri projektanta ARH), z vsemi potrebnim oblikovanjem in nerjavnimi pritrdili;
* v postavki so podane razvite širine (RŠ) oz. neto površine navedenih materialov, potrebnega za izvedbo 1m1 celotnega zaključka (za posamezni primer zaključka po detajlu);
</t>
  </si>
  <si>
    <t>kompletni zaključek na notranji strani med fasado in streho - po detajlu iz načrta ARH, v sestavi:
- TI-MW plošče - v skupni deb. 22cm, višine ca. 85cm; PZ - ca. 1,25m2/m1;
- OSB/3 pl. s podkonstr. - ca. 1,05m2/m1; Alu maska - RŠ ca. 1,1m2/m1;
* izmera po dolžini kompletnega zaključka - zaključek pri fas.TI panelu-zastekl.fasada;</t>
  </si>
  <si>
    <t>kompletni zaključek na notranji strani med fasado in streho - po detajlu iz načrta ARH, v sestavi:
- TI-MW plošče - v skupni deb. 40cm, višine ca. 85cm; PZ - ca. 1,25m2/m1;
- OSB/3 pl. s podkonstr. - ca. 0,3m2/m1; Alu maska - RŠ ca. 0,6m2/m1;
* izmera po dolžini kompletnega zaključka - zaključek pri fas.TI panelu-zastekl.fasada;</t>
  </si>
  <si>
    <t>kompletni zaključek na notranji strani med fasado in streho - po detajlu iz načrta ARH, v sestavi:
- TI-MW plošče - v skupni deb. 20cm, višine ca. 85cm; PZ - ca. 1,00m2/m1;
- OSB/3 pl. s podkonstr. - ca. (0,85+0,25)m2/m1; Alu maska - RŠ ca. 1,15m2/m1;
* izmera po dolžini kompletnega zaključka- zaključek nad AB steno-obeš.Alu fasada;</t>
  </si>
  <si>
    <t>kompletni zaključek na notranji strani med fasado in streho - po detajlu iz načrta ARH, v sestavi:
- TI-MW plošče - v skupni deb. 15cm, višine ca. 85cm; PZ - ca. 1,10m2/m1; (TI in PZ se izvaja med podkonstr. obeš.fasade z OSB pl. ter do jekl.nosilca)
- OSB/3 pl. s podkonstr. - 0m2/m1 (podlaga za obešeno fasado je zajeta pri obešeni fasadi);
- Alu maska - 0m2/m1 (ni zaključne maske); 
* izmera po dolžini kompletnega zaključka- zaključek nad AB steno-obeš.Alu fasada;</t>
  </si>
  <si>
    <r>
      <rPr>
        <b/>
        <sz val="10"/>
        <color rgb="FF0070C0"/>
        <rFont val="Arial"/>
        <family val="2"/>
        <charset val="238"/>
      </rPr>
      <t xml:space="preserve">Stopniščne rame, podesti in stopne ploskve stopnic </t>
    </r>
    <r>
      <rPr>
        <sz val="10"/>
        <color rgb="FF0070C0"/>
        <rFont val="Arial"/>
        <family val="2"/>
        <charset val="238"/>
      </rPr>
      <t>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5,0 m.</t>
    </r>
  </si>
  <si>
    <t>* stopnice z ozn. ob osi FO1 ( dve etaži)</t>
  </si>
  <si>
    <t xml:space="preserve"> - poševne stopniščne rame, podest in stopne ploskve, beton C 30/37,XC2, d=32,VB3,prereza plošče 0,12-0,20 m3/ m2, površine fino zaglajene kot potraga epoxi tlaku.</t>
  </si>
  <si>
    <t xml:space="preserve"> - opaž poševne stopniščne rame , skupaj z opažem vertikalnega roba plošče in stopnic, podpiranje do 4,0 m, obdelava VB3.</t>
  </si>
  <si>
    <t xml:space="preserve"> - ravni opaž plošče in vertikalnih robov podesta, višina podpiranja do 2,50 m, obdelava VB3</t>
  </si>
  <si>
    <t xml:space="preserve"> - opaž vertikalnih stopnih ploskev višine do 16 cm, obdelava VB3</t>
  </si>
  <si>
    <t>4.1.3.03.04.08</t>
  </si>
  <si>
    <t>4.1.3.03.04.09</t>
  </si>
  <si>
    <t>4.1.3.03.04.10</t>
  </si>
  <si>
    <t>4.1.3.03.04.11</t>
  </si>
  <si>
    <t>4.1.3.03.04.12</t>
  </si>
  <si>
    <t>4.1.3.03.04.13</t>
  </si>
  <si>
    <t>4.1.3.03.04.14</t>
  </si>
  <si>
    <t xml:space="preserve"> - poševne stopniščne rame, podest in stopne ploskve, beton C 30/37,XC2, d=32,VB3,prereza od 0,12 - 0,20 m3/ m2, površine fino zaglajene kot potraga epoxi tlaku.</t>
  </si>
  <si>
    <t xml:space="preserve"> - opaž vertikalnih stopnih ploskev višine do 20 cm, obdelava VB3</t>
  </si>
  <si>
    <t xml:space="preserve"> - opaž vertikalnih stopnih ploskev višine do 34 cm, obdelava VB3</t>
  </si>
  <si>
    <t xml:space="preserve"> - poševne stopniščne rame, podest in stopne ploskve, beton C 30/37,XC2, d=32,VB3,prereza plošče od 0,12- 0,20 m3/ m2, površine fino zaglajene kot potraga epoxi tlaku.</t>
  </si>
  <si>
    <t xml:space="preserve"> - poševne stopniščne rame, podest in stopne ploskve, beton C 30/37,XC3, d=32,VB3,prereza od 0,20 / 0,3 m3/ m2, površine štokan beton.</t>
  </si>
  <si>
    <t>* stopnišče ob dvigalu</t>
  </si>
  <si>
    <t>* stopnišče ob osi C03</t>
  </si>
  <si>
    <t>* zunanje stopnice</t>
  </si>
  <si>
    <t>4.1.3.03.04.15</t>
  </si>
  <si>
    <t>4.1.3.03.04.16</t>
  </si>
  <si>
    <t>4.1.3.03.04.17</t>
  </si>
  <si>
    <t xml:space="preserve"> - Stabox STA 12B1215</t>
  </si>
  <si>
    <t xml:space="preserve"> - Stabox STA 15B1215</t>
  </si>
  <si>
    <t xml:space="preserve"> - Stabox STA 19B1215</t>
  </si>
  <si>
    <t>4.1.3.04.02.09</t>
  </si>
  <si>
    <t>4.1.3.04.02.10</t>
  </si>
  <si>
    <t>4.1.3.04.02.11</t>
  </si>
  <si>
    <t xml:space="preserve"> - Schoeck Isokorb T tip DL - CV2- MM5</t>
  </si>
  <si>
    <t xml:space="preserve">  - nosilci BM101, kvaliteta betona C 30 / 37, XC1, d32N, BH 500x 250 </t>
  </si>
  <si>
    <t xml:space="preserve">  - nosilci BM310, kvaliteta betona C 30 / 37, XC1, d32N, BH 150 x 1000</t>
  </si>
  <si>
    <t xml:space="preserve"> - opaž poševnega nosilca ( parapeta), višine 100 cm, obdelava VB3</t>
  </si>
  <si>
    <t xml:space="preserve"> - horizntalni nosilci ograje ob odprtinah na prednapeti plošči, kvaliteta betona C 30/37, XC1,VB3, prereza od 0,12- 0,20 m3/m2/m1 ( 41,10 m1)</t>
  </si>
  <si>
    <t xml:space="preserve"> - opaž  nosilca ( parapeta), višine 100 cm, obdelava VB3</t>
  </si>
  <si>
    <t>4.1.3.03.03.06</t>
  </si>
  <si>
    <t>4.1.3.03.03.07</t>
  </si>
  <si>
    <t>4.1.3.03.03.08</t>
  </si>
  <si>
    <t>4.1.3.03.03.09</t>
  </si>
  <si>
    <t>4.1.3.03.03.10</t>
  </si>
  <si>
    <t>4.1.3.03.03.11</t>
  </si>
  <si>
    <t>4.1.3.03.03.12</t>
  </si>
  <si>
    <t>4.1.3.03.03.13</t>
  </si>
  <si>
    <t xml:space="preserve"> - poševni nosilec BM 099 ( parapet) ob notranjem stopnišču, kvaliteta betona C30/37,XC1, VB3, prereza od 0,12 - 0,20 m3/ m2/m1 ( 23,20 m1)</t>
  </si>
  <si>
    <t>Izvajalec del je dolžan izdelati delavniške-montažne načrte, ki mora biti skladna s PZI načrti (točne dimenzije posameznih elementov, stikovanja in sidranja izvesti po načrtu gradbenih konstrukcij). Pred izdelavo jeklenih elementov je potrebno preveriti mikrolokacijo in dejansko vgrajene dimenzije armiranobetonskih elementov, oz. vseh elementov na katere se priključuje ali vgrajuje jeklene konstrukcije. Delavniška dokumentacija izvajalca za izdelavo in pritrjevanje izdelkov oz. konstruktivnih jeklenih elementovin mora biti pravočasno (pred izvajanjem) predložena odg. projektantu v potrditev;</t>
  </si>
  <si>
    <t xml:space="preserve">Zahtevana je konstantna mokra nega betona najmanj 14 dni. Pred začetkom del izvajalec pripravi PIBK (projekt betona) kjer predlaga razporeditev dilatacij (navideznih in prostorskih) ter širino in globino dilatacij, ki jih mora odobriti/potrditi projektant. </t>
  </si>
  <si>
    <t>Vidni betona za neopaženo površino – posebna obdelava (preglednica N.6 SIST EN 13670/A101). Barvno odstopanje C3, tekstura T3, ravnost površine P3 zahteve so povzete po SIST TP CEN TR 15739:2009. (podroben opis zahtev je podan v tehničnem poročilu). Obdelava površine brušeno  globine 4 do 6 mm (Terrazzo efekt). Dilatacije je potrebno pred površinsko obdelavo zaščititi (ponavadi kitanje in ponovno rezanje po zaključeni obdelavi). Površina brušena tako, da je dosežena odpornost proti zdrsu po metodi SRT (PTV) vsaj 35  na mokri površini po TSC 06-620:2002. Pri izvedbi površinskih premazov se odpornost proti zdrsu določi na premazani površini.</t>
  </si>
  <si>
    <t>Pred začetkom del je obvezno potrebno izdelati vzorec velikosti vsaj 1,2 m2 na katerem se oceni videz in zaključno obdelavo, preveri zaščitni premaz in  preveri protidrsnost. Vzorec mora biti potrjen s strani projektanta pred začetkom del.</t>
  </si>
  <si>
    <t>talni epoksi premaz - Stopnice - upoštevana razvita površina stopnic</t>
  </si>
  <si>
    <t>talni epoksi premaz - Dvigalni jašek</t>
  </si>
  <si>
    <t>talni epoksi premaz - Stopniščni podesti</t>
  </si>
  <si>
    <t>4.1.18.03.01.</t>
  </si>
  <si>
    <t>4.1.18.03.01.01</t>
  </si>
  <si>
    <t>športni pod, po osnovnem opisu - T.C10 - Športni pod - parket</t>
  </si>
  <si>
    <t>TALNI PREMAZI IN OBLOGE</t>
  </si>
  <si>
    <t>TZI plast v plavajočem podu iz EPS plošč  deb. 2,0 cm, min. 100 kPa, λ≤0,036 (kot npr. FRAGMAT EPS 100 ali enakovredno), plošče se polagajo na talno površino (prosto položene)
* v sestavi tlaka: 1-sl. pri T.C2, T.C5;</t>
  </si>
  <si>
    <t>TZI plast v plavajočem podu iz EPS plošč  deb. 2,0 cm, min. 150 kPa, λ≤0,036 (kot npr. FRAGMAT EPS 150 ali enakovredno), plošče se polagajo na talno površino (prosto položene)
* v sestavi tlaka: 1-sl. pri T.C1, T.C6;</t>
  </si>
  <si>
    <t>4.1.5.01.03.04</t>
  </si>
  <si>
    <t>4.1.18.03.01.02</t>
  </si>
  <si>
    <t xml:space="preserve">Rezanje navideznih dilatacij /reg (pri debelini tlaka 14 cm) je predvidoma na razdalji 8 do 8,5 m ob upoštevanju geometrijskega razmerje širina / dolžini elementa med dilatacijami, ki ne sme presegati vrednosti 1,8 (pravokotnik širine 1m je lahko dolžine največ 1,8 m). Pri razporeditvi dilatacij (navideznih in prostorskih) je obvezno potrebno upoštevati sestavo betona, čas rezanja dilatacij (čim prej), vrsto in dolžino nege betona, geometrijo prostora, vrste in globine armature v tlaku in prekinjenosti armature po poljih (če je talno ogrevanja se na prekinitvah armature na cevi obvezno namesti zaščito / božire). </t>
  </si>
  <si>
    <t>dobava in vgradnja armature za ojačitev betona v AB talnih plavajočih ploščah s teraco efektom 
- jeklene mreže in palice D≤12mm (kvaliteta B500B)</t>
  </si>
  <si>
    <t>4.1.18.04.</t>
  </si>
  <si>
    <r>
      <t>opaž stene W 102,102,103, dvostranski ( vezni ali podprti), stena H</t>
    </r>
    <r>
      <rPr>
        <sz val="9"/>
        <rFont val="Calibri"/>
        <family val="2"/>
        <charset val="238"/>
      </rPr>
      <t>&gt;</t>
    </r>
    <r>
      <rPr>
        <sz val="9"/>
        <rFont val="Arial"/>
        <family val="2"/>
        <charset val="238"/>
      </rPr>
      <t xml:space="preserve"> 5,5 m, brez odprtin (obdelava zunanja stran VB2, notranja stran VB3)</t>
    </r>
  </si>
  <si>
    <t>Vidni betona zahteve za neopaženo površino – enostavna obdelava (preglednica N.5 SIST EN 13670/A101). Barvno odstopanje C3, tekstura T3, ravnost površine P2 zahteve so povzete po SIST TP CEN TR 15739:2009 (podroben opis zahtev je podan v tehničnem poročilu). Obdelava površine je strojna v svežem betonu z rotacijskimi gladilci  (helikopterji). Površina mora biti strojno zglajena tako, da je dosežena odpornost proti zdrsu po metodi SRT (PTV) vsaj 20 na suhi površini (oziroma če je zahtevano SRT &gt; 35 na mokri površini) po TSC 06-620:2002. Pri izvedbi površinskih premazov se odpornost proti zdrsu določi na premazani površini. Priporočamo, da se površinska zaščita betona izvede čim hitreje (po zaključeni mokri negi) in obnovi po končani gradnji. S tem se lahko do neke mere ščiti beton med samo gradnjo, zmanjša vnos rje in drugih nečistoč v beton, zmanjša vpliv barvnih sprememb, itd. Po končani gradnji se izvede čiščenje s kemičnimi sredstvi ali z rahlim brušenjem površine betona ali kot kombinacija obojega, z namenom doseganja predvidenih lastnosti vidnega betona (odstranjevanje rje in druge umazanije, kot posledica uporabe vidne površine betona med gradnjo). Po čiščenju se obnovi zaključni premaz z enakim ali drugim proizvodom (površinskim premazom z mokrima ali pol mokrim videzom).</t>
  </si>
  <si>
    <t>Pred začetkom del je obvezno potrebno izdelati vzorec velikosti vsaj 1,2 m2 na katerem se oceni videz in zaključno obdelavo, preveri zaščitni premaz in preveri protidrsnost površine. Vzorec mora biti potrjen s strani projektanta pred začetkom del.</t>
  </si>
  <si>
    <t>4.1.3.00.01.13</t>
  </si>
  <si>
    <t>Vidni betona razreda VB3 z dodatno zahtevo po ravnosti robov. Barvno odstopanje C3, tekstura T3, ravnost površine P2, zahteve so povzete po SIST TP CEN TR 15739:2009 (podroben opis zahtev je podan v tehničnem poročilu). Vsi robovi so pravokotni brez uporabe trikotnih letvic! Obdelava površine, dopuščeno je rahlo brušenje površine, kot čiščenje oziroma poenotenje površine (po predhodnem dogovoru z arhitektom in izvedenem testu). Vsi robovi tribun so zaradi obrabe posneti (naknadno pobrušeni) pod kotom 45° v širini največ 5 mm Nastopna ploskev izdelanih stopnic mora dosegati odpornost proti zdrsu po metodi SRT (SRV) najmanj 45 na mokri površini in po nanosu zaščitnega premaza po TSC 06-620:2002.</t>
  </si>
  <si>
    <t>4.1.3.03.00.02</t>
  </si>
  <si>
    <r>
      <t xml:space="preserve"> -</t>
    </r>
    <r>
      <rPr>
        <b/>
        <sz val="9"/>
        <rFont val="Arial"/>
        <family val="2"/>
        <charset val="238"/>
      </rPr>
      <t xml:space="preserve"> plošča SL 304</t>
    </r>
    <r>
      <rPr>
        <sz val="9"/>
        <rFont val="Arial"/>
        <family val="2"/>
        <charset val="238"/>
      </rPr>
      <t xml:space="preserve"> prednapeta plošča - beton C40/50, XC2, d32, z dodatkom proti krčenju betona, prerez 0,30&lt;A≤0,40 m3/m2,  mas.str.plošče (Hp≤ 5,0m),  vklj. z obdelavo površine tip B - zaglajena; 
</t>
    </r>
    <r>
      <rPr>
        <b/>
        <sz val="9"/>
        <rFont val="Arial"/>
        <family val="2"/>
        <charset val="238"/>
      </rPr>
      <t>* plošča kot finalni tlak - obvezno glej tudi opis v post.4.1.3.03.00.02</t>
    </r>
  </si>
  <si>
    <t>4.1.3.00.01.14</t>
  </si>
  <si>
    <t>V ceni morajo biti upoštevane tudi vse potrebne podkonstrukcije do obodnih nosilnih konstrukcij, ki omogočajo samostojno montažo. Prav takom je  v ceni upoštevati tudi vse potrebne razširitve v smsilu toplotne in akustične izoliranosti posameznega elementa do sosednjih konstrukcij.</t>
  </si>
  <si>
    <t>Splošna in tehnična določila za kovinska  fasadna vrata, ki so zajeti v cenah izvedbe posameznih postavk predmetnih del :</t>
  </si>
  <si>
    <t>Ključavnica ima cilindrični vložek za sistemski ključ po skupinah prostorov, določene po posebnem načrtu v soglasju z Naročnikom.</t>
  </si>
  <si>
    <t xml:space="preserve">Ko je vratno krilo odprto visi na vratnih nasadilih, katera morajo biti dovolj močna in togo vgrajena v vratni okvir. </t>
  </si>
  <si>
    <t>Rozete kljuke in ključavnice morajo biti pritrjene na vratno krilo tako, da je pritrditev kljuke in rozete nevidna.</t>
  </si>
  <si>
    <t xml:space="preserve">Vgrajevanje vrat mora biti usklajeno s tehnološkim postopkom gradnje objekta. </t>
  </si>
  <si>
    <t>Pritrjevanje vrat na gradbene elemente mora biti izvedeno tako, da se pri tem ne poslabša funkcija, zmanjša zvočna izolirnost in požarna upornost vrat, biti mora elastično in čvrsto.</t>
  </si>
  <si>
    <t>Vsa vrata morajo biti površinsko obdelana na način kot je navedeno.</t>
  </si>
  <si>
    <t>Vse zasteklitve v vratnih krilih ali v nadsvetlobi morajo biti zastekljene z ustreznim steklom.</t>
  </si>
  <si>
    <t>Toplotna izolativnost vrat mora ustrezati zahtevam projekta</t>
  </si>
  <si>
    <t>MIZARSKA DELA IN IZDELKI</t>
  </si>
  <si>
    <t>Izvajalec za vse vgrajane elemente izdela delavniške risbe. Delavniške risbe za proizvodnjo mora izvajalec del izdelati v skladu s projektno dokumentacijo. Delavniške risbe mora pred pričetkom proizvodnje in montaže potrditi projektant!</t>
  </si>
  <si>
    <t>OGRAJE IN ROČAJI</t>
  </si>
  <si>
    <t>Izdelava ograj in ročajev po shemah in detajlih.  Obdelava vroče cinkano in finalno prašno barvano.</t>
  </si>
  <si>
    <t>Izdelava, dobava in montaža nerjavečega ročaja izdelan v kombinaciji cevi in nosilcev za pritrditev. Ročaj je cinkan in prašno barvan, s temeljno barvo in končno barvo po izboru projektanta.</t>
  </si>
  <si>
    <r>
      <t xml:space="preserve">Ročaj oznake HN.A - ročaj pritrjen na ograjo in steno
Izdelava, dobava in montaža dvojnega kovinskega ročaja, ki se pritrdi na ograjo in steno. Ročaj je cinkan in prašno barvan, s temeljno barvo in končno barvo po izboru projektanta. Ročaj v sestavi:
</t>
    </r>
    <r>
      <rPr>
        <sz val="9"/>
        <rFont val="Arial"/>
        <family val="2"/>
      </rPr>
      <t>- dvonivojska linijska ročaja Ø 45mm, ki sta preko ploščic ploščato železo 50/5mm, vertikalno vijačena v  AB konstrukcijo. 1x ročaj na višini 62cm od tal, 1x 82 cm od tal. Na koncih sta ročaja povezana z vertikalno cevjo. 
Izvedba po risbah in detajlu TIPI OGRAJ št. risbe 1000.</t>
    </r>
  </si>
  <si>
    <t>REŠETKE</t>
  </si>
  <si>
    <t>Izdelava konstrukcije in rešetk po shemah in detajlih. Dimenzijsko se rešetke uskladijo z zahtevami strojnih instalacij.</t>
  </si>
  <si>
    <t>Izdelava, dobava in montaža zunanjih stenskih kovinskih rešetk. Rešetka je sestavljena iz kovinskega okvirja in preračevalnih lamel, ki so dimenzijsko usklajene s potrebami strojnih instalacij. Na notranji strani se montira protimrčesna mrežica. Celotna rešetka je vročecinkana po SIST EN 12944-2 in SIST EN 12944-5 in prašno barvana v ralu po izboru projektanta. Pod rešetko se montira kleparsko obdelan odkapnik r.š. 10 cm. Vse po detajlu projektanta. Upoštevati je potrebno vse pritrditve v beton, razreze, zvare, z vsem pritrdilnim in zaščitnim materialom. Izvedba po shemah SHEME REŠETK št. 2600.</t>
  </si>
  <si>
    <t>Izdelava, dobava in montaža RF talnih pohodnih rešetk. Rešetka višine 5cm, okenca 5x5cm, montaža rešetke na RF nosilni okvir iz L kotnika, ki se vijači v beton. Upoštevati je potrebno vse pritrditve v beton, razreze, zvare, z vsem pritrdilnim in zaščitnim materialom.  Izvedba po shemah SHEME REŠETK št. 2600.</t>
  </si>
  <si>
    <t>RAZNE PODKONSTRUKCIJE</t>
  </si>
  <si>
    <t>Izdelava podkonstrukcij po shemah in detajlih. Obdelava vroče cinkano.</t>
  </si>
  <si>
    <t>Razne kovinske podkonstrukcije:</t>
  </si>
  <si>
    <t>Izdelava, dobava in montaža kovinske podkonstrukcije steklenih sten. Podkonstrukcija je sestavljena iz kovinskih ploščatih profilov 8x80mm. Vsi kovinski deli so vroče cinkani in prašno barvani v RALu po izboru projektanta. Upoštevati je potrebno vse pritrditve v beton, razreze, zvare, ves pritrdilni material. Izvedba po detajlu projektanta.</t>
  </si>
  <si>
    <t>Izdelava, dobava in montaža raznih jeklenih konstrukcij in izdelkov, izdelano iz jeklenih vročecinkanih zgibanih ali zvarjenih profilov po detajlu, kompletno s potrebnim pritrdilnim materialom. Količina je ocenjena.</t>
  </si>
  <si>
    <t>OSTALA KLJUČAVNIČARSKA DELA</t>
  </si>
  <si>
    <t>Ostala ključavničarska dela:</t>
  </si>
  <si>
    <t>Izdelava, dobava in montaža tipiziranih nerjavečih INOX ali ALU-LUX profilov (različni kotniki, profilirani trakovi) različnih manjših dimenzij (do, oziroma  ≤  30/30/2,5 mm), opremljeni s sidri za vzidavo: za razne pripire in horizontalne robove. Položeni samostojno ali kot okvirji. Količina je ocenjena.</t>
  </si>
  <si>
    <t>Izdelava, dobava in montaža tipiziranih nerjavečih INOX ali ALU-LUX profilov (kotniki za odkap, zaključni kotniki) različnih srednjih dimenzij (do oziroma  ≤ 80/80/5 mm), opremljeni s sidri za vzidavo ali vijačeni z ustreznimi vložki: za  odkapne robove na posameznih oprtinah, pri jaških za prezračevanje in določene horizontalne robove. Položeni samostojno ali kot okvirji. Količina je ocenjena.</t>
  </si>
  <si>
    <t>Stojke CUBO, teleskopske, nastavljive do Hmax = 3,2 m, vključno z montažnim materialom.</t>
  </si>
  <si>
    <t>Profili UA 100 za povezavo vrhov Cubo stojk, vključno z montažnim materialom.</t>
  </si>
  <si>
    <t xml:space="preserve">Spuščeni stropovi oznaka SS.B2 - nosilni strop Cubo sistem:
Nabava, dobava in montaža suhomontažnih spuščenih stropov v sestavi:
- obloga zgoraj: obloga iz pločevine, korozijsko zaščitena in barvana po izboru projektanta
- nosilna plošča osb plošča d = 25mm
- tipska podkonstrukcija sestavljena iz profilov UW 100 in dvojnih profilov CW 100 obešena na pritrdila
- zvočna/toplotna izolacija mineralna volna d = 100mm
- finalna obloga spodaj: dvoslojna mavčnokartonska plošča npr. KNAUF GKB 2x 12,5mm
</t>
  </si>
  <si>
    <t xml:space="preserve">Spuščeni stropovi oznaka SS.B4 - lesen strop brez akustičnih zahtev- sanitarije:
Nabava, dobava in montaža suhomontažnih spuščenih stropov v sestavi:
- podkonstrukcija obešena na tipska pritrdila, ki so pritrjena v ab/MK strop
- finalna obloga: žlebljena sistemska plošča d = 16mm (brez akustičnih zahtev) kot npr. npr. Ligno Akustikprofil 625-12n25-4 ali tehnično enakovredno.
</t>
  </si>
  <si>
    <t>Za vse vgrajene materiale je potrebno še pred samo izvedbo na zahtevo nadzora dostaviti ateste o kvaliteti, izjave o ustreznosti materialov in potrebne meritve po končanih delih.</t>
  </si>
  <si>
    <t>V ceni na enoto zajeti tudi izdelavo delavniških načrtov, shem in detajlov (izdela jo izvdelovalec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Potrditi jih mora odgovorni projektant arhitekture.</t>
  </si>
  <si>
    <t>Vse mere snemati in kontrolirati na licu mesta.</t>
  </si>
  <si>
    <t>KOVINSKA VRATA</t>
  </si>
  <si>
    <t xml:space="preserve">Izvajalec mora izdelati delavniške risbe in jih predložiti v potrditev projektantu </t>
  </si>
  <si>
    <t>STEKLENA VRATA</t>
  </si>
  <si>
    <t>Splošna in tehnična določila za steklena vrata, ki so zajeti v cenah izvedbe posameznih postavk predmetnih del :</t>
  </si>
  <si>
    <t xml:space="preserve">Vrata opremljena z mehanizmom za kontrolo vstopa morajo biti opremljena tudi z mehaničnim zunanjim samozapiralom. </t>
  </si>
  <si>
    <t>izvajalec mora izdelati delavniške risbe in jih predložiti v potrditev projektantu.</t>
  </si>
  <si>
    <t>LESENA VRATA</t>
  </si>
  <si>
    <t>Splošna in tehnična določila za lesena vrata, ki so zajeti v cenah izvedbe posameznih postavk predmetnih del :</t>
  </si>
  <si>
    <t>3.1.16.03.01.</t>
  </si>
  <si>
    <t>STEKLENE STENE</t>
  </si>
  <si>
    <t>Splošna in tehnična določila za steklene stene, ki so zajeti v cenah izvedbe posameznih postavk predmetnih del :</t>
  </si>
  <si>
    <t>Izvajalec mora pri izvedbi upoštevati vse povezane stroške, ki so potrebni za tehnično pravilno izvedbo del, ki jih ponuja v izvedbo (kot npr. razni pritrdilni material, vezni in tesnilni material, stikovanje, sidra, nosilne profile, podkonstrukcije in podobno).</t>
  </si>
  <si>
    <t>V ceni na enoto zajeti izdelavo delavniških načrtov, kontrolo statike, shem in detajlov (izdela jo izvdelovalec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Potrditi jih mora odgovorni projektant statike in arhitekture.</t>
  </si>
  <si>
    <t>V ceni na enoto, je potrebno zaradi montaže upoštevati morebitno uporabo fiksnih ali pomičnih odrov, lestev, avtodvigala ter podobno.</t>
  </si>
  <si>
    <t>Izvajalec mora izdelati delavniške risbe in jih predložiti v potrditev projektantu.</t>
  </si>
  <si>
    <t>AKUSTIČNE ZAVESE</t>
  </si>
  <si>
    <t>Splošna in tehnična določila za mizarska dela,  ki so zajeti v cenah izvedbe posameznih postavk predmetnih del :</t>
  </si>
  <si>
    <t>Material za ta dela mora po kvaliteti ustrezati določilom veljavnih normativov in standardov.</t>
  </si>
  <si>
    <t>Izvajalec je dolžan pri ponudbi upoštevati vse povezane stroške, ki so potrebni za tehnično pravilno izvedbo del, ki jih ponuja v izvedbo (kot npr. razni pritrdilni material, vezni in tesnilni material, stikovanje, sidra, nosilne profile, podkonstrukcije in podobno).</t>
  </si>
  <si>
    <t xml:space="preserve">Upoštevati sheme elementov. Sheme so ključni del postavk in zato njihovi sestavni deli! V shemah so navedene zahteve, detajli izvedbe ter oprema. </t>
  </si>
  <si>
    <t>Izvajalec na osnovi shem in detajlov izdela delavniško dokumentacijo, ki jo mora pred pričetkom izvajanja potrditi arhitekt.</t>
  </si>
  <si>
    <t>Barva, tip, finalne obdelave mizarskih elementov po izboru projektanta.</t>
  </si>
  <si>
    <t>Čiščenje prostorov in izdelkov pred in po opravljenem delu in zaščita do predaje naročniku.</t>
  </si>
  <si>
    <t>LESENE OBLOGE STEN</t>
  </si>
  <si>
    <t>PREGRADNE SANITARNE STENE</t>
  </si>
  <si>
    <t>RAZNA MIZARSKA DELA</t>
  </si>
  <si>
    <t>Dobava in montaža kotne aluminijaste letvice dim. 10x10mm, nalepljena na spodnji zunanji rob lesene obloge. Upoštavti vsa pritrdilna sredstva.</t>
  </si>
  <si>
    <t>Izdelava, dobava in montaža kovinskih vrat sestavljenih iz ojačanega kovinskega podboja kovinskega izoliranega krila z izolativnim polnilom, vse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</si>
  <si>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Izdelava, dobava in montaža steklenih vrat, sestavljenih iz ojačanega kovinskega podboja in  steklenega krila, varnostno kaljeno lepljeno prozorno steklo. Kovinski podboj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</si>
  <si>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 xml:space="preserve">TI in zaščitna plast na HHI - plošče XPS, deb. 24cm, min. 500 kPa, λ≤0,038 (kot npr. STYRODUR 4000 CS ali enakovredno) - op: plošče v enem sloju!
* horizont. površine, v sestavi ravnih streh na obj. C, z ozn.: St.34; </t>
  </si>
  <si>
    <t>Zaščitne in toplotnoizolativne plasti/sloji iz vlagoodpornih trdih penastih plošč iz ekstrudiranega polistirena (XPS), za zaščito zasutih delov objekta in hidroizolacije, vključno s predhodno pripravo površine
* izmere količin po izolirani površini.</t>
  </si>
  <si>
    <t>horizontalna toplotna izolacija (skupne deb.= 24cm): XPS plošče, d= 12 cm,  z gladko površino in stopn. preklopom, min. 700 kPa, λ≤0,038, (npr. STYRODUR 5000 CS ali enakovredno) - prosto položene
- 2-sl. polaganje, izmera količin za vsak sloj ločeno (1.860 m2 x 2-sl.);
* HTI pod temeljnimi/talnimi ploščami z ozn. K.1.1c</t>
  </si>
  <si>
    <t>Izdelava, dobava in montaža lesenih vrat sestavljenih iz kovinskega podboja - poravnanega s krilom in lesenega krila vse popolnoma vodoodbojno obdelano v barvi lesa ali RAL tonu po izbiri arhitekta. Vrata so v celoti zaščitena in opremljena z opremo, ki ustreza opisu projektanta iz sheme PZI načrta. Vrata izdelana po meri ali tipska od poljubnega proizvajalca.
Vrata so označena po šifrah, smer odpiranja po shemah in načrtu ARH.</t>
  </si>
  <si>
    <t>Splošne opombe za izvedbo slikopleskarskih del na notranjih površinah, pri tem je potrebno upoštevati vse faze v posamezni postavki (skladno z opisom v postavki):</t>
  </si>
  <si>
    <t>Stikovanje med posameznimi mavčno kartonskimi in cementnimi ploščami mora biti izvedeno ravno in gladko (pred izvedbo slikopleskarskih del), najmanj v  kvaliteti K2 (Q2), kar je zajeto pri postavkah "Suhomontažnih del"</t>
  </si>
  <si>
    <t>Uporabo odra je potrebno upoštevati v ceni.</t>
  </si>
  <si>
    <t xml:space="preserve">Dobava materiala in slikopleskarska obdelava notranjih cementnih oblog:
</t>
  </si>
  <si>
    <t xml:space="preserve">Dobava materiala in slikopleskarska obdelava lesno vlakanstih stropov, strop kot npr. AMF Heradesign
</t>
  </si>
  <si>
    <t>OGLEDALA V SANITARNIH PROSTORIH</t>
  </si>
  <si>
    <t>Izdelava, dobava in montaža ogledala v sanitarijah. Komplet z drobnim pritrdilnim materialom za montažo na steno. Pritrditev v obstoječo predelno steno. Izvedba po detajlu projektanta.</t>
  </si>
  <si>
    <t>4.1.14.00.01.</t>
  </si>
  <si>
    <t>4.1.14.00.01.01</t>
  </si>
  <si>
    <t>4.1.14.00.01.02</t>
  </si>
  <si>
    <t>4.1.14.00.01.03</t>
  </si>
  <si>
    <t>4.1.14.00.01.04</t>
  </si>
  <si>
    <t>4.1.14.00.01.05</t>
  </si>
  <si>
    <t>4.1.14.00.01.06</t>
  </si>
  <si>
    <t>4.1.14.00.01.07</t>
  </si>
  <si>
    <t>4.1.14.00.01.08</t>
  </si>
  <si>
    <t>4.1.14.00.02.</t>
  </si>
  <si>
    <t>4.1.14.00.02.01</t>
  </si>
  <si>
    <t>4.1.14.01.</t>
  </si>
  <si>
    <t>4.1.14.01.00.</t>
  </si>
  <si>
    <t>4.1.14.01.00.01</t>
  </si>
  <si>
    <t>4.1.14.01.01.</t>
  </si>
  <si>
    <t>4.1.14.01.01.01</t>
  </si>
  <si>
    <t>4.1.14.01.02.</t>
  </si>
  <si>
    <t>4.1.14.01.02.01</t>
  </si>
  <si>
    <t>4.1.14.01.03.</t>
  </si>
  <si>
    <t>4.1.14.01.03.01</t>
  </si>
  <si>
    <t>4.1.14.01.03.02</t>
  </si>
  <si>
    <r>
      <t xml:space="preserve">Ročaj oznake HN.AL - ročaj z LED trakom pritrjen na ograjo in steno
Izdelava, dobava in montaža dvojnega kovinskega ročaja, ki se pritrdi na ograjo in steno. Ročaj je cinkan in prašno barvan, s temeljno barvo in končno barvo po izboru projektanta. Ročaj v sestavi:
</t>
    </r>
    <r>
      <rPr>
        <sz val="9"/>
        <rFont val="Arial"/>
        <family val="2"/>
      </rPr>
      <t>- dvonivojska linijska ročaja Ø 45mm, ki sta preko ploščic ploščato železo 50/5mm, vertikalno vijačena v  AB konstrukcijo. 1x ročaj na višini 62cm od tal, 1x 82 cm od tal. Na koncih sta ročaja povezana z vertikalno cevjo. V ročaju je integrirana LED luč - zajeto v popisu elektro instalacij.
Izvedba po risbah in detajlu TIPI OGRAJ št. risbe 1000.</t>
    </r>
  </si>
  <si>
    <t>4.1.14.02.</t>
  </si>
  <si>
    <t>4.1.14.02.00.</t>
  </si>
  <si>
    <t>4.1.14.02.00.01</t>
  </si>
  <si>
    <t>4.1.14.02.01.</t>
  </si>
  <si>
    <t>4.1.14.02.01.01</t>
  </si>
  <si>
    <t>Rešetka oznake GR.OW.C01 dim. 600 x 233cm (L x H)</t>
  </si>
  <si>
    <t>4.1.14.02.01.02</t>
  </si>
  <si>
    <t>Rešetka oznake GR.OW.C01 dim. 610 x 233cm (L x H)</t>
  </si>
  <si>
    <t>4.1.14.02.02.</t>
  </si>
  <si>
    <t>4.1.14.02.02.01</t>
  </si>
  <si>
    <t xml:space="preserve">Talna rešetka oznake GR.IF.C01 dim. 290 x 160cm </t>
  </si>
  <si>
    <t>4.1.14.03.</t>
  </si>
  <si>
    <t>4.1.14.03.00.</t>
  </si>
  <si>
    <t>4.1.14.03.00.01</t>
  </si>
  <si>
    <t>4.1.14.03.01.</t>
  </si>
  <si>
    <t>4.1.14.03.01.01</t>
  </si>
  <si>
    <t>4.1.14.04.</t>
  </si>
  <si>
    <t>4.1.14.04.01.</t>
  </si>
  <si>
    <t>4.1.14.04.01.01</t>
  </si>
  <si>
    <t>4.1.14.04.01.02</t>
  </si>
  <si>
    <t>Dobava Inox pločevine (AISI 316) deb. 1,2mm in izvedba cvetličnega korita (obloga AB dna in stene) - vsi stiki varjeni - vodotesna izvedba
- količine: dno= 27,5m2, stene (L=16,5m1, h=1,0m): 16,5m2;</t>
  </si>
  <si>
    <t>4.1.15.01.00.</t>
  </si>
  <si>
    <t>4.1.15.01.00.01</t>
  </si>
  <si>
    <t>4.1.15.01.00.02</t>
  </si>
  <si>
    <t>4.1.15.01.00.03</t>
  </si>
  <si>
    <t>4.1.15.01.00.04</t>
  </si>
  <si>
    <t>4.1.15.01.00.05</t>
  </si>
  <si>
    <t>4.1.15.01.00.06</t>
  </si>
  <si>
    <t>4.1.15.01.00.07</t>
  </si>
  <si>
    <t>4.1.15.01.00.08</t>
  </si>
  <si>
    <t>4.1.15.01.00.09</t>
  </si>
  <si>
    <t>4.1.15.01.00.10</t>
  </si>
  <si>
    <t>4.1.15.01.00.11</t>
  </si>
  <si>
    <t>4.1.15.01.00.12</t>
  </si>
  <si>
    <t>Predelne stene oznaka DW4 - stena višine do 7,30m:
Nabava, dobava in montaža predelnih ravnih notranjih montažnih sten iz vodoodbojnih cementnih plošč debelina stene d = 200 mm. Stena v sestavi:
- dvoslojna obloga s cementnimi ploščami d = 2x12,5 mm, kot npr.: Knauf  Aquapanel Indoor vijačenje v podkonstrukcijo
- enojna kovinska podkonstrukcija iz tankostenskih poc.profilov, npr.: 1x Knauf CW 150 (kat. C4 po EN ISO 12944 ) d = 150 mm, zgostitev profilov glede na višino
-  vmes termoizolacija  iz kamene volne (SIST DIN 13162) d = 150mm, npr.: Natur board Venti (DP5) ali tehnično enakovredno
- dvoslojna obloga s cementnimi ploščami d = 2x12,5 mm, kot npr.: Knauf  Aquapanel Indoor vijačenje v podkonstrukcijo
Sistem poljubnega proizvajalca, npr.: Knauf  Aquapanel Indoor ali tehnično enakovredno</t>
  </si>
  <si>
    <t>4.1.15.02.00.</t>
  </si>
  <si>
    <t>4.1.15.02.00.01</t>
  </si>
  <si>
    <t>4.1.15.02.00.02</t>
  </si>
  <si>
    <t>4.1.15.02.00.03</t>
  </si>
  <si>
    <t>4.1.15.02.00.04</t>
  </si>
  <si>
    <t>4.1.15.02.00.05</t>
  </si>
  <si>
    <t>4.1.15.02.00.06</t>
  </si>
  <si>
    <t>4.1.15.02.00.07</t>
  </si>
  <si>
    <t>4.1.15.02.00.08</t>
  </si>
  <si>
    <t>4.1.15.02.00.09</t>
  </si>
  <si>
    <t>4.1.15.03.02.</t>
  </si>
  <si>
    <t>4.1.15.03.02.01</t>
  </si>
  <si>
    <t>4.1.15.03.02.02</t>
  </si>
  <si>
    <t>4.1.15.03.02.03</t>
  </si>
  <si>
    <t>4.1.16.00.</t>
  </si>
  <si>
    <t>4.1.16.00.01.</t>
  </si>
  <si>
    <t>4.1.16.00.01.01</t>
  </si>
  <si>
    <t>4.1.16.00.01.02</t>
  </si>
  <si>
    <t>4.1.16.00.01.03</t>
  </si>
  <si>
    <t>4.1.16.00.01.04</t>
  </si>
  <si>
    <t>4.1.16.00.01.05</t>
  </si>
  <si>
    <t>4.1.16.00.01.06</t>
  </si>
  <si>
    <t>4.1.16.00.01.07</t>
  </si>
  <si>
    <t>4.1.16.00.01.08</t>
  </si>
  <si>
    <t>4.1.16.00.01.09</t>
  </si>
  <si>
    <t>4.1.16.00.01.10</t>
  </si>
  <si>
    <t>4.1.16.00.02.</t>
  </si>
  <si>
    <t>4.1.16.00.02.01</t>
  </si>
  <si>
    <t>4.1.16.01.</t>
  </si>
  <si>
    <t>4.1.16.01.00.</t>
  </si>
  <si>
    <t>4.1.16.01.00.01</t>
  </si>
  <si>
    <t>4.1.16.01.00.02</t>
  </si>
  <si>
    <t>4.1.16.01.00.03</t>
  </si>
  <si>
    <t>4.1.16.01.00.04</t>
  </si>
  <si>
    <t>4.1.16.01.00.05</t>
  </si>
  <si>
    <t>4.1.16.01.00.06</t>
  </si>
  <si>
    <t>4.1.16.01.00.07</t>
  </si>
  <si>
    <t>4.1.16.01.00.08</t>
  </si>
  <si>
    <t>4.1.16.00.01.11</t>
  </si>
  <si>
    <t>4.1.16.01.01.</t>
  </si>
  <si>
    <t>4.1.16.01.01.01</t>
  </si>
  <si>
    <t>4.1.16.01.01.02</t>
  </si>
  <si>
    <t>4.1.16.01.01.03</t>
  </si>
  <si>
    <t>4.1.16.01.01.04</t>
  </si>
  <si>
    <t>4.1.16.01.01.05</t>
  </si>
  <si>
    <t>4.1.16.01.01.06</t>
  </si>
  <si>
    <t>DS3A - dvokrilna kovinska vrata
- Zidarska odprtina: 1,96×2,18 - Svetla odprtina: 1,80×2,10 - Vgradnja: Beton Armiran
- Način odpiranja: Desno prednostno, levo pasivno krilo
- Kljuka v prostor: Kljuka - Kljuka iz prostora: Ročaj vtopljen v vratno krilo - Material kljuk: Nerjaveče jeklo
- Ključavnica: Enotočkovno zaklepanje
- Samozapiralo: Ne; Prednostno zapiranje
- Vratno pripiralo: Da
- Nasadila: 3x na krilo
- Prag, Tesnila: Brez praga
- Material okvirja: Jeklo, vroče cinkano; Lakirano ali prašno barvano po RAL - Barva okvirja: RAL 9006
- Material vratnega krila: Cinkano jeklo; Prašno barvan po RAL - Barva vratnega krila: RAL 9006
- Okvir vrat v širini stene: Ne
- Opomba: Vrata v skladišče iz dvorane;</t>
  </si>
  <si>
    <t>DS3A.2 - dvokrilna kovinska vrata
- Zidarska odprtina: 2,26×2,33 - Svetla odprtina: 1,80×2,10 - Vgradnja: Beton Armiran
- Način odpiranja: Desno prednostno, levo pasivno krilo
- Kljuka v prostor: Ročaj vtopljen v vratno krilo - Kljuka iz prostora: Kljuka - Material kljuk: Nerjaveče jeklo
- Ključavnica: Enotočkovno zaklepanje
- Samozapiralo: Ne
- Vratno pripiralo: Da
- Nasadila: 3x na krilo
- Prag, Tesnila: Brez praga
- Material okvirja: Jeklo, vroče cinkano; Lakirano ali prašno barvano po RAL - Barva okvirja: RAL 9006
- Material vratnega krila: Cinkano jeklo; Prašno barvan po RAL - Barva vratnega krila: RAL 9006
- Okvir vrat v širini stene: Ne
- Opomba: Vrata v skladišče ob dvorani; Obloga vrat na strani dvorane enaka kot lesena akustična obloga v dvorani;</t>
  </si>
  <si>
    <t>DS4A - dvokrilna kovinska vrata
- Zidarska odprtina: 1,50×2,10 - Svetla odprtina: 1,34×2,02 - Vgradnja: Beton Armiran
- Način odpiranja: Desno prednostno, levo pasivno krilo
- Kljuka v prostor: Kljuka - Kljuka iz prostora: Panik potisni drog po EN1125; EN1158 - Material kljuk: Nerjaveče jeklo
- Ključavnica: Enotočkovno zaklepanje
- Samozapiralo: Samozapiralo s prednostnim zapiranjem po EN1158
- Vratno pripiralo: Ne
- Nasadila: 3x na krilo
- Prag, Tesnila: Brez praga
- Material okvirja: Jeklo, vroče cinkano; Lakirano ali prašno barvano po RAL
- Material vratnega krila: Cinkano jeklo in prašno barvano po RAL
- Okvir vrat v širini stene: Ne
- Opomba: Vrata proti komunikacijskem stopnišču klet -1</t>
  </si>
  <si>
    <t>DS7A.2 - enokrilna kovinska vrata
- Zidarska odprtina: 0,99×1,575 - Svetla odprtina: 0,84×1,50 - Vgradnja: Mavčnokartonska plošča
- Požarna odpornost: EI30C5
- Način odpiranja: Krilno enostransko
- Kljuka v prostor: Gumb (bunka) - Kljuka iz prostora: Brez - Material kljuk: Nerjaveče jeklo
- Ključavnica: Enotočkovno zaklepanje
- Samozapiralo: Da
- Nasadila: 3x na krilo
- Prag, Tesnila: Brez praga
- Material okvirja: Jeklo, vroče cinkano; Lakirano ali prašno barvano po RAL - Barva okvirja: RAL 9006
- Material vratnega krila: Cinkano jeklo in prašno baarvano - Barva vratnega krila: RAL 9006
- Okvir vrat v širini stene: Ne</t>
  </si>
  <si>
    <t xml:space="preserve">DS6B.2 - enokrilna kovinska vrata
- Zidarska odprtina: 1,00×2,18 - Svetla odprtina: 0,84×2,10 - Vgradnja: DW2  - drywall - 125
- Način odpiranja: Krilno enostransko
- Kljuka v prostor: Kljuka - Kljuka iz prostora: Kljuka; S ključavnico - Material kljuk: Nerjaveče jeklo
- Ključavnica: Enotočkovno zaklepanje
- Samozapiralo: Ne
- Nasadila: 3x na krilo
- Prag, Tesnila: Brez praga
- Material okvirja: Jeklo, vroče cinkano; Lakirano ali prašno barvano po RAL
- Material vratnega krila: Cinkano jeklo; Prašno barvan po RAL
- Okvir vrat v širini stene: Ne
</t>
  </si>
  <si>
    <t>DS8A - enokrilna kovinska vrata
- Zidarska odprtina: 1,43×2,325 - Svetla odprtina: 0,98×2,10 - Vgradnja: Beton Armiran
- Način odpiranja: Krilno enostransko
- Kljuka v prostor: Panik potisni drog po EN1125; Ročaj vtopljen v vratno krilo - Kljuka iz prostora: Kljuka
- Material kljuk: Nerjaveče jeklo
- Ključavnica: Električna ključavnica; Enotočkovno zaklepanje
- Samozapiralo: Integrirano samozapiralo vgrajeno v krilo
- Vratno pripiralo: Ne
- Nasadila: 3x na krilo
- Prag, Tesnila: Brez praga
- Material okvirja: Jeklo, vroče cinkano - Barva okvirja: RAL 9006
- Material vratnega krila: Cinkano jeklo in prašno barvano - Barva vratnega krila: RAL 9006
- Okvir vrat v širini stene: Ne
- Opomba: Evakuacijska vrata iz dvorane proti evakuacijskem hodniku; Obloga vrat na strani dvorane enaka aksutični oblogi v dvorani;</t>
  </si>
  <si>
    <t>4.1.16.02.</t>
  </si>
  <si>
    <t>4.1.16.02.00.</t>
  </si>
  <si>
    <t>4.1.16.02.00.01</t>
  </si>
  <si>
    <t>4.1.16.02.00.02</t>
  </si>
  <si>
    <t>4.1.16.02.00.03</t>
  </si>
  <si>
    <t>4.1.16.02.00.04</t>
  </si>
  <si>
    <t>4.1.16.02.00.05</t>
  </si>
  <si>
    <t>4.1.16.02.00.06</t>
  </si>
  <si>
    <t>4.1.16.02.00.07</t>
  </si>
  <si>
    <t>4.1.16.02.00.08</t>
  </si>
  <si>
    <t>4.1.16.02.00.09</t>
  </si>
  <si>
    <t>4.1.16.02.01.</t>
  </si>
  <si>
    <t>4.1.16.02.01.01</t>
  </si>
  <si>
    <t>4.1.16.02.01.02</t>
  </si>
  <si>
    <t>4.1.16.03.</t>
  </si>
  <si>
    <t>4.1.16.03.00.</t>
  </si>
  <si>
    <t>4.1.16.03.00.01</t>
  </si>
  <si>
    <t>4.1.16.03.00.02</t>
  </si>
  <si>
    <t>4.1.16.03.00.03</t>
  </si>
  <si>
    <t>4.1.16.03.00.04</t>
  </si>
  <si>
    <t>4.1.16.03.00.05</t>
  </si>
  <si>
    <t>4.1.16.03.00.06</t>
  </si>
  <si>
    <t>4.1.16.03.00.07</t>
  </si>
  <si>
    <t>4.1.16.03.00.08</t>
  </si>
  <si>
    <t>4.1.16.03.00.09</t>
  </si>
  <si>
    <t>4.1.16.03.01.01</t>
  </si>
  <si>
    <t>4.1.16.03.01.02</t>
  </si>
  <si>
    <t>4.1.16.03.01.03</t>
  </si>
  <si>
    <t xml:space="preserve">DG2A.6 - enokrilna steklena vrata v kovinskem podboju
- Zidarska odprtina: 0,98×2,175 - Svetla odprtina: 0,94×2,175 - Vgradnja: DW4  - drywall - 200
- Način odpiranja: Krilno enostransko
- Kljuka v prostor: Kljuka; - Kljuka iz prostora: Kljuka;- Material kljuk: Nerjaveče jeklo
- Ključavnica: Brez
- Samozapiralo: Da
- Nasadila: Nasadila z integriranim samozapiralom, odpiranje po vertikalni osi (pivot)
- Prag, Tesnila: Brez praga
- Material okvirja: Nerjaveče jeklo
- Material vratnega krila: Peskano steklo s prehodom
- Okvir vrat v širini stene: Ne
- Opomba: Vrata k tušem garderobe C objekt;
</t>
  </si>
  <si>
    <t>DG2A.5 - enokrilna steklena vrata v kovinskem podboju
- Zidarska odprtina: 0,98×2,175 - Svetla odprtina: 0,94×2,175 - Vgradnja: DW4  - drywall - 200
- Kljuka v prostor: Kljuka; - Kljuka iz prostora: Kljuka; - Material kljuk: Nerjaveče jeklo
- Ključavnica: Brez
- Samozapiralo: Da
- Nasadila: Nasadila z integriranim samozapiralom, odpiranje po vertikalni osi (pivot)
- Prag, Tesnila: Brez praga
- Material okvirja: Nerjaveče jeklo
- Material vratnega krila: Peskano steklo s prehodom
- Okvir vrat v širini stene: Ne
- Opomba: Vrata k tušem garderobe C objekt;</t>
  </si>
  <si>
    <t>Izdelava, dobava in montaža lesenih vrat sestavljenih iz lesenega podboja - poravnanega s krilom in lesenega krila vse popolnoma obdelano po izbiri arhitekta. Vrata so v celoti zaščitena in opremljena z opremo, ki ustreza opisu projektanta iz sheme PZI načrta. Vrata izdelana po meri ali tipska od poljubnega proizvajalca.
Vrata so označena po šifrah, smer odpiranja po shemah in načrtu ARH.</t>
  </si>
  <si>
    <t>DW3A.1 - enokrilna lesena vrata v lesenem okvirju z nadvratnim polnilom
- Zidarska odprtina: 1,02×3,00 - Svetla odprtina: 0,94×2,10 - Vgradnja: Beton Armiran
- Način odpiranja: Krilno enostransko
- Kljuka v prostor: Kljuka - Kljuka iz prostora: Kljuka - Material kljuk: Nerjaveče jeklo
- Ključavnica: Enotočkovno zaklepanje
- Samozapiralo: Da
- Vratno pripiralo: Ne
- Nasadila: 3x na krilo
- Prag, Tesnila: Brez praga
- Material okvirja: Les - Barva okvirja: Brušeno, sivo oljeno
- Material vratnega krila: Les - Barva vratnega krila: Brušeno, sivo oljeno
- Obsvetloba / Nadsvetloba: Lesena polna
- Okvir vrat v širini stene: Ne
- Opomba: Vrata v garderobe C objekt.</t>
  </si>
  <si>
    <t>DW3A.2 - enokrilna lesena vrata v lesenem okvirju z nadvratnim polnilom
- Zidarska odprtina: 1,02×3,00 - Svetla odprtina: 0,94×2,10 - Vgradnja: Beton Armiran
- Način odpiranja: Krilno enostransko
- Kljuka v prostor: Kljuka - Kljuka iz prostora: Kljuka - Material kljuk: Nerjaveče jeklo
- Ključavnica: Električna ključavnica; Enotočkovno zaklepanje
- Samozapiralo: Ne
- Vratno pripiralo: Da
- Nasadila: 3x na krilo
- Prag, Tesnila: Brez praga
- Material okvirja: Les - Barva okvirja: Brušeno, sivo oljeno 
- Material vratnega krila: Les - Barva vratnega krila: Brušeno, sivo oljeno 
- Obsvetloba / Nadsvetloba: Lesena polna kot krilo
- Okvir vrat v širini stene: Ne
- Opomba: Vrata v garderobe C objekt.</t>
  </si>
  <si>
    <t>4.1.16.03.02.</t>
  </si>
  <si>
    <t>DW3A.3 - enokrilna lesena vrata v lesenem okvirju z nadvratnim in 2x obvratnim polnilom
- Zidarska odprtina: 1,39×3,15 - Svetla odprtina: 0,94×2,10 - Vgradnja: Beton Armiran
- Način odpiranja: Krilno enostransko
- Kljuka v prostor: Kljuka - Kljuka iz prostora: Ročaj vtopljen v vratno krilo - Material kljuk: Nerjaveče jeklo
- Ključavnica: Enotočkovno zaklepanje
- Samozapiralo: Da
- Vratno pripiralo: Ne
- Nasadila: 3x na krilo
- Prag, Tesnila: Brez praga
- Material okvirja: Les - Barva okvirja: Brušeno, sivo oljeno
- Material vratnega krila: Les - Barva vratnega krila: Brušeno, sivo oljeno
- Obsvetloba / Nadsvetloba: Lesena polna kot krilo
- Okvir vrat v širini stene: Ne
- Opomba: Vrata v večnamensko dvorano iz komunikacijskega hodnika; Obloga vrat na strani dvorane enaka akustični oblogi dvoran;</t>
  </si>
  <si>
    <t>4.1.16.03.01.04</t>
  </si>
  <si>
    <t>DW5A.3 - enokrilna lesena vrata v kovinskem podboju
- Zidarska odprtina: 1,10×2,18 - Svetla odprtina: 0,94×2,10 - Vgradnja: DW4  - drywall - 200
- Način odpiranja: Krilno enostransko
- Kljuka v prostor: Gumb (bunka) - Kljuka iz prostora: Kljuka - Material kljuk: Nerjaveče jeklo
- Ključavnica: Enotočkovno zaklepanje
- Samozapiralo: Da
- Vratno pripiralo: Ne
- Nasadila: 3x na krilo
- Prag, Tesnila: Brez praga
- Material okvirja: Jeklo, vroče cinkano; Lakirano ali prašno barvano po RAL - Barva okvirja: RAL 9006
- Material vratnega krila: HPL; Lakirano ali prašno barvano po RAL - Barva vratnega krila: RAL 9006
- Okvir vrat v širini stene: Ne
- Opomba: Vrata iz hodnika v skladišče klet -1</t>
  </si>
  <si>
    <t>4.1.16.03.02.01</t>
  </si>
  <si>
    <t>4.1.16.03.02.02</t>
  </si>
  <si>
    <t>4.1.16.03.02.03</t>
  </si>
  <si>
    <t>4.1.16.03.02.04</t>
  </si>
  <si>
    <t>4.1.16.03.02.05</t>
  </si>
  <si>
    <t>DW7A.1 - enokrilna lesena vrata v kovinskem podboju
- Zidarska odprtina: 1,10×2,18 - Svetla odprtina: 0,94×2,10 - Vgradnja: Beton Armiran
- Način odpiranja: Krilno enostransko
- Kljuka v prostor: Gumb (bunka) - Kljuka iz prostora: Kljuka - Material kljuk: Nerjaveče jeklo
- Ključavnica: Enotočkovno zaklepanje
- Samozapiralo: Ne
- Vratno pripiralo: Ne
- Nasadila: 3x na krilo
- Prag, Tesnila: Brez praga
- Material okvirja: Jeklo, vroče cinkano; Lakirano ali prašno barvano po RAL - Barva okvirja: RAL 9006
- Material vratnega krila: HPL; Lakirano ali prašno barvano po RAL - Barva vratnega krila: RAL 9006
- Okvir vrat v širini stene: Ne
- Opomba: Vrata v skladišče klet -1</t>
  </si>
  <si>
    <t>DW7A.2 - enokrilna lesena vrata v kovinskem podboju
- Zidarska odprtina: 1,10×2,18 - Svetla odprtina: 0,94×2,10 - Vgradnja: Beton Armiran
- Način odpiranja: Krilno enostransko
- Kljuka v prostor: Gumb (bunka) - Kljuka iz prostora: Kljuka - Material kljuk: Nerjaveče jeklo
- Ključavnica: Enotočkovno zaklepanje
- Samozapiralo: Ne
- Vratno pripiralo: Da
- Nasadila: 3x na krilo
- Prag, Tesnila: Brez praga
- Material okvirja: Jeklo, vroče cinkano; Lakirano ali prašno barvano po RAL - Barva okvirja: RAL 9006
- Material vratnega krila: HPL; Lakirano ali prašno barvano po RAL - Barva vratnega krila: RAL 9006
- Okvir vrat v širini stene: Ne
- Opomba: Vrata v čistila klet -1</t>
  </si>
  <si>
    <t>DW8A - dvokrilna lesena vrata v kovinskem podboju
- Zidarska odprtina: 1,96×2,18 - Svetla odprtina: 1,80×2,10 - Vgradnja: Beton Armiran
- Način odpiranja: Desno prednostno, levo pasivno krilo
- Kljuka v prostor: Gumb (bunka) - Kljuka iz prostora: Kljuka - Material kljuk: Nerjaveče jeklo
- Ključavnica: Električna ključavnica; Enotočkovno zaklepanje
- Samozapiralo: Da
- Vratno pripiralo: Ne
- Nasadila: 3x na krilo
- Prag, Tesnila: Brez praga
- Material okvirja: Jeklo, vroče cinkano - Barva okvirja: RAL 9006
- Material vratnega krila: Les; HPL - Barva vratnega krila: RAL 9006
- Okvir vrat v širini stene: Ne
- Dodatna oprema: Kontrola pristopa
- Opomba: Vrata v prostor za ogrevanje/hlajenje/prezračevanje;</t>
  </si>
  <si>
    <t>DW9A - dvokrilna lesena vrata v lesenem podboju z nadvratnim in 2x obvratnim polnilom
- Zidarska odprtina: 2,25×3,15 - Svetla odprtina: 1,80×2,10 - Vgradnja: Beton Armiran
- Način odpiranja: Desno prednostno, levo pasivno krilo
- Kljuka v prostor: Kljuka - Kljuka iz prostora: Ročaj vtopljen v vratno krilo - Material kljuk: Nerjaveče jeklo
- Ključavnica: Enotočkovno zaklepanje
- Samozapiralo: Samozapiralo s prednostnim zapiranjem po EN1158
- Vratno pripiralo: Ne
- Nasadila: 3x na krilo
- Prag, Tesnila: Brez praga
- Material okvirja: Les - Barva okvirja: Brušeno, sivo oljeno
- Material vratnega krila: Les - Barva vratnega krila: Brušeno, sivo oljeno
- Obsvetloba / Nadsvetloba: Lesena polna kot krilo
- Okvir vrat v širini stene: Ne
- Opomba: Vrata v dvorano za igre z žogo; Obloga vrat na strani dvorane enaka aksutični oblogi v dvorani;</t>
  </si>
  <si>
    <t>4.1.16.04.</t>
  </si>
  <si>
    <t>4.1.16.04.00.</t>
  </si>
  <si>
    <t>4.1.16.04.00.01</t>
  </si>
  <si>
    <t>4.1.16.04.00.02</t>
  </si>
  <si>
    <t>4.1.16.04.00.03</t>
  </si>
  <si>
    <t>4.1.16.04.00.04</t>
  </si>
  <si>
    <t>4.1.16.04.00.05</t>
  </si>
  <si>
    <t>4.1.16.04.00.06</t>
  </si>
  <si>
    <t>4.1.16.04.00.07</t>
  </si>
  <si>
    <t>4.1.16.04.00.08</t>
  </si>
  <si>
    <t>4.1.16.04.00.09</t>
  </si>
  <si>
    <t>Izdelava, dobava in montaža notranjih steklenih sten v sestavi:
Izvedba po shemah in detajlih Sheme notranjih steklenih sten 3/4-4/4 št. risb  2803, 2804</t>
  </si>
  <si>
    <t xml:space="preserve">Steklena stena oznake GW.C01 dim. 350 x 368 cm (L x H) z vključenimi dvokrilnimi vrati dim. 180cm ( 90 + 90cm) x 210 cm.
Steklena stena  iz varnostnega kaljenega in lepljenega stekla 2x10mm oz. po statičnem izračunu. Steklena stena je na eni strani po vertikali pritrjena na primarno jekleno konstrukcijo (zajeto v postavki  jeklena konstrukcija) izdelano iz varjenih T profilov s sistemskimi profili (kot npr. RAICO THERM+ S-I 56). Vertikalno so stekla na eni pritrjena s pokrivno letvico 56x20mm. Po drugi pokončni stranici je steklo vstavljeno v U profil, ki je utopljen v armirano-betonsko steno. Stekla so v spodnjih vogalih naslonjena na jeklena ležišča (glej detajl), le ta pa na vertikalni jekleni profil oziroma v AB steno. Steklo je spodaj vstavljeno v steklarske U profile, ki so utopljeni v tlak. Dimenzija U profila v tlaku: 40x40x40x4mm.V satekleno steno so vstavljena dvokrilna vrata dim. 1,8 x 2,1m opremljena s standardnim steklarskim okovjem in talnim samozapiralom (kot npr. Dorma Patch Fittings). Vratno krilo ima talni zaklep ter vrtikalni ročaj. Ročaj in vidno okovje po izboru projektanta. Vratno krilo je zgoraj pritrjeno s sistemskim okovjem na stransko in zgornje steklo. Varnostni potisk/folija na spodnjih steklih ni zajeto v postavki.
</t>
  </si>
  <si>
    <t xml:space="preserve">Steklena stena oznake GW.C02 dim. 200 x 300 cm (L x H) z vključenimi enokrilnimi vrati dim. 100 x 210 cm.
Steklena stena  iz varnostnega kaljenega stekla po statičnem izračunu. Steklo je spodaj/zgoraj/stransko vstavljeno v steklarske U profile, ki so utopljeni v tlak, AB steno ali oblogo stene.  V stekleno steno so vstavljena krilna vrata dim. 1,0 x 2,1m opremljena s standardnim steklarskim okovjem in talnim samozapiralom (kot npr. Dorma Patch Fittings). Vratno krilo ima talni zaklep ter vrtikalni ročaj. Ročaj in vidno okovje po izboru projektanta. Vratno krilo je zgoraj pritrjeno s sistemskim okovjem na stransko in zgornje steklo. Varnostni potisk/folija na spodnjih steklih ni zajeto v postavki.
</t>
  </si>
  <si>
    <t xml:space="preserve">Steklena stena oznake GW.C03 dim. 328 x 860 cm (L x H) z vključenimi dvokrilnimi vrati dim. 180cm ( 90 + 90cm) x 210 cm.
Steklena stena  iz varnostnega kaljenega in lepljenega stekla 2x10mm oz. po statičnem izračunu. Steklena stena je na eni strani po vertikali pritrjena na primarno jekleno konstrukcijo (zajeto v postavki  jeklena konstrukcija) izdelano iz varjenih T profilov s sistemskimi profili (kot npr. RAICO THERM+ S-I 56). Vertikalno so stekla na eni pritrjena s pokrivno letvico 56x20mm. Po drugi pokončni stranici je steklo vstavljeno v U profil, ki je utopljen v armirano-betonsko steno. Stekla so v spodnjih vogalih naslonjena na jeklena ležišča (glej detajl), le ta pa na vertikalni jekleni profil oziroma v AB steno. Steklo je spodaj vstavljeno v steklarske U profile, ki so utopljeni v tlak. Zgoraj so vstavljeni v U profil, ki je pritrjen na jekleno podkonstrukcijo, po statičnem izračunu. Dimenzija U profila v tlaku: 40x40x40x4mm, dimenzija U profila zgoraj: 60x40x60x4mm. V stekleno steno so vstavljena dvokrilna vrata dim. 1,8 x 2,1m opremljena s standardnim steklarskim okovjem in talnim samozapiralom (kot npr. Dorma Patch Fittings). Vratno krilo ima talni zaklep ter vrtikalni ročaj. Ročaj in vidno okovje po izboru projektanta. Vratno krilo je zgoraj pritrjeno s sistemskim okovjem na stransko in zgornje steklo. Varnostni potisk/folija na spodnjih steklih ni zajeto v postavki.
</t>
  </si>
  <si>
    <t xml:space="preserve">Steklena stena oznake GW.C04 dim. 200 x 304 cm (L x H) z vključenimi enokrilnimi vrati dim. 100 x 210 cm.
Steklena stena  iz varnostnega kaljenega stekla po statičnem izračunu. Steklo je spodaj/zgoraj/stransko vstavljeno v steklarske U profile, ki so utopljeni v tlak in strop.  V steno so vstavljena krilna vrata dim. 1,0 x 2,1m opremljena s standardnim steklarskim okovjem in talnim samozapiralom (kot npr. Dorma Patch Fittings). Vratno krilo ima talni zaklep ter kljuko s cilindrično ključavnico. Kljuka in vidno okovje po izboru projektanta. Vratno krilo je zgoraj pritrjeno s sistemskim okovjem na stransko in zgornje steklo. Varnostni potisk/folija na spodnjih steklih ni zajeto v postavki.
</t>
  </si>
  <si>
    <t>Steklena stena oznake GW.C05 dim. 1400 x 585 - 637 cm (L x H)
Steklena stena  iz varnostnega kaljenega in lepljenega stekla 2x10mm oz. po statičnem izračunu (padec v globino). Steklena stena je na primarno vertikalno jekleno konstrukcijo (zajeto v postavki  jeklena konstrukcija) izdelano iz varjenih T profilov po vertikali pritrjena s sistemskimi profili kot npr. RAICO THERM+ S-I 56. Vertikalno so stekla pritrjena s pokrivno letvico 56x20mm. Spodaj je steklo vstavljeno v U profil. Horizontalni spoj spodnjega in zgornjega stekla je izveden s silikonsko fugo. Varnostni potisk/folija na spodnjih steklih ni zajeto v postavki.</t>
  </si>
  <si>
    <t>4.1.16.04.01.</t>
  </si>
  <si>
    <t>4.1.16.04.01.01</t>
  </si>
  <si>
    <t>4.1.16.04.01.02</t>
  </si>
  <si>
    <t>4.1.16.04.01.03</t>
  </si>
  <si>
    <t>4.1.16.04.01.04</t>
  </si>
  <si>
    <t>4.1.16.04.01.05</t>
  </si>
  <si>
    <t>Akustična zavesa v judo telovadnici</t>
  </si>
  <si>
    <t>4.1.16.05.</t>
  </si>
  <si>
    <t>4.1.16.05.01.</t>
  </si>
  <si>
    <t>4.1.17.00.</t>
  </si>
  <si>
    <t>4.1.17.00.01.</t>
  </si>
  <si>
    <t>4.1.17.00.01.01</t>
  </si>
  <si>
    <t>4.1.17.00.01.02</t>
  </si>
  <si>
    <t>4.1.17.00.01.03</t>
  </si>
  <si>
    <t>4.1.17.00.01.04</t>
  </si>
  <si>
    <t>4.1.17.00.01.05</t>
  </si>
  <si>
    <t>4.1.17.00.01.06</t>
  </si>
  <si>
    <t>4.1.17.00.02.</t>
  </si>
  <si>
    <t>4.1.17.00.02.01</t>
  </si>
  <si>
    <t>4.1.17.01.</t>
  </si>
  <si>
    <t>4.1.17.01.01.</t>
  </si>
  <si>
    <t>4.1.17.01.01.01</t>
  </si>
  <si>
    <t>Izdelava, dobava in montaža akustične lesene stenske perforirane obloge oznaka v sestavah CL.A1. Obloga v sestavi:
- podkonstrukcija obloge: vertikalni leseni smrekovi masivni morali 5/10cm, na medsebojni osni razdalji od 60 do 70 cm, vijačeni v AB steno. Morali premazani s prozornim protipožarnim premazom  za zagotavljanje protipožarnega razreda B-s1,d0
- zvočna izolacija: kamena volna deb. 5cm kot npr. Tervol DP5 položena med profile podkonstrukcije
- zračno prepusten filc
- finalna obloga: perforirana lesena obloga deb. 1,6cm, finalna obdelava furnir iz pravega macesna beljeno po navodilih arhitekta, s perforacijo, kot npr. Trikustik R8D3. Obloga se vijači v leseno podkonstrukcijo
Obloga je premazana s prozornim protipožarnim premazom za zagotavljanje protipožarnega razreda B-s1,d0. Obloga mora imeti certifikat za udarce z žogo. Perforacije po shemi posamezne dvorane.
Upoštavti vse izreze, vpasovanja in pritrdilni material. Vse emere pomeriti na licu mesta. Izvedba po shemi projektanta in akustičnega elaborata.</t>
  </si>
  <si>
    <t>Akustična stenska obloga CL.A1</t>
  </si>
  <si>
    <t>4.1.17.01.02.</t>
  </si>
  <si>
    <t>4.1.17.01.02.01</t>
  </si>
  <si>
    <t>Akustična stenska obloga CL.A5</t>
  </si>
  <si>
    <t>4.1.17.02.</t>
  </si>
  <si>
    <t>4.1.17.02.01.</t>
  </si>
  <si>
    <t>4.1.17.02.01.01</t>
  </si>
  <si>
    <t>4.1.17.03.</t>
  </si>
  <si>
    <t>4.1.17.03.01.</t>
  </si>
  <si>
    <t>4.1.17.03.01.01</t>
  </si>
  <si>
    <t>Kotne letvice oblog v telovadnih prostorih.</t>
  </si>
  <si>
    <t>DWS1A - enokrilna drsna lesena vrata v kovinskem podboju
- Zidarska odprtina: 1,00×2,14 - Svetla odprtina: 0,90×2,14 - Vgradnja: Beton Armiran (nadometno)
- Način odpiranja: Drsno odpiranje
- Kljuka v prostor: Oglata palična navpična po SIST ISO 21542 - Kljuka iz prostora: Oglata palična navpična po SIST ISO 21542 - Material kljuk: Nerjaveče jeklo
- Ključavnica: Električna ključavnica; Metuljček s pokazateljem zasebnosti; Enotočkovno zaklepanje
- Samozapiralo: Ne
- Vratno pripiralo: Ne
- Nasadila: Drsno vodilo, nadometna montaža
- Prag, Tesnila: Brez praga
- Material okvirja: Jeklo, vroče cinkano in prašno barvano - Barva okvirja: RAL 9006
- Material vratnega krila: Les - Barva vratnega krila: Brušeno, sivo oljeno
- Obsvetloba / Nadsvetloba: Lesena polna kot krilo
- Okvir vrat v širini stene: Ne
- Opomba: Vrata v sanitarije za invalide C objekt; Možno odpiranje vrat iz zunanje strani.</t>
  </si>
  <si>
    <t>4.1.20.00.</t>
  </si>
  <si>
    <t>4.1.20.00.01.</t>
  </si>
  <si>
    <t>4.1.20.00.01.01</t>
  </si>
  <si>
    <t>4.1.20.00.01.02</t>
  </si>
  <si>
    <t>4.1.20.00.01.03</t>
  </si>
  <si>
    <t>4.1.20.00.01.04</t>
  </si>
  <si>
    <t>4.1.20.00.01.05</t>
  </si>
  <si>
    <t>4.1.20.00.01.06</t>
  </si>
  <si>
    <t>4.1.20.00.01.07</t>
  </si>
  <si>
    <t>4.1.20.00.02.</t>
  </si>
  <si>
    <t>4.1.20.00.02.01</t>
  </si>
  <si>
    <t>4.1.20.01.</t>
  </si>
  <si>
    <t>4.1.20.01.00.</t>
  </si>
  <si>
    <t>4.1.20.01.00.01</t>
  </si>
  <si>
    <t>4.1.20.01.00.02</t>
  </si>
  <si>
    <t>4.1.20.01.00.03</t>
  </si>
  <si>
    <t>4.1.20.01.00.04</t>
  </si>
  <si>
    <t>4.1.20.01.01.</t>
  </si>
  <si>
    <t>4.1.20.01.01.01</t>
  </si>
  <si>
    <t>4.1.20.01.01.02</t>
  </si>
  <si>
    <t>4.1.20.01.01.03</t>
  </si>
  <si>
    <t>4.1.20.01.01.04</t>
  </si>
  <si>
    <t>4.1.20.01.02.</t>
  </si>
  <si>
    <t>4.1.20.01.02.01</t>
  </si>
  <si>
    <t xml:space="preserve"> 2x slikanje z vodoodporno barvo na akrilni osnovi (ton barve po izboru projektanta arhitekture)
* finalna obdelava stropov višine do 4,6m</t>
  </si>
  <si>
    <t>4.1.20.01.02.02</t>
  </si>
  <si>
    <t xml:space="preserve"> 2x slikanje z vodoodporno barvo na akrilni osnovi (ton barve po izboru projektanta arhitekture)
* finalna obdelava stropov višine do 9,3m</t>
  </si>
  <si>
    <t>4.1.22.02.</t>
  </si>
  <si>
    <t>4.1.22.02.01.</t>
  </si>
  <si>
    <t>4.1.22.02.01.01</t>
  </si>
  <si>
    <t>Dobava certificiranega ognejodpornega materiala in zapiranje /zapolnitev srednje velikih in večjih odprtin / prebojev za instalacijske prehode, za zagotovitev ustrezne tesnitve med posameznimi požarnimi conami (po načrtu požarne varnosti - NPV) - kompletna pasivna požarne zaščite izvedena po sistemu in navodilih proizvajalca certificiranega sistema, vključno s predpisanim označevanjem (po izvedbi požarnega tesnenja je potrebno preboj označiti s podatki o sistemu in izvajalcu - požarna tablica).
Za celotno pasivno požarno tesnenje  je potrebno predložiti elaborat opravljenih del, z vsemi izjavami o lastnostih.
- npr. izvedba s polnilom iz ognejodporne lahke požarnoodporne malte na osnovi cementa, perlita in sintetičnih polimerov, izdelava dvostranskega opaža in zapolnitev z malto (kot npr. Hilti - CFS-M RG ali enakovredno);</t>
  </si>
  <si>
    <t xml:space="preserve">op.: požarne tesnitve manjših in srednje velikih odprtin oz. odprtin skozi katere potekajo instalacije ene vrste, niso zajete v tem sklopu popisa. Tovrstne tesnitve in tudi požarne tesnitve med zaščitnimi cevmi za instalacijske cevi, so zajete pri popisu posameznih instalacijskih del in jih izvede posamezni izvajalec instalacijskih del, pri tem je potrebno upoštevati tudi:
- za požarno tesnenje negorljivih cevi z gorljivo izolacijo je na njih potrebno dodatno požarno tesnenje z požarnim ovojem CFS-B;
- za požarno tesnenje gorljivih cevi brez izolacije je potrebno dodatno požarno tesnenje z požarnim objemko CFS-C P, požarno neskončno objemko CFS-C EL ali požarnim trakom CFS-W EL;.
- za požarne lopute ali druge elemente, ki jih je potrebno požarno tesniti, je potrebno upoštevati navodila za montažo le-teh elementov; 
</t>
  </si>
  <si>
    <t>požarna tesnitev srednje velikih odprtin / prebojev, vel. 0,05 - 0,20 m3/kos, za razred zaščite EI30</t>
  </si>
  <si>
    <t>požarna tesnitev srednje velikih odprtin / prebojev, vel. nad 0,20m3/kos, za razred zaščite EI30</t>
  </si>
  <si>
    <t>Izdelava, dobava in montaža lesene stenske perforirane obloge oznaka v sestavah CL.A5. Obloga v sestavi:
- finalna obloga: perforirana lesena obloga deb. 1,6cm, finalna obdelava furnir iz pravega macesna beljeno po navodilih arhitekta, s perforacijo, kot npr. Trikustik R8D3. Pritrditev na AB steno.
Obloga je premazana s prozornim protipožarnim premazom za zagotavljanje protipožarnega razreda B-s1,d0. Obloga mora imeti certifikat za udarce z žogo. Perforacije po shemi posamezne dvorane.
Upoštavti vse izreze, vpasovanja in pritrdilni material. Vse emere pomeriti na licu mesta. Izvedba po shemi projektanta in akustičnega elaborata.</t>
  </si>
  <si>
    <t xml:space="preserve">Izdelava, dobava in montaža pregradnih sten v sanitarijah. Pregradne stene z vrati v sanitarijah so izvedene iz vodoodpornih laminiranih lesnih plošč (HPL plošče), odpornih proti termičnim, mehanskim (praske, udarci) in kemičnim vplivom (klor). Debelina plošč 36 mm. Na tla so pritrjene z nogicami iz nerjavečega jekla višine 15 cm. Višina pregradnih sten je poravnana z zgornjim robom stenske keramike, ki sega do enake višine kot zgornji rob vrat oz. vratnega podboja (do 214cm).
Vsi izpostavljeni pravokotni robovi elementov so ojačani z aluminijastim kotnikom vgrajenim v ravnino plošče. Na sprednji strani po celotni dolžini sestava teče aluminijast U profil 42x32 mm. Vrata so poravnana v ravnino sanitarne stene in se odpirajo za max 110°. Tečaji so vgrajeni na notranji strani sanitarne stene, tako da na sprednji strani ni vidnih delov tečajev. Tečaji imajo vgrajen trak iz visoko odpornega polimera, ki omogoča samozapiranje vrat. V sanitarno steno je vgrajena tesnilna guma za zmanjšanje hrupa.
Odpiralo/zapiralo iz nerjavečega jekla, z oznakami prost/zaseden na zunanji strani in možnostjo odpiranja v sili. V notranjosti kabine vrtljivo zapiralo.
Tip okovja in kljuk po izboru arhitekta. V ceni zajeti vse izreze, ves spojni in vezni material. Izdelek kot npr. Schäfer, EF-3 WK ali enakovredno v barvi 14001 (barvna karta Schäfer).Izvedba na podlagi sheme  in potrditve projektanta. Ob evt. neskladjih se posvetovati z arhitektom!
Obračun sten vključno z vrati v m2. Upošteva se površina od tal do vrha stene.
</t>
  </si>
  <si>
    <t>pregradne sanitarne stene z vrati - objekt C</t>
  </si>
  <si>
    <t>Ogledalo dim. 110 x 120 cm (L x H)</t>
  </si>
  <si>
    <r>
      <t>dobava in polaganje stenskih keramičnih ploščic, dim. 150x75 cm, deb. ploščice 9,5mm
- tip - po dogovoru in potrditvi projektanta: npr.</t>
    </r>
    <r>
      <rPr>
        <sz val="9"/>
        <rFont val="Arial"/>
        <family val="2"/>
      </rPr>
      <t xml:space="preserve"> REFIN, seria PLANT, barva AS </t>
    </r>
    <r>
      <rPr>
        <sz val="9"/>
        <rFont val="Arial"/>
        <family val="2"/>
        <charset val="238"/>
      </rPr>
      <t xml:space="preserve">
* sanitarni in graderobni prostori </t>
    </r>
  </si>
  <si>
    <t>Dobava keramičnih oz. gres ploščic I. kvalitete in oblaganje notranjih stenskih površin (po načrtu oz. dogovoru z naročnikom ali arhitektom), vključno s predhodno pripravo površine, fugiranjem ter vsemi zaključki. 
- ploščice se lepijo na betonsko in mavčnokartonsko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stenski vogali se fugirajo s tesnilno elastično maso
- višina zgornjega roba stenske keramike je poravnana z zgornjim robom vrat (steklena vrata) oz. vratnega okvirja.
- polaganje keramike po shemi projektanta!
* izmere po m2 neto površine, brez dodatkov za razrez;</t>
  </si>
  <si>
    <t>FINALNO ČIŠČENJE</t>
  </si>
  <si>
    <t>4.1.22.03.</t>
  </si>
  <si>
    <t>4.1.22.03.01.</t>
  </si>
  <si>
    <t>4.1.22.03.01.01</t>
  </si>
  <si>
    <t>Stenska omarica za konvektor.</t>
  </si>
  <si>
    <t xml:space="preserve">Izdelava, dobava in montaža stenske hidrantne omarice v betonski steni oznaka HID_04. Omarica dim. 114 x 155cm, globine 27cm je sestavljena iz nosilnega kovinskega skritega okvirja in okvirja vratic, ki so oblečena v oblogo iz jeklene barvane pločevine deb. 3mm, RAL 9006.  Vratca se zapirajo preko varnostne ključavnice. Vse mere mora izvajalec kontrolirati na mestu samem pred izdelavo in montažo. Izvedba po shemi HID_04 VGTRADNJA HIDRANTOV št. risbe 3007.
</t>
  </si>
  <si>
    <t>Hidrantna omarica v betonski steni</t>
  </si>
  <si>
    <t>Spuščeni stropovi oznaka SS.3 - akustični strop lesna vlakna:
Nabava, dobava in montaža suhomontažnih spuščenih stropov v sestavi:
- tipska podkonstrukcija C profil 30x60 mm npr. Knauf, pritrditev v ab strop
- zvočna izolacija: mineralna volna d= 3 cm na akustičnem paneli z odmikom od roba - glej shemo, zvočna apsorpcija stropa je do αw  = 0,85, razredu gorljivosti B1-s1,d0 po EN 13501-1 kot npr. KI Venti
- lesne vlaknaste plošče dim 60 x120 cm, d= 2cm povezana z mineralnim vezivom, plošče v formatinh 120x60 cm s prirezanim robom 5 mm, finalna obdelava barvano v RAL 9006 white aluminium matt
zvočna izolativnost: DIN EN ISO 354 αw = 0,95; zvočna absorpcija (ISO 354): αw = 0,85 kot npr. KCS AMF HERADESIGN superfine plus z robovi AK-01 ali podobno.
Izvedba po detajlu projektanta in proizvajalca.</t>
  </si>
  <si>
    <t>3.1.17.01.03.</t>
  </si>
  <si>
    <t>3.1.17.01.03.01</t>
  </si>
  <si>
    <t>OZNAČBE</t>
  </si>
  <si>
    <t>Dobava in montaža nalepk Hidrant.</t>
  </si>
  <si>
    <t>Nalepka hidrant</t>
  </si>
  <si>
    <t>KONVEKTORSKE IN HIDRANTNE OMARICE</t>
  </si>
  <si>
    <t xml:space="preserve">Izdelava, dobava in montaža obešene omarice za konvektor oznaka FCO.03. Omarica dim. 83 x 109cm, širine 20cm je sestavljena iz nosilnega kovinskega ogrodja, ki se obleče v oblogo iz jeklene barvane pločevine deb. 3mm, RAL 9006, montaža na stenske nosilce. Zgoraj in spodaj rešetka za zajem in izpust zraka. Vse mere mora izvajalec kontrolirati na mestu samem pred izdelavo in montažo ter jih uskladiti z izbranim tipom konvektorja. Izvedba po shemi KONVEKTOR št. risbe 0120.
</t>
  </si>
  <si>
    <t>4.1.14.03.02.</t>
  </si>
  <si>
    <t>4.1.14.03.02.01</t>
  </si>
  <si>
    <t>4.1.14.04.00.</t>
  </si>
  <si>
    <t>4.1.14.04.00.01</t>
  </si>
  <si>
    <t>4.1.14.05.</t>
  </si>
  <si>
    <t>4.1.14.05.01.</t>
  </si>
  <si>
    <t>4.1.14.05.01.01</t>
  </si>
  <si>
    <t>4.1.14.05.01.02</t>
  </si>
  <si>
    <t>4.1.14.05.01.03</t>
  </si>
  <si>
    <t>4.1.15.01.02.</t>
  </si>
  <si>
    <t>4.1.15.01.02.01</t>
  </si>
  <si>
    <t>4.1.15.01.02.02</t>
  </si>
  <si>
    <t>4.1.15.01.02.03</t>
  </si>
  <si>
    <t>4.1.15.01.02.04</t>
  </si>
  <si>
    <t xml:space="preserve">Izdelava, dobava in montaža stenske omarice za talno gretje v leseni oblogi CL.A1 oznaka FLH.05. Omarica dim. 88 x 110cm, globine 20cm je sestavljena iz nosilnega kovinskega skritega okvirja in okvirja vratic s pločevino, ki so oblečena v oblogo oznake CL.A1 perforirana lesena obloga deb. 1,6cm, finalna obdelava furnir iz pravega macesna beljeno po navodilih arhitekta, s perforacijo, kot npr. Trikustik R8D3, pritrditev na okvir. Spodnji del obloge v višini 5cm je fiksen. Vratca se zapirajo preko ključavnice. Vse mere mora izvajalec kontrolirati na mestu samem pred izdelavo in montažo ter jih uskladiti z izbranim sistemom ogrevanja.  Izvedba po shemi FLH.05 - OMARICA ZA TALNO GRETJE št. risbe 0120.
</t>
  </si>
  <si>
    <t>Omarica talno gretje z oblogo CL.A1</t>
  </si>
  <si>
    <t>3.1.17.01.04.</t>
  </si>
  <si>
    <t xml:space="preserve">Izdelava, dobava in montaža stenske hidrantne omarice v leseni oblogi CL.A1 oznaka HID_05. Omarica dim. 114 x 155cm, globine 27cm je sestavljena iz nosilnega kovinskega skritega okvirja in okvirja vratic s pločevino, ki so oblečena v oblogo oznake CL.A1 perforirana lesena obloga deb. 1,6cm, finalna obdelava furnir iz pravega macesna beljeno po navodilih arhitekta, s perforacijo, kot npr. Trikustik R8D3, pritrditev na okvir. Spodnji del obloge v višini 5cm je fiksen. Vratca se zapirajo preko varnostne ključavnice. Vse mere mora izvajalec kontrolirati na mestu samem pred izdelavo in montažo. Izvedba po shemi HID_05 št. risbe 3007.
</t>
  </si>
  <si>
    <t>3.1.17.01.04.01</t>
  </si>
  <si>
    <t>4.1.22.04.01.</t>
  </si>
  <si>
    <t>4.1.22.04.</t>
  </si>
  <si>
    <t>4.1.22.04.01.01</t>
  </si>
  <si>
    <r>
      <rPr>
        <b/>
        <sz val="9"/>
        <rFont val="Arial"/>
        <family val="2"/>
        <charset val="238"/>
      </rPr>
      <t>vodotesni beton</t>
    </r>
    <r>
      <rPr>
        <sz val="9"/>
        <rFont val="Arial"/>
        <family val="2"/>
        <charset val="238"/>
      </rPr>
      <t xml:space="preserve"> C30/37, XC4, d32, PV-II, prerez 0,20&lt;A≤0,30 m3/m2, tem./tal., vključno s površinsko obdelavo (tip C) - zaglajeno;
- AB talna plošča d= 25 cm;
- v območju sestave tlaka nad terenom - jašek dvigala in inštalacijski jašek
&gt; opombe:
- podlaga AB plošči (zajeto v ločenih postavkah): HI folija + TI-XPS + podložni beton na tamponu;</t>
    </r>
  </si>
  <si>
    <r>
      <rPr>
        <b/>
        <sz val="9"/>
        <rFont val="Arial"/>
        <family val="2"/>
        <charset val="238"/>
      </rPr>
      <t>vodotesni beton</t>
    </r>
    <r>
      <rPr>
        <sz val="9"/>
        <rFont val="Arial"/>
        <family val="2"/>
        <charset val="238"/>
      </rPr>
      <t xml:space="preserve"> C30/37, XC4, d32, PV-II, prerez 0,60 m3/m2, tem./tal., vključno s površinsko obdelavo (tip D) - običajno zaglajena;
- AB talna plošča d= 60cm;
- v območju sestave tlaka nad terenom PO100
&gt; opombe:
- podlaga AB plošči (zajeto v ločenih postavkah): HI folija + TI-XPS + podložni beton na tamponu;</t>
    </r>
  </si>
  <si>
    <r>
      <rPr>
        <b/>
        <sz val="9"/>
        <rFont val="Arial"/>
        <family val="2"/>
        <charset val="238"/>
      </rPr>
      <t>vodotesni beton</t>
    </r>
    <r>
      <rPr>
        <sz val="9"/>
        <rFont val="Arial"/>
        <family val="2"/>
        <charset val="238"/>
      </rPr>
      <t xml:space="preserve"> C30/37, XC4, d32, PV-II, prerez 0,30&lt;A≤0,40 m3/m2, tem./tal., vključno s površinsko obdelavo (tip D) - običajno zaglajena;
- AB talna plošča d= 30,  40cm;
- v območju sestave tlaka nad terenom P0100 in SL 201 in SL 202 pritličje teren
&gt; opombe:
- podlaga AB plošči (zajeto v ločenih postavkah): HI folija + TI-XPS + podložni beton na tamponu;</t>
    </r>
  </si>
  <si>
    <r>
      <rPr>
        <b/>
        <sz val="9"/>
        <rFont val="Arial"/>
        <family val="2"/>
        <charset val="238"/>
      </rPr>
      <t xml:space="preserve">vodotesni beton </t>
    </r>
    <r>
      <rPr>
        <sz val="9"/>
        <rFont val="Arial"/>
        <family val="2"/>
        <charset val="238"/>
      </rPr>
      <t>C30/37, XC4, d32, PVII, prerez 0,80 m3/m2, tem./tal. plošče, vključno s površinsko obdelavo (tip D) - običajno zaglajena;
- AB talna plošča d= 80cm;
- v območju sestave tlaka na terenu P0100
&gt; opombe:
- podlaga AB plošči (zajeto v ločenih postavkah): HI folija + TI-XPS + podložni beton na tamponu;</t>
    </r>
  </si>
  <si>
    <t xml:space="preserve">Dobava materiala in izdelava armirano-betonskega tlaka deb. 14,0cm z obdelavo za doseganje teraco efekt. Tlak v sestavi:
- zaključni sloj: prozorna zaključna impregnacija betona proti prašenju in umazaniji, dvokomponentni premaz z malo topili in brezbarvni premaz na osnovi poliuretana (kot npr. StoWL100 prozoren ali enakovreden premaz drugega proizvajalca) - izvedba po navodilih izbranega proizvajalca zaščitnega premaza. V ceni upoštevati vertikalni zaključek - premaz v višini 20cm in kitanje stika tlak-stena.
- obdelava betona - brušenje betonskega tlaka za doseganje "teraco izgleda": Profesionalno brušenje betonske površine - diamantni brusilni stroj do rezanja K220, Az rez K360 in K400. Globina brušenje do 5mm, teraco izgled, barva se ujema z izpostavljenimi betonskimi površinami v B / C zgradbah. Zahteve za drsno odpornost: v skladu z DIN 51097 in DIN 51130.
- kompletno izvedbo AB tlaka, deb.14cm, beton C30/37, XC4, Dmax 16, armaturna mreža in PP vlakna za mikroarmiranje z vsemi dodatki za predvideno izvedbo; izdelavo dilatacij in kitanje reg; negovanje betona;
- izvedba AB tlaka na sistemske plošče za talno gretje - upoštevano v popisu strojnih instalacij!
Stik betonskega tlaka s steno se loči s polaganjem robnega EPS traku skladno z veljavnimi predpisi o zvočni izolativnosti.
Pred izvedbo del izvajalec pripravi projekt tehnologije izvedbe betona in vzorce, ki jih predhodno potrdi projektant. Izvajalec mora v ceni m2 upoštevati izvedbo dilatacij na ustrezne površine, ki se določijo v projektu izvedbe betona in vse potrebne zaščitne ukrepe do primopredaje objekta.
</t>
  </si>
  <si>
    <t xml:space="preserve">opombe:
- v ponudbi betonov zajeti vse navedene zahteve in finalne obdelave, razen zaključnih premazov in zaščit betonskih tlakov, ki so zajeti ločeno v sklopu popisa   ˝4.1.18 - TLAKARSKA DELA˝ ;
- v načrtu so v sestavi tlakov predvidene tudi ˝plavajoče AB plošče˝, ki niso zajete v tem sklopu popisa. so v zajete pri ˝4.1.5. - ZIDARSKA DELA˝ v podsklopu ˝cem.estrihi˝ ter sklopu ˝4.1.18. - TLAKARSKA DELA˝ v podsklopu ˝Teraco˝ ;
 </t>
  </si>
  <si>
    <t>4.1.18.04.03.</t>
  </si>
  <si>
    <t>4.1.18.04.03.01</t>
  </si>
  <si>
    <t>štokanje talne bet. površine z zaščitnim premazom za zunanje površine
- zun.tlak z ozn. T.C8b</t>
  </si>
  <si>
    <r>
      <t xml:space="preserve"> -</t>
    </r>
    <r>
      <rPr>
        <b/>
        <sz val="9"/>
        <rFont val="Arial"/>
        <family val="2"/>
        <charset val="238"/>
      </rPr>
      <t xml:space="preserve"> plošča SL 306</t>
    </r>
    <r>
      <rPr>
        <sz val="9"/>
        <rFont val="Arial"/>
        <family val="2"/>
        <charset val="238"/>
      </rPr>
      <t xml:space="preserve"> monolitna plošča - beton C30/37, XC1, d32, prerez 0,20&lt;A≤0,30 m3/m2,  mas.str.plošče (Hp≤ 5,0m). Površinska fino zaglajena.
Opomba: pred finalno obdelavo preveriti v PZI projektu arhitekture! (naknadno štokan beton z naknadnim zaščitnim nanosom - zajeto ločeno 29m2).</t>
    </r>
  </si>
  <si>
    <r>
      <t>Toplotna izolacija (TI) za prezračevane fasade iz plošč kamene volne z veterno zaščito
- TI - MW plošče, teh.ozn. MW-EN 13162-T5-WL(P)-TR1-CS(10)0.5-AF10-MU1 λ≤0,035 W/(m*K), z mehanskim pritrjevanjem (sidranjem) v AB steno;
- veterna zaščita iz folije (r</t>
    </r>
    <r>
      <rPr>
        <sz val="10"/>
        <color rgb="FF0070C0"/>
        <rFont val="Calibri"/>
        <family val="2"/>
        <charset val="238"/>
      </rPr>
      <t>≤</t>
    </r>
    <r>
      <rPr>
        <sz val="10"/>
        <color rgb="FF0070C0"/>
        <rFont val="Arial"/>
        <family val="2"/>
        <charset val="238"/>
      </rPr>
      <t xml:space="preserve">0,06m), ki mora biti: UV stabilna, paroprepustna na ven (r(sd) </t>
    </r>
    <r>
      <rPr>
        <sz val="10"/>
        <color rgb="FF0070C0"/>
        <rFont val="Calibri"/>
        <family val="2"/>
        <charset val="238"/>
      </rPr>
      <t>≤</t>
    </r>
    <r>
      <rPr>
        <sz val="10"/>
        <color rgb="FF0070C0"/>
        <rFont val="Arial"/>
        <family val="2"/>
        <charset val="238"/>
      </rPr>
      <t xml:space="preserve"> 0,06m) in vodoneprepustna na zunanji strani in imeti visoko kompaktnost z odpornosstjo proti trganju; stiki izvedeni s preklopi in dodatno lepljeni z namenskim trakom;</t>
    </r>
  </si>
  <si>
    <t>doplačilo k post.4.1.5.01.02.03 za izvedbo pasu vertikalne toplotne izolacije iz XPS plošče, d= 12 cm, z gladko površino in stop. preklopom, min. 700 kPa, λ≤0,038, (kot npr: STYRODUR 5000 CS ali enakovredno), lepljene s PU lepilom med seboj na HI.
- 2-sl. polaganje, izmera količin za vsak sloj ločeno (pas ob tem.pl. v dolžini 34,0m1 viš.: 0,9m= 30,6m2 x 2-sl.);
* doplačilo kot razlika nabavne cene med XPS pl. 700kPa in osn. 300kPa ;</t>
  </si>
  <si>
    <t>4.1.10.04.02.</t>
  </si>
  <si>
    <t>4.1.10.04.02.01</t>
  </si>
  <si>
    <t>Kompletne izvlečne lestve za dostop/izstop na streho, pritrjena na nosilno konstrukcijo strešnega izhodnega okna/odprtine (skladno s standardom EN 131-1). Lestve kot sistemski certificiran proizvod, šir. 500mm, prečke gl.45mm, opremljena z raztegljivimi oprijemali in hitrimi pritrdilnimi elementi, nastavljiva višina lesev po korakih višine 250mm, trdnimi zapornimi elementi z jeklenim jedrom za nastavitev višine, vključno s pritrdilnim kaavljem za vzmetenje (D=60mm)</t>
  </si>
  <si>
    <t xml:space="preserve">kompletne izvlečne lestve za dostop/izstop na streho, etažna višina izstopa 4,0m - po opisu </t>
  </si>
  <si>
    <t>4.1.12.00.01.07</t>
  </si>
  <si>
    <t>Dobava in montaža zaključne dekorativne maske iz dekorativne Alu barvane pločevine deb. 2mm, ki se pritrjuje na zunanjo stran toplotno izolacijskijskega fasadnega panela kot zaključni pas na vrhu fasadne zasteklitve. Pritrjevanje dekorativne pločevine se vrši na sistemsko nosilno konstrukcijo (kot npr. Benchmark - Kingspan ali enakovreden sistem) - po detajlu proizvajalca fasade. 
Zaščita panela: prašno barvano v barvo fasade, železov oksid DB 703 črna
V ceni EM postavke zajeti tudi:
- izdelavo PZI načrta in delavniških risb, katere potrdi projektant pred izvedbo;
- izdelavo izrezov v panelu za prehod jeklenih nosilcev strehe in finalno obdelavo okoli prebojev;
- vse potrebne transporte in manipulacije za vgradnjo/montažo
* izmera po vertikalni vidni površini dekorativne obloge;</t>
  </si>
  <si>
    <t>fasadna kovinska obloga iz Alu ploč. d=3mm, vklj. s podkonstrukcijo (po osnovnem opisu in detajlu)
* fasadna obloga pri mostovžu po načrtu (obloga z zunanje in notranje strani);</t>
  </si>
  <si>
    <t>Dobava in montaža fasadne kovinske obloge obešene fasade, izvedba po načrtu in shemi fasad
- plošče/paneli iz Alu eloksirane pločevine v črni barvi (po detajlu), d = 3 mm in pri zaključkih (vogali, streha) rezane - po načrtu;
- pritrjevanje panelnih plošč na tipsko-sistemsko kovinsko podkonstrukcijo brez zahtev po toplotni izolativnosti (po sistemu izvajalca in dogovoru s proj.arh.), ki se jo pritrdi v jekleno konstr.;
V ceni EM postavke zajeti tudi:
- izdelavo PZI načrta in delavniških risb, katere potrdi projektant pred izvedbo;
- dobavo in vgradnjo jeklene podkonstrukcije oz. vseh potrebnih pritrdil za obešanje;
- vse potrebne transporte in manipulacije za vgradnjo/montažo;
* izmera po vertikalni površini panelov;</t>
  </si>
  <si>
    <t>Ponujeni fasadni sistem mora izpolnjevati naslednje zahteve:
Sistem jeklene fasadne konstrukcije s prekinjenim termičnim členom, kateri je izveden po sistemu dodatna konstrukcija na jeklene profile. Sistem z integrirano drenažo v neprekinjenem notranjem tesnilu na vsaj treh nivojih. Stene jeklenih profilov ne smejo prebijati vijaki, ki segajo od hladnega območja skozi izolacijsko območje fasade v toplo območje.
Fasadni sistem mora biti odobren za različico pasivne hiše in preizkušen z vsemi pripadajočimi komponentami. Vsi priključki na gradbeno konstrukcijo morajo biti izvedeni z notranjimi in zunanjimi neprekinjenimi EPDM tesnili. Pritrditev osnovnega profila na pokonstrukcujo je izvedena s točkovnim varjenjem.
Sistem skonstrukcije steklene fasade sestavljen iz jeklenih stebrov in prečk z oznako CE po  EN 18380
Sistemski zasteklitveni sistem, vključno s pripadajočimi tesnilnimi profili.
Vse zatesnitve stekel in vstavnih elementov morajo biti izvedene z EPDM tesnili.
Širina profila znotraj in zunaj npr. 50 do 56 mm (profili kot npr. Schüco AOC 50 ST.SI ali RAICO THERM + 56 S-I P ali enakovredno) in sistemska pokrivna letev enake širine.
Fasada je zasnovana kot navpična fasada.</t>
  </si>
  <si>
    <t>dvokrilna zastekljena (steklo z ozn.STL 4) vrata - z ozn. FC1.2.V1 (po shemi fasade)
- ZM: 190x220 cm, (simetrični krili);
- dimenzije, delitev/odpiranje in kompletna oprema po shemi;
* v sklopu zastekljene fasade z ozn. FC1.2;</t>
  </si>
  <si>
    <t>jeklena enokrilna vrata - z ozn. FC3.2.V1 (po shemi fasade)
- ZM: 136x232 cm;
- dimenzije, delitev/odpiranje in kompletna oprema po shemi;
- s funkcijo: evakuacijska (EN1125);
* v sklopu obešene kov.  fasade z ozn. FC3.2;</t>
  </si>
  <si>
    <t>Odprtine, izrezi-utori in reže v stenah in gredah (stenah/gredah)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
* odprtine za potrebe instalacijskih prehodov ali vgradnjo instalacijskih elementov;</t>
  </si>
  <si>
    <t>primarna jeklena konstrukcija, kompletno po zgornjem opisu - osnovni elementi:
- zatege, vklj.s pritrdilnimi elementi - kot npr. tip Halfen Detan-S D76 ali enakovredno, kval.jekla S470; AKZ - razred C3 (vroče cinkanje);</t>
  </si>
  <si>
    <t>primarna jeklena konstrukcija, kompletno po zgornjem opisu - osnovni elementi:
- spojni elementi za prekinitev toplotnega mostu (kot npr. tip Farrat TBK deb. 5mm ali enakovredno): 
&gt; vel. 700x500x5 mm = 4kos; vel. 700x300x5 mm = 16kos;</t>
  </si>
  <si>
    <t>Kontrolo kvalitete materialov in izvedbe je dolžan zagotoviti izvajalec del na lastne stroške oz. jih vkalkulirati v ceno postavke.
&gt; material jeklene konstrukcije mora ustrezati predpisani kvaliteti iz načrta gradbenih konstrukcij in mora imeti ustrezna dokazila o materialu (atesti, certifikati);
&gt; izvedba nosilnih konstrukcij mora ustrezati 1.kvaliteti, zato mora izvajalec zagotoviti notranjo kontrolo (vsi zvari pregledani z ultrazvokom v delavnici in vizualni pregled spojev), posebej obremenjeni čelni in natezni zvari naj se pregledajo tudi rentgensko. O pregledu izdelati pisno poročilo z izjavo o ustreznosti kvalitete zvarov!;
&gt; pridobiti in predložiti končno poročilo (atest) izvedenih jeklenih konstrukcij s strani zunanje institucije registrirane za oceno kvalitete izvedenih jeklenih konstrukcij;</t>
  </si>
  <si>
    <t>V ceni na enoto postavk je potrebno zajeti tudi:
&gt; nerjavni (pocinkan) pritrdilni, podložni in sidrni material ter po potrebi pomožni material;
&gt; vse stroške nakladanja, zunanjih transportov, razkladanja na gradbišču z vmesnim sortiranjem in skladiščenjem ter gradbiščnim transportom do mesta vgradnje, vključno z morebitnim začasnim podpiranjem;;
&gt; stroške potrebne za pravilno pozicioniranje elementov, vključno z geodetskimi storitvami (sprotna in končna kontrola);
&gt; stroške pomožnega materiala in dela za pravilno pozicioniranje elementov;
&gt; stroške končnega pritrditve/vpetja elementov, skladno s projektno dokumentacijo;
&gt; finalno obdelavo (po opisih v postavkah) in vse potrebno za gotove in vgrajene elemente;
&gt; kompletna antikorozijska zaščita (AKZ) - za dosego zaščite po zahtevanem razredu v posamezni postavki, vključno s predhodnim peskanjem do stopnje SA 2,5 po normi ISO 12944 in ustrezno pripravo površine;
&gt; stroške zunanje kontrole in pridobitev atesta za izdelane jeklene konstrukcije s strani pristojne organizacije;</t>
  </si>
  <si>
    <t>Keramične ploščice se polagajo s stiki širine po izboru projektanta arhitekture (oz. širina fug minimalno kot določa proizvajalec) in se po polaganju zapolnijo z fugirno maso, kvalitete ustrezne namenu uporabe keramične obloge, razen če ni drugače navedeno.</t>
  </si>
  <si>
    <t>Pred izvedbo finalnih tlakov je potrebno, v primeru neravnin izvedenega cem.estriha, le-tega pobrusiti do ustrezne ravnosti ali nanesti izravnalno maso v ustrezni debelini (do 3mm).</t>
  </si>
  <si>
    <t>Beton razreda najmanj C30/37, XC4, Dmax 16 pripravljen z učinkovitim hiperplastifikatorjem pri tem mora biti vodocementno razmerje v/c &lt;0,50 (zahteva XC4 je podana, ne glede notranjo uporabo betona, zaradi zahtevanega  v/c razmerja in bližine bazena). V sestavo betona se doda tekoči dodatek za zmanjšanje krčenja zaradi izsuševanja in vihanja (6-8 kg/m3 tekočega dodatka  kot npr. SRA 100, HaBe ali enakovredno) in polipropilenska vlakna PP (0,9 kg/m3 vlaken dožine 10mm kot npr. Belmix dolžine ali enakovredno) ter po potrebi (priporočeno v poletnem času) regulator vezanja kot npr. Recover, Grace (1-1,5 kg/m3 betona) ali enakovredno. Zaradi zagotavljanja čim bolj svetlo sive barve betona se le ta pripravi s čistim cementom tipa CEM I 42,5  ali tipa CEM II A-S 42,5 in svetlim agregatom obvezno kamnolomskega izvora (dolomit ali apnenec). 
op.: projektno navedena receptura betona je okvirna, natančna receptura betona se predvidi v PIBK;</t>
  </si>
  <si>
    <t>Zaščita betona - protiprašna zaščita površinska ali globinska tako, da je  zagotovljena protidrsnost! Površinski premaz na osnovi poliuretana (kot npr. Sto WL 100 ali Protect Guard WF special concrete ali enakovredno) ali globinski protiprašni hidrofobni premazi odporni tudi na olje/maščobe (kot npr. Guard Hardener WO, Guard Industrie ali enakovredno). Ustreznost premaza obvezno predhodno preveriti na protidrsnost.</t>
  </si>
  <si>
    <t>Opaži, format opaža in postavitev opažev mora biti usklajena z arhitektom. Predvidena je uporaba velikostenskega opažnega sistema (kot npr. Doka Top 50 ali enakovredno). Razporeditev opažnih plošč in razporeditev opažnih povezav se uskladi z arhitektom in projektantom opaža. Potrebna nosilnost opaža za predviden razred vidnega betona je 120kN/m2, pri tem se mora zaključiti polnjenje opaža do vrha najkasneje v 1,5 – 2 urah. Pri stenah se je potrebno izogibati delovnim stikom oziroma morajo biti vsi delovni stiki/prekinitve betoniranja usklajeni z arhitektom.</t>
  </si>
  <si>
    <t>Dobava in vgradnja predizdelanih elementov za ojačitev betona in/ali preprečitev toplotnih mostov pri AB elementih - po statičnem izračunu in armaturnem načrtu.
* op.: vsi navedeni elementi v posameznih podpostavkah te postavke se smatrajo kot primerni proizvodi, katere pa lahko izvajalec zamenja s tehnično adekvatenimi proizvodi (glej tudi 0.1.3.3)</t>
  </si>
  <si>
    <t>BETONI OB KOMUNIKACIJSKIH POVRŠINAH IN V DVORANAH V ŠPORTNEM OBJEKTU - za stene in slope:
Za stene in slope ter stopnice: Beton razreda najmanj C30/37 XC4 Dmax 16 pripravljen z učinkovitim hiperplastifikatorjem pri tem mora biti vodocementno razmerje v/c &lt;0,48 (zahteva XC4 je podana, ne glede notranjo uporabo betona, zaradi zahtevanega  v/c razmerja). V sestavo betona se doda tekoči dodatek za zmanjšanje krčenja zaradi izsuševanja in vihanja (6-8 kg/m3 tekočega dodatka, kot npr. SRA 100, HaBe ali enakovredno) in polipropilenska vlakna PP (0,9 kg/m3 vlaken dolžine 10mm, kot npr. Belmix ali enakovredno) ter po potrebi (priporočeno v poletnem času) regulator vezanja kot npr. Recover, Grace (1-1,5 kg/m3 betona) ali enakovredno. Zaradi zagotavljanja čim bolj svetlo sive barve betona se le ta pripravi s čistim cementom tipa CEM I 42,5  ali tipa CEM II A-S 42,5 in svetlim agregatom obvezno kamnolomskega izvora (dolomit ali apnenec). 
op.: projektno navedena receptura betona je okvirna, natančna receptura betona se predvidi v PIBK;</t>
  </si>
  <si>
    <r>
      <t xml:space="preserve"> - beton C 40/ 50, XC2, VB3, d32, prereza 0,40</t>
    </r>
    <r>
      <rPr>
        <sz val="9"/>
        <rFont val="Calibri"/>
        <family val="2"/>
        <charset val="238"/>
      </rPr>
      <t>&lt;</t>
    </r>
    <r>
      <rPr>
        <sz val="9"/>
        <rFont val="Arial"/>
        <family val="2"/>
        <charset val="238"/>
      </rPr>
      <t xml:space="preserve">A </t>
    </r>
    <r>
      <rPr>
        <sz val="9"/>
        <rFont val="Calibri"/>
        <family val="2"/>
        <charset val="238"/>
      </rPr>
      <t>≤</t>
    </r>
    <r>
      <rPr>
        <sz val="9"/>
        <rFont val="Arial"/>
        <family val="2"/>
        <charset val="238"/>
      </rPr>
      <t xml:space="preserve"> 0,50 m3/m1 .Stebri CL01 in CL 02 pritličje</t>
    </r>
  </si>
  <si>
    <r>
      <t xml:space="preserve"> - beton C 30/ 37, XC2, VB2, d32, prereza 0,40</t>
    </r>
    <r>
      <rPr>
        <sz val="9"/>
        <rFont val="Calibri"/>
        <family val="2"/>
        <charset val="238"/>
      </rPr>
      <t>&lt;</t>
    </r>
    <r>
      <rPr>
        <sz val="9"/>
        <rFont val="Arial"/>
        <family val="2"/>
        <charset val="238"/>
      </rPr>
      <t xml:space="preserve">A </t>
    </r>
    <r>
      <rPr>
        <sz val="9"/>
        <rFont val="Calibri"/>
        <family val="2"/>
        <charset val="238"/>
      </rPr>
      <t>≤</t>
    </r>
    <r>
      <rPr>
        <sz val="9"/>
        <rFont val="Arial"/>
        <family val="2"/>
        <charset val="238"/>
      </rPr>
      <t xml:space="preserve"> 0,50 m3/m1 .Stebri CL03 in CL 04 pritličje</t>
    </r>
  </si>
  <si>
    <r>
      <rPr>
        <u/>
        <sz val="9"/>
        <rFont val="Arial"/>
        <family val="2"/>
        <charset val="238"/>
      </rPr>
      <t>posamezne AB stropne plošče so istočasno tudi finalni tlak (v postavkah so označene pozicije teh plošč), zato mora liti beton in kompletna izvedba ustrezati sledečim zahtevam, ki jih je upoštevati v ceni predmetnih postavk:</t>
    </r>
    <r>
      <rPr>
        <sz val="9"/>
        <rFont val="Arial"/>
        <family val="2"/>
        <charset val="238"/>
      </rPr>
      <t xml:space="preserve">
Beton razreda najmanj C30/37 XC4 Dmax 16 (trdnostni razred po načrtu GK), pripravljen z učinkovitim hiperplastifikatorjem primernim za tlake kjer se površina strojno zaglajuje (tip flooring), pri tem mora biti vodocementno razmerje v/c &lt;0,50 (zahteva XC4 je podana, ne glede notranjo uporabo betona, zaradi zahtevanega nizkega  v/c razmerja). V sestavo betona se doda dodatek proti krčenju betona z ekspanzijskih efektom na bazi kalcijevega sulfoalominata kot npr. DENKA (20-30 kg/m3 betona, odvisno od geometrije elementa in količine armature) ali enakovredno, tekoči dodatek za zmanjšanje krčenja zaradi izsuševanja in vihanja (6-8 kg/m3 tekočega dodatka kot npr. SRA 100, HaBe ali enakovredno) in polipropilenska vlakna PP 10 (0,9 kg/m3 vlaken dolžine 10mm kot. npr. Belmix ali enakovredno) ter po potrebi (priporočeno v poletnem času) regulator vezanja kot npr. Recover, Grace (1 -1,5 kg/m3 betona) ali enakovredno. Zaradi zagotavljanja čim bolj svetlo sive barve betona in ujemanja z ostalimi betoni se le ta pripravi s čistim cementom tipa CEM I 42,5  ali tipa CEM II A-S 42,5 in svetlim agregatom obvezno kamnolomskega izvora (dolomit ali apnenec). Zaradi ekspanzijskega dodatka proti krčenju se izvaja podaljšana konstantno mokra nega betona v trajanju najmanj 14 dni. V tem času površina beton ne sme biti v uporabi!
op.: projektno navedena receptura betona je okvirna, natančna receptura betona se predvidi v PIBK;</t>
    </r>
  </si>
  <si>
    <t>kompletna strešna zasteklitev tip A - element skupne dim. 5.190x2.245 mm, sestavljen iz 4-ih polj (vsako polje dim. 2.540x1.065 mm) in sicer:
- 2 x kot fiksno polje
- 2x polja z vstavljenim strešnim oknom kot NODT / NRWG (kot naprimer RAICO Frame +RI120 na elektromotorni pogon npr. D+H CDP-1500-BSY, tandemska vgradnja, namenjena za NODT ali drugi enakovredni sistemski proizvodi)</t>
  </si>
  <si>
    <t>kompletna strešna zasteklitev tip B - element skupne dim. 5.190x2.245 mm, sestavljena iz 4-ih polj (vsako polje dim. 2.540x1.065 mm) in sicer:
- 4 x kot fiksno polje</t>
  </si>
  <si>
    <t>kompletna strešna zasteklitev tip C - element skupne dim. 5.190x2.245 mm, sestavljena iz 4-ih polj (vsako polje dim. 2.540x1.065 mm) in sicer:
- 3 x polja kot fiksno polje
- 1x polje z vstavljenim  strešnim oknom (kot npr. RAICO Frame +120 RI na elektromotorni pogon namenjen za servisni izhod ali drugi enakovredni sistemski proizvod)</t>
  </si>
  <si>
    <t>Dobava in montaža prostostoječega nosilnega konstrukcijskega sistema za suhomontažne predelne stene kot npr. Cubo sistem K375 ali enakovredno. Izvedba skladno z zahtevami projekta in navodili proizvajalca. Prostostoječ sistem v sestavi (za: prostori sanitarij):</t>
  </si>
  <si>
    <t xml:space="preserve">Visoko izolativen sistem jeklene profilacije s prekinjenim toplotnim mostom za vrata in fiksne zasteklitve osnovne globine 80 mm. Sistem je na notranji in zunanji strani poravnan.
Vsi vogalni in T spoji profilov so varjeni. 2x kontinuirano pripirno tesnilo po obodu.
Barva profilov: elektrostatično prašno barvano, RAL po izboru projektanta arhitekture
Dimenzije in delitev: po shemah fasade iz PZI projekta;
Možna je vgradnja toplotno-izolativnih stekel debeline 55 mm. Tesnenje stekel z EPDM tesnili ali pa 'mokro' tesnenje s silikonom. Stekelna letvica na notranji strani jeklene ali alu izvedbe.
Zahteve glede standardov katerim mora ustrezati sistemska zunanja vrata za vgradnjo v fasadni zasteklitvi:
- toplotna izolativnost po EN ISO 10077-2: Ud &gt; 0,74 W/m2K 
- zvočna izolativnost po EN ISO 140-3: min Rw+Ctr = 30dB 
- protvlomni razred po ENV 1627 - do RC3 
- zrakotesnost po EN 12207 - razred 4 
- vodotesnost po EN 12208 - razred 9a 
- odpornost na udarni veter EN 12210 - razred C4 
- sila rokovanja po EN 12217 - razred 2 
- mehanska trajnost po EN 12400 - razred 8
</t>
  </si>
  <si>
    <r>
      <t xml:space="preserve">Sistem mora biti certificiran tudi za evakuacijske in panik izhode po EN 179 in EN 1125.
Zaključki na gradbeni element morajo biti izvedeni po RAL smernicah montaže - znotraj paronepropustni, zunaj paropropustni, vodotesni.
Zahteve glede standardov katerim mora ustrezati sistemska zunanja vrata za vgradnjo v fasadni zasteklitvi:
- toplotna izolativnost po EN ISO 10077-2: Uf =1,1 W/m2K; Ud </t>
    </r>
    <r>
      <rPr>
        <sz val="10"/>
        <color rgb="FF0070C0"/>
        <rFont val="Calibri"/>
        <family val="2"/>
        <charset val="238"/>
      </rPr>
      <t>≤</t>
    </r>
    <r>
      <rPr>
        <sz val="10"/>
        <color rgb="FF0070C0"/>
        <rFont val="Arial"/>
        <family val="2"/>
        <charset val="238"/>
      </rPr>
      <t xml:space="preserve"> 0,9 W/m2K;
- zvočna izolativnost po EN ISO 140-3: min Rw+Ctr = 30dB 
- protvlomni razred po ENV 1627 - do RC2 
- zrakotesnost po EN 12207 - razred 4 
- vodotesnost po EN 12208 - razred 5a 
- odpornost na udarni veter EN 12210 - razred C2/B2 
- sila rokovanja po EN 12217 - razred 2 
- mehanska trajnost po EN 12400 - razred 8
</t>
    </r>
  </si>
  <si>
    <t>Nadgradna toplotno izolirana konstrukcija na jekleni podkonstrukciji za fasadne in strešne zasteklitve.
Vidna širina znotraj in zunaj je 50 mm.
Pritrditev osnovnega profila na pokonstrukcujo je izvedena s točkovnim varjenjem.
Vse zatesnitve stekel in vstavnih elementov morajo biti izvedene z EPDM tesnili.
Tesnila v prečkah in stebrih so opremljena integriranimi kanali za odvod vode.
Prekrivajoči princip odvoda vode je zasnovan na višinsko zamaknjenih nivojih tesnenja pri tesnilih v stebrih in prečkah.
Vsi priključki na gradbeno konstrukcijo morajo biti izvedeni z notranjimi in zunanjimi neprekinjenimi EPDM tesnili.
Toplotna prevodnost konstrukcije Uf do 0,81 W/m2K. Debelina stekla 54 mm.
Osnovne zahtevane lastnosti za fasade:
- Toplotna izolativnost po EN ISO 10077-2
- Zvočna izolativnost po EN ISO 140-2, min: Rw+Ctr=35 dB
- Protvlomni razred po ENV 1627 - do RC3 
- Zrakotesnost po EN 12152 - razred AE 1350
- Vodotesnost po EN 12154 - RE 1350
- Odpornost na vetrne obremenitve EN 13116 - 2,0kN/m2 / 3,0kN/m2
- Odpornost na udarce po EN 14019 - I5/E5
- Skupna toplotna prevodnost fasade Ucw ≤ 0,90 W/m2K.
* fasadni sistem kot npr. Schüco AOC 50 ST.SI ali RAICO Therm + S-I 56 ali fasadni sistem drugega proizvajalca z enakimi ali boljšimi lastnostmi;</t>
  </si>
  <si>
    <t>4.1.12.04.02.</t>
  </si>
  <si>
    <t>kompletni zaključek na notranji strani med fasado in tlakom - po detajlu iz načrta ARH, v sestavi:
- TI-MW plošče - v skupni deb. 15cm, višine ca. 25cm; PZ - ca. 0,4m2/m1;
- podkonstr.poc.pl. - RŠ ca. 0,9m2/m1 ; zapolnitev in kitanje rege -  1,0m1/m1;
* izmera po dolžini kompletnega zaključka - zaključek pri zastekl.fasada/tlak: po ARH detajlu D14- risba št. 3014;</t>
  </si>
  <si>
    <t>4.1.12.04.02.01</t>
  </si>
  <si>
    <t xml:space="preserve">Kompletna dobava potrebnega materiala in izvedba zaključka na notranji strani kot talni zaključek  fasade oz. fasadne podkonstrukcije v nivoju tlaka - po detajlih iz načrta ARH. Zaključek za dosego dodatne toplotne in hidro izoliranosti ter zrakotesnosti (prehoda med fasado in tlakom objekta ).
V ceni postavke zajeti:
- dodatno toplotno izolacijo (TI): iz kamene volne- rezanje in opasovanje MW plošč različnih debelin ( kot npr. KI NaturBoard VENTI ali enakovredno);
- parna zapora (PZ): večplastna namenska folija - Sd=150m (kot npr. Delta Reflex ali enakovredno), vklj. z lepljenjem vseh stikov z namenskim lepinim trakom;
- podkonstrukcija iz pocinkane pločevine d=1,2mm;
- polnjenje rege šir. do 15mm z elastičnim polnilom in zaključno kitanje stika s trajno elastičnim kitom med tlakom in pritrdilnimi elementi fasade;
* v postavki so podane razvite širine (RŠ) oz. neto površine navedenih materialov, potrebnega za izvedbo 1m1 celotnega zaključka (za posamezni primer zaključka po detajlu);
</t>
  </si>
  <si>
    <t>Pod vsemi elementi fasade in vgradnih elementov fasade, ki segajo do tal je potrebno predvideti kovinsko podkonstrukcijo (izpolnjeno s toplotno izolacijo - kot npr. Purenit ali XPS plošče ali enakovredno) za pritrjevanje hidroizolacij + izvedbo hidroizolacij, ki preprečuje zatekanje meteorne vode pod estrih</t>
  </si>
  <si>
    <t>4.1.12.04.02.02</t>
  </si>
  <si>
    <t>kompletni zaključek na notranji strani med fasado in tlakom - po detajlu iz načrta ARH, v sestavi:
- TI-MW/XPS plošče - v skupni deb. 15-20cm, višine ca. 50-65cm; PZ - ca. 0,7-0,9m2/m1;
- podkonstr.poc.pl. - RŠ ca. 1,5-1,9m2/m1; zapolnitev in kitanje rege -  1,0m1/m1;
* izmera po dolžini kompletnega zaključka - zaključek pri zastekl.fasada/tlak: po ARH detajlu D41- risba št. 3041;</t>
  </si>
  <si>
    <t xml:space="preserve">Splošne zahteve za vidne betone:
- uporabi se opažni sistem z vsemi sistemskimi elementi, vključno s tesnili;
- opaži morajo biti pred izvedbo čisti in nepoškodovani;
- pri opaženju je potrebno uporabiti ustrezna olja, ki ne smejo kakorkoli vplivati na površine (npr. različna obarvanost površine, še posebej pri razredu VB3);
- armatura mora imeti zadostno betonsko kritje (na vidni površini ne sme biti vidnih delov armature, veznega materiala, ki bi lahko povzročalo sledove korozije in vidnih distančnikov armature);
- v primeru zatekanja cementnega mleka je predvideno brušenje betona, kar se ne zaračunava posebej oz. je zajeto v ceni postavk izvedbe betonskih in AB elementov;
- v primeru slabe kvalitete betonov je predvidena sanacija betonske površine s sanacijskimi materiali, vključno s predpripravo podlage, kar se ne zaračunava posebej oz. je zajeto v ceni postavk izvedbe betonskih in AB elementov;
- v primeru slabe kvalitete betonov in pri višjih/visokih zahtevah glede vidnosti (VB3 in VB4) razne sanacije površin s sanacijsko malto niso dopustne, zato je potrebno take AB elemente odstraniti in jih nadomestiti z novimi ustrezne kvalitete ter izgleda, stroške v zvezi s tem v celoti bremenijo izvajalca;
</t>
  </si>
  <si>
    <t>V primeru da posamezne postavke v popisu ne zajemajo celotnega opisa predhodnih in zaključnih del, potrebnih za funkcionalno dokončanje predmetne posamezne postavke, mora ponudnik izvedbo teh del vključiti v ceno na enoto!</t>
  </si>
  <si>
    <t xml:space="preserve">opis konstrukcije:
- Tlorisna površina konstrukcije strehe znaša cca. 12.180 m2 (navedena je skupna površina nad objektoma B - objekt s plavalnimi bazeni [A=8.912m2] in C - objekt s telovadnicami [A=2.728m2] ter nepokritega vmesnega dela strehe [A=540m2], ki povezuje strehi obeh objektov v celotno konstrukcijo), višina slemena pa 14,5 m. Konstrukcija strehe je sestavljena iz glavnih nosilcev višine 70 cm in širine 30 cm, na medsebojnem razmaku 6m. Na območju največjih razponov so nosilci povezani z nateznimi zategami prečnih prerezov različnih dimenzij. Za zatege je predlagan sistem Halfen Detan-S (v kolikor se zagotovi zadostno nosilnost, se lahko uporabi sistem drugega proizvajalca). Zaradi velikih razponov ter zagotavljanja zadostne statične višine so predvidene stojke iz standardnih škatlastih profilov SHS 150/12 mm, ki povezujejo zatege s tlačenim nosilcem. 
- Zgornji pasovi tlačenih nosilcev so na razmaku treh metrov bočno podprti s pomočjo standardnih škatlastih profilov SHS 120x5 mm, ki so privijačeni na zgornjo pasnico nosilcev (ti profili služijo tudi kot podpora konstrukcije svetlobnikov).
- Preko nosilcev se polaga trapezno pločevino višine 165 mm, ki služi kot nosilna podlaga zaključnih slojev položne strehe. Trapezno pločevino je treba polagati minimalno preko dveh polj.
- Streha je ponekod podprta z močnimi armiranobetonskimi stenami debeline 50 cm (objekt C), drugje pa z jeklenimi stebri iz standardnih škatlastih profilov RHS 500x300 mm z različnimi debelinami sten.
- Zavetrovanje strehe je izvedeno s pomočjo treh polj horizontalnih križev iz napenjalk okroglega prečnega prereza s premerom 27mm.
- Jekleno konstrukcijo se korozijsko ščiti z vroče cinkano prevleko:. v notranjem delu obj. B (bazenski del) razred zaščite C4; obj. C (telovadnice) in zunaj objektov B/C je razred zaščite C3.
</t>
  </si>
  <si>
    <t>3.1.16.06.01.01</t>
  </si>
  <si>
    <t>V prostorih za tuširanje in drugih mokrih prostorih je pred polaganjem stenske keramike obvezno premazati stenske površine z vodoodpornim premazom (v višini stenske obloge), ki mora biti kompatibilen s podlago in lepilom za keramiko in zagotoviti dober sprijem, kar je potrebno upoštevati pri izvedbi. Talno HI bariero pod keramičnimi ploščicami je potrebno ustrezno zaključiti na stene in izvesti tesnenje na stiku stena/tlak!</t>
  </si>
  <si>
    <t>ŠPORTNA OPREMA (del opreme, ki je vezan na možnost zaključka GO del)</t>
  </si>
  <si>
    <t>Ostale zahteve, ki morajo biti vključene v izvedbo in ceno postavk:
- tesnjenje po RAL smernicah motaže po obodu
- izdelava delavniških risb, katere potrdi projektant pred izvedbo
- z vsem potrebnim montažnim, pritrdilnim in tesnilnim materialom ter opremo
- vse potrebne transporte in manipulacije za vgradnjo/montažo
- določena vrata imajo elektro ključavnico s kontrolo dostopa (kartični sistem zaznave), kar je razvidno iz shem vrat in elektro načrta;</t>
  </si>
  <si>
    <t>Tesnost in stabilnost opažev mora biti brezpogojno zagotovljena. Opaž mora biti pripravljen tako, da so po razopaženju betonske ploskve brez deformacij, gladke oziroma v strukturi določeni s projektom in popolnoma zalite brez gnezd ter iztekajočega cementnge mleka. Izvajalec jamči za trdnost, varnost in stabilnost uporabljenih opažev. V kolikor je z načrtom/detajlom predvideno, da se določene izpostavljene robove zaključnih konstrukcijskih elementov izvede kot posnete robove (s trikotnimi letvicami dim. 3x3cm - lesene ali iz umetne mase), se mora strošek le-teh zajeti v postavki opažev.</t>
  </si>
  <si>
    <t xml:space="preserve">Pri izvedbi plošče gre za nosilno konstrukcijo, ki se površinsko obdela kot industrijski tlak - strojno zgladi z rotacijskimi gladilci  (helikopterji) predvidoma brez dodatnih posipov. Navidezne dilatacije se obvezno izvedejo po linijah negativnih momentov. Dilatacije se reže 2 cm globoko in širne 4-5 mm. Nosilna armatura se ne reže! Linije negativnih momentov mora podati statik. Pred začetkom del izvajalec pripravi PIBK – projekt izvajanja betonske konstrukcije (projekt betona) kjer predlaga razporeditev dilatacij (linije negativnih momentov in po potrebi dodatne navidezne dilatacije, ki se uskladijo s projektantom statikom in arhitektom). Izvedbo (zarez) navideznih dilatacij je potrebno zajeti v ceni betonskih del! V PIBK izvajalec navede tudi vse potrebne ukrepe kako bo tekom celotne gradnje zagotovil, da bo strojno obdelana površina betona po zaključeni gradnji imela primeren izgled glede na predpisane lastnosti vidnega betona (npr. organizacija gradbišča, da ta površina ne bo skladišče/odlagališče materiala, površina brez večjih udarnih poškodb nastalih med gradnjo, pretežno enakomeren videz betona brez izrazitih madežev rje, lokalnimi potemnitvami kot posledice dolgotrajnega odlaganja predmetov in drugih nepravilnosti).
</t>
  </si>
  <si>
    <t>TZI plast v plavajočem podu iz elastificiranih EPS plošč  deb. 3,0 cm, min. 100 kPa, λ≤0,036, ΔL'nw ≥ 27 dB (kot npr. FRAGMAT EPS SILENT T1000 ali enakovredno), plošče se polagajo na talno površino (prosto položene)
* v sestavi tlaka: 1-sl. pri T.C4, T.C5;</t>
  </si>
  <si>
    <t>4.1.5.01.03.05</t>
  </si>
  <si>
    <t>TZI plast v plavajočem podu iz elastificiranih EPS plošč  deb. 4,0 cm, min. 100 kPa, λ≤0,036, ΔL'nw ≥ 27 dB (kot npr. FRAGMAT EPS SILENT T1000 ali enakovredno), plošče se polagajo na talno površino (prosto položene)
* v sestavi tlaka: 1-sl. pri T.C3;</t>
  </si>
  <si>
    <t>4.1.16.05.01.01</t>
  </si>
  <si>
    <t>4.1.16.06.</t>
  </si>
  <si>
    <t>DVIŽNA ZAVESA v gimnastični dvorani</t>
  </si>
  <si>
    <t>Vpetje: 
Točkovno vpetje aluminijaste konstrukcije na primarne nosilce stropa dvorane. Dobavitelj mora za naročnika in projektanta izdelati tehnični projekt s točnimi obtežbami in načinom vpetja.
Elektro oprema: 
Dobavitelj mora dobaviti elektro omarico s tipkami za upravljanje in varnostnim stikalom ter ključem. Naročnik poskrbi za elektro napeljavo skladno s projektom dobavitelja. Priklop izvrši ponudnik.
Certifikati in ustreznost pregradne stene:
- Certifikat akreditirane inštitucije (TUV…) za ROLO pregradno steno skladno z DIN 18032-4
- CE izjava o skladnosti za ROLO pregradno steno 
- Dokazilo o ognje odpornosti PVC-ja v razredu B-s2,d0 po EN 13501-1 
Opomba: Barva skladna z zahtevami arhitekta.</t>
  </si>
  <si>
    <t xml:space="preserve">Elektro-dvižna pregradna zavesa dvorano po dolžini razdeli na dva dela. Enoslojna iz enega sloja poliesterske tkanine odporne na ogenj v razdedu B1. Višina 9,05m, dolžina 16m. Vključena ustrezna podkonstrukcija.
Izvajalec EI del izdela električno napeljavo od glavne omarice do kontrolne omarice, motorjev in varnostnih zavor. Kontrolna omarica, s ključem za izklop napetosti in tipko za dvig spust, se namesti na zid, kjer je pogled na rokovanje zavese nemoten. Priklop izvrši ponudnikov pooblaščeni izvajalec. Konstrukcija skladno z DIN 18032/4 (glej shemo Športne dvorane 1101 Gimnastična dvorana). Vključno s pritrjevanjem in podkonstrukcijo. Pritrjevanje na prednapete armirano betonske stropne nosilce. 
ROLO elektro navijalna pregradna stena dolžine  16m in višine približno 8,65 m dvorano po dolžini razdeli na dva dela. Spodnji del zavese do višine 2,7 m iz PVC-ja, zgornji del iz »Mesha«.
Sestava sistema:  
ALU nosilna palična konstrukcija z navijalnim mehanizmom in pogonom: 
Proti torzijska aluminijasta palična konstrukcija namensko izdelana za elektro dvižne pregradne stene z debelejšim aluminijastim profilom (odporno proti torziji). Presek konstrukcije 40 x 40 cm. V konstrukciji so nameščena navijalna sedla z vgrajenimi PVC valji ter namenska gred z notranjimi ojačitvami ter utorom za pritrjevanje platna. Na vsaki strani navijalne cevi sta vgrajena 2 cevna motorja 120 Nm s centralno povezavo.
</t>
  </si>
  <si>
    <t xml:space="preserve">Mesh: 
Zgornji del rolo navijalne pregradne stene je izdelan iz "Mesh-a". Material je gosto perforiran PVC z odlično učinkovitostjo pri pretoku zraka. "Mesh" je narejen iz najnovejše tehnologije tkanja z visoko kakovostjo in odporen na udarce proti žogam. Nizke stopnje raztezka. 
Lastnosti materiala:
- 340 g/m2
- Optimalne kotalne lastnosti
- Visoka stabilnost
- Odporen na upogib / gubanje
- Standardna barva: bela
PVC:
Spodnji del elektro dvižne zavese je izdelan iz "PVC-ja". PVC združuje najnovejšo tehnologijo tkanja z običajno visoko kakovostjo prevleke, s čimer zagotavlja izjemne tehnične lastnosti. Zagotovljene so popolne kotalne lastnosti. 
Lastnosti materiala:
- 900 g/m2
- Optimalne kotalne lastnosti
- Visoka stabilnost
- Odporen na upogib / gubanje
- Standardna barva: siva
</t>
  </si>
  <si>
    <t>Dvižna zavesa v gimnastični dvorani, kompletno po osn.opisu</t>
  </si>
  <si>
    <t xml:space="preserve">Dobava in montaža  akustične zavese v judo telovadnici. Zvesa je narejena iz 100% Trevire CS, teže 560 g/m2. Zavesa mora imeti akustične vrednosti absorpcije  v skladu s certifikatom DIN EN ISO 354: aw 0,90 in pa Flow resistance v skladu z DIN EN 29053: Rs = cca. 1,300 Pa s/m. 
Barva zavese se izbere na osnovi dostavljenih barvnih vzorcev. Blago mora biti trajno negorljivo skladno s standardom DIN4102 B1 ali EN13501-1, dokazljivo s certifikatom.
Obdelava zavese:  Zavesa mora biti po zgornjem notranjem robu ojačana s 5 cm trakom, ki omogoča zatikanje kovinskih obešal z notranje strani zavese skozi dve nosilna trakova. Spodnji rob zavese je višine 10 cm z všito obtežitveno vrvico teže 200 g/tm. Stranici osko zarobljene.
Dimenzija zavese: 13,90 Širine in 4,65 m višine. 
Zavesa mora imeti 100% nabor.
Blago kot ABSORBER CS, Gerriets GmbH ali enakovredno
</t>
  </si>
  <si>
    <t xml:space="preserve">Cena mora vsebovati dobavo in montažo kovinske podkonstrukcije, ki je pritrjena na primarno strešno kovinsko podkonstrukcijo. Kovinska konstrukcija mora ustrezati montaži vodila na način, da je vodilo skrito z robom kovinskega profila.  To pomeni, da je element na katerega se montira vodila L oblike (krivljen po naročilu na dimenzijo 50x50 mm) debelina pločevine je 3 mm in je barvano v RAL po izibiri projektanta. Nosilne konzole konstrukcije za montažo vodila pa so narejene iz pohištvene cevi kvadratnega prereza 40x40x2 mm z možnostjo nastavitve oziroma reguliranja višine pri montaži. 
Cena mora zajemati tudi dobavo in montažo vodila za obešanje akustične zavese.  Vodilo mora biti narejeno iz ekstrudiranega Alu profila, H oblike, dimenzije 35x40mm. Vodilo mora biti opremljeno z "master" koleškom, ki ima 8 ležajev (4 nosilna in 4 stabilizacijska). Nosilnost master koleška mora biti 30 kg ostalih dvoležajni koleški pa morajo imeti nosilnost 10 kg/kolo.
Izbor zavese predhodno potrdi projektant.
</t>
  </si>
  <si>
    <t>Sestavni del tlakov so tudi obstenski zaključki kitanje ali obrobe tlaka (po PZI načrtu/detajlih ARH). 
V ceni finalnih tlakov je potrebno upoštevati tudi izvedbo dilatacij (na večjih površinah - po pravilnih proizvajalca posameznega tlaka in mestih kjer je z PZI načrtom to predvideno) in sicer je predvideno:
- zarez rege v podlago tlaka (v kolikor tega ni izvedel že izvajalec podlage - AB talna plošča ali arm.cem.estrih);
- čiščenje, prednamaz in zapolnitev rege z ustreznim elastičnim materialom ter tesnitev rege s finalnim kitom (barvo  finalnega kita določi projektant ARH);</t>
  </si>
  <si>
    <t>4.1.22.05.</t>
  </si>
  <si>
    <t>4.1.22.05.01.</t>
  </si>
  <si>
    <t>Stenska mini košarkarska konstrukcija z   regulacijo višine s sedmimi različnimi možnimi 
višinami obroča v območju od 220 do 305 cm. Mini konstrukcija koša se montira na zid. Garnitura sestavlja: stenski okvir in roka koša z regulacijskim mehanizmom (220 - 305 cm) plošča polikarbonat, dimenzije 120 x 90 cm, fiksni obroč za košarko, mrežica vključena k opremi.
Potrdilo o skladnosti koša po SIST EN 1270.  
oznaka K1 v projektu opreme</t>
  </si>
  <si>
    <t>Stenski manjši košarkarski koš, odmični</t>
  </si>
  <si>
    <t>4.1.22.05.01.01</t>
  </si>
  <si>
    <t>4.1.22.05.02.</t>
  </si>
  <si>
    <t>4.1.22.05.02.01</t>
  </si>
  <si>
    <t xml:space="preserve">Stenska odmična košarkarska konstrukcija dolžina odmika k steni. Projekcija koša od zidu do 220 cm. Pritrjevanje konstrukcije na zid na ustrezno višino. Koš se zapira levo ali desno - odvisno od možnosti in dogovora na mestu z investitorjem. Izvajalec mora pred izvedbo naročniku dati v potrditev detajl pritrjevanja. Garnitura vključuje:
• V stran odmično kovinsko konstrukcijo z ustrezno pod-konstrukcijo,
• plošča sekurit dim. 180x105 cm, z okvirjem in mehko zaščito na spodnjem robu ter s strani skladno pravili. Plošča se preko amortizerja nastavlja na različne višine z višino obroča v obočju med 260 do 305 cm.
• pregibni obroč z mrežico., obročem, mrežico  
Pritrjevanje konstrukcije na steno na ustrezni višini. Potrdilo o skladnosti koša po SIST EN 1270. 
</t>
  </si>
  <si>
    <t xml:space="preserve">Stropna elektro-dvižna košarkarska konstrukcija na višini 8,1 m za glavno igrišče v gimnastični dvorani.  Pritrjevaje konstrukcije koša na  nosilno konstrukcijo koša, ki se montira pod stropne nosilce. Roka oz. konstrukcija se preko elektromotorja enostavno spušča in dviguje s krmiljenjem preko tipko v krmilni omarici, na pozicijo igre oz. v položaj pod stropom v  zaprtem položaju. Sistem mora vključevati tudi proti-padno varovalo. Metalna konstrukcija v RAL barvi po izboru investitorja. 
Garnitura vključuje: Jekleno nosilno konstrukcijo koša, dvižna konstrukcija koša, plošča sekurit dim. 180x105 cm, z okvirjem in mehko zaščito na spodnjem robu ter s strani skladno pravili. Plošča se preko amortizerja nastavlja na različne višine z višino obroča v obočju med 260 do 305 cm, s palico za nastavljanje višine. Vključeno proti-padno varovalo koša, elektro motor, pregibni obroč z mrežico. Garnitura vključuje komandno omarico s tipkami za upravljanje na zidu, ki omogoča pogled na koš med upravljanjem.
Cena mora vključevati priklop naprave v pred-pripravljeno osnovno inštalacijo na mestu omarice oz. krmiljenja naprav.
Potrdilo o skladnosti koša po SIST EN 1270. 
</t>
  </si>
  <si>
    <t>4.1.22.05.03.</t>
  </si>
  <si>
    <t>Veliki stenski košarkarski koš, odmični</t>
  </si>
  <si>
    <t>4.1.22.05.03.01</t>
  </si>
  <si>
    <t>4.1.22.05.04.</t>
  </si>
  <si>
    <t>4.1.22.05.04.01</t>
  </si>
  <si>
    <t xml:space="preserve">Rokometni gol  z aluminijastim okvirjem vrat, z zložljivo nosilno  konstrukcijo mreže, z glavno ter lovilno mrežo in talnimi pritrdili za šolsko in rekreativno rabo. Možnost uporabe tudi za dvoranski nogomet. Možnost odmika gola in pomika proti steni ob neuporabi. 
Sestava; ALU okvir vrat dim. 3 x 2 m izdelana iz profilov dim. 80x80 mm, minimalna debelina alu  2 mm.. Barvi alu vratnice bela/modra  zložljiva jeklena nosilna konstrukcija mreže, mreža za rokometni gol debelina minimalno 4 mm iz naylona, notranja lovilna mreža iz naylona, talna pritrdila za parket.
Gol skladen z veljavnimi slovenskimi in evropskimi predpisi in standardi: SIST EN 749
</t>
  </si>
  <si>
    <t>Rokometni gol, notranji, odmični</t>
  </si>
  <si>
    <t>4.1.22.05.05.</t>
  </si>
  <si>
    <t>4.1.22.05.05.01</t>
  </si>
  <si>
    <t>4.1.22.05.06.</t>
  </si>
  <si>
    <t>4.1.22.05.06.01</t>
  </si>
  <si>
    <t xml:space="preserve">Prevozni odbojkarski set s stebri (napenjalec mreže na enem od stebrov), z mehko zaščito stebrov, tekmovalno mrežo z antenami ter pokrovi za športni pod. Steber, ki je postavljen na prevoznem stojalu se pripelje na mesto igranja odbojke. Sidranje v betonsko ploščo. 
Stojalo alu, fi100mm, višine 2,5m, sidro stebra dolžine 25cm s pokrovom odbojke (2 sidra za eno stojalo). 
(glej Športne dvorane 1102 Dvorana za igre z žogo)
Skladno z veljavnimi slovenskimi in evropskimi predpisi in standardi: SIST EN 749
</t>
  </si>
  <si>
    <t>Kompletni prevozni odbojkarski set s stebri (za notranjo odbojko), po osn.opisu</t>
  </si>
  <si>
    <t>Kompletni zaris igrišč - Gimnastična dvorana: zaris glavno igrišče za košarko 3x,  badminton;</t>
  </si>
  <si>
    <t>4.1.22.05.06.02</t>
  </si>
  <si>
    <t>Kompletni zaris igrišč - Dvorana za igre z žogo:  košarka 1x, mali nogomet in rokomet (igrišče prilagojeno dimenzijam dvorane) 1x, odbojka, 3x badminton;</t>
  </si>
  <si>
    <t xml:space="preserve">Zaris oz. liniranje igrišča na podlagi predpisanih standardov, primerno za izvajanje športne vzgoje kot tudi prostočasne športne aktivnosti. Zaris prilagojen podlagi in ustrezno zaščiten s protidrsnimi premazi za parket. 
Pred izvedbo ponovna preveritev mer in uskladitev zarisa igrišča z arhitektom in uporabnikom.
</t>
  </si>
  <si>
    <t>2x glajenje bandažiranih cementnih plošč z izravnalno maso na cementni osnovi + 2x slikanje z vodoodporno barvo na akrilni osnovi (ton barve po izboru projektanta arhitekture)
* finalna obdelava oblog svetlobnikov na strehi - obloga po detajlu D-101 in D-27 iz načrta ARH, (delo se izvaja na višini od 4,0 do 19,5m od 1. talne plošče)</t>
  </si>
  <si>
    <t>2x glajenje bandažiranih cementnih plošč z izravnalno maso na cementni osnovi + 2x slikanje z vodoodporno barvo na akrilni osnovi (ton barve po izboru projektanta arhitekture)
* finalna obdelava sten do višine 4,4m
* finalna obdelava sten nad stensko keramiko do stropu  (delo se izvaja na višini od 2,1m do 4,4m)</t>
  </si>
  <si>
    <t xml:space="preserve">2x glajenje bandažiranih cementnih plošč z izravnalno maso na cementni osnovi + 2x slikanje z poldisperzijsko barvo na akrilni osnovi (ton barve po izboru projektanta arhitekture)
* finalna obdelava sten do višine 4,5m
</t>
  </si>
  <si>
    <t xml:space="preserve">2x glajenje bandažiranih cementnih plošč z izravnalno maso na cementni osnovi + 2x slikanje z poldisperzijsko barvo na akrilni osnovi (ton barve po izboru projektanta arhitekture)
* finalna obdelava sten od višine 4,5m do višine 7,3m
</t>
  </si>
  <si>
    <t>Posebne zahteve za vidne betone:
- obvezno upoštevati elaborat v PZI načrtu ˝7_4 Tehnične smernice - priporočila za izvedbo vidnih betonov˝ za projekt ˝Kopališče Ilirija˝ z dne 29.5.2021, ki ga je izdelal ˝Svetovanje pri gradnji Rok Ercegovič s.p.˝;</t>
  </si>
  <si>
    <t>4.1.3.00.01.15</t>
  </si>
  <si>
    <t>4.1.17.02.01.02</t>
  </si>
  <si>
    <t>dodatek za izvedbo krilnih vrat v sanitarni steni</t>
  </si>
  <si>
    <t>Delovna ravnina za izvedbo parne zapore in ostale strešne sestave: 
- pocinkana jeklena pločevina (EN 10142 | EN 10327; DX51D; Z200-Z275) v ploščah, deb 0,8mm, pritjevanje na nosilno jekleno trapezno pločevino in izolativne panele (po načrtu). Pločevina mora biti primerna za uporabo v 'agresivnem' bazenskem okolju (min. razred C4: prisotnost klora v zraku, vlagi..) in stični robovi primerno obdelani za preprečitev morebitnega pretrga parne zapore.
* izmera po poševni projekciji strehe z odbitki površin za svetlobnike in svetl.</t>
  </si>
  <si>
    <t>TI strehe - PIR plošče, d=12cm, lepljene
- osn.TI strehe z ozn. St1.1: polaganje v dveh slojih z zamikom spojev (d=24cm); 
* v izmeri količin upoštevan vsak sloj ločeno;</t>
  </si>
  <si>
    <t>TI strehe - MW plošče, d=12cm, mehansko pritrjene v podlago iz trapezne pločevine
- TI strehe z ozn. St1.1a - za ločitev osnovne strešne izolacije po požarnih zahtevah: pas šir. 2,0m na površinah osnovne  izolacije (PIR) in pas šir. 0,4m okoli strešnih oken-NODT;  polaganje v dveh slojih z zamikom spojev (d=24cm); 
* v izmeri količin upoštevan vsak sloj ločeno;</t>
  </si>
  <si>
    <t>dvoslojna polimer-bitumenska strešna HI (d=8,2 mm) po osnovnem opisu, na talnih površinah in vertikalnih zaključkih strehe
* v izmerah količin strehe je upoštevana tudi projekcijska površina žlebu-korita in viš.preskok v debelini TI, odbita pa je površina svetlobnikov in svetlobnih odprtin (231,8m2);</t>
  </si>
  <si>
    <t xml:space="preserve">doplačilo za izvedbo HI  žlebnega korita, RŠ= ca. 130cm, po detajlu iz načrta
- dvoslojna polimer-bitumenska strešna HI (d=8,2 mm) po osnovnem opisu;
- vključno z obdelavo-tesnenjem točkovnih strešnih odtočnikov (8kos odtokov - podtlačni sistem, ki so zajeti v ločeni postavki);
* izmera količin po razviti površini HI žlebnega korita (skupne dolžine= 257,5m1); </t>
  </si>
  <si>
    <t xml:space="preserve">izvedba vert.+horiz. HI  na stenah svetlobnikov, RŠ= 50 do 60 cm, po detajlu iz načrta
- dvoslojna polimer-bitumenska strešna HI (d=8,2 mm) po osnovnem opisu;
* izmera količin po razviti površini HI na stenah svetlobnikov  (skupne dolžine= 250,4m1); </t>
  </si>
  <si>
    <t>PZ - bitum. samolepi trak z varjenimi spoji na vertikalni površini strešnih elementov, vključno s tesnitvijo prostih zaključkov (RŠ= do 0,6m1)</t>
  </si>
  <si>
    <t>pocinkana jekl. pločevina d=0,8mm pritrjena na nos. trapezno pločevino strehe
* v izmeri so odbite tl.površine svetlobnikov in svetlobnih odprtin (190m2);</t>
  </si>
  <si>
    <t>PZ - bitumenski samolepi trak z varjenimi spoji
* v izmeri so odbite tl.površine svetlobnikov in svetlobnih odprtin (190m2);</t>
  </si>
  <si>
    <t>zaščitni sloj položen na bitum.HI: mehansko ojačan geotekstil iz PES regeneriranih vlaken, teže 600g/m2
* pod trapezno pločevino za dekorativno pločevino;</t>
  </si>
  <si>
    <t>podkonstrukcija zaklj.-dekorativne strešne obloge iz poc.trapez.pločevine (kot npr. Fisher Trapez 100)
* v izmeri so odbite tl.površine za svetlobnike in svetlobne odprtine;</t>
  </si>
  <si>
    <t>dekorativna strešna obloga iz pločevine - sistemske izvedbe (kot na primer sistems DOMICO GBS ali enakovredno)
* v izmeri so odbite tl.površine za svetlobnike in svetlobne odprtine;</t>
  </si>
  <si>
    <t>kompletna izvedba podkonstrukcije za svetlobnike, po detajlu iz načrta
- podkonstr. iz pocinkanih jeklenih pravokotnih cevi (razred zaščite za okolje C4);
* kompl. Svetlobnik 270kg/kos x 14kos;</t>
  </si>
  <si>
    <t>izvedba podkonstrukcije za zaključek izolacije pri svetlobnikih, po detajlu iz načrta
- podkonstr. iz pocinkanih jeklenih kotnikov 150/100/3mm, pritrjen v jekl. podkonstr. svetlobnikov (razred zaščite za okolje C3);
* : skupne dolžine 252m1 x ca. 6kg/m1</t>
  </si>
  <si>
    <t xml:space="preserve">Štokanje talne betonske površine, vključno s transparentnim zaščitnim premazom za zunanje površine, odpornim na zdrs - po predhodnem dogovoru s projektantom </t>
  </si>
  <si>
    <t>Podrobnejši opis zahtev za betone in obdelavo glej tč.1.3 v elaboratu PZI načrta ˝7_4 Tehnične smernice - priporočila za izvedbo vidnih betonov˝ za projekt ˝Kopališče Ilirija˝ z dne 29.5.2021, ki ga je izdelal ˝Svetovanje pri gradnji Rok Ercegovič s.p.˝;</t>
  </si>
  <si>
    <t>AB talna plošča d=13cm - teraco tlak, T.C6 - Pritličje javne komunikacije - ob stopnicah
* kompletno po osnovnem opisu;</t>
  </si>
  <si>
    <t>Dobava materiala in izdelava zaključnega talnega epoksidnega zaščitnega premaza na vodni osnovi, 2x premaz poraba min. 0,4 kg/m2, (kot npr. MAPECOAT I 620 W ali enakovredno). Premaz mora ustrezati sledečim pogojem in zahtevam: nedrseč, UV odporen, protiprašen, preprost za čiščenje, kemično odporen, imeti mora dobre higienske lastnosti brez vonja – možnost dezinfekcije, negorljiv, neprepusten za tekočine, elastičnost in zapora za razpoke (tesnjenje) mora biti zagotovljena v vgradnji.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V ceni upoštevati vertikalni zaključek - premaz v višini 20cm in kitanje stika tlak-stena.
* površinska obdelave po načrtu ARH: ˝industrijski betonski tlak˝</t>
  </si>
  <si>
    <t>Dobava materiala in zaščita betonskega tlaka s premazom (za impregnacijo betona proti prašenju, umazaniji in za utrjevanje betonske površin), vključno s predhodno pripravo površine. Premaz: protiprašno zaščito betona, bodisi površinska (spremeni barvo) ali globinska (ne vpliva na videz betona) tako, da je zagotovljena protidrsnost! Površinski premaz, ki bo spremenil barvo betona (ko npr. BSP HaBe ali Protect Guard WF special concrete ali enakovredno) ali globinski protiprašni hidrofobni premazi odporni tudi na olje/maščobe (kot npr. Guard Hardener WO, Guard Industrie ali enakovredno). Ustreznost premaza obvezno predhodno preveriti na protidrsnost.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V ceni upoštevati vertikalni zaključek - premaz v višini 20cm in kitanje stika tlak-stena.
* površinska obdelave po načrtu ARH: ˝vidni betonski tlak˝</t>
  </si>
  <si>
    <t>talni epoksi premaz - T.C1, T.C2 - Klet - pomožni prostori, skladišča, komunikacija, hodnik</t>
  </si>
  <si>
    <t>talni epoksi premaz - T.C1, T.C2, T.C4, T.C5 - pritličje in nadstropji - pomožni prostori, skladišča, komunikacija, hodnik</t>
  </si>
  <si>
    <t>4.1.18.01.02.02</t>
  </si>
  <si>
    <t>utrjevanje, impregnacija in zaščita bet. talne površine, s pripravo talne površine na konstrukcijski stropni plošči  - Nadstropje (N1) - T.C8a - Javne komunikacije</t>
  </si>
  <si>
    <t>utrjevanje, impregnacija in zaščita bet. talne površine, s pripravo površine -  T.C1 v kleti - Javne komunikacije</t>
  </si>
  <si>
    <t>4.1.3.03.02.12</t>
  </si>
  <si>
    <t>doplačilo k post. '4.1.3.03.02.01 za površinsko obdelavo zgornje (talne) površine
- VB3, fino glajenje z dodatno zahtevo po ravnosti (kot finalni tlak! - samo zaklj.premaz, ki je zajet pri ˝TLAKARSKIH DELIH˝);</t>
  </si>
  <si>
    <r>
      <t xml:space="preserve">Zaščita betona – izvede se protiprašna zaščita betona, bodisi površinska (spremeni barvo) ali globinska (ne vpliva na videz betona) tako, da je  zagotovljena protidrsnost! Površinski premaz, ki bo spremenil barvo betona (kot npr. BSP HaBe ali Protect Guard WF special concrete ali enakovredno) ali globinski protiprašni hidrofobni premazi odporni tudi na olje/maščobe (kot npr. Guard Hardener WO, Guard Industrie ali enakovredno). Ustreznost premaza obvezno predhodno preveriti na protidrsnost! 
</t>
    </r>
    <r>
      <rPr>
        <b/>
        <sz val="9"/>
        <rFont val="Arial"/>
        <family val="2"/>
        <charset val="238"/>
      </rPr>
      <t>* op.: zaključni zaščitni premazi so zajeti v ločeni svoji postavki - glej ˝TLAKARSKA DELA˝!</t>
    </r>
  </si>
  <si>
    <t>Dobava samolepilne folije s potiskom (po izboru projektanta arhitekture) in lepljenje na steklene površine svetlobnikov
* delna sončna zaščita;</t>
  </si>
  <si>
    <t>samolepilna folija s potiskom na steklenih površinah svetlobnikov</t>
  </si>
  <si>
    <t>4.1.10.04.03.</t>
  </si>
  <si>
    <t>4.1.10.04.03.01</t>
  </si>
  <si>
    <r>
      <t xml:space="preserve">Zaščita betona na tribunah  se izvede z brezbarvno, hidrofobna anti-grafitno in olje/maščobo odporno zaščito, ki preprečuje nastajanje madežev in omogoča lažje vzdrževanje površin (kot npr. ProtectGuard HD Heavy Duty, Guard Industrie ali enakovredno). Ustreznost premaza na tribunah se obvezno predhodno preveri na protidrsnost!
</t>
    </r>
    <r>
      <rPr>
        <b/>
        <sz val="9"/>
        <rFont val="Arial"/>
        <family val="2"/>
        <charset val="238"/>
      </rPr>
      <t>* op.: zaključni zaščitni premazi so zajeti v ločeni svoji postavki pri ˝4.1.18 - TLAKARSKA DELA˝!</t>
    </r>
  </si>
  <si>
    <r>
      <t xml:space="preserve">Zaščita betona na stenah in slopih se izvede z brezbarvno, hidrofobna anti-grafitno in olje/maščobo odporno zaščito, ki preprečuje nastajanje madežev in omogoča lažje vzdrževanje površin (kot npr. ProtectGuard CE special concrete, Guard Industrie ali enakovredno).
</t>
    </r>
    <r>
      <rPr>
        <b/>
        <sz val="9"/>
        <rFont val="Arial"/>
        <family val="2"/>
        <charset val="238"/>
      </rPr>
      <t>* op.: zaključni zaščitni premazi so zajeti v ločeni svoji postavki pri ˝4.1.3.05 - RAZNA DELA PRI IZVEDBI BETONSKIH DEL˝!</t>
    </r>
  </si>
  <si>
    <t>Zaščita betona na stenah in slopih se izvede z brezbarvno, hidrofobna anti-grafitno in olje/maščobo odporno zaščito, ki preprečuje nastajanje madežev in omogoča lažje vzdrževanje površin (kot npr. ProtectGuard CE special concrete, Guard Industrie ali enakovredno).</t>
  </si>
  <si>
    <t>4.1.3.05.03.</t>
  </si>
  <si>
    <t>4.1.3.05.03.01</t>
  </si>
  <si>
    <t>zaščitni premaz vidnih betonskih površin - stene, slopi</t>
  </si>
  <si>
    <r>
      <t>opaž stene W 112,113,114, dvostranski ( vezni ali podprti), stena H</t>
    </r>
    <r>
      <rPr>
        <sz val="9"/>
        <rFont val="Calibri"/>
        <family val="2"/>
        <charset val="238"/>
      </rPr>
      <t>&gt;</t>
    </r>
    <r>
      <rPr>
        <sz val="9"/>
        <rFont val="Arial"/>
        <family val="2"/>
        <charset val="238"/>
      </rPr>
      <t xml:space="preserve"> 5,0 m, brez odprtin, obdelava VB2</t>
    </r>
  </si>
  <si>
    <r>
      <t>opaž stene W 115, W 116, dvostranski ( vezni ali podprti), stena H</t>
    </r>
    <r>
      <rPr>
        <sz val="9"/>
        <rFont val="Calibri"/>
        <family val="2"/>
        <charset val="238"/>
      </rPr>
      <t>&gt;</t>
    </r>
    <r>
      <rPr>
        <sz val="9"/>
        <rFont val="Arial"/>
        <family val="2"/>
        <charset val="238"/>
      </rPr>
      <t xml:space="preserve"> 3,0 m, brez odprtin, obdelava VB2</t>
    </r>
  </si>
  <si>
    <r>
      <t>opaž stene W 105, dvostranski ( vezni ali podprti), stena H</t>
    </r>
    <r>
      <rPr>
        <sz val="9"/>
        <rFont val="Calibri"/>
        <family val="2"/>
        <charset val="238"/>
      </rPr>
      <t>&gt;</t>
    </r>
    <r>
      <rPr>
        <sz val="9"/>
        <rFont val="Arial"/>
        <family val="2"/>
        <charset val="238"/>
      </rPr>
      <t xml:space="preserve"> 1,0 m, brez odprtin ( obdelava VB3)</t>
    </r>
  </si>
  <si>
    <r>
      <t>opaž stene W 117, dvostranski ( vezni ali podprti), stena H</t>
    </r>
    <r>
      <rPr>
        <sz val="9"/>
        <rFont val="Calibri"/>
        <family val="2"/>
        <charset val="238"/>
      </rPr>
      <t>&gt;</t>
    </r>
    <r>
      <rPr>
        <sz val="9"/>
        <rFont val="Arial"/>
        <family val="2"/>
        <charset val="238"/>
      </rPr>
      <t xml:space="preserve"> 5,0 m, brez odprtin ( obdelava zunanja stran VB2, notranja stran VB3)</t>
    </r>
  </si>
  <si>
    <t>3.1.16.06.01.</t>
  </si>
  <si>
    <t>Dobava materiala in izdelava športnega poda v sestavi:
- finalna obloga iz masivnega parketa, primerne trdote, 4x lakiran, 57/20 mm;
- podkonstrukcija: elastičen športni pod iz vezanih plošč 2 x 12 mm = 24 mm, dvojna lesena
podkonstrukcija na elastičnih podstavkih iz poliuretana d = 19 mm, absorpcija ≥ 25% po EN 14808; vertikalna deformacija ≤ 5 mm po EN 14809, koeficient protidrnsoti 80 to 110 po EN 13036-4; odbojnost žoge ≥ 90 %  EN 12235; abrazivna odpornost ≤ 0.08 g po EV ISO 5470-1; udarna odpornost ≥ 8 po EN 1517; odpornost za udolbine ≤ 0.5 po EN 1516; požarna odpornost Cfl-s1 pod EN 13501-1 kot npr. CONNOR NEOSHOK.
Športni pod mora biti testiran glede izpolnjevanja lastnosti po zakonsko veljavnem standardu EN 14904;
* potrebno je izdelati vzorec, ki ga potrdi arhitekt. Material, vzorec oz. barva parketa mora biti usklajena s stenskimi akustičnimi oblogami. Toniranje tal ali obloge upoštevati v ponudbi.</t>
  </si>
  <si>
    <t>Podkonstrukcija zaključne-dekorativne strešne obloge: 
- elementi/paneli iz pocinkane trapezne pločevine 100/275/0.88 (teža 10,06 kg/m2), položena na zaščitno plast primarne hidroizolacije strehe;
- elementi/paneli trapezne pločevine, so na konceh pritrjeni na podlago z linijsko zgibanim profilom, le-ti pa se pritrdijo na nerjavna jeklene sidrne palice l=60cm (raster sider 6/6m, na bolj ukrivljenem delu pa tudi do 6/5m oz. 6/4m; število vseh palic na strehi obj. B in C je cca 450kom) po detajlu pritrjevanja pločevine oz. delavniškem načrtu izvajalca - v ceni postavke zajeti tudi vse  elemente za pritrjevanje trapezne pločevine;
* izmere količin po položeni površini trapezne pločevine na strehi;</t>
  </si>
  <si>
    <t>Ograja oznake FCM.CS - pritrjena na beton s strani
Izdelava, dobava in montaža kovinske ograje poljubnega proizvajalca, kot npr.: Carlstahl ali tehnično enakovredno, višina ograje 110-120cm + 27cm višina za sidranje. 
- sidranje in pritrditev kovinske ograje z navojnim palicami, maticami in vsem ostalim spojnim materialom. Sidranje v AB konstrukcijo.
Izvedba po risbah in detajlu TIPI OGRAJ št. risbe 1000.</t>
  </si>
  <si>
    <t xml:space="preserve">Izdelava, dobava in montaža nerjaveče ograje. Ograja je izdelana v kombinaciji cevi, sestavljenih v okvir in polnila iz pletene mreže; svetle višine 100 - 120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</si>
  <si>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 xml:space="preserve">Izdelava, dobava in montaža nerjaveče ograje posebnih oblik oznaka FCMC. Ograja je izdelana v kombinaciji cevi, sestavljenih v okvir in polnila iz pletene mreže; svetle spreminjajoče višine 100 - 200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</si>
  <si>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Ograja oznake FCMC.CS - pritrjena na beton s strani
Izdelava, dobava in montaža kovinske ograje poljubnega proizvajalca, kot npr.: Carlstahl ali tehnično enakovredno, višina ograje je spreminjajoča od 110 do 200cm + 27cm višina za sidranje. 
- sidranje in pritrditev kovinske ograje z navojnim palicami, maticami in vsem ostalim spojnim materialom. Sidranje v AB konstrukcijo.
Izvedba po risbah in detajlu STOPNIŠČA OBJEKT B št. risbe 0920 in TIPI OGRAJ št. risbe 1000. Obračun ograje v m2.</t>
  </si>
  <si>
    <t>1.količina</t>
  </si>
  <si>
    <t>zmanjšanje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</si>
</sst>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 numFmtId="175" formatCode="#,##0.0"/>
  </numFmts>
  <fonts count="102">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10"/>
      <name val="Arial Narrow"/>
      <family val="2"/>
      <charset val="238"/>
    </font>
    <font>
      <sz val="9"/>
      <color rgb="FFFF0000"/>
      <name val="Arial"/>
      <family val="2"/>
      <charset val="238"/>
    </font>
    <font>
      <sz val="9"/>
      <color theme="1"/>
      <name val="Arial"/>
      <family val="2"/>
      <charset val="238"/>
    </font>
    <font>
      <sz val="10"/>
      <name val="Arial CE"/>
      <charset val="238"/>
    </font>
    <font>
      <sz val="10"/>
      <color rgb="FF0070C0"/>
      <name val="Arial CE"/>
      <charset val="238"/>
    </font>
    <font>
      <sz val="10"/>
      <name val="Arial CE"/>
      <family val="2"/>
      <charset val="238"/>
    </font>
    <font>
      <i/>
      <sz val="9"/>
      <name val="Arial"/>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u/>
      <sz val="9"/>
      <name val="Arial"/>
      <family val="2"/>
      <charset val="238"/>
    </font>
    <font>
      <sz val="10"/>
      <color rgb="FFFF0000"/>
      <name val="Arial"/>
      <family val="2"/>
      <charset val="238"/>
    </font>
    <font>
      <sz val="8"/>
      <name val="Arial"/>
      <family val="2"/>
      <charset val="238"/>
    </font>
    <font>
      <sz val="10"/>
      <color rgb="FF0070C0"/>
      <name val="Calibri"/>
      <family val="2"/>
      <charset val="238"/>
    </font>
    <font>
      <b/>
      <sz val="10"/>
      <color rgb="FF0070C0"/>
      <name val="GreekC"/>
      <charset val="238"/>
    </font>
    <font>
      <sz val="9"/>
      <name val="Arial CE"/>
      <family val="2"/>
      <charset val="238"/>
    </font>
    <font>
      <b/>
      <sz val="9"/>
      <color rgb="FFFF0000"/>
      <name val="Arial"/>
      <family val="2"/>
      <charset val="238"/>
    </font>
    <font>
      <sz val="9"/>
      <name val="Calibri"/>
      <family val="2"/>
      <charset val="238"/>
    </font>
    <font>
      <i/>
      <sz val="8"/>
      <name val="Arial"/>
      <family val="2"/>
      <charset val="238"/>
    </font>
    <font>
      <vertAlign val="superscript"/>
      <sz val="9"/>
      <name val="Arial"/>
      <family val="2"/>
      <charset val="238"/>
    </font>
    <font>
      <sz val="9"/>
      <color rgb="FF000000"/>
      <name val="Arial"/>
      <family val="2"/>
      <charset val="238"/>
    </font>
    <font>
      <sz val="9"/>
      <name val="Arial CE"/>
      <charset val="238"/>
    </font>
    <font>
      <sz val="9"/>
      <name val="Arial"/>
      <family val="2"/>
    </font>
    <font>
      <b/>
      <sz val="10"/>
      <color rgb="FF0070C0"/>
      <name val="Arial"/>
      <family val="2"/>
      <charset val="238"/>
    </font>
    <font>
      <sz val="10"/>
      <name val="Arial CE"/>
    </font>
    <font>
      <sz val="9"/>
      <name val="Times New Roman"/>
      <family val="1"/>
      <charset val="238"/>
    </font>
    <font>
      <b/>
      <sz val="10"/>
      <color rgb="FF0070C0"/>
      <name val="Times New Roman"/>
      <family val="1"/>
      <charset val="238"/>
    </font>
    <font>
      <sz val="7"/>
      <name val="Arial"/>
      <family val="2"/>
      <charset val="238"/>
    </font>
    <font>
      <sz val="10"/>
      <color rgb="FF0070C0"/>
      <name val="Arial"/>
      <family val="2"/>
    </font>
    <font>
      <sz val="11"/>
      <color indexed="8"/>
      <name val="Calibri"/>
      <family val="2"/>
    </font>
    <font>
      <sz val="11"/>
      <color indexed="8"/>
      <name val="Arial"/>
      <family val="2"/>
    </font>
    <font>
      <sz val="10"/>
      <name val="Arial CE"/>
      <family val="2"/>
    </font>
  </fonts>
  <fills count="49">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rgb="FFFFFF00"/>
        <bgColor indexed="64"/>
      </patternFill>
    </fill>
  </fills>
  <borders count="29">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686">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9" fillId="0" borderId="0"/>
    <xf numFmtId="0" fontId="22" fillId="0" borderId="0"/>
    <xf numFmtId="0" fontId="9"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7" fillId="5" borderId="0" applyNumberFormat="0" applyBorder="0" applyAlignment="0" applyProtection="0"/>
    <xf numFmtId="0" fontId="26" fillId="6" borderId="0" applyNumberFormat="0" applyBorder="0" applyAlignment="0" applyProtection="0"/>
    <xf numFmtId="0" fontId="27" fillId="6" borderId="0" applyNumberFormat="0" applyBorder="0" applyAlignment="0" applyProtection="0"/>
    <xf numFmtId="0" fontId="26" fillId="7"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7" fillId="8" borderId="0" applyNumberFormat="0" applyBorder="0" applyAlignment="0" applyProtection="0"/>
    <xf numFmtId="0" fontId="26" fillId="9" borderId="0" applyNumberFormat="0" applyBorder="0" applyAlignment="0" applyProtection="0"/>
    <xf numFmtId="0" fontId="27" fillId="9" borderId="0" applyNumberFormat="0" applyBorder="0" applyAlignment="0" applyProtection="0"/>
    <xf numFmtId="0" fontId="26" fillId="10" borderId="0" applyNumberFormat="0" applyBorder="0" applyAlignment="0" applyProtection="0"/>
    <xf numFmtId="0" fontId="27"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1" borderId="0" applyNumberFormat="0" applyBorder="0" applyAlignment="0" applyProtection="0"/>
    <xf numFmtId="0" fontId="27" fillId="11" borderId="0" applyNumberFormat="0" applyBorder="0" applyAlignment="0" applyProtection="0"/>
    <xf numFmtId="0" fontId="26" fillId="12"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7" fillId="13" borderId="0" applyNumberFormat="0" applyBorder="0" applyAlignment="0" applyProtection="0"/>
    <xf numFmtId="0" fontId="26" fillId="8" borderId="0" applyNumberFormat="0" applyBorder="0" applyAlignment="0" applyProtection="0"/>
    <xf numFmtId="0" fontId="27" fillId="8" borderId="0" applyNumberFormat="0" applyBorder="0" applyAlignment="0" applyProtection="0"/>
    <xf numFmtId="0" fontId="26" fillId="11" borderId="0" applyNumberFormat="0" applyBorder="0" applyAlignment="0" applyProtection="0"/>
    <xf numFmtId="0" fontId="27" fillId="11" borderId="0" applyNumberFormat="0" applyBorder="0" applyAlignment="0" applyProtection="0"/>
    <xf numFmtId="0" fontId="26" fillId="14" borderId="0" applyNumberFormat="0" applyBorder="0" applyAlignment="0" applyProtection="0"/>
    <xf numFmtId="0" fontId="27" fillId="14" borderId="0" applyNumberFormat="0" applyBorder="0" applyAlignment="0" applyProtection="0"/>
    <xf numFmtId="0" fontId="28" fillId="15"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5" borderId="0" applyNumberFormat="0" applyBorder="0" applyAlignment="0" applyProtection="0"/>
    <xf numFmtId="0" fontId="29" fillId="15" borderId="0" applyNumberFormat="0" applyBorder="0" applyAlignment="0" applyProtection="0"/>
    <xf numFmtId="0" fontId="28" fillId="12" borderId="0" applyNumberFormat="0" applyBorder="0" applyAlignment="0" applyProtection="0"/>
    <xf numFmtId="0" fontId="29" fillId="12" borderId="0" applyNumberFormat="0" applyBorder="0" applyAlignment="0" applyProtection="0"/>
    <xf numFmtId="0" fontId="28" fillId="13" borderId="0" applyNumberFormat="0" applyBorder="0" applyAlignment="0" applyProtection="0"/>
    <xf numFmtId="0" fontId="29" fillId="13" borderId="0" applyNumberFormat="0" applyBorder="0" applyAlignment="0" applyProtection="0"/>
    <xf numFmtId="0" fontId="28" fillId="16" borderId="0" applyNumberFormat="0" applyBorder="0" applyAlignment="0" applyProtection="0"/>
    <xf numFmtId="0" fontId="29" fillId="16" borderId="0" applyNumberFormat="0" applyBorder="0" applyAlignment="0" applyProtection="0"/>
    <xf numFmtId="0" fontId="28" fillId="17" borderId="0" applyNumberFormat="0" applyBorder="0" applyAlignment="0" applyProtection="0"/>
    <xf numFmtId="0" fontId="29"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1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9"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9"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6" borderId="0" applyNumberFormat="0" applyBorder="0" applyAlignment="0" applyProtection="0"/>
    <xf numFmtId="0" fontId="26" fillId="24" borderId="0" applyNumberFormat="0" applyBorder="0" applyAlignment="0" applyProtection="0"/>
    <xf numFmtId="0" fontId="26" fillId="28"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9"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19" borderId="0" applyNumberFormat="0" applyBorder="0" applyAlignment="0" applyProtection="0"/>
    <xf numFmtId="0" fontId="26" fillId="20" borderId="0" applyNumberFormat="0" applyBorder="0" applyAlignment="0" applyProtection="0"/>
    <xf numFmtId="0" fontId="26" fillId="25" borderId="0" applyNumberFormat="0" applyBorder="0" applyAlignment="0" applyProtection="0"/>
    <xf numFmtId="0" fontId="28" fillId="25"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9"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30" borderId="0" applyNumberFormat="0" applyBorder="0" applyAlignment="0" applyProtection="0"/>
    <xf numFmtId="0" fontId="26" fillId="31" borderId="0" applyNumberFormat="0" applyBorder="0" applyAlignment="0" applyProtection="0"/>
    <xf numFmtId="0" fontId="26" fillId="20" borderId="0" applyNumberFormat="0" applyBorder="0" applyAlignment="0" applyProtection="0"/>
    <xf numFmtId="0" fontId="28" fillId="21"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9"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32" borderId="0" applyNumberFormat="0" applyBorder="0" applyAlignment="0" applyProtection="0"/>
    <xf numFmtId="0" fontId="26" fillId="24" borderId="0" applyNumberFormat="0" applyBorder="0" applyAlignment="0" applyProtection="0"/>
    <xf numFmtId="0" fontId="26" fillId="33"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9"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28" fillId="34" borderId="0" applyNumberFormat="0" applyBorder="0" applyAlignment="0" applyProtection="0"/>
    <xf numFmtId="0" fontId="30" fillId="35" borderId="0" applyNumberFormat="0" applyBorder="0" applyAlignment="0" applyProtection="0"/>
    <xf numFmtId="0" fontId="31" fillId="6" borderId="0" applyNumberFormat="0" applyBorder="0" applyAlignment="0" applyProtection="0"/>
    <xf numFmtId="0" fontId="32" fillId="6" borderId="0" applyNumberFormat="0" applyBorder="0" applyAlignment="0" applyProtection="0"/>
    <xf numFmtId="0" fontId="33" fillId="36" borderId="9" applyNumberFormat="0" applyAlignment="0" applyProtection="0"/>
    <xf numFmtId="0" fontId="34" fillId="37" borderId="9" applyNumberFormat="0" applyAlignment="0" applyProtection="0"/>
    <xf numFmtId="0" fontId="34" fillId="37" borderId="9" applyNumberFormat="0" applyAlignment="0" applyProtection="0"/>
    <xf numFmtId="0" fontId="35" fillId="37" borderId="9" applyNumberFormat="0" applyAlignment="0" applyProtection="0"/>
    <xf numFmtId="0" fontId="36" fillId="26" borderId="10" applyNumberFormat="0" applyAlignment="0" applyProtection="0"/>
    <xf numFmtId="0" fontId="36" fillId="38" borderId="10" applyNumberFormat="0" applyAlignment="0" applyProtection="0"/>
    <xf numFmtId="0" fontId="37" fillId="38" borderId="10" applyNumberFormat="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38"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6" fontId="24" fillId="0" borderId="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7" fontId="22" fillId="0" borderId="0" applyFont="0" applyFill="0" applyBorder="0" applyAlignment="0" applyProtection="0"/>
    <xf numFmtId="168" fontId="24" fillId="0" borderId="0" applyFill="0" applyBorder="0" applyAlignment="0" applyProtection="0"/>
    <xf numFmtId="169" fontId="39" fillId="0" borderId="0" applyFont="0" applyFill="0" applyBorder="0" applyAlignment="0" applyProtection="0"/>
    <xf numFmtId="170" fontId="39" fillId="0" borderId="0" applyFont="0" applyFill="0" applyBorder="0" applyAlignment="0" applyProtection="0"/>
    <xf numFmtId="0" fontId="40" fillId="7" borderId="0" applyNumberFormat="0" applyBorder="0" applyAlignment="0" applyProtection="0"/>
    <xf numFmtId="0" fontId="41" fillId="0" borderId="5" applyAlignment="0"/>
    <xf numFmtId="0" fontId="42" fillId="0" borderId="5" applyAlignment="0"/>
    <xf numFmtId="0" fontId="42" fillId="0" borderId="5">
      <alignment vertical="top" wrapText="1"/>
    </xf>
    <xf numFmtId="0" fontId="43" fillId="39" borderId="0" applyNumberFormat="0" applyBorder="0" applyAlignment="0" applyProtection="0"/>
    <xf numFmtId="0" fontId="43" fillId="40" borderId="0" applyNumberFormat="0" applyBorder="0" applyAlignment="0" applyProtection="0"/>
    <xf numFmtId="0" fontId="43" fillId="41" borderId="0" applyNumberFormat="0" applyBorder="0" applyAlignment="0" applyProtection="0"/>
    <xf numFmtId="171" fontId="9" fillId="0" borderId="0" applyFont="0" applyFill="0" applyBorder="0" applyAlignment="0" applyProtection="0"/>
    <xf numFmtId="0" fontId="44" fillId="0" borderId="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0" fillId="28" borderId="0" applyNumberFormat="0" applyBorder="0" applyAlignment="0" applyProtection="0"/>
    <xf numFmtId="0" fontId="40" fillId="7" borderId="0" applyNumberFormat="0" applyBorder="0" applyAlignment="0" applyProtection="0"/>
    <xf numFmtId="0" fontId="48" fillId="7" borderId="0" applyNumberFormat="0" applyBorder="0" applyAlignment="0" applyProtection="0"/>
    <xf numFmtId="0" fontId="49" fillId="0" borderId="11" applyNumberFormat="0" applyFill="0" applyAlignment="0" applyProtection="0"/>
    <xf numFmtId="0" fontId="50" fillId="0" borderId="12" applyNumberFormat="0" applyFill="0" applyAlignment="0" applyProtection="0"/>
    <xf numFmtId="0" fontId="51" fillId="0" borderId="12" applyNumberFormat="0" applyFill="0" applyAlignment="0" applyProtection="0"/>
    <xf numFmtId="0" fontId="52" fillId="0" borderId="13" applyNumberFormat="0" applyFill="0" applyAlignment="0" applyProtection="0"/>
    <xf numFmtId="0" fontId="53" fillId="0" borderId="13" applyNumberFormat="0" applyFill="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5" applyNumberFormat="0" applyFill="0" applyAlignment="0" applyProtection="0"/>
    <xf numFmtId="0" fontId="57" fillId="0" borderId="15"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60" fillId="33" borderId="9" applyNumberFormat="0" applyAlignment="0" applyProtection="0"/>
    <xf numFmtId="0" fontId="60" fillId="10" borderId="9" applyNumberFormat="0" applyAlignment="0" applyProtection="0"/>
    <xf numFmtId="0" fontId="60" fillId="10" borderId="9" applyNumberFormat="0" applyAlignment="0" applyProtection="0"/>
    <xf numFmtId="0" fontId="61" fillId="10" borderId="9" applyNumberFormat="0" applyAlignment="0" applyProtection="0"/>
    <xf numFmtId="0" fontId="62" fillId="37" borderId="16" applyNumberFormat="0" applyAlignment="0" applyProtection="0"/>
    <xf numFmtId="0" fontId="62" fillId="37" borderId="16" applyNumberFormat="0" applyAlignment="0" applyProtection="0"/>
    <xf numFmtId="0" fontId="62" fillId="37" borderId="16" applyNumberFormat="0" applyAlignment="0" applyProtection="0"/>
    <xf numFmtId="0" fontId="63" fillId="0" borderId="17" applyNumberFormat="0" applyFill="0" applyAlignment="0" applyProtection="0"/>
    <xf numFmtId="0" fontId="64" fillId="0" borderId="17" applyNumberFormat="0" applyFill="0" applyAlignment="0" applyProtection="0"/>
    <xf numFmtId="0" fontId="65" fillId="0" borderId="17" applyNumberFormat="0" applyFill="0" applyAlignment="0" applyProtection="0"/>
    <xf numFmtId="0" fontId="50" fillId="0" borderId="12" applyNumberFormat="0" applyFill="0" applyAlignment="0" applyProtection="0"/>
    <xf numFmtId="0" fontId="53" fillId="0" borderId="13"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66" fillId="0" borderId="0" applyNumberFormat="0" applyFill="0" applyBorder="0" applyAlignment="0" applyProtection="0"/>
    <xf numFmtId="0" fontId="10" fillId="0" borderId="0"/>
    <xf numFmtId="0" fontId="10" fillId="0" borderId="0"/>
    <xf numFmtId="0" fontId="22" fillId="0" borderId="0"/>
    <xf numFmtId="0" fontId="9" fillId="0" borderId="0"/>
    <xf numFmtId="0" fontId="10" fillId="0" borderId="0"/>
    <xf numFmtId="0" fontId="10" fillId="0" borderId="0"/>
    <xf numFmtId="0" fontId="10" fillId="0" borderId="0"/>
    <xf numFmtId="0" fontId="10" fillId="0" borderId="0"/>
    <xf numFmtId="0" fontId="22" fillId="0" borderId="0"/>
    <xf numFmtId="0" fontId="24" fillId="0" borderId="0"/>
    <xf numFmtId="0" fontId="24" fillId="0" borderId="0"/>
    <xf numFmtId="0" fontId="9" fillId="0" borderId="0"/>
    <xf numFmtId="0" fontId="39" fillId="0" borderId="0"/>
    <xf numFmtId="0" fontId="9" fillId="0" borderId="0"/>
    <xf numFmtId="0" fontId="9" fillId="0" borderId="0"/>
    <xf numFmtId="0" fontId="22" fillId="0" borderId="0"/>
    <xf numFmtId="0" fontId="9" fillId="0" borderId="0"/>
    <xf numFmtId="0" fontId="9" fillId="0" borderId="0"/>
    <xf numFmtId="0" fontId="67" fillId="0" borderId="0">
      <alignment vertical="top"/>
    </xf>
    <xf numFmtId="0" fontId="39" fillId="0" borderId="0"/>
    <xf numFmtId="0" fontId="6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7" fillId="0" borderId="0"/>
    <xf numFmtId="0" fontId="9" fillId="0" borderId="0"/>
    <xf numFmtId="0" fontId="9" fillId="0" borderId="0"/>
    <xf numFmtId="0" fontId="3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9" fillId="42" borderId="0" applyNumberFormat="0" applyBorder="0" applyAlignment="0" applyProtection="0"/>
    <xf numFmtId="0" fontId="69" fillId="43" borderId="0" applyNumberFormat="0" applyBorder="0" applyAlignment="0" applyProtection="0"/>
    <xf numFmtId="0" fontId="70" fillId="43" borderId="0" applyNumberFormat="0" applyBorder="0" applyAlignment="0" applyProtection="0"/>
    <xf numFmtId="0" fontId="69" fillId="43" borderId="0" applyNumberFormat="0" applyBorder="0" applyAlignment="0" applyProtection="0"/>
    <xf numFmtId="0" fontId="9"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9" fillId="0" borderId="0" applyNumberFormat="0" applyFill="0" applyBorder="0" applyAlignment="0" applyProtection="0"/>
    <xf numFmtId="0" fontId="22" fillId="0" borderId="0"/>
    <xf numFmtId="2" fontId="22" fillId="0" borderId="0"/>
    <xf numFmtId="0" fontId="22" fillId="0" borderId="0"/>
    <xf numFmtId="0" fontId="38" fillId="0" borderId="0"/>
    <xf numFmtId="0" fontId="38" fillId="0" borderId="0"/>
    <xf numFmtId="0" fontId="22" fillId="0" borderId="0"/>
    <xf numFmtId="0" fontId="22" fillId="0" borderId="0"/>
    <xf numFmtId="0" fontId="22" fillId="0" borderId="0"/>
    <xf numFmtId="0" fontId="38" fillId="0" borderId="0"/>
    <xf numFmtId="0" fontId="38" fillId="0" borderId="0"/>
    <xf numFmtId="0" fontId="38" fillId="0" borderId="0"/>
    <xf numFmtId="0" fontId="22" fillId="0" borderId="0"/>
    <xf numFmtId="0" fontId="9" fillId="0" borderId="0" applyNumberFormat="0" applyFill="0" applyBorder="0" applyAlignment="0" applyProtection="0"/>
    <xf numFmtId="0" fontId="22" fillId="0" borderId="0"/>
    <xf numFmtId="0" fontId="2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38" fillId="0" borderId="0"/>
    <xf numFmtId="0" fontId="22" fillId="0" borderId="0"/>
    <xf numFmtId="0" fontId="10" fillId="0" borderId="0"/>
    <xf numFmtId="0" fontId="10" fillId="0" borderId="0"/>
    <xf numFmtId="0" fontId="38" fillId="0" borderId="0"/>
    <xf numFmtId="0" fontId="9"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9" fillId="0" borderId="0"/>
    <xf numFmtId="0" fontId="9" fillId="0" borderId="0"/>
    <xf numFmtId="0" fontId="9" fillId="24" borderId="18" applyNumberFormat="0" applyFont="0" applyAlignment="0" applyProtection="0"/>
    <xf numFmtId="0" fontId="22" fillId="44" borderId="18" applyNumberFormat="0" applyFont="0" applyAlignment="0" applyProtection="0"/>
    <xf numFmtId="0" fontId="22" fillId="44" borderId="18" applyNumberFormat="0" applyFont="0" applyAlignment="0" applyProtection="0"/>
    <xf numFmtId="0" fontId="38" fillId="44" borderId="18" applyNumberFormat="0" applyFont="0" applyAlignment="0" applyProtection="0"/>
    <xf numFmtId="0" fontId="71" fillId="0" borderId="0"/>
    <xf numFmtId="0" fontId="22" fillId="44" borderId="18" applyNumberFormat="0" applyFont="0" applyAlignment="0" applyProtection="0"/>
    <xf numFmtId="0" fontId="22" fillId="44" borderId="18" applyNumberFormat="0" applyFont="0" applyAlignment="0" applyProtection="0"/>
    <xf numFmtId="0" fontId="22" fillId="44" borderId="18" applyNumberFormat="0" applyFont="0" applyAlignment="0" applyProtection="0"/>
    <xf numFmtId="0" fontId="72" fillId="0" borderId="0" applyNumberFormat="0" applyFill="0" applyBorder="0" applyAlignment="0" applyProtection="0"/>
    <xf numFmtId="0" fontId="62" fillId="36" borderId="19" applyNumberFormat="0" applyAlignment="0" applyProtection="0"/>
    <xf numFmtId="0" fontId="62" fillId="37" borderId="19" applyNumberFormat="0" applyAlignment="0" applyProtection="0"/>
    <xf numFmtId="0" fontId="62" fillId="37" borderId="19" applyNumberFormat="0" applyAlignment="0" applyProtection="0"/>
    <xf numFmtId="0" fontId="73" fillId="37" borderId="19" applyNumberFormat="0" applyAlignment="0" applyProtection="0"/>
    <xf numFmtId="0" fontId="45" fillId="0" borderId="0" applyNumberFormat="0" applyFill="0" applyBorder="0" applyAlignment="0" applyProtection="0"/>
    <xf numFmtId="0" fontId="28" fillId="22" borderId="0" applyNumberFormat="0" applyBorder="0" applyAlignment="0" applyProtection="0"/>
    <xf numFmtId="0" fontId="28" fillId="27" borderId="0" applyNumberFormat="0" applyBorder="0" applyAlignment="0" applyProtection="0"/>
    <xf numFmtId="0" fontId="28" fillId="29"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34" borderId="0" applyNumberFormat="0" applyBorder="0" applyAlignment="0" applyProtection="0"/>
    <xf numFmtId="0" fontId="64" fillId="0" borderId="17" applyNumberFormat="0" applyFill="0" applyAlignment="0" applyProtection="0"/>
    <xf numFmtId="0" fontId="36" fillId="38" borderId="10" applyNumberFormat="0" applyAlignment="0" applyProtection="0"/>
    <xf numFmtId="49" fontId="74" fillId="45" borderId="20">
      <alignment horizontal="center" vertical="top" wrapText="1"/>
    </xf>
    <xf numFmtId="0" fontId="34" fillId="37" borderId="21" applyNumberFormat="0" applyAlignment="0" applyProtection="0"/>
    <xf numFmtId="0" fontId="34" fillId="37" borderId="21" applyNumberFormat="0" applyAlignment="0" applyProtection="0"/>
    <xf numFmtId="0" fontId="34" fillId="37" borderId="21" applyNumberFormat="0" applyAlignment="0" applyProtection="0"/>
    <xf numFmtId="0" fontId="75" fillId="0" borderId="0" applyNumberFormat="0" applyFill="0" applyBorder="0" applyAlignment="0" applyProtection="0"/>
    <xf numFmtId="0" fontId="31" fillId="6" borderId="0" applyNumberFormat="0" applyBorder="0" applyAlignment="0" applyProtection="0"/>
    <xf numFmtId="0" fontId="76" fillId="0" borderId="0"/>
    <xf numFmtId="0" fontId="24" fillId="0" borderId="0"/>
    <xf numFmtId="0" fontId="77" fillId="0" borderId="0"/>
    <xf numFmtId="0" fontId="71" fillId="0" borderId="0"/>
    <xf numFmtId="0" fontId="66" fillId="0" borderId="0" applyNumberFormat="0" applyFill="0" applyBorder="0" applyAlignment="0" applyProtection="0"/>
    <xf numFmtId="0" fontId="43" fillId="0" borderId="22" applyNumberFormat="0" applyFill="0" applyAlignment="0" applyProtection="0"/>
    <xf numFmtId="0" fontId="43" fillId="0" borderId="23" applyNumberFormat="0" applyFill="0" applyAlignment="0" applyProtection="0"/>
    <xf numFmtId="0" fontId="43" fillId="0" borderId="23" applyNumberFormat="0" applyFill="0" applyAlignment="0" applyProtection="0"/>
    <xf numFmtId="0" fontId="78" fillId="0" borderId="23" applyNumberFormat="0" applyFill="0" applyAlignment="0" applyProtection="0"/>
    <xf numFmtId="172" fontId="24" fillId="0" borderId="0" applyFill="0" applyBorder="0" applyAlignment="0" applyProtection="0"/>
    <xf numFmtId="173" fontId="67" fillId="0" borderId="0" applyFont="0" applyFill="0" applyBorder="0" applyAlignment="0" applyProtection="0"/>
    <xf numFmtId="167" fontId="22" fillId="0" borderId="0" applyFont="0" applyFill="0" applyBorder="0" applyAlignment="0" applyProtection="0"/>
    <xf numFmtId="44" fontId="9" fillId="0" borderId="0" applyFont="0" applyFill="0" applyBorder="0" applyAlignment="0" applyProtection="0"/>
    <xf numFmtId="40" fontId="67" fillId="0" borderId="0" applyFont="0" applyFill="0" applyBorder="0" applyAlignment="0" applyProtection="0"/>
    <xf numFmtId="165" fontId="9" fillId="0" borderId="0" applyFont="0" applyFill="0" applyBorder="0" applyAlignment="0" applyProtection="0"/>
    <xf numFmtId="165" fontId="22" fillId="0" borderId="0" applyFont="0" applyFill="0" applyBorder="0" applyAlignment="0" applyProtection="0"/>
    <xf numFmtId="164" fontId="10" fillId="0" borderId="0" applyFont="0" applyFill="0" applyBorder="0" applyAlignment="0" applyProtection="0"/>
    <xf numFmtId="0" fontId="60" fillId="10" borderId="21" applyNumberFormat="0" applyAlignment="0" applyProtection="0"/>
    <xf numFmtId="0" fontId="60" fillId="10" borderId="21" applyNumberFormat="0" applyAlignment="0" applyProtection="0"/>
    <xf numFmtId="0" fontId="60" fillId="10" borderId="21" applyNumberFormat="0" applyAlignment="0" applyProtection="0"/>
    <xf numFmtId="0" fontId="43" fillId="0" borderId="23" applyNumberFormat="0" applyFill="0" applyAlignment="0" applyProtection="0"/>
    <xf numFmtId="0" fontId="43" fillId="0" borderId="23" applyNumberFormat="0" applyFill="0" applyAlignment="0" applyProtection="0"/>
    <xf numFmtId="0" fontId="43" fillId="0" borderId="23" applyNumberFormat="0" applyFill="0" applyAlignment="0" applyProtection="0"/>
    <xf numFmtId="0" fontId="72" fillId="0" borderId="0" applyNumberFormat="0" applyFill="0" applyBorder="0" applyAlignment="0" applyProtection="0"/>
    <xf numFmtId="0" fontId="79" fillId="0" borderId="0" applyNumberFormat="0" applyFill="0" applyBorder="0" applyAlignment="0" applyProtection="0"/>
    <xf numFmtId="0" fontId="22" fillId="0" borderId="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2" fillId="0" borderId="0"/>
    <xf numFmtId="164" fontId="22"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0" fontId="9"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99" fillId="0" borderId="0"/>
    <xf numFmtId="0" fontId="100" fillId="0" borderId="0"/>
    <xf numFmtId="174" fontId="101" fillId="0" borderId="0" applyFill="0" applyBorder="0" applyAlignment="0" applyProtection="0"/>
    <xf numFmtId="0" fontId="101" fillId="0" borderId="0"/>
    <xf numFmtId="0" fontId="99" fillId="0" borderId="0"/>
    <xf numFmtId="0" fontId="99" fillId="0" borderId="0"/>
    <xf numFmtId="0" fontId="99" fillId="0" borderId="0"/>
  </cellStyleXfs>
  <cellXfs count="338">
    <xf numFmtId="0" fontId="0" fillId="0" borderId="0" xfId="0"/>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2" xfId="2" quotePrefix="1"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49" fontId="12" fillId="0" borderId="0" xfId="5" applyNumberFormat="1" applyFont="1" applyFill="1" applyBorder="1" applyAlignment="1" applyProtection="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49" fontId="14" fillId="3" borderId="5" xfId="3" quotePrefix="1" applyNumberFormat="1" applyFont="1" applyFill="1" applyBorder="1" applyAlignment="1" applyProtection="1">
      <alignment horizontal="left" vertical="top"/>
    </xf>
    <xf numFmtId="49" fontId="14" fillId="3" borderId="4" xfId="3" quotePrefix="1" applyNumberFormat="1" applyFont="1" applyFill="1" applyBorder="1" applyAlignment="1" applyProtection="1">
      <alignment horizontal="center"/>
    </xf>
    <xf numFmtId="4" fontId="14" fillId="3" borderId="4" xfId="3" quotePrefix="1" applyNumberFormat="1" applyFont="1" applyFill="1" applyBorder="1" applyAlignment="1" applyProtection="1">
      <alignment horizontal="right"/>
    </xf>
    <xf numFmtId="49" fontId="14" fillId="0" borderId="5" xfId="3" quotePrefix="1" applyNumberFormat="1" applyFont="1" applyFill="1" applyBorder="1" applyAlignment="1" applyProtection="1">
      <alignment horizontal="left" vertical="top"/>
    </xf>
    <xf numFmtId="49" fontId="14" fillId="0" borderId="4" xfId="3" quotePrefix="1" applyNumberFormat="1" applyFont="1" applyFill="1" applyBorder="1" applyAlignment="1" applyProtection="1">
      <alignment horizontal="center"/>
    </xf>
    <xf numFmtId="4" fontId="14" fillId="0" borderId="4" xfId="3" quotePrefix="1" applyNumberFormat="1" applyFont="1" applyFill="1" applyBorder="1" applyAlignment="1" applyProtection="1">
      <alignment horizontal="right"/>
    </xf>
    <xf numFmtId="49" fontId="14" fillId="3" borderId="5" xfId="2" quotePrefix="1" applyNumberFormat="1" applyFont="1" applyFill="1" applyBorder="1" applyAlignment="1" applyProtection="1">
      <alignment horizontal="left" vertical="top"/>
    </xf>
    <xf numFmtId="49" fontId="14" fillId="0" borderId="5" xfId="2" quotePrefix="1" applyNumberFormat="1" applyFont="1" applyFill="1" applyBorder="1" applyAlignment="1" applyProtection="1">
      <alignment horizontal="left" vertical="top"/>
    </xf>
    <xf numFmtId="49" fontId="14" fillId="0" borderId="7" xfId="2" quotePrefix="1" applyNumberFormat="1" applyFont="1" applyFill="1" applyBorder="1" applyAlignment="1" applyProtection="1">
      <alignment horizontal="left" vertical="top"/>
    </xf>
    <xf numFmtId="49" fontId="14" fillId="0" borderId="8" xfId="3" quotePrefix="1" applyNumberFormat="1" applyFont="1" applyFill="1" applyBorder="1" applyAlignment="1" applyProtection="1">
      <alignment horizontal="center"/>
    </xf>
    <xf numFmtId="4" fontId="14" fillId="0" borderId="8"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left" vertical="top"/>
    </xf>
    <xf numFmtId="0" fontId="18" fillId="3" borderId="5" xfId="4" applyFont="1" applyFill="1" applyBorder="1" applyAlignment="1" applyProtection="1">
      <alignment horizontal="left" vertical="top" wrapText="1"/>
    </xf>
    <xf numFmtId="49" fontId="11" fillId="0" borderId="5" xfId="3" quotePrefix="1" applyNumberFormat="1" applyFont="1" applyFill="1" applyBorder="1" applyAlignment="1" applyProtection="1">
      <alignment horizontal="center"/>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Fill="1" applyBorder="1" applyAlignment="1" applyProtection="1">
      <alignment horizontal="left" vertical="top" wrapText="1"/>
    </xf>
    <xf numFmtId="4" fontId="13" fillId="0" borderId="5" xfId="3" quotePrefix="1" applyNumberFormat="1" applyFont="1" applyFill="1" applyBorder="1" applyAlignment="1" applyProtection="1">
      <alignment horizontal="right"/>
    </xf>
    <xf numFmtId="49" fontId="13" fillId="0" borderId="5" xfId="3" quotePrefix="1" applyNumberFormat="1" applyFont="1" applyBorder="1" applyAlignment="1" applyProtection="1">
      <alignment horizontal="left" vertical="top"/>
    </xf>
    <xf numFmtId="4" fontId="19" fillId="0" borderId="0" xfId="1" applyNumberFormat="1" applyFont="1" applyProtection="1"/>
    <xf numFmtId="0" fontId="19" fillId="0" borderId="0" xfId="1" applyFont="1" applyProtection="1"/>
    <xf numFmtId="4" fontId="11" fillId="0" borderId="5" xfId="3" quotePrefix="1" applyNumberFormat="1" applyFont="1" applyFill="1" applyBorder="1" applyAlignment="1" applyProtection="1">
      <alignment horizontal="right"/>
    </xf>
    <xf numFmtId="4" fontId="19" fillId="0" borderId="0" xfId="1" applyNumberFormat="1" applyFont="1" applyFill="1" applyProtection="1"/>
    <xf numFmtId="0" fontId="19" fillId="0" borderId="0" xfId="1" applyFont="1" applyFill="1" applyProtection="1"/>
    <xf numFmtId="49" fontId="13" fillId="0" borderId="5" xfId="3" quotePrefix="1" applyNumberFormat="1" applyFont="1" applyFill="1" applyBorder="1" applyAlignment="1" applyProtection="1">
      <alignment horizontal="center"/>
    </xf>
    <xf numFmtId="0" fontId="9" fillId="0" borderId="5" xfId="1" applyFont="1" applyBorder="1" applyAlignment="1" applyProtection="1">
      <alignment horizontal="center"/>
    </xf>
    <xf numFmtId="4" fontId="9" fillId="0" borderId="5" xfId="1" applyNumberFormat="1" applyFont="1" applyBorder="1" applyAlignment="1" applyProtection="1">
      <alignment horizontal="right"/>
    </xf>
    <xf numFmtId="4" fontId="11" fillId="0" borderId="5" xfId="3" quotePrefix="1" applyNumberFormat="1" applyFont="1" applyFill="1" applyBorder="1" applyAlignment="1" applyProtection="1">
      <alignment horizontal="right" vertical="top"/>
    </xf>
    <xf numFmtId="49" fontId="13" fillId="0" borderId="5" xfId="3" quotePrefix="1" applyNumberFormat="1" applyFont="1" applyFill="1" applyBorder="1" applyAlignment="1" applyProtection="1">
      <alignment horizontal="left" vertical="top"/>
    </xf>
    <xf numFmtId="0" fontId="9" fillId="0" borderId="0" xfId="1" applyFont="1" applyProtection="1"/>
    <xf numFmtId="4" fontId="9" fillId="0" borderId="0" xfId="1" applyNumberFormat="1" applyFont="1" applyAlignment="1" applyProtection="1">
      <alignment horizontal="right"/>
    </xf>
    <xf numFmtId="0" fontId="9" fillId="0" borderId="0" xfId="1" applyFont="1" applyAlignment="1" applyProtection="1">
      <alignment horizontal="center"/>
    </xf>
    <xf numFmtId="49" fontId="11" fillId="4"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xf>
    <xf numFmtId="49" fontId="11" fillId="46" borderId="5" xfId="3" quotePrefix="1"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xf>
    <xf numFmtId="49" fontId="17" fillId="4" borderId="5" xfId="3" applyNumberFormat="1" applyFont="1" applyFill="1" applyBorder="1" applyAlignment="1" applyProtection="1">
      <alignment horizontal="left" vertical="top"/>
    </xf>
    <xf numFmtId="4" fontId="11" fillId="4" borderId="5" xfId="3" quotePrefix="1" applyNumberFormat="1" applyFont="1" applyFill="1" applyBorder="1" applyAlignment="1" applyProtection="1">
      <alignment horizontal="right"/>
    </xf>
    <xf numFmtId="4" fontId="14" fillId="46" borderId="5" xfId="3" quotePrefix="1" applyNumberFormat="1" applyFont="1" applyFill="1" applyBorder="1" applyAlignment="1" applyProtection="1">
      <alignment horizontal="right"/>
    </xf>
    <xf numFmtId="49" fontId="17" fillId="4" borderId="5" xfId="3" applyNumberFormat="1" applyFont="1" applyFill="1" applyBorder="1" applyAlignment="1" applyProtection="1">
      <alignment horizontal="left" vertical="top" wrapText="1"/>
    </xf>
    <xf numFmtId="49" fontId="14" fillId="46" borderId="24" xfId="3" quotePrefix="1" applyNumberFormat="1" applyFont="1" applyFill="1" applyBorder="1" applyAlignment="1" applyProtection="1">
      <alignment horizontal="left" vertical="top"/>
    </xf>
    <xf numFmtId="49" fontId="14" fillId="46" borderId="25" xfId="3" quotePrefix="1" applyNumberFormat="1" applyFont="1" applyFill="1" applyBorder="1" applyAlignment="1" applyProtection="1">
      <alignment horizontal="left" vertical="top" wrapText="1"/>
    </xf>
    <xf numFmtId="49" fontId="11" fillId="46" borderId="25" xfId="3" quotePrefix="1" applyNumberFormat="1" applyFont="1" applyFill="1" applyBorder="1" applyAlignment="1" applyProtection="1">
      <alignment horizontal="center"/>
    </xf>
    <xf numFmtId="4" fontId="14" fillId="46" borderId="26"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wrapText="1"/>
    </xf>
    <xf numFmtId="4" fontId="11" fillId="2" borderId="4"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46" borderId="5" xfId="3" applyNumberFormat="1" applyFont="1" applyFill="1" applyBorder="1" applyAlignment="1" applyProtection="1">
      <alignment horizontal="center"/>
    </xf>
    <xf numFmtId="4" fontId="14" fillId="0" borderId="4" xfId="3" applyNumberFormat="1" applyFont="1" applyFill="1" applyBorder="1" applyAlignment="1" applyProtection="1">
      <alignment horizontal="center"/>
    </xf>
    <xf numFmtId="4" fontId="14" fillId="3" borderId="4" xfId="3" applyNumberFormat="1" applyFont="1" applyFill="1" applyBorder="1" applyAlignment="1" applyProtection="1">
      <alignment horizontal="center"/>
    </xf>
    <xf numFmtId="4" fontId="14" fillId="0" borderId="8"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1" fillId="4"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5" xfId="1" applyNumberFormat="1" applyFont="1" applyBorder="1" applyAlignment="1" applyProtection="1">
      <alignment horizontal="center"/>
    </xf>
    <xf numFmtId="4" fontId="9" fillId="0" borderId="0" xfId="1" applyNumberFormat="1" applyFont="1" applyAlignment="1" applyProtection="1">
      <alignment horizontal="center"/>
    </xf>
    <xf numFmtId="4" fontId="11" fillId="46" borderId="25" xfId="3"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wrapText="1"/>
    </xf>
    <xf numFmtId="49" fontId="14" fillId="47" borderId="5" xfId="3" quotePrefix="1" applyNumberFormat="1" applyFont="1" applyFill="1" applyBorder="1" applyAlignment="1" applyProtection="1">
      <alignment horizontal="left" vertical="top" wrapText="1"/>
    </xf>
    <xf numFmtId="49" fontId="13" fillId="0" borderId="4" xfId="3" quotePrefix="1" applyNumberFormat="1" applyFont="1" applyFill="1" applyBorder="1" applyAlignment="1" applyProtection="1">
      <alignment horizontal="center"/>
    </xf>
    <xf numFmtId="49" fontId="13" fillId="0" borderId="4" xfId="3" applyNumberFormat="1" applyFont="1" applyFill="1" applyBorder="1" applyAlignment="1" applyProtection="1">
      <alignment horizontal="left" vertical="top"/>
    </xf>
    <xf numFmtId="3" fontId="13" fillId="0" borderId="4" xfId="3" applyNumberFormat="1" applyFont="1" applyFill="1" applyBorder="1" applyAlignment="1" applyProtection="1">
      <alignment horizontal="center"/>
    </xf>
    <xf numFmtId="4" fontId="13" fillId="0" borderId="4" xfId="3" quotePrefix="1" applyNumberFormat="1" applyFont="1" applyFill="1" applyBorder="1" applyAlignment="1" applyProtection="1">
      <alignment horizontal="right"/>
    </xf>
    <xf numFmtId="4" fontId="11" fillId="0" borderId="5" xfId="3" applyNumberFormat="1" applyFont="1" applyFill="1" applyBorder="1" applyAlignment="1" applyProtection="1">
      <alignment horizontal="center" vertical="top"/>
    </xf>
    <xf numFmtId="49" fontId="13" fillId="0" borderId="28" xfId="3" quotePrefix="1" applyNumberFormat="1" applyFont="1" applyFill="1" applyBorder="1" applyAlignment="1" applyProtection="1">
      <alignment horizontal="center"/>
    </xf>
    <xf numFmtId="4" fontId="86" fillId="0" borderId="5" xfId="3" applyNumberFormat="1" applyFont="1" applyFill="1" applyBorder="1" applyAlignment="1" applyProtection="1">
      <alignment horizontal="center"/>
    </xf>
    <xf numFmtId="49" fontId="17" fillId="4" borderId="5" xfId="3" quotePrefix="1" applyNumberFormat="1" applyFont="1" applyFill="1" applyBorder="1" applyAlignment="1" applyProtection="1">
      <alignment horizontal="center"/>
    </xf>
    <xf numFmtId="4" fontId="17" fillId="4" borderId="5" xfId="3" quotePrefix="1" applyNumberFormat="1" applyFont="1" applyFill="1" applyBorder="1" applyAlignment="1" applyProtection="1">
      <alignment horizontal="right"/>
    </xf>
    <xf numFmtId="49" fontId="11" fillId="0" borderId="1" xfId="2" quotePrefix="1" applyNumberFormat="1" applyFont="1" applyBorder="1" applyAlignment="1" applyProtection="1">
      <alignment horizontal="center" vertical="center"/>
    </xf>
    <xf numFmtId="49" fontId="15" fillId="0" borderId="6" xfId="6" applyNumberFormat="1" applyFont="1" applyBorder="1" applyProtection="1"/>
    <xf numFmtId="49" fontId="18" fillId="3" borderId="5" xfId="4" applyNumberFormat="1" applyFont="1" applyFill="1" applyBorder="1" applyAlignment="1" applyProtection="1">
      <alignment horizontal="left" vertical="top" wrapText="1"/>
    </xf>
    <xf numFmtId="49" fontId="9" fillId="0" borderId="0" xfId="1" applyNumberFormat="1" applyFont="1" applyProtection="1"/>
    <xf numFmtId="0" fontId="15" fillId="0" borderId="6" xfId="6" applyFont="1" applyBorder="1" applyAlignment="1" applyProtection="1">
      <alignment horizontal="left" vertical="top"/>
    </xf>
    <xf numFmtId="0" fontId="9" fillId="0" borderId="0" xfId="1" applyFont="1" applyAlignment="1" applyProtection="1">
      <alignment horizontal="left" vertical="top"/>
    </xf>
    <xf numFmtId="4" fontId="11" fillId="0" borderId="5" xfId="3" applyNumberFormat="1" applyFont="1" applyFill="1" applyBorder="1" applyAlignment="1" applyProtection="1">
      <alignment horizontal="center"/>
    </xf>
    <xf numFmtId="4" fontId="11" fillId="0" borderId="5" xfId="3" quotePrefix="1" applyNumberFormat="1" applyFont="1" applyFill="1" applyBorder="1" applyAlignment="1" applyProtection="1">
      <alignment horizontal="center"/>
    </xf>
    <xf numFmtId="49" fontId="13" fillId="0" borderId="27" xfId="3"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left" vertical="top"/>
    </xf>
    <xf numFmtId="49" fontId="17" fillId="4" borderId="5" xfId="640"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right"/>
    </xf>
    <xf numFmtId="49"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right"/>
    </xf>
    <xf numFmtId="49" fontId="13" fillId="0" borderId="5" xfId="640" applyNumberFormat="1" applyFont="1" applyFill="1" applyBorder="1" applyAlignment="1" applyProtection="1">
      <alignment horizontal="left" vertical="top" wrapText="1"/>
    </xf>
    <xf numFmtId="49"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right"/>
    </xf>
    <xf numFmtId="4" fontId="17" fillId="4" borderId="5" xfId="3" quotePrefix="1" applyNumberFormat="1" applyFont="1" applyFill="1" applyBorder="1" applyAlignment="1" applyProtection="1">
      <alignment horizontal="center"/>
    </xf>
    <xf numFmtId="49" fontId="17" fillId="4" borderId="5" xfId="2" applyNumberFormat="1" applyFont="1" applyFill="1" applyBorder="1" applyAlignment="1" applyProtection="1">
      <alignment horizontal="left" vertical="top"/>
    </xf>
    <xf numFmtId="4" fontId="20" fillId="0" borderId="5" xfId="3" quotePrefix="1" applyNumberFormat="1" applyFont="1" applyFill="1" applyBorder="1" applyAlignment="1" applyProtection="1">
      <alignment horizontal="right"/>
    </xf>
    <xf numFmtId="49" fontId="13" fillId="0" borderId="7" xfId="3" quotePrefix="1" applyNumberFormat="1" applyFont="1" applyFill="1" applyBorder="1" applyAlignment="1" applyProtection="1">
      <alignment horizontal="center"/>
    </xf>
    <xf numFmtId="49" fontId="20" fillId="0" borderId="5" xfId="3" quotePrefix="1" applyNumberFormat="1" applyFont="1" applyFill="1" applyBorder="1" applyAlignment="1" applyProtection="1">
      <alignment horizontal="center"/>
    </xf>
    <xf numFmtId="49" fontId="9" fillId="0" borderId="5" xfId="3" applyNumberFormat="1" applyFont="1" applyFill="1" applyBorder="1" applyAlignment="1" applyProtection="1">
      <alignment horizontal="left" vertical="top"/>
    </xf>
    <xf numFmtId="49" fontId="18" fillId="3" borderId="5" xfId="3" applyNumberFormat="1" applyFont="1" applyFill="1" applyBorder="1" applyAlignment="1" applyProtection="1">
      <alignment horizontal="left" vertical="top"/>
    </xf>
    <xf numFmtId="4" fontId="13" fillId="0" borderId="7" xfId="3" applyNumberFormat="1" applyFont="1" applyFill="1" applyBorder="1" applyAlignment="1" applyProtection="1">
      <alignment horizontal="center"/>
    </xf>
    <xf numFmtId="3" fontId="11" fillId="4" borderId="5" xfId="3" quotePrefix="1" applyNumberFormat="1" applyFont="1" applyFill="1" applyBorder="1" applyAlignment="1" applyProtection="1">
      <alignment horizontal="center"/>
    </xf>
    <xf numFmtId="0" fontId="13" fillId="0" borderId="5" xfId="4" applyFont="1" applyFill="1" applyBorder="1" applyAlignment="1" applyProtection="1">
      <alignment vertical="top" wrapText="1"/>
    </xf>
    <xf numFmtId="0" fontId="18" fillId="3" borderId="5" xfId="4" applyFont="1" applyFill="1" applyBorder="1" applyAlignment="1" applyProtection="1">
      <alignment vertical="top" wrapText="1"/>
    </xf>
    <xf numFmtId="49" fontId="17" fillId="4" borderId="5" xfId="3" quotePrefix="1" applyNumberFormat="1" applyFont="1" applyFill="1" applyBorder="1" applyAlignment="1" applyProtection="1">
      <alignment vertical="top"/>
    </xf>
    <xf numFmtId="3" fontId="20" fillId="0" borderId="5" xfId="3" applyNumberFormat="1" applyFont="1" applyFill="1" applyBorder="1" applyAlignment="1" applyProtection="1">
      <alignment horizontal="center"/>
    </xf>
    <xf numFmtId="4" fontId="20" fillId="0" borderId="5" xfId="3" applyNumberFormat="1" applyFont="1" applyFill="1" applyBorder="1" applyAlignment="1" applyProtection="1">
      <alignment horizontal="center"/>
    </xf>
    <xf numFmtId="49" fontId="17" fillId="4" borderId="5" xfId="3" applyNumberFormat="1" applyFont="1" applyFill="1" applyBorder="1" applyAlignment="1" applyProtection="1">
      <alignment horizontal="justify" vertical="top" wrapText="1"/>
    </xf>
    <xf numFmtId="0" fontId="9" fillId="0" borderId="0" xfId="1" applyFont="1" applyAlignment="1" applyProtection="1">
      <alignment horizontal="center" vertical="center"/>
    </xf>
    <xf numFmtId="0" fontId="9" fillId="0" borderId="0" xfId="1" applyFont="1" applyFill="1" applyProtection="1"/>
    <xf numFmtId="0" fontId="14" fillId="0" borderId="0" xfId="1" applyFont="1" applyFill="1" applyProtection="1"/>
    <xf numFmtId="0" fontId="9" fillId="0" borderId="0" xfId="1" applyProtection="1"/>
    <xf numFmtId="0" fontId="18" fillId="3" borderId="5" xfId="1" applyFont="1" applyFill="1" applyBorder="1" applyAlignment="1" applyProtection="1">
      <alignment horizontal="left" vertical="top" wrapText="1"/>
    </xf>
    <xf numFmtId="0" fontId="13" fillId="0" borderId="5" xfId="1" applyFont="1" applyBorder="1" applyAlignment="1" applyProtection="1">
      <alignment horizontal="left" vertical="top" wrapText="1"/>
    </xf>
    <xf numFmtId="0" fontId="13" fillId="0" borderId="5" xfId="665" applyFont="1" applyBorder="1" applyAlignment="1" applyProtection="1">
      <alignment horizontal="left" vertical="top" wrapText="1"/>
    </xf>
    <xf numFmtId="0" fontId="9" fillId="0" borderId="0" xfId="1" applyFill="1" applyProtection="1"/>
    <xf numFmtId="0" fontId="13" fillId="0" borderId="5" xfId="1" applyFont="1" applyBorder="1" applyAlignment="1" applyProtection="1">
      <alignment vertical="top" wrapText="1"/>
    </xf>
    <xf numFmtId="0" fontId="13" fillId="0" borderId="0" xfId="1" applyFont="1" applyFill="1" applyProtection="1"/>
    <xf numFmtId="0" fontId="13" fillId="0" borderId="5" xfId="665" applyFont="1" applyBorder="1" applyAlignment="1" applyProtection="1">
      <alignment vertical="top" wrapText="1"/>
    </xf>
    <xf numFmtId="0" fontId="18" fillId="3" borderId="5" xfId="665" applyFont="1" applyFill="1" applyBorder="1" applyAlignment="1" applyProtection="1">
      <alignment horizontal="left" vertical="top" wrapText="1"/>
    </xf>
    <xf numFmtId="0" fontId="9" fillId="0" borderId="5" xfId="1" applyBorder="1" applyAlignment="1" applyProtection="1">
      <alignment horizontal="center"/>
    </xf>
    <xf numFmtId="4" fontId="9" fillId="0" borderId="5" xfId="1" applyNumberFormat="1" applyBorder="1" applyAlignment="1" applyProtection="1">
      <alignment horizontal="center"/>
    </xf>
    <xf numFmtId="4" fontId="9" fillId="0" borderId="5" xfId="1" applyNumberFormat="1" applyBorder="1" applyAlignment="1" applyProtection="1">
      <alignment horizontal="right"/>
    </xf>
    <xf numFmtId="0" fontId="13" fillId="0" borderId="5" xfId="1" applyFont="1" applyBorder="1" applyAlignment="1" applyProtection="1">
      <alignment horizontal="center" wrapText="1"/>
    </xf>
    <xf numFmtId="4" fontId="13" fillId="0" borderId="5" xfId="1" applyNumberFormat="1" applyFont="1" applyBorder="1" applyAlignment="1" applyProtection="1">
      <alignment horizontal="center"/>
    </xf>
    <xf numFmtId="4" fontId="13" fillId="0" borderId="5" xfId="4" applyNumberFormat="1" applyFont="1" applyBorder="1" applyAlignment="1" applyProtection="1">
      <alignment horizontal="right"/>
    </xf>
    <xf numFmtId="0" fontId="13" fillId="0" borderId="5" xfId="1" applyFont="1" applyFill="1" applyBorder="1" applyAlignment="1" applyProtection="1">
      <alignment horizontal="left" vertical="top" wrapText="1"/>
    </xf>
    <xf numFmtId="0" fontId="13" fillId="0" borderId="5" xfId="665" applyFont="1" applyBorder="1" applyAlignment="1" applyProtection="1">
      <alignment horizontal="center" wrapText="1"/>
    </xf>
    <xf numFmtId="4" fontId="13" fillId="0" borderId="5" xfId="4" applyNumberFormat="1" applyFont="1" applyBorder="1" applyAlignment="1" applyProtection="1">
      <alignment horizontal="center"/>
    </xf>
    <xf numFmtId="3" fontId="13" fillId="0" borderId="5" xfId="4" applyNumberFormat="1" applyFont="1" applyBorder="1" applyAlignment="1" applyProtection="1">
      <alignment horizontal="center"/>
    </xf>
    <xf numFmtId="0" fontId="9" fillId="0" borderId="5" xfId="1" applyBorder="1" applyAlignment="1" applyProtection="1">
      <alignment horizontal="center" wrapText="1"/>
    </xf>
    <xf numFmtId="0" fontId="13" fillId="0" borderId="5" xfId="665" applyFont="1" applyFill="1" applyBorder="1" applyAlignment="1" applyProtection="1">
      <alignment horizontal="left" vertical="top" wrapText="1"/>
    </xf>
    <xf numFmtId="0" fontId="13" fillId="0" borderId="5" xfId="1" applyFont="1" applyBorder="1" applyAlignment="1" applyProtection="1">
      <alignment horizontal="center"/>
    </xf>
    <xf numFmtId="4" fontId="13" fillId="0" borderId="5" xfId="1" applyNumberFormat="1" applyFont="1" applyBorder="1" applyAlignment="1" applyProtection="1">
      <alignment horizontal="right"/>
    </xf>
    <xf numFmtId="0" fontId="18" fillId="3" borderId="5" xfId="662" applyFont="1" applyFill="1" applyBorder="1" applyAlignment="1" applyProtection="1">
      <alignment horizontal="left" vertical="top" wrapText="1"/>
    </xf>
    <xf numFmtId="4" fontId="13" fillId="0" borderId="5" xfId="1" applyNumberFormat="1" applyFont="1" applyFill="1" applyBorder="1" applyAlignment="1" applyProtection="1">
      <alignment horizontal="center"/>
    </xf>
    <xf numFmtId="4" fontId="13" fillId="0" borderId="5" xfId="1" applyNumberFormat="1" applyFont="1" applyFill="1" applyBorder="1" applyAlignment="1" applyProtection="1">
      <alignment horizontal="center" wrapText="1"/>
    </xf>
    <xf numFmtId="3" fontId="13" fillId="0" borderId="5" xfId="1" applyNumberFormat="1" applyFont="1" applyFill="1" applyBorder="1" applyAlignment="1" applyProtection="1">
      <alignment horizontal="center"/>
    </xf>
    <xf numFmtId="0" fontId="11" fillId="0" borderId="5" xfId="665" applyFont="1" applyBorder="1" applyAlignment="1" applyProtection="1">
      <alignment horizontal="left" vertical="top" wrapText="1"/>
    </xf>
    <xf numFmtId="0" fontId="18" fillId="3" borderId="5" xfId="664" applyFont="1" applyFill="1" applyBorder="1" applyAlignment="1" applyProtection="1">
      <alignment horizontal="left" vertical="top" wrapText="1"/>
    </xf>
    <xf numFmtId="0" fontId="9" fillId="0" borderId="5" xfId="665" applyFont="1" applyBorder="1" applyProtection="1"/>
    <xf numFmtId="4" fontId="13" fillId="0" borderId="5" xfId="4" applyNumberFormat="1" applyFont="1" applyFill="1" applyBorder="1" applyAlignment="1" applyProtection="1">
      <alignment horizontal="center"/>
    </xf>
    <xf numFmtId="0" fontId="21" fillId="0" borderId="5" xfId="665" applyFont="1" applyBorder="1" applyAlignment="1" applyProtection="1">
      <alignment horizontal="left" vertical="top" wrapText="1"/>
    </xf>
    <xf numFmtId="0" fontId="21" fillId="0" borderId="5" xfId="665" applyFont="1" applyBorder="1" applyAlignment="1" applyProtection="1">
      <alignment horizontal="center" vertical="top" wrapText="1"/>
    </xf>
    <xf numFmtId="0" fontId="13" fillId="0" borderId="5" xfId="4" applyFont="1" applyBorder="1" applyAlignment="1" applyProtection="1">
      <alignment horizontal="left" vertical="top" wrapText="1"/>
    </xf>
    <xf numFmtId="0" fontId="9" fillId="0" borderId="5" xfId="1" applyFill="1" applyBorder="1" applyAlignment="1" applyProtection="1">
      <alignment horizontal="center" wrapText="1"/>
    </xf>
    <xf numFmtId="4" fontId="9" fillId="0" borderId="5" xfId="1" applyNumberFormat="1" applyFill="1" applyBorder="1" applyAlignment="1" applyProtection="1">
      <alignment horizontal="center"/>
    </xf>
    <xf numFmtId="0" fontId="13" fillId="0" borderId="5" xfId="664" applyFont="1" applyFill="1" applyBorder="1" applyAlignment="1" applyProtection="1">
      <alignment horizontal="left" vertical="top" wrapText="1"/>
    </xf>
    <xf numFmtId="0" fontId="13" fillId="0" borderId="5" xfId="664" applyFont="1" applyBorder="1" applyAlignment="1" applyProtection="1">
      <alignment horizontal="center" wrapText="1"/>
    </xf>
    <xf numFmtId="0" fontId="21" fillId="0" borderId="5" xfId="664" applyFont="1" applyFill="1" applyBorder="1" applyAlignment="1" applyProtection="1">
      <alignment horizontal="left" vertical="top" wrapText="1"/>
    </xf>
    <xf numFmtId="0" fontId="21" fillId="0" borderId="5" xfId="664" applyFont="1" applyBorder="1" applyAlignment="1" applyProtection="1">
      <alignment horizontal="center" wrapText="1"/>
    </xf>
    <xf numFmtId="0" fontId="21" fillId="0" borderId="5" xfId="664" applyFont="1" applyBorder="1" applyAlignment="1" applyProtection="1">
      <alignment horizontal="left" vertical="top" wrapText="1"/>
    </xf>
    <xf numFmtId="0" fontId="18" fillId="3" borderId="5" xfId="10" applyFont="1" applyFill="1" applyBorder="1" applyAlignment="1" applyProtection="1">
      <alignment horizontal="left" vertical="top" wrapText="1"/>
    </xf>
    <xf numFmtId="0" fontId="20" fillId="0" borderId="5" xfId="665" applyFont="1" applyBorder="1" applyAlignment="1" applyProtection="1">
      <alignment horizontal="left" vertical="top" wrapText="1"/>
    </xf>
    <xf numFmtId="0" fontId="20" fillId="0" borderId="5" xfId="665" applyFont="1" applyBorder="1" applyAlignment="1" applyProtection="1">
      <alignment horizontal="center" vertical="top" wrapText="1"/>
    </xf>
    <xf numFmtId="4" fontId="13" fillId="0" borderId="4" xfId="1" applyNumberFormat="1" applyFont="1" applyBorder="1" applyAlignment="1" applyProtection="1">
      <alignment horizontal="right"/>
    </xf>
    <xf numFmtId="0" fontId="11" fillId="0" borderId="4" xfId="1" applyFont="1" applyFill="1" applyBorder="1" applyAlignment="1" applyProtection="1">
      <alignment horizontal="left" vertical="top" wrapText="1"/>
    </xf>
    <xf numFmtId="0" fontId="13" fillId="0" borderId="4" xfId="1" applyFont="1" applyBorder="1" applyAlignment="1" applyProtection="1">
      <alignment horizontal="center"/>
    </xf>
    <xf numFmtId="4" fontId="13" fillId="0" borderId="4" xfId="1" applyNumberFormat="1" applyFont="1" applyBorder="1" applyAlignment="1" applyProtection="1">
      <alignment horizontal="center"/>
    </xf>
    <xf numFmtId="0" fontId="13" fillId="0" borderId="4" xfId="1" applyFont="1" applyBorder="1" applyAlignment="1" applyProtection="1">
      <alignment horizontal="left" vertical="top" wrapText="1"/>
    </xf>
    <xf numFmtId="0" fontId="11" fillId="0" borderId="4" xfId="1" applyFont="1" applyBorder="1" applyAlignment="1" applyProtection="1">
      <alignment horizontal="left" vertical="top" wrapText="1"/>
    </xf>
    <xf numFmtId="0" fontId="13" fillId="0" borderId="5" xfId="665" applyFont="1" applyBorder="1" applyAlignment="1" applyProtection="1">
      <alignment horizontal="center"/>
    </xf>
    <xf numFmtId="4" fontId="9" fillId="0" borderId="5" xfId="4" applyNumberFormat="1" applyBorder="1" applyAlignment="1" applyProtection="1">
      <alignment horizontal="center"/>
    </xf>
    <xf numFmtId="4" fontId="9" fillId="0" borderId="5" xfId="4" applyNumberFormat="1" applyBorder="1" applyAlignment="1" applyProtection="1">
      <alignment horizontal="right"/>
    </xf>
    <xf numFmtId="1" fontId="13" fillId="0" borderId="5" xfId="7" applyNumberFormat="1" applyFont="1" applyBorder="1" applyAlignment="1" applyProtection="1">
      <alignment horizontal="left" vertical="top" wrapText="1"/>
    </xf>
    <xf numFmtId="0" fontId="13" fillId="0" borderId="5" xfId="665" applyFont="1" applyFill="1" applyBorder="1" applyAlignment="1" applyProtection="1">
      <alignment horizontal="center" wrapText="1"/>
    </xf>
    <xf numFmtId="0" fontId="13" fillId="0" borderId="5" xfId="374" applyFont="1" applyBorder="1" applyAlignment="1" applyProtection="1">
      <alignment horizontal="left" vertical="top" wrapText="1"/>
    </xf>
    <xf numFmtId="3" fontId="13" fillId="0" borderId="4" xfId="1" applyNumberFormat="1" applyFont="1" applyBorder="1" applyAlignment="1" applyProtection="1">
      <alignment horizontal="center"/>
    </xf>
    <xf numFmtId="0" fontId="18" fillId="3" borderId="5" xfId="0" applyFont="1" applyFill="1" applyBorder="1" applyAlignment="1" applyProtection="1">
      <alignment horizontal="left" vertical="top" wrapText="1"/>
    </xf>
    <xf numFmtId="0" fontId="0" fillId="0" borderId="5" xfId="0" applyBorder="1" applyAlignment="1" applyProtection="1">
      <alignment horizontal="center"/>
    </xf>
    <xf numFmtId="4" fontId="0" fillId="0" borderId="5" xfId="0" applyNumberFormat="1" applyFill="1" applyBorder="1" applyAlignment="1" applyProtection="1">
      <alignment horizontal="center"/>
    </xf>
    <xf numFmtId="4" fontId="0" fillId="0" borderId="5" xfId="0" applyNumberFormat="1" applyBorder="1" applyProtection="1"/>
    <xf numFmtId="0" fontId="13" fillId="0" borderId="5" xfId="374" applyFont="1" applyFill="1" applyBorder="1" applyAlignment="1" applyProtection="1">
      <alignment horizontal="left" vertical="top" wrapText="1"/>
    </xf>
    <xf numFmtId="0" fontId="13" fillId="0" borderId="5" xfId="0" applyFont="1" applyFill="1" applyBorder="1" applyAlignment="1" applyProtection="1">
      <alignment horizontal="center"/>
    </xf>
    <xf numFmtId="4" fontId="13" fillId="0" borderId="5" xfId="0" applyNumberFormat="1" applyFont="1" applyFill="1" applyBorder="1" applyAlignment="1" applyProtection="1">
      <alignment horizontal="center"/>
    </xf>
    <xf numFmtId="4" fontId="13" fillId="0" borderId="5" xfId="0" applyNumberFormat="1" applyFont="1" applyBorder="1" applyProtection="1"/>
    <xf numFmtId="0" fontId="13" fillId="0" borderId="4" xfId="374" applyFont="1" applyFill="1" applyBorder="1" applyAlignment="1" applyProtection="1">
      <alignment horizontal="left" vertical="top" wrapText="1"/>
    </xf>
    <xf numFmtId="0" fontId="9" fillId="0" borderId="5" xfId="665" applyFont="1" applyBorder="1" applyAlignment="1" applyProtection="1">
      <alignment horizontal="center" wrapText="1"/>
    </xf>
    <xf numFmtId="4" fontId="9" fillId="0" borderId="5" xfId="665" applyNumberFormat="1" applyFont="1" applyBorder="1" applyAlignment="1" applyProtection="1">
      <alignment horizontal="center"/>
    </xf>
    <xf numFmtId="4" fontId="9" fillId="0" borderId="5" xfId="665" applyNumberFormat="1" applyFont="1" applyBorder="1" applyAlignment="1" applyProtection="1">
      <alignment horizontal="right"/>
    </xf>
    <xf numFmtId="3" fontId="13" fillId="0" borderId="5" xfId="4" applyNumberFormat="1" applyFont="1" applyFill="1" applyBorder="1" applyAlignment="1" applyProtection="1">
      <alignment horizontal="center"/>
    </xf>
    <xf numFmtId="0" fontId="13" fillId="0" borderId="5" xfId="0" applyFont="1" applyBorder="1" applyAlignment="1" applyProtection="1">
      <alignment horizontal="left" vertical="top" wrapText="1"/>
    </xf>
    <xf numFmtId="4" fontId="13" fillId="0" borderId="5" xfId="0" applyNumberFormat="1" applyFont="1" applyBorder="1" applyAlignment="1" applyProtection="1">
      <alignment horizontal="right"/>
    </xf>
    <xf numFmtId="0" fontId="95" fillId="0" borderId="5" xfId="1" applyFont="1" applyBorder="1" applyAlignment="1" applyProtection="1">
      <alignment horizontal="center"/>
    </xf>
    <xf numFmtId="3" fontId="13" fillId="0" borderId="5" xfId="1" applyNumberFormat="1" applyFont="1" applyBorder="1" applyAlignment="1" applyProtection="1">
      <alignment horizontal="center"/>
    </xf>
    <xf numFmtId="0" fontId="9" fillId="0" borderId="5" xfId="0" applyFont="1" applyBorder="1" applyAlignment="1" applyProtection="1">
      <alignment horizontal="center"/>
    </xf>
    <xf numFmtId="4" fontId="9" fillId="0" borderId="5" xfId="0" applyNumberFormat="1" applyFont="1" applyBorder="1" applyAlignment="1" applyProtection="1">
      <alignment horizontal="center"/>
    </xf>
    <xf numFmtId="0" fontId="13" fillId="0" borderId="5" xfId="0" applyFont="1" applyBorder="1" applyAlignment="1" applyProtection="1">
      <alignment horizontal="center"/>
    </xf>
    <xf numFmtId="4" fontId="13" fillId="0" borderId="5" xfId="0" applyNumberFormat="1" applyFont="1" applyBorder="1" applyAlignment="1" applyProtection="1">
      <alignment horizontal="center"/>
    </xf>
    <xf numFmtId="4" fontId="13" fillId="0" borderId="5" xfId="6" applyNumberFormat="1" applyFont="1" applyBorder="1" applyAlignment="1" applyProtection="1">
      <alignment horizontal="left" vertical="top" wrapText="1"/>
    </xf>
    <xf numFmtId="0" fontId="13" fillId="0" borderId="7" xfId="1" applyFont="1" applyBorder="1" applyAlignment="1" applyProtection="1">
      <alignment horizontal="left" vertical="top" wrapText="1"/>
    </xf>
    <xf numFmtId="0" fontId="13" fillId="0" borderId="5" xfId="1" applyFont="1" applyFill="1" applyBorder="1" applyAlignment="1" applyProtection="1">
      <alignment horizontal="center"/>
    </xf>
    <xf numFmtId="1" fontId="13" fillId="0" borderId="5" xfId="7" applyNumberFormat="1" applyFont="1" applyBorder="1" applyAlignment="1" applyProtection="1">
      <alignment horizontal="center" wrapText="1"/>
    </xf>
    <xf numFmtId="0" fontId="18" fillId="3" borderId="5" xfId="365" applyFont="1" applyFill="1" applyBorder="1" applyAlignment="1" applyProtection="1">
      <alignment horizontal="left" vertical="top" wrapText="1"/>
    </xf>
    <xf numFmtId="4" fontId="0" fillId="0" borderId="5" xfId="0" applyNumberFormat="1" applyBorder="1" applyAlignment="1" applyProtection="1">
      <alignment horizontal="center"/>
    </xf>
    <xf numFmtId="3" fontId="13" fillId="0" borderId="5" xfId="0" applyNumberFormat="1" applyFont="1" applyFill="1" applyBorder="1" applyAlignment="1" applyProtection="1">
      <alignment horizontal="center"/>
    </xf>
    <xf numFmtId="49" fontId="18" fillId="3" borderId="5" xfId="0" applyNumberFormat="1" applyFont="1" applyFill="1" applyBorder="1" applyAlignment="1" applyProtection="1">
      <alignment horizontal="left" vertical="top" wrapText="1"/>
    </xf>
    <xf numFmtId="4" fontId="13" fillId="0" borderId="5" xfId="365" applyNumberFormat="1" applyFont="1" applyBorder="1" applyAlignment="1" applyProtection="1">
      <alignment horizontal="left" vertical="top" wrapText="1"/>
    </xf>
    <xf numFmtId="0" fontId="13" fillId="0" borderId="5" xfId="11" applyFont="1" applyBorder="1" applyAlignment="1" applyProtection="1">
      <alignment horizontal="left" vertical="top" wrapText="1"/>
    </xf>
    <xf numFmtId="0" fontId="13" fillId="0" borderId="5" xfId="11" applyFont="1" applyBorder="1" applyAlignment="1" applyProtection="1">
      <alignment horizontal="center"/>
    </xf>
    <xf numFmtId="4" fontId="13" fillId="0" borderId="5" xfId="11" applyNumberFormat="1" applyFont="1" applyBorder="1" applyAlignment="1" applyProtection="1">
      <alignment horizontal="center"/>
    </xf>
    <xf numFmtId="4" fontId="13" fillId="0" borderId="5" xfId="11" applyNumberFormat="1" applyFont="1" applyBorder="1" applyAlignment="1" applyProtection="1">
      <alignment horizontal="right"/>
    </xf>
    <xf numFmtId="0" fontId="18" fillId="3" borderId="5" xfId="374" applyFont="1" applyFill="1" applyBorder="1" applyAlignment="1" applyProtection="1">
      <alignment horizontal="left" vertical="top" wrapText="1"/>
    </xf>
    <xf numFmtId="0" fontId="85" fillId="0" borderId="5" xfId="653" applyFont="1" applyBorder="1" applyAlignment="1" applyProtection="1">
      <alignment vertical="top" wrapText="1"/>
    </xf>
    <xf numFmtId="0" fontId="85" fillId="0" borderId="5" xfId="653" applyFont="1" applyBorder="1" applyAlignment="1" applyProtection="1">
      <alignment horizontal="left" vertical="top" wrapText="1"/>
    </xf>
    <xf numFmtId="0" fontId="9" fillId="0" borderId="5" xfId="11" applyBorder="1" applyAlignment="1" applyProtection="1">
      <alignment horizontal="center"/>
    </xf>
    <xf numFmtId="4" fontId="9" fillId="0" borderId="5" xfId="11" applyNumberFormat="1" applyFill="1" applyBorder="1" applyAlignment="1" applyProtection="1">
      <alignment horizontal="center"/>
    </xf>
    <xf numFmtId="4" fontId="9" fillId="0" borderId="5" xfId="11" applyNumberFormat="1" applyBorder="1" applyAlignment="1" applyProtection="1">
      <alignment horizontal="right"/>
    </xf>
    <xf numFmtId="4" fontId="8" fillId="0" borderId="5" xfId="365" applyNumberFormat="1" applyFont="1" applyBorder="1" applyAlignment="1" applyProtection="1">
      <alignment horizontal="right"/>
    </xf>
    <xf numFmtId="49" fontId="13" fillId="0" borderId="5" xfId="365" applyNumberFormat="1" applyFont="1" applyBorder="1" applyAlignment="1" applyProtection="1">
      <alignment horizontal="left" vertical="top" wrapText="1"/>
    </xf>
    <xf numFmtId="4" fontId="13" fillId="0" borderId="5" xfId="653" applyNumberFormat="1" applyFont="1" applyBorder="1" applyAlignment="1" applyProtection="1">
      <alignment horizontal="left" vertical="top" wrapText="1"/>
    </xf>
    <xf numFmtId="3" fontId="13" fillId="0" borderId="5" xfId="11" applyNumberFormat="1" applyFont="1" applyBorder="1" applyAlignment="1" applyProtection="1">
      <alignment horizontal="center"/>
    </xf>
    <xf numFmtId="0" fontId="88" fillId="0" borderId="5" xfId="11" applyFont="1" applyBorder="1" applyAlignment="1" applyProtection="1">
      <alignment horizontal="left" vertical="top" wrapText="1"/>
    </xf>
    <xf numFmtId="0" fontId="88" fillId="0" borderId="5" xfId="11" applyFont="1" applyBorder="1" applyAlignment="1" applyProtection="1">
      <alignment horizontal="right"/>
    </xf>
    <xf numFmtId="3" fontId="88" fillId="0" borderId="5" xfId="11" applyNumberFormat="1" applyFont="1" applyFill="1" applyBorder="1" applyAlignment="1" applyProtection="1">
      <alignment horizontal="left"/>
    </xf>
    <xf numFmtId="3" fontId="13" fillId="0" borderId="5" xfId="11" applyNumberFormat="1" applyFont="1" applyFill="1" applyBorder="1" applyAlignment="1" applyProtection="1">
      <alignment horizontal="center"/>
    </xf>
    <xf numFmtId="4" fontId="88" fillId="0" borderId="5" xfId="11" applyNumberFormat="1" applyFont="1" applyFill="1" applyBorder="1" applyAlignment="1" applyProtection="1">
      <alignment horizontal="left"/>
    </xf>
    <xf numFmtId="3" fontId="88" fillId="0" borderId="5" xfId="11" applyNumberFormat="1" applyFont="1" applyBorder="1" applyAlignment="1" applyProtection="1">
      <alignment horizontal="left"/>
    </xf>
    <xf numFmtId="4" fontId="88" fillId="0" borderId="5" xfId="11" applyNumberFormat="1" applyFont="1" applyBorder="1" applyAlignment="1" applyProtection="1">
      <alignment horizontal="left"/>
    </xf>
    <xf numFmtId="4" fontId="9" fillId="0" borderId="5" xfId="11" applyNumberFormat="1" applyBorder="1" applyAlignment="1" applyProtection="1">
      <alignment horizontal="center"/>
    </xf>
    <xf numFmtId="0" fontId="18" fillId="3" borderId="5" xfId="365" applyFont="1" applyFill="1" applyBorder="1" applyAlignment="1" applyProtection="1">
      <alignment vertical="top" wrapText="1"/>
    </xf>
    <xf numFmtId="4" fontId="13" fillId="0" borderId="5" xfId="365" applyNumberFormat="1" applyFont="1" applyBorder="1" applyAlignment="1" applyProtection="1">
      <alignment vertical="top" wrapText="1"/>
    </xf>
    <xf numFmtId="4" fontId="13" fillId="0" borderId="4" xfId="653" applyNumberFormat="1" applyFont="1" applyBorder="1" applyAlignment="1" applyProtection="1">
      <alignment horizontal="left" vertical="top" wrapText="1"/>
    </xf>
    <xf numFmtId="0" fontId="13" fillId="0" borderId="4" xfId="11" applyFont="1" applyBorder="1" applyAlignment="1" applyProtection="1">
      <alignment horizontal="center"/>
    </xf>
    <xf numFmtId="3" fontId="13" fillId="0" borderId="4" xfId="11" applyNumberFormat="1" applyFont="1" applyBorder="1" applyAlignment="1" applyProtection="1">
      <alignment horizontal="center"/>
    </xf>
    <xf numFmtId="0" fontId="13" fillId="0" borderId="5" xfId="365" applyFont="1" applyBorder="1" applyAlignment="1" applyProtection="1">
      <alignment horizontal="left" vertical="top" wrapText="1"/>
    </xf>
    <xf numFmtId="4" fontId="13" fillId="0" borderId="5" xfId="365" applyNumberFormat="1" applyFont="1" applyFill="1" applyBorder="1" applyAlignment="1" applyProtection="1">
      <alignment horizontal="left" vertical="top" wrapText="1"/>
    </xf>
    <xf numFmtId="4" fontId="13" fillId="0" borderId="5" xfId="365" applyNumberFormat="1" applyFont="1" applyFill="1" applyBorder="1" applyAlignment="1" applyProtection="1">
      <alignment vertical="top" wrapText="1"/>
    </xf>
    <xf numFmtId="0" fontId="13" fillId="0" borderId="4" xfId="0" applyFont="1" applyBorder="1" applyAlignment="1" applyProtection="1">
      <alignment horizontal="center"/>
    </xf>
    <xf numFmtId="3" fontId="85" fillId="0" borderId="4" xfId="650" applyNumberFormat="1" applyFont="1" applyFill="1" applyBorder="1" applyAlignment="1" applyProtection="1">
      <alignment horizontal="center"/>
    </xf>
    <xf numFmtId="4" fontId="13" fillId="0" borderId="4" xfId="0" applyNumberFormat="1" applyFont="1" applyBorder="1" applyProtection="1"/>
    <xf numFmtId="0" fontId="18" fillId="3" borderId="5" xfId="6" applyFont="1" applyFill="1" applyBorder="1" applyAlignment="1" applyProtection="1">
      <alignment horizontal="left" vertical="top" wrapText="1"/>
    </xf>
    <xf numFmtId="0" fontId="13" fillId="0" borderId="5" xfId="6" applyFont="1" applyBorder="1" applyAlignment="1" applyProtection="1">
      <alignment horizontal="left" vertical="top" wrapText="1"/>
    </xf>
    <xf numFmtId="49" fontId="13" fillId="0" borderId="5" xfId="6" applyNumberFormat="1" applyFont="1" applyBorder="1" applyAlignment="1" applyProtection="1">
      <alignment horizontal="left" vertical="top" wrapText="1"/>
    </xf>
    <xf numFmtId="0" fontId="18" fillId="3" borderId="7" xfId="4" applyFont="1" applyFill="1" applyBorder="1" applyAlignment="1" applyProtection="1">
      <alignment horizontal="left" vertical="top" wrapText="1"/>
    </xf>
    <xf numFmtId="0" fontId="9" fillId="0" borderId="5" xfId="4" applyBorder="1" applyAlignment="1" applyProtection="1">
      <alignment horizontal="left" vertical="top" wrapText="1"/>
    </xf>
    <xf numFmtId="0" fontId="92" fillId="0" borderId="5" xfId="0" applyFont="1" applyBorder="1" applyAlignment="1" applyProtection="1">
      <alignment horizontal="left" vertical="top" wrapText="1"/>
    </xf>
    <xf numFmtId="0" fontId="98" fillId="3" borderId="7" xfId="4" applyFont="1" applyFill="1" applyBorder="1" applyAlignment="1" applyProtection="1">
      <alignment horizontal="left" vertical="top" wrapText="1"/>
    </xf>
    <xf numFmtId="0" fontId="18" fillId="3" borderId="5" xfId="4" applyFont="1" applyFill="1" applyBorder="1" applyAlignment="1" applyProtection="1">
      <alignment horizontal="justify" vertical="top" wrapText="1"/>
    </xf>
    <xf numFmtId="0" fontId="13" fillId="0" borderId="5" xfId="4" applyFont="1" applyBorder="1" applyAlignment="1" applyProtection="1">
      <alignment horizontal="justify" vertical="top" wrapText="1"/>
    </xf>
    <xf numFmtId="0" fontId="92" fillId="0" borderId="5" xfId="4" applyFont="1" applyBorder="1" applyAlignment="1" applyProtection="1">
      <alignment horizontal="left" vertical="top" wrapText="1"/>
    </xf>
    <xf numFmtId="49" fontId="92" fillId="0" borderId="0" xfId="669" applyNumberFormat="1" applyFont="1" applyAlignment="1" applyProtection="1">
      <alignment horizontal="left" vertical="top" wrapText="1"/>
    </xf>
    <xf numFmtId="0" fontId="92" fillId="0" borderId="27" xfId="0" applyFont="1" applyBorder="1" applyAlignment="1" applyProtection="1">
      <alignment horizontal="left" vertical="top" wrapText="1"/>
    </xf>
    <xf numFmtId="4" fontId="92" fillId="0" borderId="5" xfId="0" applyNumberFormat="1" applyFont="1" applyBorder="1" applyAlignment="1" applyProtection="1">
      <alignment horizontal="center" wrapText="1"/>
    </xf>
    <xf numFmtId="0" fontId="18" fillId="3" borderId="5" xfId="6" applyFont="1" applyFill="1" applyBorder="1" applyAlignment="1" applyProtection="1">
      <alignment horizontal="justify" vertical="top" wrapText="1"/>
    </xf>
    <xf numFmtId="0" fontId="92" fillId="0" borderId="5" xfId="0" applyFont="1" applyBorder="1" applyAlignment="1" applyProtection="1">
      <alignment horizontal="justify" vertical="top" wrapText="1"/>
    </xf>
    <xf numFmtId="0" fontId="90" fillId="0" borderId="5" xfId="0" applyFont="1" applyBorder="1" applyAlignment="1" applyProtection="1">
      <alignment horizontal="left" vertical="top" wrapText="1"/>
    </xf>
    <xf numFmtId="0" fontId="92" fillId="0" borderId="4" xfId="0" applyFont="1" applyBorder="1" applyAlignment="1" applyProtection="1">
      <alignment horizontal="left" vertical="top" wrapText="1"/>
    </xf>
    <xf numFmtId="0" fontId="18" fillId="3" borderId="5" xfId="6" applyFont="1" applyFill="1" applyBorder="1" applyAlignment="1" applyProtection="1">
      <alignment vertical="top" wrapText="1"/>
    </xf>
    <xf numFmtId="0" fontId="90" fillId="0" borderId="5" xfId="0" applyFont="1" applyBorder="1" applyAlignment="1" applyProtection="1">
      <alignment vertical="top" wrapText="1"/>
    </xf>
    <xf numFmtId="0" fontId="13" fillId="0" borderId="4" xfId="4" applyFont="1" applyBorder="1" applyAlignment="1" applyProtection="1">
      <alignment horizontal="left" vertical="top" wrapText="1"/>
    </xf>
    <xf numFmtId="49" fontId="13" fillId="0" borderId="5" xfId="666" applyNumberFormat="1" applyFont="1" applyBorder="1" applyAlignment="1" applyProtection="1">
      <alignment horizontal="left" vertical="top" wrapText="1"/>
    </xf>
    <xf numFmtId="49" fontId="13" fillId="0" borderId="5" xfId="666" applyNumberFormat="1" applyFont="1" applyBorder="1" applyAlignment="1" applyProtection="1">
      <alignment vertical="top" wrapText="1"/>
    </xf>
    <xf numFmtId="49" fontId="13" fillId="0" borderId="5" xfId="666" applyNumberFormat="1" applyFont="1" applyBorder="1" applyAlignment="1" applyProtection="1">
      <alignment horizontal="center" vertical="top" wrapText="1"/>
    </xf>
    <xf numFmtId="4" fontId="13" fillId="0" borderId="5" xfId="0" applyNumberFormat="1" applyFont="1" applyBorder="1" applyAlignment="1" applyProtection="1">
      <alignment horizontal="left" vertical="top" wrapText="1"/>
    </xf>
    <xf numFmtId="4" fontId="13" fillId="0" borderId="5" xfId="0" applyNumberFormat="1" applyFont="1" applyBorder="1" applyAlignment="1" applyProtection="1">
      <alignment vertical="center" wrapText="1"/>
    </xf>
    <xf numFmtId="4" fontId="13" fillId="0" borderId="5" xfId="0" applyNumberFormat="1" applyFont="1" applyBorder="1" applyAlignment="1" applyProtection="1">
      <alignment horizontal="center" vertical="center" wrapText="1"/>
    </xf>
    <xf numFmtId="0" fontId="13" fillId="0" borderId="5" xfId="0" applyFont="1" applyBorder="1" applyAlignment="1" applyProtection="1">
      <alignment vertical="center" wrapText="1"/>
    </xf>
    <xf numFmtId="0" fontId="13" fillId="0" borderId="5" xfId="0" applyFont="1" applyBorder="1" applyAlignment="1" applyProtection="1">
      <alignment horizontal="center" vertical="center" wrapText="1"/>
    </xf>
    <xf numFmtId="49" fontId="13" fillId="0" borderId="5" xfId="365" applyNumberFormat="1" applyFont="1" applyBorder="1" applyAlignment="1" applyProtection="1">
      <alignment vertical="top" wrapText="1"/>
    </xf>
    <xf numFmtId="0" fontId="18" fillId="3" borderId="4" xfId="4" applyFont="1" applyFill="1" applyBorder="1" applyAlignment="1" applyProtection="1">
      <alignment horizontal="left" vertical="top" wrapText="1"/>
    </xf>
    <xf numFmtId="0" fontId="18" fillId="3" borderId="4" xfId="6" applyFont="1" applyFill="1" applyBorder="1" applyAlignment="1" applyProtection="1">
      <alignment horizontal="left" vertical="top" wrapText="1"/>
    </xf>
    <xf numFmtId="0" fontId="94" fillId="0" borderId="0" xfId="0" applyFont="1" applyAlignment="1" applyProtection="1">
      <alignment vertical="center" wrapText="1"/>
    </xf>
    <xf numFmtId="0" fontId="94" fillId="0" borderId="0" xfId="0" applyFont="1" applyAlignment="1" applyProtection="1">
      <alignment horizontal="center" vertical="center" wrapText="1"/>
    </xf>
    <xf numFmtId="0" fontId="13" fillId="0" borderId="5" xfId="4" applyFont="1" applyBorder="1" applyAlignment="1" applyProtection="1">
      <alignment vertical="top" wrapText="1"/>
    </xf>
    <xf numFmtId="0" fontId="13" fillId="0" borderId="5" xfId="365" applyFont="1" applyBorder="1" applyAlignment="1" applyProtection="1">
      <alignment horizontal="center"/>
    </xf>
    <xf numFmtId="3" fontId="13" fillId="0" borderId="5" xfId="0" applyNumberFormat="1" applyFont="1" applyBorder="1" applyAlignment="1" applyProtection="1">
      <alignment horizontal="center"/>
    </xf>
    <xf numFmtId="0" fontId="17" fillId="0" borderId="5" xfId="11" applyFont="1" applyBorder="1" applyAlignment="1" applyProtection="1">
      <alignment horizontal="center"/>
    </xf>
    <xf numFmtId="4" fontId="17" fillId="0" borderId="5" xfId="11" applyNumberFormat="1" applyFont="1" applyBorder="1" applyAlignment="1" applyProtection="1">
      <alignment horizontal="center"/>
    </xf>
    <xf numFmtId="0" fontId="13" fillId="0" borderId="5" xfId="11" quotePrefix="1" applyFont="1" applyBorder="1" applyAlignment="1" applyProtection="1">
      <alignment horizontal="left" vertical="top"/>
    </xf>
    <xf numFmtId="0" fontId="9" fillId="0" borderId="5" xfId="365" applyFont="1" applyBorder="1" applyAlignment="1" applyProtection="1">
      <alignment horizontal="center"/>
    </xf>
    <xf numFmtId="4" fontId="9" fillId="0" borderId="5" xfId="365" applyNumberFormat="1" applyFont="1" applyBorder="1" applyAlignment="1" applyProtection="1">
      <alignment horizontal="center"/>
    </xf>
    <xf numFmtId="4" fontId="9" fillId="0" borderId="5" xfId="365" applyNumberFormat="1" applyFont="1" applyBorder="1" applyAlignment="1" applyProtection="1">
      <alignment horizontal="right"/>
    </xf>
    <xf numFmtId="0" fontId="21" fillId="0" borderId="5" xfId="365" applyFont="1" applyBorder="1" applyAlignment="1" applyProtection="1">
      <alignment horizontal="left" vertical="top" wrapText="1"/>
    </xf>
    <xf numFmtId="0" fontId="8" fillId="0" borderId="5" xfId="365" applyFont="1" applyBorder="1" applyAlignment="1" applyProtection="1">
      <alignment horizontal="center"/>
    </xf>
    <xf numFmtId="4" fontId="8" fillId="0" borderId="5" xfId="365" applyNumberFormat="1" applyFont="1" applyBorder="1" applyAlignment="1" applyProtection="1">
      <alignment horizontal="center"/>
    </xf>
    <xf numFmtId="0" fontId="21" fillId="0" borderId="5" xfId="365" applyFont="1" applyBorder="1" applyAlignment="1" applyProtection="1">
      <alignment vertical="top" wrapText="1"/>
    </xf>
    <xf numFmtId="0" fontId="13" fillId="0" borderId="5" xfId="11" applyFont="1" applyBorder="1" applyAlignment="1" applyProtection="1">
      <alignment horizontal="left" vertical="top"/>
    </xf>
    <xf numFmtId="0" fontId="91" fillId="0" borderId="5" xfId="653" applyFont="1" applyBorder="1" applyAlignment="1" applyProtection="1">
      <alignment horizontal="left" vertical="top" wrapText="1"/>
    </xf>
    <xf numFmtId="4" fontId="13" fillId="0" borderId="5" xfId="365" applyNumberFormat="1" applyFont="1" applyBorder="1" applyAlignment="1" applyProtection="1">
      <alignment horizontal="right"/>
    </xf>
    <xf numFmtId="0" fontId="13" fillId="0" borderId="4" xfId="365" applyFont="1" applyBorder="1" applyAlignment="1" applyProtection="1">
      <alignment horizontal="left" vertical="top" wrapText="1"/>
    </xf>
    <xf numFmtId="0" fontId="13" fillId="0" borderId="4" xfId="365" applyFont="1" applyFill="1" applyBorder="1" applyAlignment="1" applyProtection="1">
      <alignment horizontal="left" vertical="top" wrapText="1"/>
    </xf>
    <xf numFmtId="0" fontId="13" fillId="0" borderId="4" xfId="365" applyFont="1" applyFill="1" applyBorder="1" applyAlignment="1" applyProtection="1">
      <alignment horizontal="center"/>
    </xf>
    <xf numFmtId="4" fontId="13" fillId="0" borderId="4" xfId="11" applyNumberFormat="1" applyFont="1" applyBorder="1" applyAlignment="1" applyProtection="1">
      <alignment horizontal="right"/>
    </xf>
    <xf numFmtId="0" fontId="9" fillId="0" borderId="7" xfId="4" applyBorder="1" applyAlignment="1" applyProtection="1">
      <alignment horizontal="left" vertical="top" wrapText="1"/>
    </xf>
    <xf numFmtId="0" fontId="18" fillId="3" borderId="7" xfId="4" applyFont="1" applyFill="1" applyBorder="1" applyAlignment="1" applyProtection="1">
      <alignment vertical="top" wrapText="1"/>
    </xf>
    <xf numFmtId="4" fontId="9" fillId="2" borderId="4" xfId="4" applyNumberFormat="1" applyFont="1" applyFill="1" applyBorder="1" applyAlignment="1" applyProtection="1">
      <alignment horizontal="center"/>
    </xf>
    <xf numFmtId="4" fontId="9" fillId="46" borderId="5" xfId="4" applyNumberFormat="1" applyFont="1" applyFill="1" applyBorder="1" applyAlignment="1" applyProtection="1">
      <alignment horizontal="center"/>
    </xf>
    <xf numFmtId="4" fontId="9" fillId="0" borderId="0" xfId="4" applyNumberFormat="1" applyFont="1" applyFill="1" applyBorder="1" applyAlignment="1" applyProtection="1">
      <alignment horizontal="center"/>
    </xf>
    <xf numFmtId="4" fontId="9" fillId="0" borderId="6" xfId="4" applyNumberFormat="1" applyFont="1" applyFill="1" applyBorder="1" applyAlignment="1" applyProtection="1">
      <alignment horizontal="center"/>
    </xf>
    <xf numFmtId="4" fontId="14" fillId="3" borderId="4" xfId="4" applyNumberFormat="1" applyFont="1" applyFill="1" applyBorder="1" applyAlignment="1" applyProtection="1">
      <alignment horizontal="center"/>
    </xf>
    <xf numFmtId="4" fontId="14" fillId="0" borderId="4" xfId="4" applyNumberFormat="1" applyFont="1" applyFill="1" applyBorder="1" applyAlignment="1" applyProtection="1">
      <alignment horizontal="center"/>
    </xf>
    <xf numFmtId="4" fontId="14" fillId="0" borderId="8" xfId="4" applyNumberFormat="1" applyFont="1" applyFill="1" applyBorder="1" applyAlignment="1" applyProtection="1">
      <alignment horizontal="center"/>
    </xf>
    <xf numFmtId="4" fontId="9" fillId="46" borderId="25" xfId="4" applyNumberFormat="1" applyFont="1" applyFill="1" applyBorder="1" applyAlignment="1" applyProtection="1">
      <alignment horizontal="center"/>
    </xf>
    <xf numFmtId="4" fontId="9" fillId="47" borderId="5" xfId="4" applyNumberFormat="1" applyFont="1" applyFill="1" applyBorder="1" applyAlignment="1" applyProtection="1">
      <alignment horizontal="center"/>
    </xf>
    <xf numFmtId="4" fontId="13" fillId="4" borderId="5" xfId="3" quotePrefix="1" applyNumberFormat="1" applyFont="1" applyFill="1" applyBorder="1" applyAlignment="1" applyProtection="1">
      <alignment horizontal="center"/>
    </xf>
    <xf numFmtId="4" fontId="17" fillId="0" borderId="5" xfId="1" applyNumberFormat="1" applyFont="1" applyBorder="1" applyAlignment="1" applyProtection="1">
      <alignment horizontal="center"/>
    </xf>
    <xf numFmtId="4" fontId="11" fillId="0" borderId="5" xfId="1" applyNumberFormat="1" applyFont="1" applyBorder="1" applyAlignment="1" applyProtection="1">
      <alignment horizontal="center"/>
    </xf>
    <xf numFmtId="4" fontId="17" fillId="0" borderId="5" xfId="665" applyNumberFormat="1" applyFont="1" applyBorder="1" applyAlignment="1" applyProtection="1">
      <alignment horizontal="center"/>
    </xf>
    <xf numFmtId="4" fontId="11" fillId="0" borderId="5" xfId="1" applyNumberFormat="1" applyFont="1" applyFill="1" applyBorder="1" applyAlignment="1" applyProtection="1">
      <alignment horizontal="center"/>
    </xf>
    <xf numFmtId="4" fontId="13" fillId="3" borderId="5" xfId="3" quotePrefix="1" applyNumberFormat="1" applyFont="1" applyFill="1" applyBorder="1" applyAlignment="1" applyProtection="1">
      <alignment horizontal="center"/>
      <protection locked="0"/>
    </xf>
    <xf numFmtId="4" fontId="13" fillId="3" borderId="5" xfId="3" quotePrefix="1" applyNumberFormat="1" applyFont="1" applyFill="1" applyBorder="1" applyAlignment="1" applyProtection="1">
      <alignment horizontal="center"/>
    </xf>
    <xf numFmtId="4" fontId="17" fillId="0" borderId="5" xfId="0" applyNumberFormat="1" applyFont="1" applyBorder="1" applyAlignment="1" applyProtection="1">
      <alignment horizontal="center"/>
    </xf>
    <xf numFmtId="4" fontId="17" fillId="0" borderId="5" xfId="4" applyNumberFormat="1" applyFont="1" applyBorder="1" applyAlignment="1" applyProtection="1">
      <alignment horizontal="center"/>
    </xf>
    <xf numFmtId="4" fontId="9" fillId="2" borderId="4" xfId="4" applyNumberFormat="1" applyFill="1" applyBorder="1" applyAlignment="1" applyProtection="1">
      <alignment horizontal="center"/>
    </xf>
    <xf numFmtId="4" fontId="9" fillId="46" borderId="5" xfId="4" applyNumberFormat="1" applyFill="1" applyBorder="1" applyAlignment="1" applyProtection="1">
      <alignment horizontal="center"/>
    </xf>
    <xf numFmtId="4" fontId="9" fillId="47" borderId="5" xfId="4" applyNumberFormat="1" applyFill="1" applyBorder="1" applyAlignment="1" applyProtection="1">
      <alignment horizontal="center"/>
    </xf>
    <xf numFmtId="4" fontId="9" fillId="0" borderId="5" xfId="4" applyNumberFormat="1" applyFont="1" applyFill="1" applyBorder="1" applyAlignment="1" applyProtection="1">
      <alignment horizontal="center"/>
    </xf>
    <xf numFmtId="4" fontId="13" fillId="0" borderId="5" xfId="3" quotePrefix="1" applyNumberFormat="1" applyFont="1" applyFill="1" applyBorder="1" applyAlignment="1" applyProtection="1">
      <alignment horizontal="center"/>
    </xf>
    <xf numFmtId="4" fontId="20" fillId="0" borderId="5" xfId="3" quotePrefix="1" applyNumberFormat="1" applyFont="1" applyFill="1" applyBorder="1" applyAlignment="1" applyProtection="1">
      <alignment horizontal="center"/>
    </xf>
    <xf numFmtId="4" fontId="13" fillId="0" borderId="4" xfId="0" applyNumberFormat="1" applyFont="1" applyFill="1" applyBorder="1" applyAlignment="1" applyProtection="1">
      <alignment horizontal="center"/>
    </xf>
    <xf numFmtId="175" fontId="88" fillId="0" borderId="5" xfId="11" applyNumberFormat="1" applyFont="1" applyBorder="1" applyAlignment="1" applyProtection="1">
      <alignment horizontal="left"/>
    </xf>
    <xf numFmtId="0" fontId="18" fillId="3" borderId="7" xfId="4" applyFont="1" applyFill="1" applyBorder="1" applyAlignment="1">
      <alignment vertical="top" wrapText="1"/>
    </xf>
    <xf numFmtId="0" fontId="9" fillId="0" borderId="5" xfId="11" applyFill="1" applyBorder="1" applyAlignment="1" applyProtection="1">
      <alignment horizontal="center"/>
    </xf>
    <xf numFmtId="4" fontId="9" fillId="0" borderId="0" xfId="1" applyNumberFormat="1" applyFont="1" applyAlignment="1" applyProtection="1">
      <alignment horizontal="center" vertical="center"/>
    </xf>
    <xf numFmtId="4" fontId="9" fillId="0" borderId="0" xfId="1" applyNumberFormat="1" applyFont="1" applyProtection="1"/>
    <xf numFmtId="4" fontId="9" fillId="0" borderId="0" xfId="1" applyNumberFormat="1" applyFont="1" applyFill="1" applyProtection="1"/>
    <xf numFmtId="4" fontId="14" fillId="0" borderId="0" xfId="1" applyNumberFormat="1" applyFont="1" applyFill="1" applyProtection="1"/>
    <xf numFmtId="4" fontId="9" fillId="0" borderId="0" xfId="1" applyNumberFormat="1" applyProtection="1"/>
    <xf numFmtId="4" fontId="9" fillId="0" borderId="0" xfId="1" applyNumberFormat="1" applyFill="1" applyProtection="1"/>
    <xf numFmtId="4" fontId="13" fillId="0" borderId="0" xfId="1" applyNumberFormat="1" applyFont="1" applyFill="1" applyProtection="1"/>
    <xf numFmtId="3" fontId="13" fillId="48" borderId="5" xfId="11" applyNumberFormat="1" applyFont="1" applyFill="1" applyBorder="1" applyAlignment="1" applyProtection="1">
      <alignment horizontal="center"/>
    </xf>
    <xf numFmtId="4" fontId="13" fillId="48" borderId="5" xfId="3" applyNumberFormat="1" applyFont="1" applyFill="1" applyBorder="1" applyAlignment="1" applyProtection="1">
      <alignment horizontal="center"/>
    </xf>
  </cellXfs>
  <cellStyles count="686">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20% - Accent1" xfId="20" xr:uid="{00000000-0005-0000-0000-000006000000}"/>
    <cellStyle name="20% - Accent1 2" xfId="21" xr:uid="{00000000-0005-0000-0000-000007000000}"/>
    <cellStyle name="20% - Accent2" xfId="22" xr:uid="{00000000-0005-0000-0000-000008000000}"/>
    <cellStyle name="20% - Accent2 2" xfId="23" xr:uid="{00000000-0005-0000-0000-000009000000}"/>
    <cellStyle name="20% - Accent3" xfId="24" xr:uid="{00000000-0005-0000-0000-00000A000000}"/>
    <cellStyle name="20% - Accent3 2" xfId="25" xr:uid="{00000000-0005-0000-0000-00000B000000}"/>
    <cellStyle name="20% - Accent4" xfId="26" xr:uid="{00000000-0005-0000-0000-00000C000000}"/>
    <cellStyle name="20% - Accent4 2" xfId="27" xr:uid="{00000000-0005-0000-0000-00000D000000}"/>
    <cellStyle name="20% - Accent5" xfId="28" xr:uid="{00000000-0005-0000-0000-00000E000000}"/>
    <cellStyle name="20% - Accent5 2" xfId="29" xr:uid="{00000000-0005-0000-0000-00000F000000}"/>
    <cellStyle name="20% - Accent6" xfId="30" xr:uid="{00000000-0005-0000-0000-000010000000}"/>
    <cellStyle name="20% - Accent6 2" xfId="31" xr:uid="{00000000-0005-0000-0000-000011000000}"/>
    <cellStyle name="40 % – Poudarek1 2" xfId="32" xr:uid="{00000000-0005-0000-0000-000012000000}"/>
    <cellStyle name="40 % – Poudarek2 2" xfId="33" xr:uid="{00000000-0005-0000-0000-000013000000}"/>
    <cellStyle name="40 % – Poudarek3 2" xfId="34" xr:uid="{00000000-0005-0000-0000-000014000000}"/>
    <cellStyle name="40 % – Poudarek4 2" xfId="35" xr:uid="{00000000-0005-0000-0000-000015000000}"/>
    <cellStyle name="40 % – Poudarek5 2" xfId="36" xr:uid="{00000000-0005-0000-0000-000016000000}"/>
    <cellStyle name="40 % – Poudarek6 2" xfId="37" xr:uid="{00000000-0005-0000-0000-000017000000}"/>
    <cellStyle name="40% - Accent1" xfId="38" xr:uid="{00000000-0005-0000-0000-000018000000}"/>
    <cellStyle name="40% - Accent1 2" xfId="39" xr:uid="{00000000-0005-0000-0000-000019000000}"/>
    <cellStyle name="40% - Accent2" xfId="40" xr:uid="{00000000-0005-0000-0000-00001A000000}"/>
    <cellStyle name="40% - Accent2 2" xfId="41" xr:uid="{00000000-0005-0000-0000-00001B000000}"/>
    <cellStyle name="40% - Accent3" xfId="42" xr:uid="{00000000-0005-0000-0000-00001C000000}"/>
    <cellStyle name="40% - Accent3 2" xfId="43" xr:uid="{00000000-0005-0000-0000-00001D000000}"/>
    <cellStyle name="40% - Accent4" xfId="44" xr:uid="{00000000-0005-0000-0000-00001E000000}"/>
    <cellStyle name="40% - Accent4 2" xfId="45" xr:uid="{00000000-0005-0000-0000-00001F000000}"/>
    <cellStyle name="40% - Accent5" xfId="46" xr:uid="{00000000-0005-0000-0000-000020000000}"/>
    <cellStyle name="40% - Accent5 2" xfId="47" xr:uid="{00000000-0005-0000-0000-000021000000}"/>
    <cellStyle name="40% - Accent6" xfId="48" xr:uid="{00000000-0005-0000-0000-000022000000}"/>
    <cellStyle name="40% - Accent6 2" xfId="49" xr:uid="{00000000-0005-0000-0000-000023000000}"/>
    <cellStyle name="60 % – Poudarek1 2" xfId="50" xr:uid="{00000000-0005-0000-0000-000024000000}"/>
    <cellStyle name="60 % – Poudarek2 2" xfId="51" xr:uid="{00000000-0005-0000-0000-000025000000}"/>
    <cellStyle name="60 % – Poudarek3 2" xfId="52" xr:uid="{00000000-0005-0000-0000-000026000000}"/>
    <cellStyle name="60 % – Poudarek4 2" xfId="53" xr:uid="{00000000-0005-0000-0000-000027000000}"/>
    <cellStyle name="60 % – Poudarek5 2" xfId="54" xr:uid="{00000000-0005-0000-0000-000028000000}"/>
    <cellStyle name="60 % – Poudarek6 2" xfId="55" xr:uid="{00000000-0005-0000-0000-000029000000}"/>
    <cellStyle name="60% - Accent1" xfId="56" xr:uid="{00000000-0005-0000-0000-00002A000000}"/>
    <cellStyle name="60% - Accent1 2" xfId="57" xr:uid="{00000000-0005-0000-0000-00002B000000}"/>
    <cellStyle name="60% - Accent2" xfId="58" xr:uid="{00000000-0005-0000-0000-00002C000000}"/>
    <cellStyle name="60% - Accent2 2" xfId="59" xr:uid="{00000000-0005-0000-0000-00002D000000}"/>
    <cellStyle name="60% - Accent3" xfId="60" xr:uid="{00000000-0005-0000-0000-00002E000000}"/>
    <cellStyle name="60% - Accent3 2" xfId="61" xr:uid="{00000000-0005-0000-0000-00002F000000}"/>
    <cellStyle name="60% - Accent4" xfId="62" xr:uid="{00000000-0005-0000-0000-000030000000}"/>
    <cellStyle name="60% - Accent4 2" xfId="63" xr:uid="{00000000-0005-0000-0000-000031000000}"/>
    <cellStyle name="60% - Accent5" xfId="64" xr:uid="{00000000-0005-0000-0000-000032000000}"/>
    <cellStyle name="60% - Accent5 2" xfId="65" xr:uid="{00000000-0005-0000-0000-000033000000}"/>
    <cellStyle name="60% - Accent6" xfId="66" xr:uid="{00000000-0005-0000-0000-000034000000}"/>
    <cellStyle name="60% - Accent6 2" xfId="67" xr:uid="{00000000-0005-0000-0000-000035000000}"/>
    <cellStyle name="Accent1" xfId="68" xr:uid="{00000000-0005-0000-0000-000036000000}"/>
    <cellStyle name="Accent1 - 20%" xfId="69" xr:uid="{00000000-0005-0000-0000-000037000000}"/>
    <cellStyle name="Accent1 - 40%" xfId="70" xr:uid="{00000000-0005-0000-0000-000038000000}"/>
    <cellStyle name="Accent1 - 60%" xfId="71" xr:uid="{00000000-0005-0000-0000-000039000000}"/>
    <cellStyle name="Accent1 10" xfId="72" xr:uid="{00000000-0005-0000-0000-00003A000000}"/>
    <cellStyle name="Accent1 11" xfId="73" xr:uid="{00000000-0005-0000-0000-00003B000000}"/>
    <cellStyle name="Accent1 12" xfId="74" xr:uid="{00000000-0005-0000-0000-00003C000000}"/>
    <cellStyle name="Accent1 13" xfId="75" xr:uid="{00000000-0005-0000-0000-00003D000000}"/>
    <cellStyle name="Accent1 14" xfId="76" xr:uid="{00000000-0005-0000-0000-00003E000000}"/>
    <cellStyle name="Accent1 15" xfId="77" xr:uid="{00000000-0005-0000-0000-00003F000000}"/>
    <cellStyle name="Accent1 16" xfId="78" xr:uid="{00000000-0005-0000-0000-000040000000}"/>
    <cellStyle name="Accent1 17" xfId="79" xr:uid="{00000000-0005-0000-0000-000041000000}"/>
    <cellStyle name="Accent1 18" xfId="80" xr:uid="{00000000-0005-0000-0000-000042000000}"/>
    <cellStyle name="Accent1 19" xfId="81" xr:uid="{00000000-0005-0000-0000-000043000000}"/>
    <cellStyle name="Accent1 2" xfId="82" xr:uid="{00000000-0005-0000-0000-000044000000}"/>
    <cellStyle name="Accent1 20" xfId="83" xr:uid="{00000000-0005-0000-0000-000045000000}"/>
    <cellStyle name="Accent1 21" xfId="84" xr:uid="{00000000-0005-0000-0000-000046000000}"/>
    <cellStyle name="Accent1 22" xfId="85" xr:uid="{00000000-0005-0000-0000-000047000000}"/>
    <cellStyle name="Accent1 23" xfId="86" xr:uid="{00000000-0005-0000-0000-000048000000}"/>
    <cellStyle name="Accent1 24" xfId="87" xr:uid="{00000000-0005-0000-0000-000049000000}"/>
    <cellStyle name="Accent1 25" xfId="88" xr:uid="{00000000-0005-0000-0000-00004A000000}"/>
    <cellStyle name="Accent1 3" xfId="89" xr:uid="{00000000-0005-0000-0000-00004B000000}"/>
    <cellStyle name="Accent1 4" xfId="90" xr:uid="{00000000-0005-0000-0000-00004C000000}"/>
    <cellStyle name="Accent1 5" xfId="91" xr:uid="{00000000-0005-0000-0000-00004D000000}"/>
    <cellStyle name="Accent1 6" xfId="92" xr:uid="{00000000-0005-0000-0000-00004E000000}"/>
    <cellStyle name="Accent1 7" xfId="93" xr:uid="{00000000-0005-0000-0000-00004F000000}"/>
    <cellStyle name="Accent1 8" xfId="94" xr:uid="{00000000-0005-0000-0000-000050000000}"/>
    <cellStyle name="Accent1 9" xfId="95" xr:uid="{00000000-0005-0000-0000-000051000000}"/>
    <cellStyle name="Accent2" xfId="96" xr:uid="{00000000-0005-0000-0000-000052000000}"/>
    <cellStyle name="Accent2 - 20%" xfId="97" xr:uid="{00000000-0005-0000-0000-000053000000}"/>
    <cellStyle name="Accent2 - 40%" xfId="98" xr:uid="{00000000-0005-0000-0000-000054000000}"/>
    <cellStyle name="Accent2 - 60%" xfId="99" xr:uid="{00000000-0005-0000-0000-000055000000}"/>
    <cellStyle name="Accent2 10" xfId="100" xr:uid="{00000000-0005-0000-0000-000056000000}"/>
    <cellStyle name="Accent2 11" xfId="101" xr:uid="{00000000-0005-0000-0000-000057000000}"/>
    <cellStyle name="Accent2 12" xfId="102" xr:uid="{00000000-0005-0000-0000-000058000000}"/>
    <cellStyle name="Accent2 13" xfId="103" xr:uid="{00000000-0005-0000-0000-000059000000}"/>
    <cellStyle name="Accent2 14" xfId="104" xr:uid="{00000000-0005-0000-0000-00005A000000}"/>
    <cellStyle name="Accent2 15" xfId="105" xr:uid="{00000000-0005-0000-0000-00005B000000}"/>
    <cellStyle name="Accent2 16" xfId="106" xr:uid="{00000000-0005-0000-0000-00005C000000}"/>
    <cellStyle name="Accent2 17" xfId="107" xr:uid="{00000000-0005-0000-0000-00005D000000}"/>
    <cellStyle name="Accent2 18" xfId="108" xr:uid="{00000000-0005-0000-0000-00005E000000}"/>
    <cellStyle name="Accent2 19" xfId="109" xr:uid="{00000000-0005-0000-0000-00005F000000}"/>
    <cellStyle name="Accent2 2" xfId="110" xr:uid="{00000000-0005-0000-0000-000060000000}"/>
    <cellStyle name="Accent2 20" xfId="111" xr:uid="{00000000-0005-0000-0000-000061000000}"/>
    <cellStyle name="Accent2 21" xfId="112" xr:uid="{00000000-0005-0000-0000-000062000000}"/>
    <cellStyle name="Accent2 22" xfId="113" xr:uid="{00000000-0005-0000-0000-000063000000}"/>
    <cellStyle name="Accent2 23" xfId="114" xr:uid="{00000000-0005-0000-0000-000064000000}"/>
    <cellStyle name="Accent2 24" xfId="115" xr:uid="{00000000-0005-0000-0000-000065000000}"/>
    <cellStyle name="Accent2 25" xfId="116" xr:uid="{00000000-0005-0000-0000-000066000000}"/>
    <cellStyle name="Accent2 3" xfId="117" xr:uid="{00000000-0005-0000-0000-000067000000}"/>
    <cellStyle name="Accent2 4" xfId="118" xr:uid="{00000000-0005-0000-0000-000068000000}"/>
    <cellStyle name="Accent2 5" xfId="119" xr:uid="{00000000-0005-0000-0000-000069000000}"/>
    <cellStyle name="Accent2 6" xfId="120" xr:uid="{00000000-0005-0000-0000-00006A000000}"/>
    <cellStyle name="Accent2 7" xfId="121" xr:uid="{00000000-0005-0000-0000-00006B000000}"/>
    <cellStyle name="Accent2 8" xfId="122" xr:uid="{00000000-0005-0000-0000-00006C000000}"/>
    <cellStyle name="Accent2 9" xfId="123" xr:uid="{00000000-0005-0000-0000-00006D000000}"/>
    <cellStyle name="Accent3" xfId="124" xr:uid="{00000000-0005-0000-0000-00006E000000}"/>
    <cellStyle name="Accent3 - 20%" xfId="125" xr:uid="{00000000-0005-0000-0000-00006F000000}"/>
    <cellStyle name="Accent3 - 40%" xfId="126" xr:uid="{00000000-0005-0000-0000-000070000000}"/>
    <cellStyle name="Accent3 - 60%" xfId="127" xr:uid="{00000000-0005-0000-0000-000071000000}"/>
    <cellStyle name="Accent3 10" xfId="128" xr:uid="{00000000-0005-0000-0000-000072000000}"/>
    <cellStyle name="Accent3 11" xfId="129" xr:uid="{00000000-0005-0000-0000-000073000000}"/>
    <cellStyle name="Accent3 12" xfId="130" xr:uid="{00000000-0005-0000-0000-000074000000}"/>
    <cellStyle name="Accent3 13" xfId="131" xr:uid="{00000000-0005-0000-0000-000075000000}"/>
    <cellStyle name="Accent3 14" xfId="132" xr:uid="{00000000-0005-0000-0000-000076000000}"/>
    <cellStyle name="Accent3 15" xfId="133" xr:uid="{00000000-0005-0000-0000-000077000000}"/>
    <cellStyle name="Accent3 16" xfId="134" xr:uid="{00000000-0005-0000-0000-000078000000}"/>
    <cellStyle name="Accent3 17" xfId="135" xr:uid="{00000000-0005-0000-0000-000079000000}"/>
    <cellStyle name="Accent3 18" xfId="136" xr:uid="{00000000-0005-0000-0000-00007A000000}"/>
    <cellStyle name="Accent3 19" xfId="137" xr:uid="{00000000-0005-0000-0000-00007B000000}"/>
    <cellStyle name="Accent3 2" xfId="138" xr:uid="{00000000-0005-0000-0000-00007C000000}"/>
    <cellStyle name="Accent3 20" xfId="139" xr:uid="{00000000-0005-0000-0000-00007D000000}"/>
    <cellStyle name="Accent3 21" xfId="140" xr:uid="{00000000-0005-0000-0000-00007E000000}"/>
    <cellStyle name="Accent3 22" xfId="141" xr:uid="{00000000-0005-0000-0000-00007F000000}"/>
    <cellStyle name="Accent3 23" xfId="142" xr:uid="{00000000-0005-0000-0000-000080000000}"/>
    <cellStyle name="Accent3 24" xfId="143" xr:uid="{00000000-0005-0000-0000-000081000000}"/>
    <cellStyle name="Accent3 25" xfId="144" xr:uid="{00000000-0005-0000-0000-000082000000}"/>
    <cellStyle name="Accent3 3" xfId="145" xr:uid="{00000000-0005-0000-0000-000083000000}"/>
    <cellStyle name="Accent3 4" xfId="146" xr:uid="{00000000-0005-0000-0000-000084000000}"/>
    <cellStyle name="Accent3 5" xfId="147" xr:uid="{00000000-0005-0000-0000-000085000000}"/>
    <cellStyle name="Accent3 6" xfId="148" xr:uid="{00000000-0005-0000-0000-000086000000}"/>
    <cellStyle name="Accent3 7" xfId="149" xr:uid="{00000000-0005-0000-0000-000087000000}"/>
    <cellStyle name="Accent3 8" xfId="150" xr:uid="{00000000-0005-0000-0000-000088000000}"/>
    <cellStyle name="Accent3 9" xfId="151" xr:uid="{00000000-0005-0000-0000-000089000000}"/>
    <cellStyle name="Accent4" xfId="152" xr:uid="{00000000-0005-0000-0000-00008A000000}"/>
    <cellStyle name="Accent4 - 20%" xfId="153" xr:uid="{00000000-0005-0000-0000-00008B000000}"/>
    <cellStyle name="Accent4 - 40%" xfId="154" xr:uid="{00000000-0005-0000-0000-00008C000000}"/>
    <cellStyle name="Accent4 - 60%" xfId="155" xr:uid="{00000000-0005-0000-0000-00008D000000}"/>
    <cellStyle name="Accent4 10" xfId="156" xr:uid="{00000000-0005-0000-0000-00008E000000}"/>
    <cellStyle name="Accent4 11" xfId="157" xr:uid="{00000000-0005-0000-0000-00008F000000}"/>
    <cellStyle name="Accent4 12" xfId="158" xr:uid="{00000000-0005-0000-0000-000090000000}"/>
    <cellStyle name="Accent4 13" xfId="159" xr:uid="{00000000-0005-0000-0000-000091000000}"/>
    <cellStyle name="Accent4 14" xfId="160" xr:uid="{00000000-0005-0000-0000-000092000000}"/>
    <cellStyle name="Accent4 15" xfId="161" xr:uid="{00000000-0005-0000-0000-000093000000}"/>
    <cellStyle name="Accent4 16" xfId="162" xr:uid="{00000000-0005-0000-0000-000094000000}"/>
    <cellStyle name="Accent4 17" xfId="163" xr:uid="{00000000-0005-0000-0000-000095000000}"/>
    <cellStyle name="Accent4 18" xfId="164" xr:uid="{00000000-0005-0000-0000-000096000000}"/>
    <cellStyle name="Accent4 19" xfId="165" xr:uid="{00000000-0005-0000-0000-000097000000}"/>
    <cellStyle name="Accent4 2" xfId="166" xr:uid="{00000000-0005-0000-0000-000098000000}"/>
    <cellStyle name="Accent4 20" xfId="167" xr:uid="{00000000-0005-0000-0000-000099000000}"/>
    <cellStyle name="Accent4 21" xfId="168" xr:uid="{00000000-0005-0000-0000-00009A000000}"/>
    <cellStyle name="Accent4 22" xfId="169" xr:uid="{00000000-0005-0000-0000-00009B000000}"/>
    <cellStyle name="Accent4 23" xfId="170" xr:uid="{00000000-0005-0000-0000-00009C000000}"/>
    <cellStyle name="Accent4 24" xfId="171" xr:uid="{00000000-0005-0000-0000-00009D000000}"/>
    <cellStyle name="Accent4 25" xfId="172" xr:uid="{00000000-0005-0000-0000-00009E000000}"/>
    <cellStyle name="Accent4 3" xfId="173" xr:uid="{00000000-0005-0000-0000-00009F000000}"/>
    <cellStyle name="Accent4 4" xfId="174" xr:uid="{00000000-0005-0000-0000-0000A0000000}"/>
    <cellStyle name="Accent4 5" xfId="175" xr:uid="{00000000-0005-0000-0000-0000A1000000}"/>
    <cellStyle name="Accent4 6" xfId="176" xr:uid="{00000000-0005-0000-0000-0000A2000000}"/>
    <cellStyle name="Accent4 7" xfId="177" xr:uid="{00000000-0005-0000-0000-0000A3000000}"/>
    <cellStyle name="Accent4 8" xfId="178" xr:uid="{00000000-0005-0000-0000-0000A4000000}"/>
    <cellStyle name="Accent4 9" xfId="179" xr:uid="{00000000-0005-0000-0000-0000A5000000}"/>
    <cellStyle name="Accent5" xfId="180" xr:uid="{00000000-0005-0000-0000-0000A6000000}"/>
    <cellStyle name="Accent5 - 20%" xfId="181" xr:uid="{00000000-0005-0000-0000-0000A7000000}"/>
    <cellStyle name="Accent5 - 40%" xfId="182" xr:uid="{00000000-0005-0000-0000-0000A8000000}"/>
    <cellStyle name="Accent5 - 60%" xfId="183" xr:uid="{00000000-0005-0000-0000-0000A9000000}"/>
    <cellStyle name="Accent5 10" xfId="184" xr:uid="{00000000-0005-0000-0000-0000AA000000}"/>
    <cellStyle name="Accent5 11" xfId="185" xr:uid="{00000000-0005-0000-0000-0000AB000000}"/>
    <cellStyle name="Accent5 12" xfId="186" xr:uid="{00000000-0005-0000-0000-0000AC000000}"/>
    <cellStyle name="Accent5 13" xfId="187" xr:uid="{00000000-0005-0000-0000-0000AD000000}"/>
    <cellStyle name="Accent5 14" xfId="188" xr:uid="{00000000-0005-0000-0000-0000AE000000}"/>
    <cellStyle name="Accent5 15" xfId="189" xr:uid="{00000000-0005-0000-0000-0000AF000000}"/>
    <cellStyle name="Accent5 16" xfId="190" xr:uid="{00000000-0005-0000-0000-0000B0000000}"/>
    <cellStyle name="Accent5 17" xfId="191" xr:uid="{00000000-0005-0000-0000-0000B1000000}"/>
    <cellStyle name="Accent5 18" xfId="192" xr:uid="{00000000-0005-0000-0000-0000B2000000}"/>
    <cellStyle name="Accent5 19" xfId="193" xr:uid="{00000000-0005-0000-0000-0000B3000000}"/>
    <cellStyle name="Accent5 2" xfId="194" xr:uid="{00000000-0005-0000-0000-0000B4000000}"/>
    <cellStyle name="Accent5 20" xfId="195" xr:uid="{00000000-0005-0000-0000-0000B5000000}"/>
    <cellStyle name="Accent5 21" xfId="196" xr:uid="{00000000-0005-0000-0000-0000B6000000}"/>
    <cellStyle name="Accent5 22" xfId="197" xr:uid="{00000000-0005-0000-0000-0000B7000000}"/>
    <cellStyle name="Accent5 23" xfId="198" xr:uid="{00000000-0005-0000-0000-0000B8000000}"/>
    <cellStyle name="Accent5 24" xfId="199" xr:uid="{00000000-0005-0000-0000-0000B9000000}"/>
    <cellStyle name="Accent5 25" xfId="200" xr:uid="{00000000-0005-0000-0000-0000BA000000}"/>
    <cellStyle name="Accent5 3" xfId="201" xr:uid="{00000000-0005-0000-0000-0000BB000000}"/>
    <cellStyle name="Accent5 4" xfId="202" xr:uid="{00000000-0005-0000-0000-0000BC000000}"/>
    <cellStyle name="Accent5 5" xfId="203" xr:uid="{00000000-0005-0000-0000-0000BD000000}"/>
    <cellStyle name="Accent5 6" xfId="204" xr:uid="{00000000-0005-0000-0000-0000BE000000}"/>
    <cellStyle name="Accent5 7" xfId="205" xr:uid="{00000000-0005-0000-0000-0000BF000000}"/>
    <cellStyle name="Accent5 8" xfId="206" xr:uid="{00000000-0005-0000-0000-0000C0000000}"/>
    <cellStyle name="Accent5 9" xfId="207" xr:uid="{00000000-0005-0000-0000-0000C1000000}"/>
    <cellStyle name="Accent6" xfId="208" xr:uid="{00000000-0005-0000-0000-0000C2000000}"/>
    <cellStyle name="Accent6 - 20%" xfId="209" xr:uid="{00000000-0005-0000-0000-0000C3000000}"/>
    <cellStyle name="Accent6 - 40%" xfId="210" xr:uid="{00000000-0005-0000-0000-0000C4000000}"/>
    <cellStyle name="Accent6 - 60%" xfId="211" xr:uid="{00000000-0005-0000-0000-0000C5000000}"/>
    <cellStyle name="Accent6 10" xfId="212" xr:uid="{00000000-0005-0000-0000-0000C6000000}"/>
    <cellStyle name="Accent6 11" xfId="213" xr:uid="{00000000-0005-0000-0000-0000C7000000}"/>
    <cellStyle name="Accent6 12" xfId="214" xr:uid="{00000000-0005-0000-0000-0000C8000000}"/>
    <cellStyle name="Accent6 13" xfId="215" xr:uid="{00000000-0005-0000-0000-0000C9000000}"/>
    <cellStyle name="Accent6 14" xfId="216" xr:uid="{00000000-0005-0000-0000-0000CA000000}"/>
    <cellStyle name="Accent6 15" xfId="217" xr:uid="{00000000-0005-0000-0000-0000CB000000}"/>
    <cellStyle name="Accent6 16" xfId="218" xr:uid="{00000000-0005-0000-0000-0000CC000000}"/>
    <cellStyle name="Accent6 17" xfId="219" xr:uid="{00000000-0005-0000-0000-0000CD000000}"/>
    <cellStyle name="Accent6 18" xfId="220" xr:uid="{00000000-0005-0000-0000-0000CE000000}"/>
    <cellStyle name="Accent6 19" xfId="221" xr:uid="{00000000-0005-0000-0000-0000CF000000}"/>
    <cellStyle name="Accent6 2" xfId="222" xr:uid="{00000000-0005-0000-0000-0000D0000000}"/>
    <cellStyle name="Accent6 20" xfId="223" xr:uid="{00000000-0005-0000-0000-0000D1000000}"/>
    <cellStyle name="Accent6 21" xfId="224" xr:uid="{00000000-0005-0000-0000-0000D2000000}"/>
    <cellStyle name="Accent6 22" xfId="225" xr:uid="{00000000-0005-0000-0000-0000D3000000}"/>
    <cellStyle name="Accent6 23" xfId="226" xr:uid="{00000000-0005-0000-0000-0000D4000000}"/>
    <cellStyle name="Accent6 24" xfId="227" xr:uid="{00000000-0005-0000-0000-0000D5000000}"/>
    <cellStyle name="Accent6 25" xfId="228" xr:uid="{00000000-0005-0000-0000-0000D6000000}"/>
    <cellStyle name="Accent6 3" xfId="229" xr:uid="{00000000-0005-0000-0000-0000D7000000}"/>
    <cellStyle name="Accent6 4" xfId="230" xr:uid="{00000000-0005-0000-0000-0000D8000000}"/>
    <cellStyle name="Accent6 5" xfId="231" xr:uid="{00000000-0005-0000-0000-0000D9000000}"/>
    <cellStyle name="Accent6 6" xfId="232" xr:uid="{00000000-0005-0000-0000-0000DA000000}"/>
    <cellStyle name="Accent6 7" xfId="233" xr:uid="{00000000-0005-0000-0000-0000DB000000}"/>
    <cellStyle name="Accent6 8" xfId="234" xr:uid="{00000000-0005-0000-0000-0000DC000000}"/>
    <cellStyle name="Accent6 9" xfId="235" xr:uid="{00000000-0005-0000-0000-0000DD000000}"/>
    <cellStyle name="Bad" xfId="236" xr:uid="{00000000-0005-0000-0000-0000DE000000}"/>
    <cellStyle name="Bad 2" xfId="237" xr:uid="{00000000-0005-0000-0000-0000DF000000}"/>
    <cellStyle name="Bad 3" xfId="238" xr:uid="{00000000-0005-0000-0000-0000E0000000}"/>
    <cellStyle name="Calculation" xfId="239" xr:uid="{00000000-0005-0000-0000-0000E1000000}"/>
    <cellStyle name="Calculation 2" xfId="240" xr:uid="{00000000-0005-0000-0000-0000E2000000}"/>
    <cellStyle name="Calculation 3" xfId="241" xr:uid="{00000000-0005-0000-0000-0000E3000000}"/>
    <cellStyle name="Calculation 4" xfId="242" xr:uid="{00000000-0005-0000-0000-0000E4000000}"/>
    <cellStyle name="Check Cell" xfId="243" xr:uid="{00000000-0005-0000-0000-0000E5000000}"/>
    <cellStyle name="Check Cell 2" xfId="244" xr:uid="{00000000-0005-0000-0000-0000E6000000}"/>
    <cellStyle name="Check Cell 3" xfId="245" xr:uid="{00000000-0005-0000-0000-0000E7000000}"/>
    <cellStyle name="Comma 10" xfId="246" xr:uid="{00000000-0005-0000-0000-0000E8000000}"/>
    <cellStyle name="Comma 11" xfId="247" xr:uid="{00000000-0005-0000-0000-0000E9000000}"/>
    <cellStyle name="Comma 12" xfId="248" xr:uid="{00000000-0005-0000-0000-0000EA000000}"/>
    <cellStyle name="Comma 13" xfId="249" xr:uid="{00000000-0005-0000-0000-0000EB000000}"/>
    <cellStyle name="Comma 14" xfId="250" xr:uid="{00000000-0005-0000-0000-0000EC000000}"/>
    <cellStyle name="Comma 15" xfId="251" xr:uid="{00000000-0005-0000-0000-0000ED000000}"/>
    <cellStyle name="Comma 16" xfId="252" xr:uid="{00000000-0005-0000-0000-0000EE000000}"/>
    <cellStyle name="Comma 17" xfId="253" xr:uid="{00000000-0005-0000-0000-0000EF000000}"/>
    <cellStyle name="Comma 18" xfId="254" xr:uid="{00000000-0005-0000-0000-0000F0000000}"/>
    <cellStyle name="Comma 19" xfId="255" xr:uid="{00000000-0005-0000-0000-0000F1000000}"/>
    <cellStyle name="Comma 2" xfId="256" xr:uid="{00000000-0005-0000-0000-0000F2000000}"/>
    <cellStyle name="Comma 20" xfId="257" xr:uid="{00000000-0005-0000-0000-0000F3000000}"/>
    <cellStyle name="Comma 21" xfId="258" xr:uid="{00000000-0005-0000-0000-0000F4000000}"/>
    <cellStyle name="Comma 22" xfId="259" xr:uid="{00000000-0005-0000-0000-0000F5000000}"/>
    <cellStyle name="Comma 23" xfId="260" xr:uid="{00000000-0005-0000-0000-0000F6000000}"/>
    <cellStyle name="Comma 24" xfId="261" xr:uid="{00000000-0005-0000-0000-0000F7000000}"/>
    <cellStyle name="Comma 25" xfId="262" xr:uid="{00000000-0005-0000-0000-0000F8000000}"/>
    <cellStyle name="Comma 26" xfId="263" xr:uid="{00000000-0005-0000-0000-0000F9000000}"/>
    <cellStyle name="Comma 27" xfId="264" xr:uid="{00000000-0005-0000-0000-0000FA000000}"/>
    <cellStyle name="Comma 28" xfId="265" xr:uid="{00000000-0005-0000-0000-0000FB000000}"/>
    <cellStyle name="Comma 29" xfId="266" xr:uid="{00000000-0005-0000-0000-0000FC000000}"/>
    <cellStyle name="Comma 3" xfId="267" xr:uid="{00000000-0005-0000-0000-0000FD000000}"/>
    <cellStyle name="Comma 30" xfId="268" xr:uid="{00000000-0005-0000-0000-0000FE000000}"/>
    <cellStyle name="Comma 31" xfId="269" xr:uid="{00000000-0005-0000-0000-0000FF000000}"/>
    <cellStyle name="Comma 32" xfId="270" xr:uid="{00000000-0005-0000-0000-000000010000}"/>
    <cellStyle name="Comma 33" xfId="271" xr:uid="{00000000-0005-0000-0000-000001010000}"/>
    <cellStyle name="Comma 34" xfId="272" xr:uid="{00000000-0005-0000-0000-000002010000}"/>
    <cellStyle name="Comma 35" xfId="273" xr:uid="{00000000-0005-0000-0000-000003010000}"/>
    <cellStyle name="Comma 36" xfId="274" xr:uid="{00000000-0005-0000-0000-000004010000}"/>
    <cellStyle name="Comma 37" xfId="275" xr:uid="{00000000-0005-0000-0000-000005010000}"/>
    <cellStyle name="Comma 38" xfId="276" xr:uid="{00000000-0005-0000-0000-000006010000}"/>
    <cellStyle name="Comma 39" xfId="277" xr:uid="{00000000-0005-0000-0000-000007010000}"/>
    <cellStyle name="Comma 4" xfId="278" xr:uid="{00000000-0005-0000-0000-000008010000}"/>
    <cellStyle name="Comma 40" xfId="279" xr:uid="{00000000-0005-0000-0000-000009010000}"/>
    <cellStyle name="Comma 5" xfId="280" xr:uid="{00000000-0005-0000-0000-00000A010000}"/>
    <cellStyle name="Comma 6" xfId="281" xr:uid="{00000000-0005-0000-0000-00000B010000}"/>
    <cellStyle name="Comma 7" xfId="282" xr:uid="{00000000-0005-0000-0000-00000C010000}"/>
    <cellStyle name="Comma 8" xfId="283" xr:uid="{00000000-0005-0000-0000-00000D010000}"/>
    <cellStyle name="Comma 9" xfId="284" xr:uid="{00000000-0005-0000-0000-00000E010000}"/>
    <cellStyle name="Currency [0]_Popis Etk" xfId="285" xr:uid="{00000000-0005-0000-0000-00000F010000}"/>
    <cellStyle name="Currency 10" xfId="286" xr:uid="{00000000-0005-0000-0000-000010010000}"/>
    <cellStyle name="Currency 11" xfId="287" xr:uid="{00000000-0005-0000-0000-000011010000}"/>
    <cellStyle name="Currency 12" xfId="288" xr:uid="{00000000-0005-0000-0000-000012010000}"/>
    <cellStyle name="Currency 13" xfId="289" xr:uid="{00000000-0005-0000-0000-000013010000}"/>
    <cellStyle name="Currency 14" xfId="290" xr:uid="{00000000-0005-0000-0000-000014010000}"/>
    <cellStyle name="Currency 15" xfId="291" xr:uid="{00000000-0005-0000-0000-000015010000}"/>
    <cellStyle name="Currency 16" xfId="292" xr:uid="{00000000-0005-0000-0000-000016010000}"/>
    <cellStyle name="Currency 17" xfId="293" xr:uid="{00000000-0005-0000-0000-000017010000}"/>
    <cellStyle name="Currency 18" xfId="294" xr:uid="{00000000-0005-0000-0000-000018010000}"/>
    <cellStyle name="Currency 19" xfId="295" xr:uid="{00000000-0005-0000-0000-000019010000}"/>
    <cellStyle name="Currency 2" xfId="296" xr:uid="{00000000-0005-0000-0000-00001A010000}"/>
    <cellStyle name="Currency 20" xfId="297" xr:uid="{00000000-0005-0000-0000-00001B010000}"/>
    <cellStyle name="Currency 21" xfId="298" xr:uid="{00000000-0005-0000-0000-00001C010000}"/>
    <cellStyle name="Currency 22" xfId="299" xr:uid="{00000000-0005-0000-0000-00001D010000}"/>
    <cellStyle name="Currency 23" xfId="300" xr:uid="{00000000-0005-0000-0000-00001E010000}"/>
    <cellStyle name="Currency 24" xfId="301" xr:uid="{00000000-0005-0000-0000-00001F010000}"/>
    <cellStyle name="Currency 25" xfId="302" xr:uid="{00000000-0005-0000-0000-000020010000}"/>
    <cellStyle name="Currency 26" xfId="303" xr:uid="{00000000-0005-0000-0000-000021010000}"/>
    <cellStyle name="Currency 27" xfId="304" xr:uid="{00000000-0005-0000-0000-000022010000}"/>
    <cellStyle name="Currency 28" xfId="305" xr:uid="{00000000-0005-0000-0000-000023010000}"/>
    <cellStyle name="Currency 29" xfId="306" xr:uid="{00000000-0005-0000-0000-000024010000}"/>
    <cellStyle name="Currency 3" xfId="307" xr:uid="{00000000-0005-0000-0000-000025010000}"/>
    <cellStyle name="Currency 30" xfId="308" xr:uid="{00000000-0005-0000-0000-000026010000}"/>
    <cellStyle name="Currency 31" xfId="309" xr:uid="{00000000-0005-0000-0000-000027010000}"/>
    <cellStyle name="Currency 4" xfId="310" xr:uid="{00000000-0005-0000-0000-000028010000}"/>
    <cellStyle name="Currency 5" xfId="311" xr:uid="{00000000-0005-0000-0000-000029010000}"/>
    <cellStyle name="Currency 6" xfId="312" xr:uid="{00000000-0005-0000-0000-00002A010000}"/>
    <cellStyle name="Currency 7" xfId="313" xr:uid="{00000000-0005-0000-0000-00002B010000}"/>
    <cellStyle name="Currency 8" xfId="314" xr:uid="{00000000-0005-0000-0000-00002C010000}"/>
    <cellStyle name="Currency 9" xfId="315" xr:uid="{00000000-0005-0000-0000-00002D010000}"/>
    <cellStyle name="Currency_Popis Etk" xfId="316" xr:uid="{00000000-0005-0000-0000-00002E010000}"/>
    <cellStyle name="Denar [0]_V3 plin" xfId="317" xr:uid="{00000000-0005-0000-0000-00002F010000}"/>
    <cellStyle name="Denar_V3 plin" xfId="318" xr:uid="{00000000-0005-0000-0000-000030010000}"/>
    <cellStyle name="Dobro 2" xfId="319" xr:uid="{00000000-0005-0000-0000-000031010000}"/>
    <cellStyle name="Element-delo" xfId="320" xr:uid="{00000000-0005-0000-0000-000032010000}"/>
    <cellStyle name="Element-delo 5" xfId="321" xr:uid="{00000000-0005-0000-0000-000033010000}"/>
    <cellStyle name="Element-delo_HTZ IP 164 srednja zdravstvena šola Celje ci1151-1, BZ500+..." xfId="322" xr:uid="{00000000-0005-0000-0000-000034010000}"/>
    <cellStyle name="Emphasis 1" xfId="323" xr:uid="{00000000-0005-0000-0000-000035010000}"/>
    <cellStyle name="Emphasis 2" xfId="324" xr:uid="{00000000-0005-0000-0000-000036010000}"/>
    <cellStyle name="Emphasis 3" xfId="325" xr:uid="{00000000-0005-0000-0000-000037010000}"/>
    <cellStyle name="Euro" xfId="326" xr:uid="{00000000-0005-0000-0000-000038010000}"/>
    <cellStyle name="Excel Built-in Normal" xfId="327" xr:uid="{00000000-0005-0000-0000-000039010000}"/>
    <cellStyle name="Excel Built-in Normal 2" xfId="683" xr:uid="{61C19591-1CD0-461C-A984-946FEF07B207}"/>
    <cellStyle name="Explanatory Text" xfId="328" xr:uid="{00000000-0005-0000-0000-00003A010000}"/>
    <cellStyle name="Explanatory Text 2" xfId="329" xr:uid="{00000000-0005-0000-0000-00003B010000}"/>
    <cellStyle name="Followed Hyperlink_Popis Etk" xfId="330" xr:uid="{00000000-0005-0000-0000-00003C010000}"/>
    <cellStyle name="Good" xfId="331" xr:uid="{00000000-0005-0000-0000-00003D010000}"/>
    <cellStyle name="Good 2" xfId="332" xr:uid="{00000000-0005-0000-0000-00003E010000}"/>
    <cellStyle name="Good 3" xfId="333" xr:uid="{00000000-0005-0000-0000-00003F010000}"/>
    <cellStyle name="Heading 1" xfId="334" xr:uid="{00000000-0005-0000-0000-000040010000}"/>
    <cellStyle name="Heading 1 2" xfId="335" xr:uid="{00000000-0005-0000-0000-000041010000}"/>
    <cellStyle name="Heading 1 3" xfId="336" xr:uid="{00000000-0005-0000-0000-000042010000}"/>
    <cellStyle name="Heading 2" xfId="337" xr:uid="{00000000-0005-0000-0000-000043010000}"/>
    <cellStyle name="Heading 2 2" xfId="338" xr:uid="{00000000-0005-0000-0000-000044010000}"/>
    <cellStyle name="Heading 2 3" xfId="339" xr:uid="{00000000-0005-0000-0000-000045010000}"/>
    <cellStyle name="Heading 3" xfId="340" xr:uid="{00000000-0005-0000-0000-000046010000}"/>
    <cellStyle name="Heading 3 2" xfId="341" xr:uid="{00000000-0005-0000-0000-000047010000}"/>
    <cellStyle name="Heading 3 3" xfId="342" xr:uid="{00000000-0005-0000-0000-000048010000}"/>
    <cellStyle name="Heading 4" xfId="343" xr:uid="{00000000-0005-0000-0000-000049010000}"/>
    <cellStyle name="Heading 4 2" xfId="344" xr:uid="{00000000-0005-0000-0000-00004A010000}"/>
    <cellStyle name="Heading 4 3" xfId="345" xr:uid="{00000000-0005-0000-0000-00004B010000}"/>
    <cellStyle name="Hiperpovezava 2" xfId="346" xr:uid="{00000000-0005-0000-0000-00004D010000}"/>
    <cellStyle name="Hyperlink_Popis Etk" xfId="347" xr:uid="{00000000-0005-0000-0000-00004E010000}"/>
    <cellStyle name="Input" xfId="348" xr:uid="{00000000-0005-0000-0000-00004F010000}"/>
    <cellStyle name="Input 2" xfId="349" xr:uid="{00000000-0005-0000-0000-000050010000}"/>
    <cellStyle name="Input 3" xfId="350" xr:uid="{00000000-0005-0000-0000-000051010000}"/>
    <cellStyle name="Input 4" xfId="351" xr:uid="{00000000-0005-0000-0000-000052010000}"/>
    <cellStyle name="Izhod 2" xfId="352" xr:uid="{00000000-0005-0000-0000-000053010000}"/>
    <cellStyle name="Izhod 2 2" xfId="353" xr:uid="{00000000-0005-0000-0000-000054010000}"/>
    <cellStyle name="Izhod 3" xfId="354" xr:uid="{00000000-0005-0000-0000-000055010000}"/>
    <cellStyle name="Linked Cell" xfId="355" xr:uid="{00000000-0005-0000-0000-000056010000}"/>
    <cellStyle name="Linked Cell 2" xfId="356" xr:uid="{00000000-0005-0000-0000-000057010000}"/>
    <cellStyle name="Linked Cell 3" xfId="357" xr:uid="{00000000-0005-0000-0000-000058010000}"/>
    <cellStyle name="Naslov 1 2" xfId="358" xr:uid="{00000000-0005-0000-0000-000059010000}"/>
    <cellStyle name="Naslov 2 2" xfId="359" xr:uid="{00000000-0005-0000-0000-00005A010000}"/>
    <cellStyle name="Naslov 3 2" xfId="360" xr:uid="{00000000-0005-0000-0000-00005B010000}"/>
    <cellStyle name="Naslov 4 2" xfId="361" xr:uid="{00000000-0005-0000-0000-00005C010000}"/>
    <cellStyle name="Naslov 5" xfId="362" xr:uid="{00000000-0005-0000-0000-00005D010000}"/>
    <cellStyle name="Navadno" xfId="0" builtinId="0"/>
    <cellStyle name="Navadno 10" xfId="6" xr:uid="{00000000-0005-0000-0000-00005F010000}"/>
    <cellStyle name="Navadno 10 10 10" xfId="658" xr:uid="{00000000-0005-0000-0000-000060010000}"/>
    <cellStyle name="Navadno 10 11" xfId="665" xr:uid="{00000000-0005-0000-0000-000061010000}"/>
    <cellStyle name="Navadno 10 11 2" xfId="676" xr:uid="{00000000-0005-0000-0000-000062010000}"/>
    <cellStyle name="Navadno 10 2" xfId="363" xr:uid="{00000000-0005-0000-0000-000063010000}"/>
    <cellStyle name="Navadno 10 3" xfId="364" xr:uid="{00000000-0005-0000-0000-000064010000}"/>
    <cellStyle name="Navadno 10 4" xfId="652" xr:uid="{00000000-0005-0000-0000-000065010000}"/>
    <cellStyle name="Navadno 10 4 2" xfId="678" xr:uid="{00000000-0005-0000-0000-000066010000}"/>
    <cellStyle name="Navadno 10 5" xfId="655" xr:uid="{00000000-0005-0000-0000-000067010000}"/>
    <cellStyle name="Navadno 10 6" xfId="657" xr:uid="{00000000-0005-0000-0000-000068010000}"/>
    <cellStyle name="Navadno 10 7" xfId="661" xr:uid="{00000000-0005-0000-0000-000069010000}"/>
    <cellStyle name="Navadno 10 7 2" xfId="671" xr:uid="{00000000-0005-0000-0000-00006A010000}"/>
    <cellStyle name="Navadno 10 8" xfId="668" xr:uid="{00000000-0005-0000-0000-00006B010000}"/>
    <cellStyle name="Navadno 11" xfId="365" xr:uid="{00000000-0005-0000-0000-00006C010000}"/>
    <cellStyle name="Navadno 11 2" xfId="366" xr:uid="{00000000-0005-0000-0000-00006D010000}"/>
    <cellStyle name="Navadno 11 2 2" xfId="367" xr:uid="{00000000-0005-0000-0000-00006E010000}"/>
    <cellStyle name="Navadno 11 2 3" xfId="13" xr:uid="{00000000-0005-0000-0000-00006F010000}"/>
    <cellStyle name="Navadno 11 2 4" xfId="12" xr:uid="{00000000-0005-0000-0000-000070010000}"/>
    <cellStyle name="Navadno 11 3" xfId="368" xr:uid="{00000000-0005-0000-0000-000071010000}"/>
    <cellStyle name="Navadno 11 3 2" xfId="369" xr:uid="{00000000-0005-0000-0000-000072010000}"/>
    <cellStyle name="Navadno 11 4" xfId="370" xr:uid="{00000000-0005-0000-0000-000073010000}"/>
    <cellStyle name="Navadno 12" xfId="371" xr:uid="{00000000-0005-0000-0000-000074010000}"/>
    <cellStyle name="Navadno 13" xfId="653" xr:uid="{00000000-0005-0000-0000-000075010000}"/>
    <cellStyle name="Navadno 14" xfId="679" xr:uid="{2ED2F82B-558D-4141-AC74-5FAE367EC704}"/>
    <cellStyle name="Navadno 17 2" xfId="666" xr:uid="{00000000-0005-0000-0000-000076010000}"/>
    <cellStyle name="Navadno 2" xfId="372" xr:uid="{00000000-0005-0000-0000-000077010000}"/>
    <cellStyle name="Navadno 2 2" xfId="373" xr:uid="{00000000-0005-0000-0000-000078010000}"/>
    <cellStyle name="Navadno 2 2 2" xfId="374" xr:uid="{00000000-0005-0000-0000-000079010000}"/>
    <cellStyle name="Navadno 2 2 2 2" xfId="1" xr:uid="{00000000-0005-0000-0000-00007A010000}"/>
    <cellStyle name="Navadno 2 2 3" xfId="375" xr:uid="{00000000-0005-0000-0000-00007B010000}"/>
    <cellStyle name="Navadno 2 2 4" xfId="685" xr:uid="{5EFB4B66-CBCA-4E22-972D-C4A13C7C07A5}"/>
    <cellStyle name="Navadno 2 3" xfId="376" xr:uid="{00000000-0005-0000-0000-00007C010000}"/>
    <cellStyle name="Navadno 2 3 2" xfId="377" xr:uid="{00000000-0005-0000-0000-00007D010000}"/>
    <cellStyle name="Navadno 2 4" xfId="378" xr:uid="{00000000-0005-0000-0000-00007E010000}"/>
    <cellStyle name="Navadno 2_Api - ENERGETSKA SANACIJA - Postojna 19.5.2014" xfId="379" xr:uid="{00000000-0005-0000-0000-00007F010000}"/>
    <cellStyle name="Navadno 3" xfId="4" xr:uid="{00000000-0005-0000-0000-000080010000}"/>
    <cellStyle name="Navadno 3 2" xfId="380" xr:uid="{00000000-0005-0000-0000-000081010000}"/>
    <cellStyle name="Navadno 3 2 2" xfId="381" xr:uid="{00000000-0005-0000-0000-000082010000}"/>
    <cellStyle name="Navadno 3 3" xfId="382" xr:uid="{00000000-0005-0000-0000-000083010000}"/>
    <cellStyle name="Navadno 3 4" xfId="682" xr:uid="{4E82902C-E1A8-456E-92E6-89A9CF269C90}"/>
    <cellStyle name="Navadno 4" xfId="383" xr:uid="{00000000-0005-0000-0000-000084010000}"/>
    <cellStyle name="Navadno 4 2" xfId="384" xr:uid="{00000000-0005-0000-0000-000085010000}"/>
    <cellStyle name="Navadno 4 2 2" xfId="10" xr:uid="{00000000-0005-0000-0000-000086010000}"/>
    <cellStyle name="Navadno 4 2 2 2" xfId="385" xr:uid="{00000000-0005-0000-0000-000087010000}"/>
    <cellStyle name="Navadno 4 2 2 3" xfId="664" xr:uid="{00000000-0005-0000-0000-000088010000}"/>
    <cellStyle name="Navadno 4 2 2 3 2" xfId="675" xr:uid="{00000000-0005-0000-0000-000089010000}"/>
    <cellStyle name="Navadno 4 2 2 4" xfId="672" xr:uid="{00000000-0005-0000-0000-00008A010000}"/>
    <cellStyle name="Navadno 4 2 3" xfId="386" xr:uid="{00000000-0005-0000-0000-00008B010000}"/>
    <cellStyle name="Navadno 4 3" xfId="387" xr:uid="{00000000-0005-0000-0000-00008C010000}"/>
    <cellStyle name="Navadno 4 3 2" xfId="9" xr:uid="{00000000-0005-0000-0000-00008D010000}"/>
    <cellStyle name="Navadno 4 3 2 2" xfId="388" xr:uid="{00000000-0005-0000-0000-00008E010000}"/>
    <cellStyle name="Navadno 4 3 2 3" xfId="663" xr:uid="{00000000-0005-0000-0000-00008F010000}"/>
    <cellStyle name="Navadno 4 3 2 3 2" xfId="674" xr:uid="{00000000-0005-0000-0000-000090010000}"/>
    <cellStyle name="Navadno 4 3 3" xfId="389" xr:uid="{00000000-0005-0000-0000-000091010000}"/>
    <cellStyle name="Navadno 4 4" xfId="390" xr:uid="{00000000-0005-0000-0000-000092010000}"/>
    <cellStyle name="Navadno 4 4 2" xfId="391" xr:uid="{00000000-0005-0000-0000-000093010000}"/>
    <cellStyle name="Navadno 4 5" xfId="392" xr:uid="{00000000-0005-0000-0000-000094010000}"/>
    <cellStyle name="Navadno 4 6" xfId="393" xr:uid="{00000000-0005-0000-0000-000095010000}"/>
    <cellStyle name="Navadno 4 7" xfId="394" xr:uid="{00000000-0005-0000-0000-000096010000}"/>
    <cellStyle name="Navadno 5" xfId="7" xr:uid="{00000000-0005-0000-0000-000097010000}"/>
    <cellStyle name="Navadno 5 2" xfId="395" xr:uid="{00000000-0005-0000-0000-000098010000}"/>
    <cellStyle name="Navadno 6" xfId="396" xr:uid="{00000000-0005-0000-0000-000099010000}"/>
    <cellStyle name="Navadno 6 2" xfId="397" xr:uid="{00000000-0005-0000-0000-00009A010000}"/>
    <cellStyle name="Navadno 6 2 2" xfId="398" xr:uid="{00000000-0005-0000-0000-00009B010000}"/>
    <cellStyle name="Navadno 6 2 2 2" xfId="399" xr:uid="{00000000-0005-0000-0000-00009C010000}"/>
    <cellStyle name="Navadno 6 2 2 2 2" xfId="400" xr:uid="{00000000-0005-0000-0000-00009D010000}"/>
    <cellStyle name="Navadno 6 2 2 2 2 2" xfId="401" xr:uid="{00000000-0005-0000-0000-00009E010000}"/>
    <cellStyle name="Navadno 6 2 2 2 2 3" xfId="402" xr:uid="{00000000-0005-0000-0000-00009F010000}"/>
    <cellStyle name="Navadno 6 2 2 2 3" xfId="403" xr:uid="{00000000-0005-0000-0000-0000A0010000}"/>
    <cellStyle name="Navadno 6 2 2 2 3 2" xfId="404" xr:uid="{00000000-0005-0000-0000-0000A1010000}"/>
    <cellStyle name="Navadno 6 2 2 2 3 3" xfId="405" xr:uid="{00000000-0005-0000-0000-0000A2010000}"/>
    <cellStyle name="Navadno 6 2 2 2 4" xfId="406" xr:uid="{00000000-0005-0000-0000-0000A3010000}"/>
    <cellStyle name="Navadno 6 2 2 2 5" xfId="407" xr:uid="{00000000-0005-0000-0000-0000A4010000}"/>
    <cellStyle name="Navadno 6 2 2 3" xfId="408" xr:uid="{00000000-0005-0000-0000-0000A5010000}"/>
    <cellStyle name="Navadno 6 2 2 3 2" xfId="409" xr:uid="{00000000-0005-0000-0000-0000A6010000}"/>
    <cellStyle name="Navadno 6 2 2 3 3" xfId="410" xr:uid="{00000000-0005-0000-0000-0000A7010000}"/>
    <cellStyle name="Navadno 6 2 2 4" xfId="411" xr:uid="{00000000-0005-0000-0000-0000A8010000}"/>
    <cellStyle name="Navadno 6 2 2 4 2" xfId="412" xr:uid="{00000000-0005-0000-0000-0000A9010000}"/>
    <cellStyle name="Navadno 6 2 2 4 3" xfId="413" xr:uid="{00000000-0005-0000-0000-0000AA010000}"/>
    <cellStyle name="Navadno 6 2 2 5" xfId="414" xr:uid="{00000000-0005-0000-0000-0000AB010000}"/>
    <cellStyle name="Navadno 6 2 2 6" xfId="415" xr:uid="{00000000-0005-0000-0000-0000AC010000}"/>
    <cellStyle name="Navadno 6 2 3" xfId="416" xr:uid="{00000000-0005-0000-0000-0000AD010000}"/>
    <cellStyle name="Navadno 6 2 3 2" xfId="417" xr:uid="{00000000-0005-0000-0000-0000AE010000}"/>
    <cellStyle name="Navadno 6 2 3 2 2" xfId="418" xr:uid="{00000000-0005-0000-0000-0000AF010000}"/>
    <cellStyle name="Navadno 6 2 3 2 3" xfId="419" xr:uid="{00000000-0005-0000-0000-0000B0010000}"/>
    <cellStyle name="Navadno 6 2 3 3" xfId="420" xr:uid="{00000000-0005-0000-0000-0000B1010000}"/>
    <cellStyle name="Navadno 6 2 3 3 2" xfId="421" xr:uid="{00000000-0005-0000-0000-0000B2010000}"/>
    <cellStyle name="Navadno 6 2 3 3 3" xfId="422" xr:uid="{00000000-0005-0000-0000-0000B3010000}"/>
    <cellStyle name="Navadno 6 2 3 4" xfId="423" xr:uid="{00000000-0005-0000-0000-0000B4010000}"/>
    <cellStyle name="Navadno 6 2 3 5" xfId="424" xr:uid="{00000000-0005-0000-0000-0000B5010000}"/>
    <cellStyle name="Navadno 6 2 4" xfId="425" xr:uid="{00000000-0005-0000-0000-0000B6010000}"/>
    <cellStyle name="Navadno 6 2 4 2" xfId="426" xr:uid="{00000000-0005-0000-0000-0000B7010000}"/>
    <cellStyle name="Navadno 6 2 4 2 2" xfId="427" xr:uid="{00000000-0005-0000-0000-0000B8010000}"/>
    <cellStyle name="Navadno 6 2 4 2 3" xfId="428" xr:uid="{00000000-0005-0000-0000-0000B9010000}"/>
    <cellStyle name="Navadno 6 2 4 3" xfId="429" xr:uid="{00000000-0005-0000-0000-0000BA010000}"/>
    <cellStyle name="Navadno 6 2 4 3 2" xfId="430" xr:uid="{00000000-0005-0000-0000-0000BB010000}"/>
    <cellStyle name="Navadno 6 2 4 3 3" xfId="431" xr:uid="{00000000-0005-0000-0000-0000BC010000}"/>
    <cellStyle name="Navadno 6 2 4 4" xfId="432" xr:uid="{00000000-0005-0000-0000-0000BD010000}"/>
    <cellStyle name="Navadno 6 2 4 5" xfId="433" xr:uid="{00000000-0005-0000-0000-0000BE010000}"/>
    <cellStyle name="Navadno 6 2 5" xfId="434" xr:uid="{00000000-0005-0000-0000-0000BF010000}"/>
    <cellStyle name="Navadno 6 2 5 2" xfId="435" xr:uid="{00000000-0005-0000-0000-0000C0010000}"/>
    <cellStyle name="Navadno 6 2 5 3" xfId="436" xr:uid="{00000000-0005-0000-0000-0000C1010000}"/>
    <cellStyle name="Navadno 6 2 6" xfId="437" xr:uid="{00000000-0005-0000-0000-0000C2010000}"/>
    <cellStyle name="Navadno 6 2 6 2" xfId="438" xr:uid="{00000000-0005-0000-0000-0000C3010000}"/>
    <cellStyle name="Navadno 6 2 6 3" xfId="439" xr:uid="{00000000-0005-0000-0000-0000C4010000}"/>
    <cellStyle name="Navadno 6 2 7" xfId="440" xr:uid="{00000000-0005-0000-0000-0000C5010000}"/>
    <cellStyle name="Navadno 6 2 8" xfId="441" xr:uid="{00000000-0005-0000-0000-0000C6010000}"/>
    <cellStyle name="Navadno 6 3" xfId="442" xr:uid="{00000000-0005-0000-0000-0000C7010000}"/>
    <cellStyle name="Navadno 6 3 2" xfId="443" xr:uid="{00000000-0005-0000-0000-0000C8010000}"/>
    <cellStyle name="Navadno 6 3 2 2" xfId="444" xr:uid="{00000000-0005-0000-0000-0000C9010000}"/>
    <cellStyle name="Navadno 6 3 2 2 2" xfId="445" xr:uid="{00000000-0005-0000-0000-0000CA010000}"/>
    <cellStyle name="Navadno 6 3 2 2 3" xfId="446" xr:uid="{00000000-0005-0000-0000-0000CB010000}"/>
    <cellStyle name="Navadno 6 3 2 3" xfId="447" xr:uid="{00000000-0005-0000-0000-0000CC010000}"/>
    <cellStyle name="Navadno 6 3 2 3 2" xfId="448" xr:uid="{00000000-0005-0000-0000-0000CD010000}"/>
    <cellStyle name="Navadno 6 3 2 3 3" xfId="449" xr:uid="{00000000-0005-0000-0000-0000CE010000}"/>
    <cellStyle name="Navadno 6 3 2 4" xfId="450" xr:uid="{00000000-0005-0000-0000-0000CF010000}"/>
    <cellStyle name="Navadno 6 3 2 5" xfId="451" xr:uid="{00000000-0005-0000-0000-0000D0010000}"/>
    <cellStyle name="Navadno 6 3 3" xfId="452" xr:uid="{00000000-0005-0000-0000-0000D1010000}"/>
    <cellStyle name="Navadno 6 3 3 2" xfId="453" xr:uid="{00000000-0005-0000-0000-0000D2010000}"/>
    <cellStyle name="Navadno 6 3 3 3" xfId="454" xr:uid="{00000000-0005-0000-0000-0000D3010000}"/>
    <cellStyle name="Navadno 6 3 4" xfId="455" xr:uid="{00000000-0005-0000-0000-0000D4010000}"/>
    <cellStyle name="Navadno 6 3 4 2" xfId="456" xr:uid="{00000000-0005-0000-0000-0000D5010000}"/>
    <cellStyle name="Navadno 6 3 4 3" xfId="457" xr:uid="{00000000-0005-0000-0000-0000D6010000}"/>
    <cellStyle name="Navadno 6 3 5" xfId="458" xr:uid="{00000000-0005-0000-0000-0000D7010000}"/>
    <cellStyle name="Navadno 6 3 6" xfId="459" xr:uid="{00000000-0005-0000-0000-0000D8010000}"/>
    <cellStyle name="Navadno 6 4" xfId="460" xr:uid="{00000000-0005-0000-0000-0000D9010000}"/>
    <cellStyle name="Navadno 6 4 2" xfId="461" xr:uid="{00000000-0005-0000-0000-0000DA010000}"/>
    <cellStyle name="Navadno 6 4 2 2" xfId="462" xr:uid="{00000000-0005-0000-0000-0000DB010000}"/>
    <cellStyle name="Navadno 6 4 2 3" xfId="463" xr:uid="{00000000-0005-0000-0000-0000DC010000}"/>
    <cellStyle name="Navadno 6 4 3" xfId="464" xr:uid="{00000000-0005-0000-0000-0000DD010000}"/>
    <cellStyle name="Navadno 6 4 3 2" xfId="465" xr:uid="{00000000-0005-0000-0000-0000DE010000}"/>
    <cellStyle name="Navadno 6 4 3 3" xfId="466" xr:uid="{00000000-0005-0000-0000-0000DF010000}"/>
    <cellStyle name="Navadno 6 4 4" xfId="467" xr:uid="{00000000-0005-0000-0000-0000E0010000}"/>
    <cellStyle name="Navadno 6 4 5" xfId="468" xr:uid="{00000000-0005-0000-0000-0000E1010000}"/>
    <cellStyle name="Navadno 6 5" xfId="469" xr:uid="{00000000-0005-0000-0000-0000E2010000}"/>
    <cellStyle name="Navadno 6 5 2" xfId="470" xr:uid="{00000000-0005-0000-0000-0000E3010000}"/>
    <cellStyle name="Navadno 6 5 2 2" xfId="471" xr:uid="{00000000-0005-0000-0000-0000E4010000}"/>
    <cellStyle name="Navadno 6 5 2 3" xfId="472" xr:uid="{00000000-0005-0000-0000-0000E5010000}"/>
    <cellStyle name="Navadno 6 5 3" xfId="473" xr:uid="{00000000-0005-0000-0000-0000E6010000}"/>
    <cellStyle name="Navadno 6 5 3 2" xfId="474" xr:uid="{00000000-0005-0000-0000-0000E7010000}"/>
    <cellStyle name="Navadno 6 5 3 3" xfId="475" xr:uid="{00000000-0005-0000-0000-0000E8010000}"/>
    <cellStyle name="Navadno 6 5 4" xfId="476" xr:uid="{00000000-0005-0000-0000-0000E9010000}"/>
    <cellStyle name="Navadno 6 5 5" xfId="477" xr:uid="{00000000-0005-0000-0000-0000EA010000}"/>
    <cellStyle name="Navadno 6 6" xfId="478" xr:uid="{00000000-0005-0000-0000-0000EB010000}"/>
    <cellStyle name="Navadno 6 6 2" xfId="479" xr:uid="{00000000-0005-0000-0000-0000EC010000}"/>
    <cellStyle name="Navadno 6 6 3" xfId="480" xr:uid="{00000000-0005-0000-0000-0000ED010000}"/>
    <cellStyle name="Navadno 6 7" xfId="481" xr:uid="{00000000-0005-0000-0000-0000EE010000}"/>
    <cellStyle name="Navadno 6 7 2" xfId="482" xr:uid="{00000000-0005-0000-0000-0000EF010000}"/>
    <cellStyle name="Navadno 6 7 3" xfId="483" xr:uid="{00000000-0005-0000-0000-0000F0010000}"/>
    <cellStyle name="Navadno 6 8" xfId="484" xr:uid="{00000000-0005-0000-0000-0000F1010000}"/>
    <cellStyle name="Navadno 6 9" xfId="485" xr:uid="{00000000-0005-0000-0000-0000F2010000}"/>
    <cellStyle name="Navadno 7" xfId="486" xr:uid="{00000000-0005-0000-0000-0000F3010000}"/>
    <cellStyle name="Navadno 7 2" xfId="487" xr:uid="{00000000-0005-0000-0000-0000F4010000}"/>
    <cellStyle name="Navadno 7 2 2" xfId="488" xr:uid="{00000000-0005-0000-0000-0000F5010000}"/>
    <cellStyle name="Navadno 7 2 2 2" xfId="489" xr:uid="{00000000-0005-0000-0000-0000F6010000}"/>
    <cellStyle name="Navadno 7 2 2 2 2" xfId="490" xr:uid="{00000000-0005-0000-0000-0000F7010000}"/>
    <cellStyle name="Navadno 7 2 2 2 3" xfId="491" xr:uid="{00000000-0005-0000-0000-0000F8010000}"/>
    <cellStyle name="Navadno 7 2 2 3" xfId="492" xr:uid="{00000000-0005-0000-0000-0000F9010000}"/>
    <cellStyle name="Navadno 7 2 2 3 2" xfId="493" xr:uid="{00000000-0005-0000-0000-0000FA010000}"/>
    <cellStyle name="Navadno 7 2 2 3 3" xfId="494" xr:uid="{00000000-0005-0000-0000-0000FB010000}"/>
    <cellStyle name="Navadno 7 2 2 4" xfId="495" xr:uid="{00000000-0005-0000-0000-0000FC010000}"/>
    <cellStyle name="Navadno 7 2 2 5" xfId="496" xr:uid="{00000000-0005-0000-0000-0000FD010000}"/>
    <cellStyle name="Navadno 7 2 3" xfId="497" xr:uid="{00000000-0005-0000-0000-0000FE010000}"/>
    <cellStyle name="Navadno 7 2 3 2" xfId="498" xr:uid="{00000000-0005-0000-0000-0000FF010000}"/>
    <cellStyle name="Navadno 7 2 3 2 2" xfId="499" xr:uid="{00000000-0005-0000-0000-000000020000}"/>
    <cellStyle name="Navadno 7 2 3 2 3" xfId="500" xr:uid="{00000000-0005-0000-0000-000001020000}"/>
    <cellStyle name="Navadno 7 2 3 3" xfId="501" xr:uid="{00000000-0005-0000-0000-000002020000}"/>
    <cellStyle name="Navadno 7 2 3 3 2" xfId="502" xr:uid="{00000000-0005-0000-0000-000003020000}"/>
    <cellStyle name="Navadno 7 2 3 3 3" xfId="503" xr:uid="{00000000-0005-0000-0000-000004020000}"/>
    <cellStyle name="Navadno 7 2 3 4" xfId="504" xr:uid="{00000000-0005-0000-0000-000005020000}"/>
    <cellStyle name="Navadno 7 2 3 5" xfId="505" xr:uid="{00000000-0005-0000-0000-000006020000}"/>
    <cellStyle name="Navadno 7 2 4" xfId="506" xr:uid="{00000000-0005-0000-0000-000007020000}"/>
    <cellStyle name="Navadno 7 2 4 2" xfId="507" xr:uid="{00000000-0005-0000-0000-000008020000}"/>
    <cellStyle name="Navadno 7 2 4 3" xfId="508" xr:uid="{00000000-0005-0000-0000-000009020000}"/>
    <cellStyle name="Navadno 7 2 5" xfId="509" xr:uid="{00000000-0005-0000-0000-00000A020000}"/>
    <cellStyle name="Navadno 7 2 5 2" xfId="510" xr:uid="{00000000-0005-0000-0000-00000B020000}"/>
    <cellStyle name="Navadno 7 2 5 3" xfId="511" xr:uid="{00000000-0005-0000-0000-00000C020000}"/>
    <cellStyle name="Navadno 7 2 6" xfId="512" xr:uid="{00000000-0005-0000-0000-00000D020000}"/>
    <cellStyle name="Navadno 7 2 7" xfId="513" xr:uid="{00000000-0005-0000-0000-00000E020000}"/>
    <cellStyle name="Navadno 7 3" xfId="514" xr:uid="{00000000-0005-0000-0000-00000F020000}"/>
    <cellStyle name="Navadno 7 3 2" xfId="515" xr:uid="{00000000-0005-0000-0000-000010020000}"/>
    <cellStyle name="Navadno 7 4" xfId="516" xr:uid="{00000000-0005-0000-0000-000011020000}"/>
    <cellStyle name="Navadno 7 4 2" xfId="517" xr:uid="{00000000-0005-0000-0000-000012020000}"/>
    <cellStyle name="Navadno 7 4 2 2" xfId="518" xr:uid="{00000000-0005-0000-0000-000013020000}"/>
    <cellStyle name="Navadno 7 4 2 2 2" xfId="519" xr:uid="{00000000-0005-0000-0000-000014020000}"/>
    <cellStyle name="Navadno 7 4 2 2 3" xfId="520" xr:uid="{00000000-0005-0000-0000-000015020000}"/>
    <cellStyle name="Navadno 7 4 2 3" xfId="521" xr:uid="{00000000-0005-0000-0000-000016020000}"/>
    <cellStyle name="Navadno 7 4 2 3 2" xfId="522" xr:uid="{00000000-0005-0000-0000-000017020000}"/>
    <cellStyle name="Navadno 7 4 2 3 3" xfId="523" xr:uid="{00000000-0005-0000-0000-000018020000}"/>
    <cellStyle name="Navadno 7 4 2 4" xfId="524" xr:uid="{00000000-0005-0000-0000-000019020000}"/>
    <cellStyle name="Navadno 7 4 2 5" xfId="525" xr:uid="{00000000-0005-0000-0000-00001A020000}"/>
    <cellStyle name="Navadno 7 4 3" xfId="526" xr:uid="{00000000-0005-0000-0000-00001B020000}"/>
    <cellStyle name="Navadno 7 4 3 2" xfId="527" xr:uid="{00000000-0005-0000-0000-00001C020000}"/>
    <cellStyle name="Navadno 7 4 3 3" xfId="528" xr:uid="{00000000-0005-0000-0000-00001D020000}"/>
    <cellStyle name="Navadno 7 4 4" xfId="529" xr:uid="{00000000-0005-0000-0000-00001E020000}"/>
    <cellStyle name="Navadno 7 4 4 2" xfId="530" xr:uid="{00000000-0005-0000-0000-00001F020000}"/>
    <cellStyle name="Navadno 7 4 4 3" xfId="531" xr:uid="{00000000-0005-0000-0000-000020020000}"/>
    <cellStyle name="Navadno 7 4 5" xfId="532" xr:uid="{00000000-0005-0000-0000-000021020000}"/>
    <cellStyle name="Navadno 7 4 6" xfId="533" xr:uid="{00000000-0005-0000-0000-000022020000}"/>
    <cellStyle name="Navadno 7 5" xfId="534" xr:uid="{00000000-0005-0000-0000-000023020000}"/>
    <cellStyle name="Navadno 7 5 2" xfId="535" xr:uid="{00000000-0005-0000-0000-000024020000}"/>
    <cellStyle name="Navadno 7 6" xfId="536" xr:uid="{00000000-0005-0000-0000-000025020000}"/>
    <cellStyle name="Navadno 8" xfId="537" xr:uid="{00000000-0005-0000-0000-000026020000}"/>
    <cellStyle name="Navadno 8 2" xfId="538" xr:uid="{00000000-0005-0000-0000-000027020000}"/>
    <cellStyle name="Navadno 8 2 2" xfId="539" xr:uid="{00000000-0005-0000-0000-000028020000}"/>
    <cellStyle name="Navadno 8 3" xfId="540" xr:uid="{00000000-0005-0000-0000-000029020000}"/>
    <cellStyle name="Navadno 9" xfId="541" xr:uid="{00000000-0005-0000-0000-00002A020000}"/>
    <cellStyle name="Navadno 9 2" xfId="8" xr:uid="{00000000-0005-0000-0000-00002B020000}"/>
    <cellStyle name="Navadno 9 2 2" xfId="542" xr:uid="{00000000-0005-0000-0000-00002C020000}"/>
    <cellStyle name="Navadno 9 2 3" xfId="662" xr:uid="{00000000-0005-0000-0000-00002D020000}"/>
    <cellStyle name="Navadno 9 2 3 2" xfId="673" xr:uid="{00000000-0005-0000-0000-00002E020000}"/>
    <cellStyle name="Navadno 9 3" xfId="543" xr:uid="{00000000-0005-0000-0000-00002F020000}"/>
    <cellStyle name="Navadno_KALAMAR-PSO GREGORČIČEVA MS-16.11.04" xfId="11" xr:uid="{00000000-0005-0000-0000-000030020000}"/>
    <cellStyle name="Navadno_KALAMAR-PSO GREGORČIČEVA MS-16.11.04 3" xfId="669" xr:uid="{00000000-0005-0000-0000-000031020000}"/>
    <cellStyle name="Navadno_Kino Siska_pop_GD" xfId="650" xr:uid="{00000000-0005-0000-0000-000032020000}"/>
    <cellStyle name="Navadno_Kino_Siska_PZI_predracun_OD_p1" xfId="5" xr:uid="{00000000-0005-0000-0000-000033020000}"/>
    <cellStyle name="Neutral" xfId="544" xr:uid="{00000000-0005-0000-0000-000035020000}"/>
    <cellStyle name="Neutral 2" xfId="545" xr:uid="{00000000-0005-0000-0000-000036020000}"/>
    <cellStyle name="Neutral 3" xfId="546" xr:uid="{00000000-0005-0000-0000-000037020000}"/>
    <cellStyle name="Nevtralno 2" xfId="547" xr:uid="{00000000-0005-0000-0000-000038020000}"/>
    <cellStyle name="normal" xfId="548" xr:uid="{00000000-0005-0000-0000-000039020000}"/>
    <cellStyle name="Normal 10" xfId="549" xr:uid="{00000000-0005-0000-0000-00003A020000}"/>
    <cellStyle name="Normal 11" xfId="550" xr:uid="{00000000-0005-0000-0000-00003B020000}"/>
    <cellStyle name="Normal 12" xfId="551" xr:uid="{00000000-0005-0000-0000-00003C020000}"/>
    <cellStyle name="Normal 12 2" xfId="684" xr:uid="{DFE1EE43-64C1-41A3-864E-AE567114E9D8}"/>
    <cellStyle name="Normal 13" xfId="552" xr:uid="{00000000-0005-0000-0000-00003D020000}"/>
    <cellStyle name="Normal 14" xfId="553" xr:uid="{00000000-0005-0000-0000-00003E020000}"/>
    <cellStyle name="Normal 15" xfId="554" xr:uid="{00000000-0005-0000-0000-00003F020000}"/>
    <cellStyle name="Normal 16" xfId="555" xr:uid="{00000000-0005-0000-0000-000040020000}"/>
    <cellStyle name="Normal 17" xfId="556" xr:uid="{00000000-0005-0000-0000-000041020000}"/>
    <cellStyle name="Normal 18" xfId="557" xr:uid="{00000000-0005-0000-0000-000042020000}"/>
    <cellStyle name="Normal 19" xfId="558" xr:uid="{00000000-0005-0000-0000-000043020000}"/>
    <cellStyle name="normal 2" xfId="559" xr:uid="{00000000-0005-0000-0000-000044020000}"/>
    <cellStyle name="Normal 2 2" xfId="560" xr:uid="{00000000-0005-0000-0000-000045020000}"/>
    <cellStyle name="Normal 2 3" xfId="561" xr:uid="{00000000-0005-0000-0000-000046020000}"/>
    <cellStyle name="Normal 20" xfId="562" xr:uid="{00000000-0005-0000-0000-000047020000}"/>
    <cellStyle name="Normal 21" xfId="563" xr:uid="{00000000-0005-0000-0000-000048020000}"/>
    <cellStyle name="Normal 22" xfId="564" xr:uid="{00000000-0005-0000-0000-000049020000}"/>
    <cellStyle name="Normal 23" xfId="565" xr:uid="{00000000-0005-0000-0000-00004A020000}"/>
    <cellStyle name="Normal 24" xfId="566" xr:uid="{00000000-0005-0000-0000-00004B020000}"/>
    <cellStyle name="Normal 25" xfId="567" xr:uid="{00000000-0005-0000-0000-00004C020000}"/>
    <cellStyle name="Normal 26" xfId="568" xr:uid="{00000000-0005-0000-0000-00004D020000}"/>
    <cellStyle name="Normal 27" xfId="569" xr:uid="{00000000-0005-0000-0000-00004E020000}"/>
    <cellStyle name="Normal 28" xfId="570" xr:uid="{00000000-0005-0000-0000-00004F020000}"/>
    <cellStyle name="Normal 29" xfId="571" xr:uid="{00000000-0005-0000-0000-000050020000}"/>
    <cellStyle name="normal 3" xfId="572" xr:uid="{00000000-0005-0000-0000-000051020000}"/>
    <cellStyle name="Normal 3 2" xfId="573" xr:uid="{00000000-0005-0000-0000-000052020000}"/>
    <cellStyle name="Normal 3 3" xfId="574" xr:uid="{00000000-0005-0000-0000-000053020000}"/>
    <cellStyle name="Normal 30" xfId="575" xr:uid="{00000000-0005-0000-0000-000054020000}"/>
    <cellStyle name="Normal 31" xfId="576" xr:uid="{00000000-0005-0000-0000-000055020000}"/>
    <cellStyle name="Normal 32" xfId="577" xr:uid="{00000000-0005-0000-0000-000056020000}"/>
    <cellStyle name="Normal 33" xfId="578" xr:uid="{00000000-0005-0000-0000-000057020000}"/>
    <cellStyle name="Normal 34" xfId="579" xr:uid="{00000000-0005-0000-0000-000058020000}"/>
    <cellStyle name="Normal 35" xfId="580" xr:uid="{00000000-0005-0000-0000-000059020000}"/>
    <cellStyle name="Normal 36" xfId="581" xr:uid="{00000000-0005-0000-0000-00005A020000}"/>
    <cellStyle name="Normal 37" xfId="582" xr:uid="{00000000-0005-0000-0000-00005B020000}"/>
    <cellStyle name="Normal 38" xfId="583" xr:uid="{00000000-0005-0000-0000-00005C020000}"/>
    <cellStyle name="Normal 39" xfId="584" xr:uid="{00000000-0005-0000-0000-00005D020000}"/>
    <cellStyle name="Normal 4" xfId="585" xr:uid="{00000000-0005-0000-0000-00005E020000}"/>
    <cellStyle name="Normal 4 2" xfId="586" xr:uid="{00000000-0005-0000-0000-00005F020000}"/>
    <cellStyle name="Normal 4 2 2" xfId="587" xr:uid="{00000000-0005-0000-0000-000060020000}"/>
    <cellStyle name="Normal 40" xfId="588" xr:uid="{00000000-0005-0000-0000-000061020000}"/>
    <cellStyle name="normal 41" xfId="589" xr:uid="{00000000-0005-0000-0000-000062020000}"/>
    <cellStyle name="Normal 5" xfId="590" xr:uid="{00000000-0005-0000-0000-000063020000}"/>
    <cellStyle name="Normal 6" xfId="591" xr:uid="{00000000-0005-0000-0000-000064020000}"/>
    <cellStyle name="Normal 6 2" xfId="680" xr:uid="{D0CFA666-341B-482B-B1AC-AA7890987F2B}"/>
    <cellStyle name="Normal 7" xfId="592" xr:uid="{00000000-0005-0000-0000-000065020000}"/>
    <cellStyle name="Normal 8" xfId="593" xr:uid="{00000000-0005-0000-0000-000066020000}"/>
    <cellStyle name="Normal 9" xfId="594" xr:uid="{00000000-0005-0000-0000-000067020000}"/>
    <cellStyle name="Normal_246-HIT_SALON_VRTOJBA_VIDEO" xfId="595" xr:uid="{00000000-0005-0000-0000-000068020000}"/>
    <cellStyle name="Normale_CCTV Price List Jan-Jun 2005" xfId="596" xr:uid="{00000000-0005-0000-0000-00006B020000}"/>
    <cellStyle name="Note" xfId="597" xr:uid="{00000000-0005-0000-0000-00006C020000}"/>
    <cellStyle name="Note 2" xfId="598" xr:uid="{00000000-0005-0000-0000-00006D020000}"/>
    <cellStyle name="Note 3" xfId="599" xr:uid="{00000000-0005-0000-0000-00006E020000}"/>
    <cellStyle name="Note 4" xfId="600" xr:uid="{00000000-0005-0000-0000-00006F020000}"/>
    <cellStyle name="oft Excel]_x000d__x000a_Comment=The open=/f lines load custom functions into the Paste Function list._x000d__x000a_Maximized=3_x000d__x000a_Basics=1_x000d__x000a_A" xfId="601" xr:uid="{00000000-0005-0000-0000-000070020000}"/>
    <cellStyle name="Opomba 2" xfId="602" xr:uid="{00000000-0005-0000-0000-000071020000}"/>
    <cellStyle name="Opomba 2 2" xfId="603" xr:uid="{00000000-0005-0000-0000-000072020000}"/>
    <cellStyle name="Opomba 3" xfId="604" xr:uid="{00000000-0005-0000-0000-000073020000}"/>
    <cellStyle name="Opozorilo 2" xfId="605" xr:uid="{00000000-0005-0000-0000-000074020000}"/>
    <cellStyle name="Output" xfId="606" xr:uid="{00000000-0005-0000-0000-000075020000}"/>
    <cellStyle name="Output 2" xfId="607" xr:uid="{00000000-0005-0000-0000-000076020000}"/>
    <cellStyle name="Output 3" xfId="608" xr:uid="{00000000-0005-0000-0000-000077020000}"/>
    <cellStyle name="Output 4" xfId="609" xr:uid="{00000000-0005-0000-0000-000078020000}"/>
    <cellStyle name="Pojasnjevalno besedilo 2" xfId="610" xr:uid="{00000000-0005-0000-0000-000079020000}"/>
    <cellStyle name="Poudarek1 2" xfId="611" xr:uid="{00000000-0005-0000-0000-00007A020000}"/>
    <cellStyle name="Poudarek2 2" xfId="612" xr:uid="{00000000-0005-0000-0000-00007B020000}"/>
    <cellStyle name="Poudarek3 2" xfId="613" xr:uid="{00000000-0005-0000-0000-00007C020000}"/>
    <cellStyle name="Poudarek4 2" xfId="614" xr:uid="{00000000-0005-0000-0000-00007D020000}"/>
    <cellStyle name="Poudarek5 2" xfId="615" xr:uid="{00000000-0005-0000-0000-00007E020000}"/>
    <cellStyle name="Poudarek6 2" xfId="616" xr:uid="{00000000-0005-0000-0000-00007F020000}"/>
    <cellStyle name="Povezana celica 2" xfId="617" xr:uid="{00000000-0005-0000-0000-000080020000}"/>
    <cellStyle name="Preveri celico 2" xfId="618" xr:uid="{00000000-0005-0000-0000-000081020000}"/>
    <cellStyle name="PRVA VRSTA Element delo 2" xfId="619" xr:uid="{00000000-0005-0000-0000-000082020000}"/>
    <cellStyle name="Računanje 2" xfId="620" xr:uid="{00000000-0005-0000-0000-000083020000}"/>
    <cellStyle name="Računanje 2 2" xfId="621" xr:uid="{00000000-0005-0000-0000-000084020000}"/>
    <cellStyle name="Računanje 3" xfId="622" xr:uid="{00000000-0005-0000-0000-000085020000}"/>
    <cellStyle name="Sheet Title" xfId="623" xr:uid="{00000000-0005-0000-0000-000086020000}"/>
    <cellStyle name="Slabo 2" xfId="624" xr:uid="{00000000-0005-0000-0000-000087020000}"/>
    <cellStyle name="Slog 1" xfId="625" xr:uid="{00000000-0005-0000-0000-000088020000}"/>
    <cellStyle name="Slog 1 2" xfId="626" xr:uid="{00000000-0005-0000-0000-000089020000}"/>
    <cellStyle name="Style 1" xfId="627" xr:uid="{00000000-0005-0000-0000-00008A020000}"/>
    <cellStyle name="ţ_x001d_đB_x000c_ęţ_x0012__x000d_ÝţU_x0001_X_x0005_•_x0006__x0007__x0001__x0001_" xfId="628" xr:uid="{00000000-0005-0000-0000-00008B020000}"/>
    <cellStyle name="Title" xfId="629" xr:uid="{00000000-0005-0000-0000-00008C020000}"/>
    <cellStyle name="Total" xfId="630" xr:uid="{00000000-0005-0000-0000-00008D020000}"/>
    <cellStyle name="Total 2" xfId="631" xr:uid="{00000000-0005-0000-0000-00008E020000}"/>
    <cellStyle name="Total 3" xfId="632" xr:uid="{00000000-0005-0000-0000-00008F020000}"/>
    <cellStyle name="Total 4" xfId="633" xr:uid="{00000000-0005-0000-0000-000090020000}"/>
    <cellStyle name="Valuta (0)_LACEYS TV price list 20030603" xfId="634" xr:uid="{00000000-0005-0000-0000-000091020000}"/>
    <cellStyle name="Valuta 2" xfId="635" xr:uid="{00000000-0005-0000-0000-000092020000}"/>
    <cellStyle name="Valuta 2 2" xfId="636" xr:uid="{00000000-0005-0000-0000-000093020000}"/>
    <cellStyle name="Valuta 3" xfId="637" xr:uid="{00000000-0005-0000-0000-000094020000}"/>
    <cellStyle name="Vejica 2" xfId="3" xr:uid="{00000000-0005-0000-0000-000096020000}"/>
    <cellStyle name="Vejica 2 2" xfId="638" xr:uid="{00000000-0005-0000-0000-000097020000}"/>
    <cellStyle name="Vejica 2 2 2" xfId="639" xr:uid="{00000000-0005-0000-0000-000098020000}"/>
    <cellStyle name="Vejica 2 3" xfId="681" xr:uid="{9959C607-BFEF-4C3F-8032-B7BBC89F8CC2}"/>
    <cellStyle name="Vejica 22" xfId="659" xr:uid="{00000000-0005-0000-0000-000099020000}"/>
    <cellStyle name="Vejica 3" xfId="640" xr:uid="{00000000-0005-0000-0000-00009A020000}"/>
    <cellStyle name="Vejica 4" xfId="2" xr:uid="{00000000-0005-0000-0000-00009B020000}"/>
    <cellStyle name="Vejica 4 2" xfId="641" xr:uid="{00000000-0005-0000-0000-00009C020000}"/>
    <cellStyle name="Vejica 4 3" xfId="651" xr:uid="{00000000-0005-0000-0000-00009D020000}"/>
    <cellStyle name="Vejica 4 3 2" xfId="677" xr:uid="{00000000-0005-0000-0000-00009E020000}"/>
    <cellStyle name="Vejica 4 4" xfId="654" xr:uid="{00000000-0005-0000-0000-00009F020000}"/>
    <cellStyle name="Vejica 4 5" xfId="656" xr:uid="{00000000-0005-0000-0000-0000A0020000}"/>
    <cellStyle name="Vejica 4 6" xfId="660" xr:uid="{00000000-0005-0000-0000-0000A1020000}"/>
    <cellStyle name="Vejica 4 6 2" xfId="670" xr:uid="{00000000-0005-0000-0000-0000A2020000}"/>
    <cellStyle name="Vejica 4 7" xfId="667" xr:uid="{00000000-0005-0000-0000-0000A3020000}"/>
    <cellStyle name="Vnos 2" xfId="642" xr:uid="{00000000-0005-0000-0000-0000A4020000}"/>
    <cellStyle name="Vnos 2 2" xfId="643" xr:uid="{00000000-0005-0000-0000-0000A5020000}"/>
    <cellStyle name="Vnos 3" xfId="644" xr:uid="{00000000-0005-0000-0000-0000A6020000}"/>
    <cellStyle name="Vsota 2" xfId="645" xr:uid="{00000000-0005-0000-0000-0000A7020000}"/>
    <cellStyle name="Vsota 2 2" xfId="646" xr:uid="{00000000-0005-0000-0000-0000A8020000}"/>
    <cellStyle name="Vsota 3" xfId="647" xr:uid="{00000000-0005-0000-0000-0000A9020000}"/>
    <cellStyle name="Warning Text" xfId="648" xr:uid="{00000000-0005-0000-0000-0000AA020000}"/>
    <cellStyle name="Warning Text 2" xfId="649"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1101"/>
  <sheetViews>
    <sheetView tabSelected="1" view="pageBreakPreview" zoomScaleNormal="100" zoomScaleSheetLayoutView="100" workbookViewId="0">
      <pane ySplit="1" topLeftCell="A49" activePane="bottomLeft" state="frozen"/>
      <selection activeCell="B87" sqref="B87"/>
      <selection pane="bottomLeft" activeCell="E55" sqref="E55"/>
    </sheetView>
  </sheetViews>
  <sheetFormatPr defaultRowHeight="12.75"/>
  <cols>
    <col min="1" max="1" width="13.7109375" style="90" customWidth="1"/>
    <col min="2" max="2" width="80.7109375" style="92" customWidth="1"/>
    <col min="3" max="3" width="5.7109375" style="45" customWidth="1"/>
    <col min="4" max="5" width="11.7109375" style="74" customWidth="1"/>
    <col min="6" max="6" width="17.7109375" style="44" customWidth="1"/>
    <col min="7" max="7" width="9.140625" style="43"/>
    <col min="8" max="9" width="0" style="330" hidden="1" customWidth="1"/>
    <col min="10" max="16384" width="9.140625" style="43"/>
  </cols>
  <sheetData>
    <row r="1" spans="1:9" s="123" customFormat="1" ht="13.5" thickBot="1">
      <c r="A1" s="87" t="s">
        <v>0</v>
      </c>
      <c r="B1" s="1" t="s">
        <v>1</v>
      </c>
      <c r="C1" s="1" t="s">
        <v>2</v>
      </c>
      <c r="D1" s="2" t="s">
        <v>3</v>
      </c>
      <c r="E1" s="3" t="s">
        <v>102</v>
      </c>
      <c r="F1" s="4" t="s">
        <v>103</v>
      </c>
      <c r="H1" s="329" t="s">
        <v>1861</v>
      </c>
      <c r="I1" s="329" t="s">
        <v>1862</v>
      </c>
    </row>
    <row r="2" spans="1:9" ht="15.75">
      <c r="A2" s="5" t="s">
        <v>105</v>
      </c>
      <c r="B2" s="5" t="s">
        <v>107</v>
      </c>
      <c r="C2" s="6"/>
      <c r="D2" s="62" t="s">
        <v>4</v>
      </c>
      <c r="E2" s="301"/>
      <c r="F2" s="7"/>
    </row>
    <row r="3" spans="1:9" s="124" customFormat="1" ht="15">
      <c r="A3" s="49" t="s">
        <v>106</v>
      </c>
      <c r="B3" s="49" t="s">
        <v>337</v>
      </c>
      <c r="C3" s="50"/>
      <c r="D3" s="65" t="s">
        <v>4</v>
      </c>
      <c r="E3" s="302"/>
      <c r="F3" s="55"/>
      <c r="H3" s="331"/>
      <c r="I3" s="331"/>
    </row>
    <row r="4" spans="1:9" s="124" customFormat="1" ht="15.75">
      <c r="A4" s="8"/>
      <c r="B4" s="8" t="s">
        <v>101</v>
      </c>
      <c r="C4" s="9"/>
      <c r="D4" s="63"/>
      <c r="E4" s="303"/>
      <c r="F4" s="10"/>
      <c r="H4" s="331"/>
      <c r="I4" s="331"/>
    </row>
    <row r="5" spans="1:9" s="124" customFormat="1" ht="14.25">
      <c r="A5" s="88"/>
      <c r="B5" s="91"/>
      <c r="C5" s="11"/>
      <c r="D5" s="64"/>
      <c r="E5" s="304"/>
      <c r="F5" s="12"/>
      <c r="H5" s="331"/>
      <c r="I5" s="331"/>
    </row>
    <row r="6" spans="1:9" s="125" customFormat="1" ht="15">
      <c r="A6" s="13" t="s">
        <v>109</v>
      </c>
      <c r="B6" s="13" t="s">
        <v>5</v>
      </c>
      <c r="C6" s="14"/>
      <c r="D6" s="67"/>
      <c r="E6" s="305"/>
      <c r="F6" s="15">
        <f>F29</f>
        <v>0</v>
      </c>
      <c r="H6" s="332"/>
      <c r="I6" s="332"/>
    </row>
    <row r="7" spans="1:9" s="125" customFormat="1" ht="15">
      <c r="A7" s="16" t="s">
        <v>133</v>
      </c>
      <c r="B7" s="16" t="s">
        <v>958</v>
      </c>
      <c r="C7" s="17"/>
      <c r="D7" s="66"/>
      <c r="E7" s="306"/>
      <c r="F7" s="18">
        <f>F251</f>
        <v>0</v>
      </c>
      <c r="H7" s="332"/>
      <c r="I7" s="332"/>
    </row>
    <row r="8" spans="1:9" s="125" customFormat="1" ht="15">
      <c r="A8" s="13" t="s">
        <v>134</v>
      </c>
      <c r="B8" s="13" t="s">
        <v>6</v>
      </c>
      <c r="C8" s="14"/>
      <c r="D8" s="67"/>
      <c r="E8" s="305"/>
      <c r="F8" s="15">
        <f>F289</f>
        <v>0</v>
      </c>
      <c r="H8" s="332"/>
      <c r="I8" s="332"/>
    </row>
    <row r="9" spans="1:9" s="125" customFormat="1" ht="15">
      <c r="A9" s="16" t="s">
        <v>142</v>
      </c>
      <c r="B9" s="16" t="s">
        <v>458</v>
      </c>
      <c r="C9" s="17"/>
      <c r="D9" s="66"/>
      <c r="E9" s="306"/>
      <c r="F9" s="18">
        <f>F339</f>
        <v>0</v>
      </c>
      <c r="H9" s="332"/>
      <c r="I9" s="332"/>
    </row>
    <row r="10" spans="1:9" s="125" customFormat="1" ht="15">
      <c r="A10" s="19" t="s">
        <v>146</v>
      </c>
      <c r="B10" s="19" t="s">
        <v>336</v>
      </c>
      <c r="C10" s="14"/>
      <c r="D10" s="67"/>
      <c r="E10" s="305"/>
      <c r="F10" s="15">
        <f>F383</f>
        <v>0</v>
      </c>
      <c r="H10" s="332"/>
      <c r="I10" s="332"/>
    </row>
    <row r="11" spans="1:9" s="125" customFormat="1" ht="15">
      <c r="A11" s="20" t="s">
        <v>147</v>
      </c>
      <c r="B11" s="20" t="s">
        <v>350</v>
      </c>
      <c r="C11" s="17"/>
      <c r="D11" s="66"/>
      <c r="E11" s="306"/>
      <c r="F11" s="18">
        <f>F561</f>
        <v>0</v>
      </c>
      <c r="H11" s="332"/>
      <c r="I11" s="332"/>
    </row>
    <row r="12" spans="1:9" s="125" customFormat="1" ht="15">
      <c r="A12" s="13" t="s">
        <v>148</v>
      </c>
      <c r="B12" s="13" t="s">
        <v>335</v>
      </c>
      <c r="C12" s="14"/>
      <c r="D12" s="67"/>
      <c r="E12" s="305"/>
      <c r="F12" s="15">
        <f>F595</f>
        <v>0</v>
      </c>
      <c r="H12" s="332"/>
      <c r="I12" s="332"/>
    </row>
    <row r="13" spans="1:9" s="125" customFormat="1" ht="15">
      <c r="A13" s="20" t="s">
        <v>149</v>
      </c>
      <c r="B13" s="20" t="s">
        <v>7</v>
      </c>
      <c r="C13" s="17"/>
      <c r="D13" s="66"/>
      <c r="E13" s="306"/>
      <c r="F13" s="18">
        <f>F688</f>
        <v>0</v>
      </c>
      <c r="H13" s="332"/>
      <c r="I13" s="332"/>
    </row>
    <row r="14" spans="1:9" s="125" customFormat="1" ht="15">
      <c r="A14" s="19" t="s">
        <v>150</v>
      </c>
      <c r="B14" s="19" t="s">
        <v>8</v>
      </c>
      <c r="C14" s="14"/>
      <c r="D14" s="67"/>
      <c r="E14" s="305"/>
      <c r="F14" s="15">
        <f>F739</f>
        <v>0</v>
      </c>
      <c r="H14" s="332"/>
      <c r="I14" s="332"/>
    </row>
    <row r="15" spans="1:9" s="125" customFormat="1" ht="15">
      <c r="A15" s="20" t="s">
        <v>151</v>
      </c>
      <c r="B15" s="20" t="s">
        <v>569</v>
      </c>
      <c r="C15" s="17"/>
      <c r="D15" s="66"/>
      <c r="E15" s="306"/>
      <c r="F15" s="18">
        <f>F807</f>
        <v>0</v>
      </c>
      <c r="H15" s="332"/>
      <c r="I15" s="332"/>
    </row>
    <row r="16" spans="1:9" s="125" customFormat="1" ht="15">
      <c r="A16" s="19" t="s">
        <v>152</v>
      </c>
      <c r="B16" s="19" t="s">
        <v>1355</v>
      </c>
      <c r="C16" s="14"/>
      <c r="D16" s="67"/>
      <c r="E16" s="305"/>
      <c r="F16" s="15">
        <f>F904</f>
        <v>0</v>
      </c>
      <c r="H16" s="332"/>
      <c r="I16" s="332"/>
    </row>
    <row r="17" spans="1:9" s="125" customFormat="1" ht="15">
      <c r="A17" s="20" t="s">
        <v>153</v>
      </c>
      <c r="B17" s="20" t="s">
        <v>696</v>
      </c>
      <c r="C17" s="17"/>
      <c r="D17" s="66"/>
      <c r="E17" s="306"/>
      <c r="F17" s="18">
        <f>F933</f>
        <v>0</v>
      </c>
      <c r="H17" s="332"/>
      <c r="I17" s="332"/>
    </row>
    <row r="18" spans="1:9" s="125" customFormat="1" ht="15">
      <c r="A18" s="19" t="s">
        <v>154</v>
      </c>
      <c r="B18" s="19" t="s">
        <v>568</v>
      </c>
      <c r="C18" s="14"/>
      <c r="D18" s="67"/>
      <c r="E18" s="305"/>
      <c r="F18" s="15">
        <f>F982</f>
        <v>0</v>
      </c>
      <c r="H18" s="332"/>
      <c r="I18" s="332"/>
    </row>
    <row r="19" spans="1:9" s="125" customFormat="1" ht="15">
      <c r="A19" s="20" t="s">
        <v>155</v>
      </c>
      <c r="B19" s="20" t="s">
        <v>574</v>
      </c>
      <c r="C19" s="17"/>
      <c r="D19" s="66"/>
      <c r="E19" s="306"/>
      <c r="F19" s="18">
        <f>F1026</f>
        <v>0</v>
      </c>
      <c r="H19" s="332"/>
      <c r="I19" s="332"/>
    </row>
    <row r="20" spans="1:9" s="125" customFormat="1" ht="15">
      <c r="A20" s="19" t="s">
        <v>899</v>
      </c>
      <c r="B20" s="19" t="s">
        <v>904</v>
      </c>
      <c r="C20" s="14"/>
      <c r="D20" s="67"/>
      <c r="E20" s="305"/>
      <c r="F20" s="15">
        <f>F1054</f>
        <v>0</v>
      </c>
      <c r="H20" s="332"/>
      <c r="I20" s="332"/>
    </row>
    <row r="21" spans="1:9" s="125" customFormat="1" ht="15">
      <c r="A21" s="20" t="s">
        <v>1088</v>
      </c>
      <c r="B21" s="20" t="s">
        <v>1089</v>
      </c>
      <c r="C21" s="17"/>
      <c r="D21" s="66"/>
      <c r="E21" s="306"/>
      <c r="F21" s="18">
        <f>F1073</f>
        <v>0</v>
      </c>
      <c r="H21" s="332"/>
      <c r="I21" s="332"/>
    </row>
    <row r="22" spans="1:9" s="125" customFormat="1" ht="15">
      <c r="A22" s="21"/>
      <c r="B22" s="21"/>
      <c r="C22" s="22"/>
      <c r="D22" s="68"/>
      <c r="E22" s="307"/>
      <c r="F22" s="23"/>
      <c r="H22" s="332"/>
      <c r="I22" s="332"/>
    </row>
    <row r="23" spans="1:9" s="124" customFormat="1" ht="30">
      <c r="A23" s="57" t="s">
        <v>106</v>
      </c>
      <c r="B23" s="58" t="s">
        <v>108</v>
      </c>
      <c r="C23" s="59"/>
      <c r="D23" s="75" t="s">
        <v>4</v>
      </c>
      <c r="E23" s="308"/>
      <c r="F23" s="60">
        <f>SUM(F6:F22)</f>
        <v>0</v>
      </c>
      <c r="H23" s="331"/>
      <c r="I23" s="331"/>
    </row>
    <row r="24" spans="1:9" s="124" customFormat="1" ht="15.75">
      <c r="A24" s="24"/>
      <c r="B24" s="24"/>
      <c r="C24" s="9"/>
      <c r="D24" s="63"/>
      <c r="E24" s="303"/>
      <c r="F24" s="10"/>
      <c r="H24" s="331"/>
      <c r="I24" s="331"/>
    </row>
    <row r="25" spans="1:9" s="124" customFormat="1" ht="15.75">
      <c r="A25" s="24"/>
      <c r="B25" s="24"/>
      <c r="C25" s="9"/>
      <c r="D25" s="63"/>
      <c r="E25" s="303"/>
      <c r="F25" s="10"/>
      <c r="H25" s="331"/>
      <c r="I25" s="331"/>
    </row>
    <row r="26" spans="1:9" s="124" customFormat="1" ht="15.75">
      <c r="A26" s="25"/>
      <c r="B26" s="25"/>
      <c r="C26" s="11"/>
      <c r="D26" s="64"/>
      <c r="E26" s="304"/>
      <c r="F26" s="12"/>
      <c r="H26" s="331"/>
      <c r="I26" s="331"/>
    </row>
    <row r="27" spans="1:9" s="124" customFormat="1" ht="15.75">
      <c r="A27" s="5" t="s">
        <v>105</v>
      </c>
      <c r="B27" s="5" t="s">
        <v>107</v>
      </c>
      <c r="C27" s="6"/>
      <c r="D27" s="62" t="s">
        <v>4</v>
      </c>
      <c r="E27" s="301"/>
      <c r="F27" s="7"/>
      <c r="H27" s="331"/>
      <c r="I27" s="331"/>
    </row>
    <row r="28" spans="1:9" s="124" customFormat="1" ht="15">
      <c r="A28" s="49" t="s">
        <v>106</v>
      </c>
      <c r="B28" s="49" t="s">
        <v>337</v>
      </c>
      <c r="C28" s="50"/>
      <c r="D28" s="65" t="s">
        <v>4</v>
      </c>
      <c r="E28" s="302"/>
      <c r="F28" s="55"/>
      <c r="H28" s="331"/>
      <c r="I28" s="331"/>
    </row>
    <row r="29" spans="1:9" s="126" customFormat="1" ht="15">
      <c r="A29" s="47" t="s">
        <v>109</v>
      </c>
      <c r="B29" s="47" t="s">
        <v>5</v>
      </c>
      <c r="C29" s="48"/>
      <c r="D29" s="69" t="s">
        <v>4</v>
      </c>
      <c r="E29" s="309"/>
      <c r="F29" s="51">
        <f>F53+F75+F140+F212+F233</f>
        <v>0</v>
      </c>
      <c r="H29" s="333"/>
      <c r="I29" s="333"/>
    </row>
    <row r="30" spans="1:9" s="126" customFormat="1">
      <c r="A30" s="52" t="s">
        <v>110</v>
      </c>
      <c r="B30" s="52" t="s">
        <v>9</v>
      </c>
      <c r="C30" s="46"/>
      <c r="D30" s="70"/>
      <c r="E30" s="310"/>
      <c r="F30" s="54"/>
      <c r="H30" s="333"/>
      <c r="I30" s="333"/>
    </row>
    <row r="31" spans="1:9" s="126" customFormat="1" ht="25.5">
      <c r="A31" s="89" t="s">
        <v>111</v>
      </c>
      <c r="B31" s="127" t="s">
        <v>14</v>
      </c>
      <c r="C31" s="27"/>
      <c r="D31" s="93"/>
      <c r="E31" s="311"/>
      <c r="F31" s="35"/>
      <c r="H31" s="333"/>
      <c r="I31" s="333"/>
    </row>
    <row r="32" spans="1:9" s="126" customFormat="1" ht="60">
      <c r="A32" s="42" t="s">
        <v>112</v>
      </c>
      <c r="B32" s="128" t="s">
        <v>15</v>
      </c>
      <c r="C32" s="27"/>
      <c r="D32" s="93"/>
      <c r="E32" s="312"/>
      <c r="F32" s="35"/>
      <c r="H32" s="333"/>
      <c r="I32" s="333"/>
    </row>
    <row r="33" spans="1:9" s="126" customFormat="1" ht="48">
      <c r="A33" s="42" t="s">
        <v>113</v>
      </c>
      <c r="B33" s="128" t="s">
        <v>16</v>
      </c>
      <c r="C33" s="27"/>
      <c r="D33" s="93"/>
      <c r="E33" s="312"/>
      <c r="F33" s="35"/>
      <c r="H33" s="333"/>
      <c r="I33" s="333"/>
    </row>
    <row r="34" spans="1:9" s="126" customFormat="1" ht="36">
      <c r="A34" s="42" t="s">
        <v>664</v>
      </c>
      <c r="B34" s="128" t="s">
        <v>17</v>
      </c>
      <c r="C34" s="27"/>
      <c r="D34" s="93"/>
      <c r="E34" s="312"/>
      <c r="F34" s="35"/>
      <c r="H34" s="333"/>
      <c r="I34" s="333"/>
    </row>
    <row r="35" spans="1:9" s="126" customFormat="1" ht="60">
      <c r="A35" s="42" t="s">
        <v>665</v>
      </c>
      <c r="B35" s="128" t="s">
        <v>18</v>
      </c>
      <c r="C35" s="27"/>
      <c r="D35" s="93"/>
      <c r="E35" s="312"/>
      <c r="F35" s="35"/>
      <c r="H35" s="333"/>
      <c r="I35" s="333"/>
    </row>
    <row r="36" spans="1:9" s="126" customFormat="1" ht="72">
      <c r="A36" s="42" t="s">
        <v>666</v>
      </c>
      <c r="B36" s="129" t="s">
        <v>19</v>
      </c>
      <c r="C36" s="27"/>
      <c r="D36" s="93"/>
      <c r="E36" s="313"/>
      <c r="F36" s="35"/>
      <c r="H36" s="333"/>
      <c r="I36" s="333"/>
    </row>
    <row r="37" spans="1:9" s="126" customFormat="1" ht="84">
      <c r="A37" s="42" t="s">
        <v>667</v>
      </c>
      <c r="B37" s="128" t="s">
        <v>1764</v>
      </c>
      <c r="C37" s="27"/>
      <c r="D37" s="93"/>
      <c r="E37" s="314"/>
      <c r="F37" s="35"/>
      <c r="H37" s="333"/>
      <c r="I37" s="333"/>
    </row>
    <row r="38" spans="1:9" s="130" customFormat="1" ht="204">
      <c r="A38" s="42" t="s">
        <v>668</v>
      </c>
      <c r="B38" s="128" t="s">
        <v>1757</v>
      </c>
      <c r="C38" s="27"/>
      <c r="D38" s="93"/>
      <c r="E38" s="314"/>
      <c r="F38" s="35"/>
      <c r="H38" s="334"/>
      <c r="I38" s="334"/>
    </row>
    <row r="39" spans="1:9" s="130" customFormat="1" ht="48">
      <c r="A39" s="42" t="s">
        <v>669</v>
      </c>
      <c r="B39" s="131" t="s">
        <v>1809</v>
      </c>
      <c r="C39" s="27"/>
      <c r="D39" s="93"/>
      <c r="E39" s="314"/>
      <c r="F39" s="35"/>
      <c r="H39" s="334"/>
      <c r="I39" s="334"/>
    </row>
    <row r="40" spans="1:9" s="130" customFormat="1" ht="96">
      <c r="A40" s="42" t="s">
        <v>670</v>
      </c>
      <c r="B40" s="128" t="s">
        <v>20</v>
      </c>
      <c r="C40" s="27"/>
      <c r="D40" s="93"/>
      <c r="E40" s="312"/>
      <c r="F40" s="35"/>
      <c r="H40" s="334"/>
      <c r="I40" s="334"/>
    </row>
    <row r="41" spans="1:9" s="132" customFormat="1" ht="132">
      <c r="A41" s="42" t="s">
        <v>671</v>
      </c>
      <c r="B41" s="128" t="s">
        <v>21</v>
      </c>
      <c r="C41" s="27"/>
      <c r="D41" s="93"/>
      <c r="E41" s="312"/>
      <c r="F41" s="35"/>
      <c r="H41" s="335"/>
      <c r="I41" s="335"/>
    </row>
    <row r="42" spans="1:9" s="132" customFormat="1" ht="36">
      <c r="A42" s="42" t="s">
        <v>672</v>
      </c>
      <c r="B42" s="129" t="s">
        <v>673</v>
      </c>
      <c r="C42" s="27"/>
      <c r="D42" s="93"/>
      <c r="E42" s="312"/>
      <c r="F42" s="35"/>
      <c r="H42" s="335"/>
      <c r="I42" s="335"/>
    </row>
    <row r="43" spans="1:9" s="132" customFormat="1" ht="48">
      <c r="A43" s="42" t="s">
        <v>917</v>
      </c>
      <c r="B43" s="129" t="s">
        <v>23</v>
      </c>
      <c r="C43" s="27"/>
      <c r="D43" s="94"/>
      <c r="E43" s="94"/>
      <c r="F43" s="35"/>
      <c r="H43" s="335"/>
      <c r="I43" s="335"/>
    </row>
    <row r="44" spans="1:9" s="132" customFormat="1" ht="192">
      <c r="A44" s="42" t="s">
        <v>1340</v>
      </c>
      <c r="B44" s="129" t="s">
        <v>1149</v>
      </c>
      <c r="C44" s="27"/>
      <c r="D44" s="93"/>
      <c r="E44" s="312"/>
      <c r="F44" s="35"/>
      <c r="H44" s="335"/>
      <c r="I44" s="335"/>
    </row>
    <row r="45" spans="1:9" s="132" customFormat="1" ht="144">
      <c r="A45" s="42" t="s">
        <v>1344</v>
      </c>
      <c r="B45" s="129" t="s">
        <v>1739</v>
      </c>
      <c r="C45" s="27"/>
      <c r="D45" s="93"/>
      <c r="E45" s="312"/>
      <c r="F45" s="35"/>
      <c r="H45" s="335"/>
      <c r="I45" s="335"/>
    </row>
    <row r="46" spans="1:9" s="132" customFormat="1" ht="96">
      <c r="A46" s="42"/>
      <c r="B46" s="129" t="s">
        <v>1341</v>
      </c>
      <c r="C46" s="27"/>
      <c r="D46" s="93"/>
      <c r="E46" s="312"/>
      <c r="F46" s="35"/>
      <c r="H46" s="335"/>
      <c r="I46" s="335"/>
    </row>
    <row r="47" spans="1:9" s="132" customFormat="1" ht="72">
      <c r="A47" s="42"/>
      <c r="B47" s="129" t="s">
        <v>1737</v>
      </c>
      <c r="C47" s="27"/>
      <c r="D47" s="93"/>
      <c r="E47" s="312"/>
      <c r="F47" s="35"/>
      <c r="H47" s="335"/>
      <c r="I47" s="335"/>
    </row>
    <row r="48" spans="1:9" s="132" customFormat="1" ht="60">
      <c r="A48" s="42"/>
      <c r="B48" s="133" t="s">
        <v>1845</v>
      </c>
      <c r="C48" s="38"/>
      <c r="D48" s="71"/>
      <c r="E48" s="150"/>
      <c r="F48" s="35"/>
      <c r="H48" s="335"/>
      <c r="I48" s="335"/>
    </row>
    <row r="49" spans="1:9" s="132" customFormat="1" ht="60">
      <c r="A49" s="42"/>
      <c r="B49" s="133" t="s">
        <v>1844</v>
      </c>
      <c r="C49" s="38"/>
      <c r="D49" s="71"/>
      <c r="E49" s="150"/>
      <c r="F49" s="35"/>
      <c r="H49" s="335"/>
      <c r="I49" s="335"/>
    </row>
    <row r="50" spans="1:9" s="132" customFormat="1" ht="84">
      <c r="A50" s="42" t="s">
        <v>1810</v>
      </c>
      <c r="B50" s="129" t="s">
        <v>1710</v>
      </c>
      <c r="C50" s="27"/>
      <c r="D50" s="93"/>
      <c r="E50" s="312"/>
      <c r="F50" s="35"/>
      <c r="H50" s="335"/>
      <c r="I50" s="335"/>
    </row>
    <row r="51" spans="1:9" s="130" customFormat="1">
      <c r="A51" s="89" t="s">
        <v>114</v>
      </c>
      <c r="B51" s="26" t="s">
        <v>10</v>
      </c>
      <c r="C51" s="27"/>
      <c r="D51" s="93"/>
      <c r="E51" s="311"/>
      <c r="F51" s="35"/>
      <c r="H51" s="334"/>
      <c r="I51" s="334"/>
    </row>
    <row r="52" spans="1:9" s="132" customFormat="1" ht="132">
      <c r="A52" s="42" t="s">
        <v>115</v>
      </c>
      <c r="B52" s="128" t="s">
        <v>674</v>
      </c>
      <c r="C52" s="27"/>
      <c r="D52" s="93"/>
      <c r="E52" s="312"/>
      <c r="F52" s="35"/>
      <c r="H52" s="335"/>
      <c r="I52" s="335"/>
    </row>
    <row r="53" spans="1:9" s="132" customFormat="1">
      <c r="A53" s="52" t="s">
        <v>116</v>
      </c>
      <c r="B53" s="53" t="s">
        <v>104</v>
      </c>
      <c r="C53" s="46"/>
      <c r="D53" s="70"/>
      <c r="E53" s="310"/>
      <c r="F53" s="54">
        <f>SUM(F54:F74)</f>
        <v>0</v>
      </c>
      <c r="H53" s="335"/>
      <c r="I53" s="335"/>
    </row>
    <row r="54" spans="1:9" s="132" customFormat="1" ht="51">
      <c r="A54" s="89" t="s">
        <v>117</v>
      </c>
      <c r="B54" s="134" t="s">
        <v>918</v>
      </c>
      <c r="C54" s="135"/>
      <c r="D54" s="136"/>
      <c r="E54" s="136"/>
      <c r="F54" s="137"/>
      <c r="H54" s="335"/>
      <c r="I54" s="335"/>
    </row>
    <row r="55" spans="1:9" s="132" customFormat="1" ht="12">
      <c r="A55" s="42" t="s">
        <v>118</v>
      </c>
      <c r="B55" s="128" t="s">
        <v>575</v>
      </c>
      <c r="C55" s="138" t="s">
        <v>12</v>
      </c>
      <c r="D55" s="139">
        <v>52</v>
      </c>
      <c r="E55" s="315"/>
      <c r="F55" s="140">
        <f t="shared" ref="F55:F56" si="0">D55*E55</f>
        <v>0</v>
      </c>
      <c r="H55" s="335"/>
      <c r="I55" s="335"/>
    </row>
    <row r="56" spans="1:9" s="132" customFormat="1" ht="24">
      <c r="A56" s="42" t="s">
        <v>119</v>
      </c>
      <c r="B56" s="128" t="s">
        <v>576</v>
      </c>
      <c r="C56" s="138" t="s">
        <v>12</v>
      </c>
      <c r="D56" s="139">
        <v>341</v>
      </c>
      <c r="E56" s="315"/>
      <c r="F56" s="140">
        <f t="shared" si="0"/>
        <v>0</v>
      </c>
      <c r="H56" s="335"/>
      <c r="I56" s="335"/>
    </row>
    <row r="57" spans="1:9" s="132" customFormat="1" ht="12">
      <c r="A57" s="42" t="s">
        <v>675</v>
      </c>
      <c r="B57" s="128" t="s">
        <v>577</v>
      </c>
      <c r="C57" s="138" t="s">
        <v>66</v>
      </c>
      <c r="D57" s="139">
        <v>160</v>
      </c>
      <c r="E57" s="315"/>
      <c r="F57" s="140">
        <f>D57*E57</f>
        <v>0</v>
      </c>
      <c r="H57" s="335"/>
      <c r="I57" s="335"/>
    </row>
    <row r="58" spans="1:9" s="132" customFormat="1" ht="76.5">
      <c r="A58" s="89" t="s">
        <v>120</v>
      </c>
      <c r="B58" s="134" t="s">
        <v>24</v>
      </c>
      <c r="C58" s="135"/>
      <c r="D58" s="136"/>
      <c r="E58" s="136"/>
      <c r="F58" s="137"/>
      <c r="H58" s="335"/>
      <c r="I58" s="335"/>
    </row>
    <row r="59" spans="1:9" s="132" customFormat="1" ht="12">
      <c r="A59" s="42" t="s">
        <v>121</v>
      </c>
      <c r="B59" s="141" t="s">
        <v>1090</v>
      </c>
      <c r="C59" s="138" t="s">
        <v>12</v>
      </c>
      <c r="D59" s="139">
        <v>113.22</v>
      </c>
      <c r="E59" s="315"/>
      <c r="F59" s="140">
        <f t="shared" ref="F59:F61" si="1">D59*E59</f>
        <v>0</v>
      </c>
      <c r="H59" s="335"/>
      <c r="I59" s="335"/>
    </row>
    <row r="60" spans="1:9" s="132" customFormat="1" ht="12">
      <c r="A60" s="42" t="s">
        <v>122</v>
      </c>
      <c r="B60" s="128" t="s">
        <v>25</v>
      </c>
      <c r="C60" s="138" t="s">
        <v>13</v>
      </c>
      <c r="D60" s="139">
        <v>145</v>
      </c>
      <c r="E60" s="315"/>
      <c r="F60" s="140">
        <f t="shared" si="1"/>
        <v>0</v>
      </c>
      <c r="H60" s="335"/>
      <c r="I60" s="335"/>
    </row>
    <row r="61" spans="1:9" s="132" customFormat="1" ht="12">
      <c r="A61" s="42" t="s">
        <v>676</v>
      </c>
      <c r="B61" s="128" t="s">
        <v>582</v>
      </c>
      <c r="C61" s="138" t="s">
        <v>13</v>
      </c>
      <c r="D61" s="139">
        <v>71</v>
      </c>
      <c r="E61" s="315"/>
      <c r="F61" s="140">
        <f t="shared" si="1"/>
        <v>0</v>
      </c>
      <c r="H61" s="335"/>
      <c r="I61" s="335"/>
    </row>
    <row r="62" spans="1:9" s="132" customFormat="1" ht="63.75">
      <c r="A62" s="89" t="s">
        <v>578</v>
      </c>
      <c r="B62" s="134" t="s">
        <v>26</v>
      </c>
      <c r="C62" s="135"/>
      <c r="D62" s="136"/>
      <c r="E62" s="136"/>
      <c r="F62" s="137"/>
      <c r="H62" s="335"/>
      <c r="I62" s="335"/>
    </row>
    <row r="63" spans="1:9" s="132" customFormat="1" ht="72">
      <c r="A63" s="42" t="s">
        <v>579</v>
      </c>
      <c r="B63" s="141" t="s">
        <v>1705</v>
      </c>
      <c r="C63" s="135" t="s">
        <v>12</v>
      </c>
      <c r="D63" s="139">
        <v>5</v>
      </c>
      <c r="E63" s="315"/>
      <c r="F63" s="137">
        <f>D63*E63</f>
        <v>0</v>
      </c>
      <c r="H63" s="335"/>
      <c r="I63" s="335"/>
    </row>
    <row r="64" spans="1:9" s="132" customFormat="1" ht="72">
      <c r="A64" s="42" t="s">
        <v>580</v>
      </c>
      <c r="B64" s="141" t="s">
        <v>1707</v>
      </c>
      <c r="C64" s="138" t="s">
        <v>12</v>
      </c>
      <c r="D64" s="139">
        <v>404.37</v>
      </c>
      <c r="E64" s="315"/>
      <c r="F64" s="140">
        <f t="shared" ref="F64:F70" si="2">D64*E64</f>
        <v>0</v>
      </c>
      <c r="H64" s="335"/>
      <c r="I64" s="335"/>
    </row>
    <row r="65" spans="1:12" s="132" customFormat="1" ht="72">
      <c r="A65" s="42" t="s">
        <v>581</v>
      </c>
      <c r="B65" s="141" t="s">
        <v>1706</v>
      </c>
      <c r="C65" s="138" t="s">
        <v>12</v>
      </c>
      <c r="D65" s="139">
        <v>160</v>
      </c>
      <c r="E65" s="315"/>
      <c r="F65" s="140">
        <f t="shared" si="2"/>
        <v>0</v>
      </c>
      <c r="H65" s="335"/>
      <c r="I65" s="335"/>
    </row>
    <row r="66" spans="1:12" s="132" customFormat="1" ht="72">
      <c r="A66" s="42" t="s">
        <v>677</v>
      </c>
      <c r="B66" s="141" t="s">
        <v>1708</v>
      </c>
      <c r="C66" s="138" t="s">
        <v>12</v>
      </c>
      <c r="D66" s="139">
        <v>371</v>
      </c>
      <c r="E66" s="315"/>
      <c r="F66" s="140">
        <f t="shared" si="2"/>
        <v>0</v>
      </c>
      <c r="H66" s="335"/>
      <c r="I66" s="335"/>
    </row>
    <row r="67" spans="1:12" s="132" customFormat="1" ht="12">
      <c r="A67" s="42" t="s">
        <v>678</v>
      </c>
      <c r="B67" s="128" t="s">
        <v>587</v>
      </c>
      <c r="C67" s="138" t="s">
        <v>13</v>
      </c>
      <c r="D67" s="139">
        <v>13</v>
      </c>
      <c r="E67" s="315"/>
      <c r="F67" s="140">
        <f>D67*E67</f>
        <v>0</v>
      </c>
      <c r="H67" s="335"/>
      <c r="I67" s="335"/>
    </row>
    <row r="68" spans="1:12" s="132" customFormat="1" ht="12">
      <c r="A68" s="42" t="s">
        <v>679</v>
      </c>
      <c r="B68" s="128" t="s">
        <v>588</v>
      </c>
      <c r="C68" s="138" t="s">
        <v>13</v>
      </c>
      <c r="D68" s="139">
        <v>80</v>
      </c>
      <c r="E68" s="315"/>
      <c r="F68" s="140">
        <f t="shared" si="2"/>
        <v>0</v>
      </c>
      <c r="H68" s="335"/>
      <c r="I68" s="335"/>
    </row>
    <row r="69" spans="1:12" s="132" customFormat="1" ht="12">
      <c r="A69" s="42" t="s">
        <v>680</v>
      </c>
      <c r="B69" s="128" t="s">
        <v>589</v>
      </c>
      <c r="C69" s="138" t="s">
        <v>13</v>
      </c>
      <c r="D69" s="139">
        <v>100</v>
      </c>
      <c r="E69" s="315"/>
      <c r="F69" s="140">
        <f t="shared" si="2"/>
        <v>0</v>
      </c>
      <c r="H69" s="335"/>
      <c r="I69" s="335"/>
    </row>
    <row r="70" spans="1:12" s="132" customFormat="1" ht="12">
      <c r="A70" s="42" t="s">
        <v>681</v>
      </c>
      <c r="B70" s="128" t="s">
        <v>590</v>
      </c>
      <c r="C70" s="138" t="s">
        <v>13</v>
      </c>
      <c r="D70" s="139">
        <v>105</v>
      </c>
      <c r="E70" s="315"/>
      <c r="F70" s="140">
        <f t="shared" si="2"/>
        <v>0</v>
      </c>
      <c r="H70" s="335"/>
      <c r="I70" s="335"/>
    </row>
    <row r="71" spans="1:12" s="132" customFormat="1" ht="63.75">
      <c r="A71" s="89" t="s">
        <v>583</v>
      </c>
      <c r="B71" s="134" t="s">
        <v>28</v>
      </c>
      <c r="C71" s="142"/>
      <c r="D71" s="143"/>
      <c r="E71" s="143"/>
      <c r="F71" s="140"/>
      <c r="H71" s="335"/>
      <c r="I71" s="335"/>
    </row>
    <row r="72" spans="1:12" s="132" customFormat="1" ht="12">
      <c r="A72" s="42" t="s">
        <v>584</v>
      </c>
      <c r="B72" s="129" t="s">
        <v>29</v>
      </c>
      <c r="C72" s="142" t="s">
        <v>30</v>
      </c>
      <c r="D72" s="144">
        <v>3</v>
      </c>
      <c r="E72" s="315"/>
      <c r="F72" s="140">
        <f t="shared" ref="F72:F74" si="3">D72*E72</f>
        <v>0</v>
      </c>
      <c r="H72" s="335"/>
      <c r="I72" s="335"/>
    </row>
    <row r="73" spans="1:12" s="132" customFormat="1" ht="12">
      <c r="A73" s="42" t="s">
        <v>585</v>
      </c>
      <c r="B73" s="129" t="s">
        <v>31</v>
      </c>
      <c r="C73" s="142" t="s">
        <v>30</v>
      </c>
      <c r="D73" s="144">
        <v>2</v>
      </c>
      <c r="E73" s="315"/>
      <c r="F73" s="140">
        <f t="shared" si="3"/>
        <v>0</v>
      </c>
      <c r="H73" s="335"/>
      <c r="I73" s="335"/>
    </row>
    <row r="74" spans="1:12" s="34" customFormat="1">
      <c r="A74" s="42" t="s">
        <v>586</v>
      </c>
      <c r="B74" s="129" t="s">
        <v>32</v>
      </c>
      <c r="C74" s="142" t="s">
        <v>30</v>
      </c>
      <c r="D74" s="144">
        <v>2</v>
      </c>
      <c r="E74" s="315"/>
      <c r="F74" s="140">
        <f t="shared" si="3"/>
        <v>0</v>
      </c>
      <c r="H74" s="33"/>
      <c r="I74" s="33"/>
      <c r="J74" s="33"/>
      <c r="L74" s="33"/>
    </row>
    <row r="75" spans="1:12" s="37" customFormat="1">
      <c r="A75" s="52" t="s">
        <v>123</v>
      </c>
      <c r="B75" s="56" t="s">
        <v>136</v>
      </c>
      <c r="C75" s="85"/>
      <c r="D75" s="108"/>
      <c r="E75" s="108"/>
      <c r="F75" s="86">
        <f>SUM(F76:F139)</f>
        <v>0</v>
      </c>
      <c r="H75" s="36"/>
      <c r="I75" s="36"/>
      <c r="J75" s="36"/>
      <c r="L75" s="36"/>
    </row>
    <row r="76" spans="1:12">
      <c r="A76" s="89" t="s">
        <v>920</v>
      </c>
      <c r="B76" s="134" t="s">
        <v>22</v>
      </c>
      <c r="C76" s="145"/>
      <c r="D76" s="136"/>
      <c r="E76" s="136"/>
      <c r="F76" s="137"/>
    </row>
    <row r="77" spans="1:12" ht="36">
      <c r="A77" s="42" t="s">
        <v>921</v>
      </c>
      <c r="B77" s="129" t="s">
        <v>33</v>
      </c>
      <c r="C77" s="135"/>
      <c r="D77" s="136"/>
      <c r="E77" s="136"/>
      <c r="F77" s="137"/>
    </row>
    <row r="78" spans="1:12" ht="84">
      <c r="A78" s="42" t="s">
        <v>922</v>
      </c>
      <c r="B78" s="146" t="s">
        <v>944</v>
      </c>
      <c r="C78" s="135"/>
      <c r="D78" s="136"/>
      <c r="E78" s="136"/>
      <c r="F78" s="137"/>
    </row>
    <row r="79" spans="1:12">
      <c r="A79" s="42" t="s">
        <v>923</v>
      </c>
      <c r="B79" s="129" t="s">
        <v>591</v>
      </c>
      <c r="C79" s="135"/>
      <c r="D79" s="136"/>
      <c r="E79" s="136"/>
      <c r="F79" s="137"/>
    </row>
    <row r="80" spans="1:12" ht="51">
      <c r="A80" s="89" t="s">
        <v>124</v>
      </c>
      <c r="B80" s="134" t="s">
        <v>592</v>
      </c>
      <c r="C80" s="135"/>
      <c r="D80" s="136"/>
      <c r="E80" s="136"/>
      <c r="F80" s="137"/>
    </row>
    <row r="81" spans="1:6">
      <c r="A81" s="42" t="s">
        <v>919</v>
      </c>
      <c r="B81" s="129" t="s">
        <v>1740</v>
      </c>
      <c r="C81" s="147" t="s">
        <v>12</v>
      </c>
      <c r="D81" s="139">
        <v>2.5</v>
      </c>
      <c r="E81" s="315"/>
      <c r="F81" s="148">
        <f>D81*E81</f>
        <v>0</v>
      </c>
    </row>
    <row r="82" spans="1:6">
      <c r="A82" s="42" t="s">
        <v>924</v>
      </c>
      <c r="B82" s="129" t="s">
        <v>1741</v>
      </c>
      <c r="C82" s="147" t="s">
        <v>12</v>
      </c>
      <c r="D82" s="139">
        <v>1.32</v>
      </c>
      <c r="E82" s="315"/>
      <c r="F82" s="148">
        <f t="shared" ref="F82:F84" si="4">D82*E82</f>
        <v>0</v>
      </c>
    </row>
    <row r="83" spans="1:6">
      <c r="A83" s="42" t="s">
        <v>925</v>
      </c>
      <c r="B83" s="129" t="s">
        <v>593</v>
      </c>
      <c r="C83" s="147" t="s">
        <v>13</v>
      </c>
      <c r="D83" s="139">
        <v>10.220000000000001</v>
      </c>
      <c r="E83" s="315"/>
      <c r="F83" s="148">
        <f t="shared" si="4"/>
        <v>0</v>
      </c>
    </row>
    <row r="84" spans="1:6">
      <c r="A84" s="42" t="s">
        <v>926</v>
      </c>
      <c r="B84" s="129" t="s">
        <v>594</v>
      </c>
      <c r="C84" s="147" t="s">
        <v>13</v>
      </c>
      <c r="D84" s="139">
        <v>13.33</v>
      </c>
      <c r="E84" s="315"/>
      <c r="F84" s="148">
        <f t="shared" si="4"/>
        <v>0</v>
      </c>
    </row>
    <row r="85" spans="1:6" ht="63.75">
      <c r="A85" s="89" t="s">
        <v>595</v>
      </c>
      <c r="B85" s="149" t="s">
        <v>603</v>
      </c>
      <c r="C85" s="147"/>
      <c r="D85" s="150"/>
      <c r="E85" s="136"/>
      <c r="F85" s="148"/>
    </row>
    <row r="86" spans="1:6">
      <c r="A86" s="42" t="s">
        <v>927</v>
      </c>
      <c r="B86" s="129" t="s">
        <v>605</v>
      </c>
      <c r="C86" s="147" t="s">
        <v>12</v>
      </c>
      <c r="D86" s="150">
        <v>293</v>
      </c>
      <c r="E86" s="315"/>
      <c r="F86" s="148">
        <f>D86*E86</f>
        <v>0</v>
      </c>
    </row>
    <row r="87" spans="1:6" ht="24">
      <c r="A87" s="42" t="s">
        <v>928</v>
      </c>
      <c r="B87" s="129" t="s">
        <v>1337</v>
      </c>
      <c r="C87" s="147" t="s">
        <v>13</v>
      </c>
      <c r="D87" s="150">
        <v>1235</v>
      </c>
      <c r="E87" s="315"/>
      <c r="F87" s="148">
        <f t="shared" ref="F87:F95" si="5">D87*E87</f>
        <v>0</v>
      </c>
    </row>
    <row r="88" spans="1:6">
      <c r="A88" s="42" t="s">
        <v>929</v>
      </c>
      <c r="B88" s="129" t="s">
        <v>607</v>
      </c>
      <c r="C88" s="147" t="s">
        <v>12</v>
      </c>
      <c r="D88" s="150">
        <v>24.75</v>
      </c>
      <c r="E88" s="315"/>
      <c r="F88" s="148">
        <f t="shared" si="5"/>
        <v>0</v>
      </c>
    </row>
    <row r="89" spans="1:6" ht="24">
      <c r="A89" s="42" t="s">
        <v>930</v>
      </c>
      <c r="B89" s="129" t="s">
        <v>1850</v>
      </c>
      <c r="C89" s="147" t="s">
        <v>13</v>
      </c>
      <c r="D89" s="150">
        <v>172</v>
      </c>
      <c r="E89" s="315"/>
      <c r="F89" s="148">
        <f t="shared" si="5"/>
        <v>0</v>
      </c>
    </row>
    <row r="90" spans="1:6">
      <c r="A90" s="42" t="s">
        <v>931</v>
      </c>
      <c r="B90" s="129" t="s">
        <v>610</v>
      </c>
      <c r="C90" s="147" t="s">
        <v>12</v>
      </c>
      <c r="D90" s="150">
        <v>102.42</v>
      </c>
      <c r="E90" s="315"/>
      <c r="F90" s="148">
        <f t="shared" si="5"/>
        <v>0</v>
      </c>
    </row>
    <row r="91" spans="1:6" ht="24">
      <c r="A91" s="42" t="s">
        <v>1228</v>
      </c>
      <c r="B91" s="129" t="s">
        <v>1851</v>
      </c>
      <c r="C91" s="147" t="s">
        <v>13</v>
      </c>
      <c r="D91" s="150">
        <v>402</v>
      </c>
      <c r="E91" s="315"/>
      <c r="F91" s="148">
        <f t="shared" si="5"/>
        <v>0</v>
      </c>
    </row>
    <row r="92" spans="1:6">
      <c r="A92" s="42" t="s">
        <v>1229</v>
      </c>
      <c r="B92" s="129" t="s">
        <v>613</v>
      </c>
      <c r="C92" s="147" t="s">
        <v>12</v>
      </c>
      <c r="D92" s="150">
        <v>23.6</v>
      </c>
      <c r="E92" s="315"/>
      <c r="F92" s="148">
        <f t="shared" si="5"/>
        <v>0</v>
      </c>
    </row>
    <row r="93" spans="1:6" ht="24">
      <c r="A93" s="42" t="s">
        <v>1230</v>
      </c>
      <c r="B93" s="129" t="s">
        <v>1853</v>
      </c>
      <c r="C93" s="147" t="s">
        <v>13</v>
      </c>
      <c r="D93" s="150">
        <v>121</v>
      </c>
      <c r="E93" s="315"/>
      <c r="F93" s="148">
        <f t="shared" si="5"/>
        <v>0</v>
      </c>
    </row>
    <row r="94" spans="1:6">
      <c r="A94" s="42" t="s">
        <v>1231</v>
      </c>
      <c r="B94" s="129" t="s">
        <v>616</v>
      </c>
      <c r="C94" s="147" t="s">
        <v>12</v>
      </c>
      <c r="D94" s="150">
        <v>1.41</v>
      </c>
      <c r="E94" s="315"/>
      <c r="F94" s="148">
        <f t="shared" si="5"/>
        <v>0</v>
      </c>
    </row>
    <row r="95" spans="1:6">
      <c r="A95" s="42" t="s">
        <v>1232</v>
      </c>
      <c r="B95" s="129" t="s">
        <v>1852</v>
      </c>
      <c r="C95" s="147" t="s">
        <v>13</v>
      </c>
      <c r="D95" s="150">
        <v>5</v>
      </c>
      <c r="E95" s="315"/>
      <c r="F95" s="148">
        <f t="shared" si="5"/>
        <v>0</v>
      </c>
    </row>
    <row r="96" spans="1:6" ht="76.5">
      <c r="A96" s="89" t="s">
        <v>601</v>
      </c>
      <c r="B96" s="149" t="s">
        <v>617</v>
      </c>
      <c r="C96" s="147"/>
      <c r="D96" s="150"/>
      <c r="E96" s="136"/>
      <c r="F96" s="148"/>
    </row>
    <row r="97" spans="1:6">
      <c r="A97" s="42" t="s">
        <v>932</v>
      </c>
      <c r="B97" s="129" t="s">
        <v>1092</v>
      </c>
      <c r="C97" s="147" t="s">
        <v>12</v>
      </c>
      <c r="D97" s="150">
        <v>287.5</v>
      </c>
      <c r="E97" s="315"/>
      <c r="F97" s="148">
        <f>D97*E97</f>
        <v>0</v>
      </c>
    </row>
    <row r="98" spans="1:6" ht="24">
      <c r="A98" s="42" t="s">
        <v>933</v>
      </c>
      <c r="B98" s="129" t="s">
        <v>618</v>
      </c>
      <c r="C98" s="147" t="s">
        <v>13</v>
      </c>
      <c r="D98" s="150">
        <v>465</v>
      </c>
      <c r="E98" s="315"/>
      <c r="F98" s="148">
        <f t="shared" ref="F98:F102" si="6">D98*E98</f>
        <v>0</v>
      </c>
    </row>
    <row r="99" spans="1:6" ht="24">
      <c r="A99" s="42" t="s">
        <v>934</v>
      </c>
      <c r="B99" s="129" t="s">
        <v>1254</v>
      </c>
      <c r="C99" s="147" t="s">
        <v>13</v>
      </c>
      <c r="D99" s="150">
        <v>812</v>
      </c>
      <c r="E99" s="315"/>
      <c r="F99" s="148">
        <f t="shared" si="6"/>
        <v>0</v>
      </c>
    </row>
    <row r="100" spans="1:6">
      <c r="A100" s="42" t="s">
        <v>935</v>
      </c>
      <c r="B100" s="129" t="s">
        <v>1093</v>
      </c>
      <c r="C100" s="147" t="s">
        <v>12</v>
      </c>
      <c r="D100" s="150">
        <v>159</v>
      </c>
      <c r="E100" s="315"/>
      <c r="F100" s="148">
        <f t="shared" si="6"/>
        <v>0</v>
      </c>
    </row>
    <row r="101" spans="1:6" ht="24">
      <c r="A101" s="42" t="s">
        <v>936</v>
      </c>
      <c r="B101" s="129" t="s">
        <v>619</v>
      </c>
      <c r="C101" s="147" t="s">
        <v>13</v>
      </c>
      <c r="D101" s="150">
        <v>250</v>
      </c>
      <c r="E101" s="315"/>
      <c r="F101" s="148">
        <f t="shared" si="6"/>
        <v>0</v>
      </c>
    </row>
    <row r="102" spans="1:6" ht="24">
      <c r="A102" s="42" t="s">
        <v>937</v>
      </c>
      <c r="B102" s="129" t="s">
        <v>1253</v>
      </c>
      <c r="C102" s="147" t="s">
        <v>13</v>
      </c>
      <c r="D102" s="150">
        <v>480</v>
      </c>
      <c r="E102" s="315"/>
      <c r="F102" s="148">
        <f t="shared" si="6"/>
        <v>0</v>
      </c>
    </row>
    <row r="103" spans="1:6">
      <c r="A103" s="42" t="s">
        <v>938</v>
      </c>
      <c r="B103" s="129" t="s">
        <v>1094</v>
      </c>
      <c r="C103" s="147" t="s">
        <v>12</v>
      </c>
      <c r="D103" s="150">
        <v>100</v>
      </c>
      <c r="E103" s="315"/>
      <c r="F103" s="148">
        <f t="shared" ref="F103:F105" si="7">D103*E103</f>
        <v>0</v>
      </c>
    </row>
    <row r="104" spans="1:6">
      <c r="A104" s="42" t="s">
        <v>939</v>
      </c>
      <c r="B104" s="129" t="s">
        <v>620</v>
      </c>
      <c r="C104" s="147" t="s">
        <v>13</v>
      </c>
      <c r="D104" s="150">
        <v>301</v>
      </c>
      <c r="E104" s="315"/>
      <c r="F104" s="148">
        <f t="shared" si="7"/>
        <v>0</v>
      </c>
    </row>
    <row r="105" spans="1:6">
      <c r="A105" s="42" t="s">
        <v>940</v>
      </c>
      <c r="B105" s="129" t="s">
        <v>621</v>
      </c>
      <c r="C105" s="147" t="s">
        <v>13</v>
      </c>
      <c r="D105" s="150">
        <v>193</v>
      </c>
      <c r="E105" s="315"/>
      <c r="F105" s="148">
        <f t="shared" si="7"/>
        <v>0</v>
      </c>
    </row>
    <row r="106" spans="1:6">
      <c r="A106" s="42" t="s">
        <v>941</v>
      </c>
      <c r="B106" s="129" t="s">
        <v>1252</v>
      </c>
      <c r="C106" s="147" t="s">
        <v>12</v>
      </c>
      <c r="D106" s="150">
        <v>72</v>
      </c>
      <c r="E106" s="315"/>
      <c r="F106" s="148">
        <f>D106*E106</f>
        <v>0</v>
      </c>
    </row>
    <row r="107" spans="1:6" ht="24">
      <c r="A107" s="42" t="s">
        <v>942</v>
      </c>
      <c r="B107" s="129" t="s">
        <v>1250</v>
      </c>
      <c r="C107" s="138" t="s">
        <v>13</v>
      </c>
      <c r="D107" s="151">
        <v>370</v>
      </c>
      <c r="E107" s="315"/>
      <c r="F107" s="148">
        <f>D107*E107</f>
        <v>0</v>
      </c>
    </row>
    <row r="108" spans="1:6">
      <c r="A108" s="42" t="s">
        <v>1205</v>
      </c>
      <c r="B108" s="129" t="s">
        <v>1095</v>
      </c>
      <c r="C108" s="147" t="s">
        <v>12</v>
      </c>
      <c r="D108" s="150">
        <v>66.02</v>
      </c>
      <c r="E108" s="315"/>
      <c r="F108" s="148">
        <f t="shared" ref="F108:F130" si="8">D108*E108</f>
        <v>0</v>
      </c>
    </row>
    <row r="109" spans="1:6">
      <c r="A109" s="42" t="s">
        <v>1206</v>
      </c>
      <c r="B109" s="129" t="s">
        <v>622</v>
      </c>
      <c r="C109" s="147" t="s">
        <v>13</v>
      </c>
      <c r="D109" s="150">
        <v>285</v>
      </c>
      <c r="E109" s="315"/>
      <c r="F109" s="148">
        <f t="shared" si="8"/>
        <v>0</v>
      </c>
    </row>
    <row r="110" spans="1:6">
      <c r="A110" s="42" t="s">
        <v>1207</v>
      </c>
      <c r="B110" s="129" t="s">
        <v>1096</v>
      </c>
      <c r="C110" s="147" t="s">
        <v>12</v>
      </c>
      <c r="D110" s="150">
        <v>23</v>
      </c>
      <c r="E110" s="315"/>
      <c r="F110" s="148">
        <f t="shared" si="8"/>
        <v>0</v>
      </c>
    </row>
    <row r="111" spans="1:6">
      <c r="A111" s="42" t="s">
        <v>1208</v>
      </c>
      <c r="B111" s="129" t="s">
        <v>622</v>
      </c>
      <c r="C111" s="147" t="s">
        <v>13</v>
      </c>
      <c r="D111" s="150">
        <v>120</v>
      </c>
      <c r="E111" s="315"/>
      <c r="F111" s="148">
        <f t="shared" si="8"/>
        <v>0</v>
      </c>
    </row>
    <row r="112" spans="1:6">
      <c r="A112" s="42" t="s">
        <v>1209</v>
      </c>
      <c r="B112" s="129" t="s">
        <v>1251</v>
      </c>
      <c r="C112" s="147" t="s">
        <v>66</v>
      </c>
      <c r="D112" s="150">
        <v>17</v>
      </c>
      <c r="E112" s="315"/>
      <c r="F112" s="148">
        <f t="shared" si="8"/>
        <v>0</v>
      </c>
    </row>
    <row r="113" spans="1:6">
      <c r="A113" s="42" t="s">
        <v>1210</v>
      </c>
      <c r="B113" s="129" t="s">
        <v>1097</v>
      </c>
      <c r="C113" s="147" t="s">
        <v>12</v>
      </c>
      <c r="D113" s="150">
        <v>112</v>
      </c>
      <c r="E113" s="315"/>
      <c r="F113" s="148">
        <f t="shared" si="8"/>
        <v>0</v>
      </c>
    </row>
    <row r="114" spans="1:6" ht="24">
      <c r="A114" s="42" t="s">
        <v>1211</v>
      </c>
      <c r="B114" s="129" t="s">
        <v>623</v>
      </c>
      <c r="C114" s="147" t="s">
        <v>13</v>
      </c>
      <c r="D114" s="150">
        <v>473</v>
      </c>
      <c r="E114" s="315"/>
      <c r="F114" s="148">
        <f t="shared" si="8"/>
        <v>0</v>
      </c>
    </row>
    <row r="115" spans="1:6" ht="24">
      <c r="A115" s="42" t="s">
        <v>1212</v>
      </c>
      <c r="B115" s="129" t="s">
        <v>943</v>
      </c>
      <c r="C115" s="147" t="s">
        <v>224</v>
      </c>
      <c r="D115" s="152">
        <v>11</v>
      </c>
      <c r="E115" s="315"/>
      <c r="F115" s="148">
        <f t="shared" si="8"/>
        <v>0</v>
      </c>
    </row>
    <row r="116" spans="1:6">
      <c r="A116" s="42" t="s">
        <v>1213</v>
      </c>
      <c r="B116" s="129" t="s">
        <v>1249</v>
      </c>
      <c r="C116" s="147" t="s">
        <v>224</v>
      </c>
      <c r="D116" s="152">
        <v>2</v>
      </c>
      <c r="E116" s="315"/>
      <c r="F116" s="148">
        <f t="shared" si="8"/>
        <v>0</v>
      </c>
    </row>
    <row r="117" spans="1:6" ht="24">
      <c r="A117" s="42" t="s">
        <v>1214</v>
      </c>
      <c r="B117" s="129" t="s">
        <v>1098</v>
      </c>
      <c r="C117" s="147" t="s">
        <v>12</v>
      </c>
      <c r="D117" s="150">
        <v>51.5</v>
      </c>
      <c r="E117" s="315"/>
      <c r="F117" s="148">
        <f t="shared" si="8"/>
        <v>0</v>
      </c>
    </row>
    <row r="118" spans="1:6">
      <c r="A118" s="42" t="s">
        <v>1215</v>
      </c>
      <c r="B118" s="129" t="s">
        <v>624</v>
      </c>
      <c r="C118" s="147" t="s">
        <v>13</v>
      </c>
      <c r="D118" s="150">
        <v>130</v>
      </c>
      <c r="E118" s="315"/>
      <c r="F118" s="148">
        <f t="shared" si="8"/>
        <v>0</v>
      </c>
    </row>
    <row r="119" spans="1:6" ht="24">
      <c r="A119" s="42" t="s">
        <v>1216</v>
      </c>
      <c r="B119" s="129" t="s">
        <v>625</v>
      </c>
      <c r="C119" s="147" t="s">
        <v>13</v>
      </c>
      <c r="D119" s="150">
        <v>130</v>
      </c>
      <c r="E119" s="315"/>
      <c r="F119" s="148">
        <f t="shared" si="8"/>
        <v>0</v>
      </c>
    </row>
    <row r="120" spans="1:6" ht="24">
      <c r="A120" s="42" t="s">
        <v>1217</v>
      </c>
      <c r="B120" s="129" t="s">
        <v>1099</v>
      </c>
      <c r="C120" s="147" t="s">
        <v>12</v>
      </c>
      <c r="D120" s="150">
        <v>4.2</v>
      </c>
      <c r="E120" s="315"/>
      <c r="F120" s="148">
        <f t="shared" si="8"/>
        <v>0</v>
      </c>
    </row>
    <row r="121" spans="1:6" ht="24">
      <c r="A121" s="42" t="s">
        <v>1218</v>
      </c>
      <c r="B121" s="129" t="s">
        <v>626</v>
      </c>
      <c r="C121" s="147" t="s">
        <v>13</v>
      </c>
      <c r="D121" s="150">
        <v>40</v>
      </c>
      <c r="E121" s="315"/>
      <c r="F121" s="148">
        <f t="shared" si="8"/>
        <v>0</v>
      </c>
    </row>
    <row r="122" spans="1:6" ht="24">
      <c r="A122" s="42" t="s">
        <v>1219</v>
      </c>
      <c r="B122" s="153" t="s">
        <v>1100</v>
      </c>
      <c r="C122" s="147" t="s">
        <v>12</v>
      </c>
      <c r="D122" s="150">
        <v>428</v>
      </c>
      <c r="E122" s="315"/>
      <c r="F122" s="148">
        <f t="shared" si="8"/>
        <v>0</v>
      </c>
    </row>
    <row r="123" spans="1:6" ht="24">
      <c r="A123" s="42" t="s">
        <v>1220</v>
      </c>
      <c r="B123" s="129" t="s">
        <v>627</v>
      </c>
      <c r="C123" s="147" t="s">
        <v>13</v>
      </c>
      <c r="D123" s="150">
        <v>1180</v>
      </c>
      <c r="E123" s="315"/>
      <c r="F123" s="148">
        <f t="shared" si="8"/>
        <v>0</v>
      </c>
    </row>
    <row r="124" spans="1:6" ht="24">
      <c r="A124" s="42" t="s">
        <v>1221</v>
      </c>
      <c r="B124" s="129" t="s">
        <v>628</v>
      </c>
      <c r="C124" s="147" t="s">
        <v>13</v>
      </c>
      <c r="D124" s="150">
        <v>599</v>
      </c>
      <c r="E124" s="315"/>
      <c r="F124" s="148">
        <f t="shared" si="8"/>
        <v>0</v>
      </c>
    </row>
    <row r="125" spans="1:6" ht="24">
      <c r="A125" s="42" t="s">
        <v>1222</v>
      </c>
      <c r="B125" s="153" t="s">
        <v>1101</v>
      </c>
      <c r="C125" s="147" t="s">
        <v>12</v>
      </c>
      <c r="D125" s="150">
        <v>222</v>
      </c>
      <c r="E125" s="315"/>
      <c r="F125" s="148">
        <f t="shared" si="8"/>
        <v>0</v>
      </c>
    </row>
    <row r="126" spans="1:6">
      <c r="A126" s="42" t="s">
        <v>1223</v>
      </c>
      <c r="B126" s="129" t="s">
        <v>629</v>
      </c>
      <c r="C126" s="147" t="s">
        <v>13</v>
      </c>
      <c r="D126" s="150">
        <v>309</v>
      </c>
      <c r="E126" s="315"/>
      <c r="F126" s="148">
        <f t="shared" si="8"/>
        <v>0</v>
      </c>
    </row>
    <row r="127" spans="1:6">
      <c r="A127" s="42" t="s">
        <v>1224</v>
      </c>
      <c r="B127" s="129" t="s">
        <v>630</v>
      </c>
      <c r="C127" s="147" t="s">
        <v>13</v>
      </c>
      <c r="D127" s="150">
        <v>27</v>
      </c>
      <c r="E127" s="315"/>
      <c r="F127" s="148">
        <f t="shared" si="8"/>
        <v>0</v>
      </c>
    </row>
    <row r="128" spans="1:6" ht="24">
      <c r="A128" s="42" t="s">
        <v>1225</v>
      </c>
      <c r="B128" s="129" t="s">
        <v>631</v>
      </c>
      <c r="C128" s="147" t="s">
        <v>13</v>
      </c>
      <c r="D128" s="150">
        <v>110</v>
      </c>
      <c r="E128" s="315"/>
      <c r="F128" s="148">
        <f t="shared" si="8"/>
        <v>0</v>
      </c>
    </row>
    <row r="129" spans="1:6">
      <c r="A129" s="42" t="s">
        <v>1226</v>
      </c>
      <c r="B129" s="129" t="s">
        <v>632</v>
      </c>
      <c r="C129" s="147" t="s">
        <v>13</v>
      </c>
      <c r="D129" s="150">
        <v>157</v>
      </c>
      <c r="E129" s="315"/>
      <c r="F129" s="148">
        <f t="shared" si="8"/>
        <v>0</v>
      </c>
    </row>
    <row r="130" spans="1:6">
      <c r="A130" s="42" t="s">
        <v>1227</v>
      </c>
      <c r="B130" s="129" t="s">
        <v>633</v>
      </c>
      <c r="C130" s="147" t="s">
        <v>13</v>
      </c>
      <c r="D130" s="150">
        <v>342</v>
      </c>
      <c r="E130" s="315"/>
      <c r="F130" s="148">
        <f t="shared" si="8"/>
        <v>0</v>
      </c>
    </row>
    <row r="131" spans="1:6" ht="76.5">
      <c r="A131" s="89" t="s">
        <v>602</v>
      </c>
      <c r="B131" s="154" t="s">
        <v>1728</v>
      </c>
      <c r="C131" s="155"/>
      <c r="D131" s="156"/>
      <c r="E131" s="136"/>
      <c r="F131" s="140"/>
    </row>
    <row r="132" spans="1:6">
      <c r="A132" s="42" t="s">
        <v>604</v>
      </c>
      <c r="B132" s="157" t="s">
        <v>34</v>
      </c>
      <c r="C132" s="158" t="s">
        <v>30</v>
      </c>
      <c r="D132" s="144">
        <v>10</v>
      </c>
      <c r="E132" s="315"/>
      <c r="F132" s="140">
        <f t="shared" ref="F132:F139" si="9">D132*E132</f>
        <v>0</v>
      </c>
    </row>
    <row r="133" spans="1:6">
      <c r="A133" s="42" t="s">
        <v>606</v>
      </c>
      <c r="B133" s="157" t="s">
        <v>35</v>
      </c>
      <c r="C133" s="158" t="s">
        <v>30</v>
      </c>
      <c r="D133" s="144">
        <v>10</v>
      </c>
      <c r="E133" s="315"/>
      <c r="F133" s="140">
        <f t="shared" si="9"/>
        <v>0</v>
      </c>
    </row>
    <row r="134" spans="1:6">
      <c r="A134" s="42" t="s">
        <v>608</v>
      </c>
      <c r="B134" s="157" t="s">
        <v>36</v>
      </c>
      <c r="C134" s="158" t="s">
        <v>30</v>
      </c>
      <c r="D134" s="144">
        <v>5</v>
      </c>
      <c r="E134" s="315"/>
      <c r="F134" s="140">
        <f t="shared" si="9"/>
        <v>0</v>
      </c>
    </row>
    <row r="135" spans="1:6">
      <c r="A135" s="42" t="s">
        <v>609</v>
      </c>
      <c r="B135" s="157" t="s">
        <v>634</v>
      </c>
      <c r="C135" s="158" t="s">
        <v>13</v>
      </c>
      <c r="D135" s="143">
        <v>140</v>
      </c>
      <c r="E135" s="315"/>
      <c r="F135" s="140">
        <f t="shared" si="9"/>
        <v>0</v>
      </c>
    </row>
    <row r="136" spans="1:6">
      <c r="A136" s="42" t="s">
        <v>611</v>
      </c>
      <c r="B136" s="157" t="s">
        <v>635</v>
      </c>
      <c r="C136" s="158" t="s">
        <v>13</v>
      </c>
      <c r="D136" s="143">
        <v>70</v>
      </c>
      <c r="E136" s="315"/>
      <c r="F136" s="140">
        <f t="shared" si="9"/>
        <v>0</v>
      </c>
    </row>
    <row r="137" spans="1:6">
      <c r="A137" s="42" t="s">
        <v>612</v>
      </c>
      <c r="B137" s="157" t="s">
        <v>636</v>
      </c>
      <c r="C137" s="158" t="s">
        <v>224</v>
      </c>
      <c r="D137" s="144">
        <v>4</v>
      </c>
      <c r="E137" s="315"/>
      <c r="F137" s="140">
        <f t="shared" si="9"/>
        <v>0</v>
      </c>
    </row>
    <row r="138" spans="1:6">
      <c r="A138" s="42" t="s">
        <v>614</v>
      </c>
      <c r="B138" s="157" t="s">
        <v>637</v>
      </c>
      <c r="C138" s="158" t="s">
        <v>224</v>
      </c>
      <c r="D138" s="144">
        <v>4</v>
      </c>
      <c r="E138" s="315"/>
      <c r="F138" s="140">
        <f t="shared" si="9"/>
        <v>0</v>
      </c>
    </row>
    <row r="139" spans="1:6">
      <c r="A139" s="42" t="s">
        <v>615</v>
      </c>
      <c r="B139" s="157" t="s">
        <v>638</v>
      </c>
      <c r="C139" s="158" t="s">
        <v>224</v>
      </c>
      <c r="D139" s="144">
        <v>1</v>
      </c>
      <c r="E139" s="315"/>
      <c r="F139" s="140">
        <f t="shared" si="9"/>
        <v>0</v>
      </c>
    </row>
    <row r="140" spans="1:6">
      <c r="A140" s="52" t="s">
        <v>125</v>
      </c>
      <c r="B140" s="52" t="s">
        <v>137</v>
      </c>
      <c r="C140" s="85"/>
      <c r="D140" s="108"/>
      <c r="E140" s="108"/>
      <c r="F140" s="86">
        <f>SUM(F141:F211)</f>
        <v>0</v>
      </c>
    </row>
    <row r="141" spans="1:6">
      <c r="A141" s="89" t="s">
        <v>682</v>
      </c>
      <c r="B141" s="134" t="s">
        <v>37</v>
      </c>
      <c r="C141" s="145"/>
      <c r="D141" s="136"/>
      <c r="E141" s="136"/>
      <c r="F141" s="137"/>
    </row>
    <row r="142" spans="1:6" ht="36">
      <c r="A142" s="32" t="s">
        <v>683</v>
      </c>
      <c r="B142" s="129" t="s">
        <v>33</v>
      </c>
      <c r="C142" s="145"/>
      <c r="D142" s="136"/>
      <c r="E142" s="136"/>
      <c r="F142" s="137"/>
    </row>
    <row r="143" spans="1:6" ht="216">
      <c r="A143" s="32" t="s">
        <v>1342</v>
      </c>
      <c r="B143" s="159" t="s">
        <v>1742</v>
      </c>
      <c r="C143" s="145"/>
      <c r="D143" s="136"/>
      <c r="E143" s="136"/>
      <c r="F143" s="137"/>
    </row>
    <row r="144" spans="1:6" ht="168">
      <c r="A144" s="29"/>
      <c r="B144" s="30" t="s">
        <v>1338</v>
      </c>
      <c r="C144" s="145"/>
      <c r="D144" s="136"/>
      <c r="E144" s="136"/>
      <c r="F144" s="137"/>
    </row>
    <row r="145" spans="1:6" ht="168">
      <c r="A145" s="29"/>
      <c r="B145" s="30" t="s">
        <v>1765</v>
      </c>
      <c r="C145" s="145"/>
      <c r="D145" s="136"/>
      <c r="E145" s="136"/>
      <c r="F145" s="137"/>
    </row>
    <row r="146" spans="1:6" ht="36">
      <c r="A146" s="29"/>
      <c r="B146" s="30" t="s">
        <v>1339</v>
      </c>
      <c r="C146" s="145"/>
      <c r="D146" s="136"/>
      <c r="E146" s="136"/>
      <c r="F146" s="137"/>
    </row>
    <row r="147" spans="1:6" ht="84">
      <c r="A147" s="29"/>
      <c r="B147" s="30" t="s">
        <v>1839</v>
      </c>
      <c r="C147" s="160"/>
      <c r="D147" s="161"/>
      <c r="E147" s="136"/>
      <c r="F147" s="137"/>
    </row>
    <row r="148" spans="1:6" ht="114.75">
      <c r="A148" s="89" t="s">
        <v>126</v>
      </c>
      <c r="B148" s="154" t="s">
        <v>639</v>
      </c>
      <c r="C148" s="145"/>
      <c r="D148" s="136"/>
      <c r="E148" s="136"/>
      <c r="F148" s="137"/>
    </row>
    <row r="149" spans="1:6" ht="24">
      <c r="A149" s="32" t="s">
        <v>127</v>
      </c>
      <c r="B149" s="162" t="s">
        <v>640</v>
      </c>
      <c r="C149" s="163" t="s">
        <v>12</v>
      </c>
      <c r="D149" s="150">
        <v>57.44</v>
      </c>
      <c r="E149" s="315"/>
      <c r="F149" s="140">
        <f t="shared" ref="F149:F158" si="10">D149*E149</f>
        <v>0</v>
      </c>
    </row>
    <row r="150" spans="1:6">
      <c r="A150" s="32" t="s">
        <v>128</v>
      </c>
      <c r="B150" s="164" t="s">
        <v>641</v>
      </c>
      <c r="C150" s="165" t="s">
        <v>13</v>
      </c>
      <c r="D150" s="150">
        <v>174</v>
      </c>
      <c r="E150" s="315"/>
      <c r="F150" s="140">
        <f t="shared" si="10"/>
        <v>0</v>
      </c>
    </row>
    <row r="151" spans="1:6">
      <c r="A151" s="32" t="s">
        <v>684</v>
      </c>
      <c r="B151" s="164" t="s">
        <v>38</v>
      </c>
      <c r="C151" s="165" t="s">
        <v>13</v>
      </c>
      <c r="D151" s="150">
        <v>14.61</v>
      </c>
      <c r="E151" s="315"/>
      <c r="F151" s="140">
        <f t="shared" si="10"/>
        <v>0</v>
      </c>
    </row>
    <row r="152" spans="1:6">
      <c r="A152" s="32" t="s">
        <v>685</v>
      </c>
      <c r="B152" s="164" t="s">
        <v>642</v>
      </c>
      <c r="C152" s="165" t="s">
        <v>13</v>
      </c>
      <c r="D152" s="150">
        <v>17</v>
      </c>
      <c r="E152" s="315"/>
      <c r="F152" s="140">
        <f t="shared" si="10"/>
        <v>0</v>
      </c>
    </row>
    <row r="153" spans="1:6" ht="24">
      <c r="A153" s="32" t="s">
        <v>686</v>
      </c>
      <c r="B153" s="162" t="s">
        <v>1102</v>
      </c>
      <c r="C153" s="165" t="s">
        <v>12</v>
      </c>
      <c r="D153" s="150">
        <v>119</v>
      </c>
      <c r="E153" s="315"/>
      <c r="F153" s="140">
        <f t="shared" si="10"/>
        <v>0</v>
      </c>
    </row>
    <row r="154" spans="1:6">
      <c r="A154" s="32" t="s">
        <v>687</v>
      </c>
      <c r="B154" s="164" t="s">
        <v>641</v>
      </c>
      <c r="C154" s="165" t="s">
        <v>13</v>
      </c>
      <c r="D154" s="150">
        <v>271</v>
      </c>
      <c r="E154" s="315"/>
      <c r="F154" s="140">
        <f t="shared" si="10"/>
        <v>0</v>
      </c>
    </row>
    <row r="155" spans="1:6">
      <c r="A155" s="32" t="s">
        <v>688</v>
      </c>
      <c r="B155" s="164" t="s">
        <v>643</v>
      </c>
      <c r="C155" s="165" t="s">
        <v>13</v>
      </c>
      <c r="D155" s="150">
        <v>47</v>
      </c>
      <c r="E155" s="315"/>
      <c r="F155" s="140">
        <f t="shared" si="10"/>
        <v>0</v>
      </c>
    </row>
    <row r="156" spans="1:6" ht="24">
      <c r="A156" s="32" t="s">
        <v>689</v>
      </c>
      <c r="B156" s="162" t="s">
        <v>644</v>
      </c>
      <c r="C156" s="165" t="s">
        <v>12</v>
      </c>
      <c r="D156" s="150">
        <v>11.63</v>
      </c>
      <c r="E156" s="315"/>
      <c r="F156" s="140">
        <f t="shared" si="10"/>
        <v>0</v>
      </c>
    </row>
    <row r="157" spans="1:6">
      <c r="A157" s="32" t="s">
        <v>690</v>
      </c>
      <c r="B157" s="164" t="s">
        <v>641</v>
      </c>
      <c r="C157" s="165" t="s">
        <v>13</v>
      </c>
      <c r="D157" s="139">
        <v>30</v>
      </c>
      <c r="E157" s="315"/>
      <c r="F157" s="140">
        <f t="shared" si="10"/>
        <v>0</v>
      </c>
    </row>
    <row r="158" spans="1:6">
      <c r="A158" s="32" t="s">
        <v>691</v>
      </c>
      <c r="B158" s="166" t="s">
        <v>994</v>
      </c>
      <c r="C158" s="165" t="s">
        <v>13</v>
      </c>
      <c r="D158" s="139">
        <v>3.7</v>
      </c>
      <c r="E158" s="315"/>
      <c r="F158" s="140">
        <f t="shared" si="10"/>
        <v>0</v>
      </c>
    </row>
    <row r="159" spans="1:6" ht="114.75">
      <c r="A159" s="89" t="s">
        <v>945</v>
      </c>
      <c r="B159" s="154" t="s">
        <v>645</v>
      </c>
      <c r="C159" s="165"/>
      <c r="D159" s="139"/>
      <c r="E159" s="139"/>
      <c r="F159" s="140"/>
    </row>
    <row r="160" spans="1:6" ht="36">
      <c r="A160" s="32" t="s">
        <v>946</v>
      </c>
      <c r="B160" s="162" t="s">
        <v>1343</v>
      </c>
      <c r="C160" s="165" t="s">
        <v>12</v>
      </c>
      <c r="D160" s="150">
        <v>106</v>
      </c>
      <c r="E160" s="315"/>
      <c r="F160" s="140">
        <f>D160*E160</f>
        <v>0</v>
      </c>
    </row>
    <row r="161" spans="1:6" ht="36">
      <c r="A161" s="32" t="s">
        <v>947</v>
      </c>
      <c r="B161" s="164" t="s">
        <v>1838</v>
      </c>
      <c r="C161" s="165" t="s">
        <v>13</v>
      </c>
      <c r="D161" s="150">
        <v>255</v>
      </c>
      <c r="E161" s="315"/>
      <c r="F161" s="140">
        <f t="shared" ref="F161:F171" si="11">D161*E161</f>
        <v>0</v>
      </c>
    </row>
    <row r="162" spans="1:6">
      <c r="A162" s="32" t="s">
        <v>948</v>
      </c>
      <c r="B162" s="164" t="s">
        <v>641</v>
      </c>
      <c r="C162" s="165" t="s">
        <v>13</v>
      </c>
      <c r="D162" s="150">
        <v>292</v>
      </c>
      <c r="E162" s="315"/>
      <c r="F162" s="140">
        <f t="shared" ref="F162" si="12">D162*E162</f>
        <v>0</v>
      </c>
    </row>
    <row r="163" spans="1:6" ht="24">
      <c r="A163" s="32" t="s">
        <v>949</v>
      </c>
      <c r="B163" s="162" t="s">
        <v>646</v>
      </c>
      <c r="C163" s="165" t="s">
        <v>12</v>
      </c>
      <c r="D163" s="150">
        <v>158.5</v>
      </c>
      <c r="E163" s="315"/>
      <c r="F163" s="140">
        <f t="shared" si="11"/>
        <v>0</v>
      </c>
    </row>
    <row r="164" spans="1:6">
      <c r="A164" s="32" t="s">
        <v>950</v>
      </c>
      <c r="B164" s="164" t="s">
        <v>647</v>
      </c>
      <c r="C164" s="165" t="s">
        <v>13</v>
      </c>
      <c r="D164" s="150">
        <v>277</v>
      </c>
      <c r="E164" s="315"/>
      <c r="F164" s="140">
        <f t="shared" si="11"/>
        <v>0</v>
      </c>
    </row>
    <row r="165" spans="1:6">
      <c r="A165" s="32" t="s">
        <v>951</v>
      </c>
      <c r="B165" s="164" t="s">
        <v>648</v>
      </c>
      <c r="C165" s="165" t="s">
        <v>13</v>
      </c>
      <c r="D165" s="150">
        <v>21.6</v>
      </c>
      <c r="E165" s="315"/>
      <c r="F165" s="140">
        <f t="shared" si="11"/>
        <v>0</v>
      </c>
    </row>
    <row r="166" spans="1:6" ht="48">
      <c r="A166" s="32" t="s">
        <v>952</v>
      </c>
      <c r="B166" s="162" t="s">
        <v>1714</v>
      </c>
      <c r="C166" s="165" t="s">
        <v>12</v>
      </c>
      <c r="D166" s="150">
        <v>5</v>
      </c>
      <c r="E166" s="315"/>
      <c r="F166" s="140">
        <f t="shared" si="11"/>
        <v>0</v>
      </c>
    </row>
    <row r="167" spans="1:6">
      <c r="A167" s="32" t="s">
        <v>953</v>
      </c>
      <c r="B167" s="166" t="s">
        <v>647</v>
      </c>
      <c r="C167" s="165" t="s">
        <v>13</v>
      </c>
      <c r="D167" s="150">
        <v>29</v>
      </c>
      <c r="E167" s="315"/>
      <c r="F167" s="140">
        <f t="shared" si="11"/>
        <v>0</v>
      </c>
    </row>
    <row r="168" spans="1:6" ht="24">
      <c r="A168" s="32" t="s">
        <v>991</v>
      </c>
      <c r="B168" s="162" t="s">
        <v>1103</v>
      </c>
      <c r="C168" s="165" t="s">
        <v>12</v>
      </c>
      <c r="D168" s="150">
        <v>92.15</v>
      </c>
      <c r="E168" s="315"/>
      <c r="F168" s="140">
        <f t="shared" si="11"/>
        <v>0</v>
      </c>
    </row>
    <row r="169" spans="1:6">
      <c r="A169" s="32" t="s">
        <v>992</v>
      </c>
      <c r="B169" s="166" t="s">
        <v>649</v>
      </c>
      <c r="C169" s="165" t="s">
        <v>13</v>
      </c>
      <c r="D169" s="150">
        <v>11</v>
      </c>
      <c r="E169" s="315"/>
      <c r="F169" s="140">
        <f t="shared" si="11"/>
        <v>0</v>
      </c>
    </row>
    <row r="170" spans="1:6">
      <c r="A170" s="32" t="s">
        <v>993</v>
      </c>
      <c r="B170" s="166" t="s">
        <v>650</v>
      </c>
      <c r="C170" s="165" t="s">
        <v>13</v>
      </c>
      <c r="D170" s="150">
        <v>24</v>
      </c>
      <c r="E170" s="315"/>
      <c r="F170" s="140">
        <f t="shared" si="11"/>
        <v>0</v>
      </c>
    </row>
    <row r="171" spans="1:6">
      <c r="A171" s="32" t="s">
        <v>1837</v>
      </c>
      <c r="B171" s="166" t="s">
        <v>651</v>
      </c>
      <c r="C171" s="165" t="s">
        <v>13</v>
      </c>
      <c r="D171" s="150">
        <v>24</v>
      </c>
      <c r="E171" s="315"/>
      <c r="F171" s="140">
        <f t="shared" si="11"/>
        <v>0</v>
      </c>
    </row>
    <row r="172" spans="1:6" ht="63.75">
      <c r="A172" s="89" t="s">
        <v>1233</v>
      </c>
      <c r="B172" s="134" t="s">
        <v>1091</v>
      </c>
      <c r="C172" s="147"/>
      <c r="D172" s="150"/>
      <c r="E172" s="136"/>
      <c r="F172" s="148"/>
    </row>
    <row r="173" spans="1:6">
      <c r="A173" s="42" t="s">
        <v>1234</v>
      </c>
      <c r="B173" s="129" t="s">
        <v>596</v>
      </c>
      <c r="C173" s="147" t="s">
        <v>12</v>
      </c>
      <c r="D173" s="139">
        <v>1.67</v>
      </c>
      <c r="E173" s="315"/>
      <c r="F173" s="148">
        <f t="shared" ref="F173:F185" si="13">D173*E173</f>
        <v>0</v>
      </c>
    </row>
    <row r="174" spans="1:6">
      <c r="A174" s="42" t="s">
        <v>1235</v>
      </c>
      <c r="B174" s="129" t="s">
        <v>597</v>
      </c>
      <c r="C174" s="147" t="s">
        <v>12</v>
      </c>
      <c r="D174" s="139">
        <v>2.25</v>
      </c>
      <c r="E174" s="315"/>
      <c r="F174" s="148">
        <f t="shared" si="13"/>
        <v>0</v>
      </c>
    </row>
    <row r="175" spans="1:6">
      <c r="A175" s="42" t="s">
        <v>1236</v>
      </c>
      <c r="B175" s="129" t="s">
        <v>598</v>
      </c>
      <c r="C175" s="147" t="s">
        <v>12</v>
      </c>
      <c r="D175" s="139">
        <v>1.23</v>
      </c>
      <c r="E175" s="315"/>
      <c r="F175" s="148">
        <f t="shared" si="13"/>
        <v>0</v>
      </c>
    </row>
    <row r="176" spans="1:6">
      <c r="A176" s="42" t="s">
        <v>1237</v>
      </c>
      <c r="B176" s="129" t="s">
        <v>599</v>
      </c>
      <c r="C176" s="147" t="s">
        <v>12</v>
      </c>
      <c r="D176" s="139">
        <v>10.02</v>
      </c>
      <c r="E176" s="315"/>
      <c r="F176" s="148">
        <f t="shared" si="13"/>
        <v>0</v>
      </c>
    </row>
    <row r="177" spans="1:6">
      <c r="A177" s="42" t="s">
        <v>1238</v>
      </c>
      <c r="B177" s="129" t="s">
        <v>600</v>
      </c>
      <c r="C177" s="147" t="s">
        <v>13</v>
      </c>
      <c r="D177" s="139">
        <v>97.7</v>
      </c>
      <c r="E177" s="315"/>
      <c r="F177" s="148">
        <f t="shared" si="13"/>
        <v>0</v>
      </c>
    </row>
    <row r="178" spans="1:6">
      <c r="A178" s="42" t="s">
        <v>1310</v>
      </c>
      <c r="B178" s="129" t="s">
        <v>1305</v>
      </c>
      <c r="C178" s="147" t="s">
        <v>12</v>
      </c>
      <c r="D178" s="139">
        <v>0.37</v>
      </c>
      <c r="E178" s="315"/>
      <c r="F178" s="148">
        <f t="shared" si="13"/>
        <v>0</v>
      </c>
    </row>
    <row r="179" spans="1:6">
      <c r="A179" s="42" t="s">
        <v>1311</v>
      </c>
      <c r="B179" s="129" t="s">
        <v>600</v>
      </c>
      <c r="C179" s="147" t="s">
        <v>13</v>
      </c>
      <c r="D179" s="139">
        <v>4</v>
      </c>
      <c r="E179" s="315"/>
      <c r="F179" s="148">
        <f t="shared" si="13"/>
        <v>0</v>
      </c>
    </row>
    <row r="180" spans="1:6">
      <c r="A180" s="42" t="s">
        <v>1312</v>
      </c>
      <c r="B180" s="129" t="s">
        <v>1306</v>
      </c>
      <c r="C180" s="147" t="s">
        <v>12</v>
      </c>
      <c r="D180" s="139">
        <v>3.2</v>
      </c>
      <c r="E180" s="315"/>
      <c r="F180" s="148">
        <f t="shared" si="13"/>
        <v>0</v>
      </c>
    </row>
    <row r="181" spans="1:6">
      <c r="A181" s="42" t="s">
        <v>1313</v>
      </c>
      <c r="B181" s="129" t="s">
        <v>600</v>
      </c>
      <c r="C181" s="147" t="s">
        <v>13</v>
      </c>
      <c r="D181" s="139">
        <v>7</v>
      </c>
      <c r="E181" s="315"/>
      <c r="F181" s="148">
        <f t="shared" si="13"/>
        <v>0</v>
      </c>
    </row>
    <row r="182" spans="1:6" ht="24">
      <c r="A182" s="42" t="s">
        <v>1314</v>
      </c>
      <c r="B182" s="129" t="s">
        <v>1318</v>
      </c>
      <c r="C182" s="147" t="s">
        <v>12</v>
      </c>
      <c r="D182" s="139">
        <v>3.8</v>
      </c>
      <c r="E182" s="315"/>
      <c r="F182" s="148">
        <f t="shared" si="13"/>
        <v>0</v>
      </c>
    </row>
    <row r="183" spans="1:6">
      <c r="A183" s="42" t="s">
        <v>1315</v>
      </c>
      <c r="B183" s="129" t="s">
        <v>1307</v>
      </c>
      <c r="C183" s="147" t="s">
        <v>13</v>
      </c>
      <c r="D183" s="139">
        <v>47.5</v>
      </c>
      <c r="E183" s="315"/>
      <c r="F183" s="148">
        <f t="shared" si="13"/>
        <v>0</v>
      </c>
    </row>
    <row r="184" spans="1:6" ht="24">
      <c r="A184" s="42" t="s">
        <v>1316</v>
      </c>
      <c r="B184" s="129" t="s">
        <v>1308</v>
      </c>
      <c r="C184" s="147" t="s">
        <v>12</v>
      </c>
      <c r="D184" s="139">
        <v>6.17</v>
      </c>
      <c r="E184" s="315"/>
      <c r="F184" s="148">
        <f t="shared" si="13"/>
        <v>0</v>
      </c>
    </row>
    <row r="185" spans="1:6">
      <c r="A185" s="42" t="s">
        <v>1317</v>
      </c>
      <c r="B185" s="129" t="s">
        <v>1309</v>
      </c>
      <c r="C185" s="147" t="s">
        <v>13</v>
      </c>
      <c r="D185" s="139">
        <v>83</v>
      </c>
      <c r="E185" s="315"/>
      <c r="F185" s="148">
        <f t="shared" si="13"/>
        <v>0</v>
      </c>
    </row>
    <row r="186" spans="1:6" ht="114.75">
      <c r="A186" s="89" t="s">
        <v>1002</v>
      </c>
      <c r="B186" s="167" t="s">
        <v>1274</v>
      </c>
      <c r="C186" s="168"/>
      <c r="D186" s="169"/>
      <c r="E186" s="173"/>
      <c r="F186" s="170"/>
    </row>
    <row r="187" spans="1:6">
      <c r="A187" s="42"/>
      <c r="B187" s="171" t="s">
        <v>1275</v>
      </c>
      <c r="C187" s="172"/>
      <c r="D187" s="173"/>
      <c r="E187" s="173"/>
      <c r="F187" s="170"/>
    </row>
    <row r="188" spans="1:6" ht="24">
      <c r="A188" s="32" t="s">
        <v>1003</v>
      </c>
      <c r="B188" s="174" t="s">
        <v>1276</v>
      </c>
      <c r="C188" s="172" t="s">
        <v>12</v>
      </c>
      <c r="D188" s="173">
        <v>12</v>
      </c>
      <c r="E188" s="315"/>
      <c r="F188" s="170">
        <f>D188*E188</f>
        <v>0</v>
      </c>
    </row>
    <row r="189" spans="1:6" ht="24">
      <c r="A189" s="32" t="s">
        <v>1239</v>
      </c>
      <c r="B189" s="174" t="s">
        <v>1277</v>
      </c>
      <c r="C189" s="172" t="s">
        <v>13</v>
      </c>
      <c r="D189" s="173">
        <v>59</v>
      </c>
      <c r="E189" s="315"/>
      <c r="F189" s="170">
        <f t="shared" ref="F189:F190" si="14">D189*E189</f>
        <v>0</v>
      </c>
    </row>
    <row r="190" spans="1:6">
      <c r="A190" s="32" t="s">
        <v>1240</v>
      </c>
      <c r="B190" s="174" t="s">
        <v>1278</v>
      </c>
      <c r="C190" s="172" t="s">
        <v>13</v>
      </c>
      <c r="D190" s="173">
        <v>10.7</v>
      </c>
      <c r="E190" s="315"/>
      <c r="F190" s="170">
        <f t="shared" si="14"/>
        <v>0</v>
      </c>
    </row>
    <row r="191" spans="1:6">
      <c r="A191" s="32" t="s">
        <v>1241</v>
      </c>
      <c r="B191" s="174" t="s">
        <v>1279</v>
      </c>
      <c r="C191" s="172" t="s">
        <v>66</v>
      </c>
      <c r="D191" s="173">
        <v>80</v>
      </c>
      <c r="E191" s="315"/>
      <c r="F191" s="170">
        <f>D191*E191</f>
        <v>0</v>
      </c>
    </row>
    <row r="192" spans="1:6">
      <c r="A192" s="32"/>
      <c r="B192" s="175" t="s">
        <v>1292</v>
      </c>
      <c r="C192" s="172"/>
      <c r="D192" s="173"/>
      <c r="E192" s="173"/>
      <c r="F192" s="170"/>
    </row>
    <row r="193" spans="1:6" ht="24">
      <c r="A193" s="32" t="s">
        <v>1242</v>
      </c>
      <c r="B193" s="174" t="s">
        <v>1287</v>
      </c>
      <c r="C193" s="172" t="s">
        <v>12</v>
      </c>
      <c r="D193" s="173">
        <v>8</v>
      </c>
      <c r="E193" s="315"/>
      <c r="F193" s="170">
        <f>D193*E193</f>
        <v>0</v>
      </c>
    </row>
    <row r="194" spans="1:6" ht="24">
      <c r="A194" s="32" t="s">
        <v>1243</v>
      </c>
      <c r="B194" s="174" t="s">
        <v>1277</v>
      </c>
      <c r="C194" s="172" t="s">
        <v>13</v>
      </c>
      <c r="D194" s="173">
        <v>15</v>
      </c>
      <c r="E194" s="315"/>
      <c r="F194" s="170">
        <f>D194*E194</f>
        <v>0</v>
      </c>
    </row>
    <row r="195" spans="1:6">
      <c r="A195" s="32" t="s">
        <v>1244</v>
      </c>
      <c r="B195" s="174" t="s">
        <v>1278</v>
      </c>
      <c r="C195" s="172" t="s">
        <v>13</v>
      </c>
      <c r="D195" s="173">
        <v>4.5</v>
      </c>
      <c r="E195" s="315"/>
      <c r="F195" s="170">
        <f t="shared" ref="F195:F207" si="15">D195*E195</f>
        <v>0</v>
      </c>
    </row>
    <row r="196" spans="1:6">
      <c r="A196" s="32" t="s">
        <v>1280</v>
      </c>
      <c r="B196" s="174" t="s">
        <v>1288</v>
      </c>
      <c r="C196" s="172" t="s">
        <v>66</v>
      </c>
      <c r="D196" s="173">
        <v>38</v>
      </c>
      <c r="E196" s="315"/>
      <c r="F196" s="170">
        <f t="shared" si="15"/>
        <v>0</v>
      </c>
    </row>
    <row r="197" spans="1:6">
      <c r="A197" s="32" t="s">
        <v>1281</v>
      </c>
      <c r="B197" s="174" t="s">
        <v>1289</v>
      </c>
      <c r="C197" s="172" t="s">
        <v>66</v>
      </c>
      <c r="D197" s="173">
        <v>1.1000000000000001</v>
      </c>
      <c r="E197" s="315"/>
      <c r="F197" s="170">
        <f t="shared" si="15"/>
        <v>0</v>
      </c>
    </row>
    <row r="198" spans="1:6">
      <c r="A198" s="32"/>
      <c r="B198" s="175" t="s">
        <v>1293</v>
      </c>
      <c r="C198" s="172"/>
      <c r="D198" s="173"/>
      <c r="E198" s="173"/>
      <c r="F198" s="170"/>
    </row>
    <row r="199" spans="1:6" ht="24">
      <c r="A199" s="32" t="s">
        <v>1282</v>
      </c>
      <c r="B199" s="174" t="s">
        <v>1290</v>
      </c>
      <c r="C199" s="172" t="s">
        <v>12</v>
      </c>
      <c r="D199" s="173">
        <v>4</v>
      </c>
      <c r="E199" s="315"/>
      <c r="F199" s="170">
        <f t="shared" si="15"/>
        <v>0</v>
      </c>
    </row>
    <row r="200" spans="1:6" ht="24">
      <c r="A200" s="32" t="s">
        <v>1283</v>
      </c>
      <c r="B200" s="174" t="s">
        <v>1277</v>
      </c>
      <c r="C200" s="172" t="s">
        <v>13</v>
      </c>
      <c r="D200" s="173">
        <v>14</v>
      </c>
      <c r="E200" s="315"/>
      <c r="F200" s="170">
        <f t="shared" si="15"/>
        <v>0</v>
      </c>
    </row>
    <row r="201" spans="1:6">
      <c r="A201" s="32" t="s">
        <v>1284</v>
      </c>
      <c r="B201" s="174" t="s">
        <v>1278</v>
      </c>
      <c r="C201" s="172" t="s">
        <v>13</v>
      </c>
      <c r="D201" s="173">
        <v>2</v>
      </c>
      <c r="E201" s="315"/>
      <c r="F201" s="170">
        <f t="shared" si="15"/>
        <v>0</v>
      </c>
    </row>
    <row r="202" spans="1:6">
      <c r="A202" s="32" t="s">
        <v>1285</v>
      </c>
      <c r="B202" s="174" t="s">
        <v>1288</v>
      </c>
      <c r="C202" s="172" t="s">
        <v>66</v>
      </c>
      <c r="D202" s="173">
        <v>42</v>
      </c>
      <c r="E202" s="315"/>
      <c r="F202" s="170">
        <f t="shared" si="15"/>
        <v>0</v>
      </c>
    </row>
    <row r="203" spans="1:6">
      <c r="A203" s="32"/>
      <c r="B203" s="175" t="s">
        <v>1294</v>
      </c>
      <c r="C203" s="172"/>
      <c r="D203" s="173"/>
      <c r="E203" s="315"/>
      <c r="F203" s="170">
        <f t="shared" si="15"/>
        <v>0</v>
      </c>
    </row>
    <row r="204" spans="1:6" ht="24">
      <c r="A204" s="32" t="s">
        <v>1286</v>
      </c>
      <c r="B204" s="174" t="s">
        <v>1291</v>
      </c>
      <c r="C204" s="172" t="s">
        <v>12</v>
      </c>
      <c r="D204" s="173">
        <v>5.8</v>
      </c>
      <c r="E204" s="315"/>
      <c r="F204" s="170">
        <f t="shared" si="15"/>
        <v>0</v>
      </c>
    </row>
    <row r="205" spans="1:6" ht="24">
      <c r="A205" s="32" t="s">
        <v>1295</v>
      </c>
      <c r="B205" s="174" t="s">
        <v>1277</v>
      </c>
      <c r="C205" s="172" t="s">
        <v>13</v>
      </c>
      <c r="D205" s="173">
        <v>15</v>
      </c>
      <c r="E205" s="315"/>
      <c r="F205" s="170">
        <f t="shared" si="15"/>
        <v>0</v>
      </c>
    </row>
    <row r="206" spans="1:6">
      <c r="A206" s="32" t="s">
        <v>1296</v>
      </c>
      <c r="B206" s="174" t="s">
        <v>1278</v>
      </c>
      <c r="C206" s="172" t="s">
        <v>13</v>
      </c>
      <c r="D206" s="173">
        <v>3.8</v>
      </c>
      <c r="E206" s="315"/>
      <c r="F206" s="170">
        <f t="shared" si="15"/>
        <v>0</v>
      </c>
    </row>
    <row r="207" spans="1:6">
      <c r="A207" s="32" t="s">
        <v>1297</v>
      </c>
      <c r="B207" s="174" t="s">
        <v>1288</v>
      </c>
      <c r="C207" s="172" t="s">
        <v>66</v>
      </c>
      <c r="D207" s="173">
        <v>42</v>
      </c>
      <c r="E207" s="315"/>
      <c r="F207" s="170">
        <f t="shared" si="15"/>
        <v>0</v>
      </c>
    </row>
    <row r="208" spans="1:6" ht="63.75">
      <c r="A208" s="89" t="s">
        <v>1245</v>
      </c>
      <c r="B208" s="154" t="s">
        <v>39</v>
      </c>
      <c r="C208" s="176"/>
      <c r="D208" s="177"/>
      <c r="E208" s="177"/>
      <c r="F208" s="178"/>
    </row>
    <row r="209" spans="1:6">
      <c r="A209" s="32" t="s">
        <v>1246</v>
      </c>
      <c r="B209" s="129" t="s">
        <v>40</v>
      </c>
      <c r="C209" s="142" t="s">
        <v>30</v>
      </c>
      <c r="D209" s="144">
        <v>8</v>
      </c>
      <c r="E209" s="315"/>
      <c r="F209" s="140">
        <f t="shared" ref="F209:F211" si="16">D209*E209</f>
        <v>0</v>
      </c>
    </row>
    <row r="210" spans="1:6">
      <c r="A210" s="32" t="s">
        <v>1247</v>
      </c>
      <c r="B210" s="129" t="s">
        <v>41</v>
      </c>
      <c r="C210" s="142" t="s">
        <v>30</v>
      </c>
      <c r="D210" s="144">
        <v>4</v>
      </c>
      <c r="E210" s="315"/>
      <c r="F210" s="140">
        <f t="shared" si="16"/>
        <v>0</v>
      </c>
    </row>
    <row r="211" spans="1:6">
      <c r="A211" s="32" t="s">
        <v>1248</v>
      </c>
      <c r="B211" s="129" t="s">
        <v>42</v>
      </c>
      <c r="C211" s="142" t="s">
        <v>30</v>
      </c>
      <c r="D211" s="144">
        <v>2</v>
      </c>
      <c r="E211" s="315"/>
      <c r="F211" s="140">
        <f t="shared" si="16"/>
        <v>0</v>
      </c>
    </row>
    <row r="212" spans="1:6">
      <c r="A212" s="52" t="s">
        <v>129</v>
      </c>
      <c r="B212" s="52" t="s">
        <v>957</v>
      </c>
      <c r="C212" s="46"/>
      <c r="D212" s="70"/>
      <c r="E212" s="310"/>
      <c r="F212" s="86">
        <f>SUM(F213:F232)</f>
        <v>0</v>
      </c>
    </row>
    <row r="213" spans="1:6">
      <c r="A213" s="26" t="s">
        <v>998</v>
      </c>
      <c r="B213" s="26" t="s">
        <v>22</v>
      </c>
      <c r="C213" s="27"/>
      <c r="D213" s="93"/>
      <c r="E213" s="94"/>
      <c r="F213" s="35"/>
    </row>
    <row r="214" spans="1:6" ht="96">
      <c r="A214" s="29" t="s">
        <v>999</v>
      </c>
      <c r="B214" s="179" t="s">
        <v>20</v>
      </c>
      <c r="C214" s="27"/>
      <c r="D214" s="93"/>
      <c r="E214" s="94"/>
      <c r="F214" s="35"/>
    </row>
    <row r="215" spans="1:6" ht="60">
      <c r="A215" s="29" t="s">
        <v>1000</v>
      </c>
      <c r="B215" s="179" t="s">
        <v>997</v>
      </c>
      <c r="C215" s="27"/>
      <c r="D215" s="93"/>
      <c r="E215" s="94"/>
      <c r="F215" s="35"/>
    </row>
    <row r="216" spans="1:6" ht="89.25">
      <c r="A216" s="89" t="s">
        <v>130</v>
      </c>
      <c r="B216" s="26" t="s">
        <v>1001</v>
      </c>
      <c r="C216" s="142"/>
      <c r="D216" s="177"/>
      <c r="E216" s="177"/>
      <c r="F216" s="178"/>
    </row>
    <row r="217" spans="1:6">
      <c r="A217" s="32" t="s">
        <v>131</v>
      </c>
      <c r="B217" s="179" t="s">
        <v>692</v>
      </c>
      <c r="C217" s="180" t="s">
        <v>27</v>
      </c>
      <c r="D217" s="156">
        <v>178690</v>
      </c>
      <c r="E217" s="315"/>
      <c r="F217" s="140">
        <f t="shared" ref="F217:F219" si="17">D217*E217</f>
        <v>0</v>
      </c>
    </row>
    <row r="218" spans="1:6">
      <c r="A218" s="32" t="s">
        <v>995</v>
      </c>
      <c r="B218" s="179" t="s">
        <v>693</v>
      </c>
      <c r="C218" s="180" t="s">
        <v>27</v>
      </c>
      <c r="D218" s="156">
        <v>269790</v>
      </c>
      <c r="E218" s="315"/>
      <c r="F218" s="140">
        <f t="shared" si="17"/>
        <v>0</v>
      </c>
    </row>
    <row r="219" spans="1:6">
      <c r="A219" s="32" t="s">
        <v>996</v>
      </c>
      <c r="B219" s="179" t="s">
        <v>694</v>
      </c>
      <c r="C219" s="180" t="s">
        <v>27</v>
      </c>
      <c r="D219" s="156">
        <v>34090</v>
      </c>
      <c r="E219" s="315"/>
      <c r="F219" s="140">
        <f t="shared" si="17"/>
        <v>0</v>
      </c>
    </row>
    <row r="220" spans="1:6" ht="96">
      <c r="A220" s="32" t="s">
        <v>1104</v>
      </c>
      <c r="B220" s="181" t="s">
        <v>1105</v>
      </c>
      <c r="C220" s="180" t="s">
        <v>27</v>
      </c>
      <c r="D220" s="156">
        <v>1225</v>
      </c>
      <c r="E220" s="315"/>
      <c r="F220" s="140">
        <f t="shared" ref="F220" si="18">D220*E220</f>
        <v>0</v>
      </c>
    </row>
    <row r="221" spans="1:6" ht="63.75">
      <c r="A221" s="89" t="s">
        <v>652</v>
      </c>
      <c r="B221" s="127" t="s">
        <v>1738</v>
      </c>
      <c r="C221" s="172"/>
      <c r="D221" s="173"/>
      <c r="E221" s="173"/>
      <c r="F221" s="170"/>
    </row>
    <row r="222" spans="1:6">
      <c r="A222" s="32" t="s">
        <v>653</v>
      </c>
      <c r="B222" s="174" t="s">
        <v>1010</v>
      </c>
      <c r="C222" s="172" t="s">
        <v>224</v>
      </c>
      <c r="D222" s="182">
        <v>3</v>
      </c>
      <c r="E222" s="315"/>
      <c r="F222" s="148">
        <f t="shared" ref="F222:F232" si="19">D222*E222</f>
        <v>0</v>
      </c>
    </row>
    <row r="223" spans="1:6">
      <c r="A223" s="32" t="s">
        <v>654</v>
      </c>
      <c r="B223" s="174" t="s">
        <v>954</v>
      </c>
      <c r="C223" s="172" t="s">
        <v>30</v>
      </c>
      <c r="D223" s="182">
        <v>2</v>
      </c>
      <c r="E223" s="315"/>
      <c r="F223" s="148">
        <f t="shared" si="19"/>
        <v>0</v>
      </c>
    </row>
    <row r="224" spans="1:6">
      <c r="A224" s="32" t="s">
        <v>655</v>
      </c>
      <c r="B224" s="174" t="s">
        <v>955</v>
      </c>
      <c r="C224" s="172" t="s">
        <v>30</v>
      </c>
      <c r="D224" s="182">
        <v>2</v>
      </c>
      <c r="E224" s="315"/>
      <c r="F224" s="148">
        <f t="shared" si="19"/>
        <v>0</v>
      </c>
    </row>
    <row r="225" spans="1:6">
      <c r="A225" s="32" t="s">
        <v>656</v>
      </c>
      <c r="B225" s="174" t="s">
        <v>1304</v>
      </c>
      <c r="C225" s="172" t="s">
        <v>224</v>
      </c>
      <c r="D225" s="182">
        <v>7</v>
      </c>
      <c r="E225" s="315"/>
      <c r="F225" s="148">
        <f t="shared" si="19"/>
        <v>0</v>
      </c>
    </row>
    <row r="226" spans="1:6">
      <c r="A226" s="32" t="s">
        <v>657</v>
      </c>
      <c r="B226" s="174" t="s">
        <v>956</v>
      </c>
      <c r="C226" s="172" t="s">
        <v>30</v>
      </c>
      <c r="D226" s="182">
        <v>2</v>
      </c>
      <c r="E226" s="315"/>
      <c r="F226" s="148">
        <f t="shared" si="19"/>
        <v>0</v>
      </c>
    </row>
    <row r="227" spans="1:6">
      <c r="A227" s="32" t="s">
        <v>658</v>
      </c>
      <c r="B227" s="174" t="s">
        <v>659</v>
      </c>
      <c r="C227" s="172" t="s">
        <v>224</v>
      </c>
      <c r="D227" s="182">
        <v>12</v>
      </c>
      <c r="E227" s="315"/>
      <c r="F227" s="148">
        <f t="shared" si="19"/>
        <v>0</v>
      </c>
    </row>
    <row r="228" spans="1:6">
      <c r="A228" s="32" t="s">
        <v>660</v>
      </c>
      <c r="B228" s="174" t="s">
        <v>661</v>
      </c>
      <c r="C228" s="172" t="s">
        <v>224</v>
      </c>
      <c r="D228" s="182">
        <v>4</v>
      </c>
      <c r="E228" s="315"/>
      <c r="F228" s="148">
        <f t="shared" si="19"/>
        <v>0</v>
      </c>
    </row>
    <row r="229" spans="1:6">
      <c r="A229" s="32" t="s">
        <v>662</v>
      </c>
      <c r="B229" s="174" t="s">
        <v>663</v>
      </c>
      <c r="C229" s="172" t="s">
        <v>224</v>
      </c>
      <c r="D229" s="182">
        <v>16</v>
      </c>
      <c r="E229" s="315"/>
      <c r="F229" s="148">
        <f t="shared" si="19"/>
        <v>0</v>
      </c>
    </row>
    <row r="230" spans="1:6">
      <c r="A230" s="32" t="s">
        <v>1301</v>
      </c>
      <c r="B230" s="174" t="s">
        <v>1298</v>
      </c>
      <c r="C230" s="172" t="s">
        <v>66</v>
      </c>
      <c r="D230" s="182">
        <v>31</v>
      </c>
      <c r="E230" s="315"/>
      <c r="F230" s="148">
        <f t="shared" si="19"/>
        <v>0</v>
      </c>
    </row>
    <row r="231" spans="1:6">
      <c r="A231" s="32" t="s">
        <v>1302</v>
      </c>
      <c r="B231" s="174" t="s">
        <v>1299</v>
      </c>
      <c r="C231" s="172" t="s">
        <v>66</v>
      </c>
      <c r="D231" s="182">
        <v>19.5</v>
      </c>
      <c r="E231" s="315"/>
      <c r="F231" s="148">
        <f t="shared" si="19"/>
        <v>0</v>
      </c>
    </row>
    <row r="232" spans="1:6">
      <c r="A232" s="32" t="s">
        <v>1303</v>
      </c>
      <c r="B232" s="174" t="s">
        <v>1300</v>
      </c>
      <c r="C232" s="172" t="s">
        <v>66</v>
      </c>
      <c r="D232" s="182">
        <v>4</v>
      </c>
      <c r="E232" s="315"/>
      <c r="F232" s="148">
        <f t="shared" si="19"/>
        <v>0</v>
      </c>
    </row>
    <row r="233" spans="1:6">
      <c r="A233" s="52" t="s">
        <v>132</v>
      </c>
      <c r="B233" s="52" t="s">
        <v>43</v>
      </c>
      <c r="C233" s="46"/>
      <c r="D233" s="70"/>
      <c r="E233" s="310"/>
      <c r="F233" s="86">
        <f>SUM(F234:F248)</f>
        <v>0</v>
      </c>
    </row>
    <row r="234" spans="1:6" ht="25.5">
      <c r="A234" s="89" t="s">
        <v>1004</v>
      </c>
      <c r="B234" s="183" t="s">
        <v>534</v>
      </c>
      <c r="C234" s="184"/>
      <c r="D234" s="185"/>
      <c r="E234" s="209"/>
      <c r="F234" s="186"/>
    </row>
    <row r="235" spans="1:6">
      <c r="A235" s="32" t="s">
        <v>1006</v>
      </c>
      <c r="B235" s="187" t="s">
        <v>1171</v>
      </c>
      <c r="C235" s="184"/>
      <c r="D235" s="185"/>
      <c r="E235" s="209"/>
      <c r="F235" s="186"/>
    </row>
    <row r="236" spans="1:6">
      <c r="A236" s="32" t="s">
        <v>1007</v>
      </c>
      <c r="B236" s="187" t="s">
        <v>1151</v>
      </c>
      <c r="C236" s="188" t="s">
        <v>66</v>
      </c>
      <c r="D236" s="189">
        <v>33</v>
      </c>
      <c r="E236" s="315"/>
      <c r="F236" s="190">
        <f t="shared" ref="F236" si="20">D236*E236</f>
        <v>0</v>
      </c>
    </row>
    <row r="237" spans="1:6" ht="24">
      <c r="A237" s="32" t="s">
        <v>1008</v>
      </c>
      <c r="B237" s="191" t="s">
        <v>1152</v>
      </c>
      <c r="C237" s="188" t="s">
        <v>13</v>
      </c>
      <c r="D237" s="189">
        <v>35</v>
      </c>
      <c r="E237" s="315"/>
      <c r="F237" s="190">
        <f t="shared" ref="F237:F239" si="21">D237*E237</f>
        <v>0</v>
      </c>
    </row>
    <row r="238" spans="1:6" ht="24">
      <c r="A238" s="32" t="s">
        <v>1009</v>
      </c>
      <c r="B238" s="191" t="s">
        <v>535</v>
      </c>
      <c r="C238" s="188" t="s">
        <v>27</v>
      </c>
      <c r="D238" s="189">
        <v>320</v>
      </c>
      <c r="E238" s="315"/>
      <c r="F238" s="190">
        <f t="shared" si="21"/>
        <v>0</v>
      </c>
    </row>
    <row r="239" spans="1:6" ht="60">
      <c r="A239" s="32" t="s">
        <v>1042</v>
      </c>
      <c r="B239" s="191" t="s">
        <v>1163</v>
      </c>
      <c r="C239" s="188" t="s">
        <v>12</v>
      </c>
      <c r="D239" s="189">
        <v>6</v>
      </c>
      <c r="E239" s="315"/>
      <c r="F239" s="190">
        <f t="shared" si="21"/>
        <v>0</v>
      </c>
    </row>
    <row r="240" spans="1:6" ht="24">
      <c r="A240" s="32" t="s">
        <v>1165</v>
      </c>
      <c r="B240" s="191" t="s">
        <v>1164</v>
      </c>
      <c r="C240" s="188" t="s">
        <v>13</v>
      </c>
      <c r="D240" s="189">
        <v>35</v>
      </c>
      <c r="E240" s="315"/>
      <c r="F240" s="190">
        <f t="shared" ref="F240" si="22">D240*E240</f>
        <v>0</v>
      </c>
    </row>
    <row r="241" spans="1:6" ht="38.25">
      <c r="A241" s="89" t="s">
        <v>1157</v>
      </c>
      <c r="B241" s="127" t="s">
        <v>44</v>
      </c>
      <c r="C241" s="27"/>
      <c r="D241" s="94"/>
      <c r="E241" s="94"/>
      <c r="F241" s="35"/>
    </row>
    <row r="242" spans="1:6" ht="36">
      <c r="A242" s="32" t="s">
        <v>1158</v>
      </c>
      <c r="B242" s="129" t="s">
        <v>45</v>
      </c>
      <c r="C242" s="192"/>
      <c r="D242" s="193"/>
      <c r="E242" s="193"/>
      <c r="F242" s="194"/>
    </row>
    <row r="243" spans="1:6" ht="48">
      <c r="A243" s="32" t="s">
        <v>1159</v>
      </c>
      <c r="B243" s="129" t="s">
        <v>1040</v>
      </c>
      <c r="C243" s="180" t="s">
        <v>30</v>
      </c>
      <c r="D243" s="195">
        <v>6</v>
      </c>
      <c r="E243" s="315"/>
      <c r="F243" s="140">
        <f t="shared" ref="F243:F245" si="23">D243*E243</f>
        <v>0</v>
      </c>
    </row>
    <row r="244" spans="1:6" ht="48">
      <c r="A244" s="32" t="s">
        <v>1160</v>
      </c>
      <c r="B244" s="129" t="s">
        <v>1041</v>
      </c>
      <c r="C244" s="180" t="s">
        <v>30</v>
      </c>
      <c r="D244" s="195">
        <v>49</v>
      </c>
      <c r="E244" s="315"/>
      <c r="F244" s="140">
        <f t="shared" si="23"/>
        <v>0</v>
      </c>
    </row>
    <row r="245" spans="1:6" ht="36">
      <c r="A245" s="32" t="s">
        <v>1161</v>
      </c>
      <c r="B245" s="129" t="s">
        <v>1043</v>
      </c>
      <c r="C245" s="180" t="s">
        <v>13</v>
      </c>
      <c r="D245" s="156">
        <v>15</v>
      </c>
      <c r="E245" s="315"/>
      <c r="F245" s="140">
        <f t="shared" si="23"/>
        <v>0</v>
      </c>
    </row>
    <row r="246" spans="1:6" ht="24">
      <c r="A246" s="32" t="s">
        <v>1162</v>
      </c>
      <c r="B246" s="128" t="s">
        <v>1005</v>
      </c>
      <c r="C246" s="147" t="s">
        <v>11</v>
      </c>
      <c r="D246" s="139">
        <v>1</v>
      </c>
      <c r="E246" s="315"/>
      <c r="F246" s="148">
        <f>D246*E246</f>
        <v>0</v>
      </c>
    </row>
    <row r="247" spans="1:6" ht="51">
      <c r="A247" s="89" t="s">
        <v>1847</v>
      </c>
      <c r="B247" s="127" t="s">
        <v>1846</v>
      </c>
      <c r="C247" s="27"/>
      <c r="D247" s="94"/>
      <c r="E247" s="94"/>
      <c r="F247" s="35"/>
    </row>
    <row r="248" spans="1:6">
      <c r="A248" s="32" t="s">
        <v>1848</v>
      </c>
      <c r="B248" s="174" t="s">
        <v>1849</v>
      </c>
      <c r="C248" s="180" t="s">
        <v>13</v>
      </c>
      <c r="D248" s="156">
        <v>7410</v>
      </c>
      <c r="E248" s="315"/>
      <c r="F248" s="140">
        <f t="shared" ref="F248" si="24">D248*E248</f>
        <v>0</v>
      </c>
    </row>
    <row r="249" spans="1:6" ht="15.75">
      <c r="A249" s="5" t="s">
        <v>105</v>
      </c>
      <c r="B249" s="5" t="s">
        <v>107</v>
      </c>
      <c r="C249" s="6"/>
      <c r="D249" s="62" t="s">
        <v>4</v>
      </c>
      <c r="E249" s="301"/>
      <c r="F249" s="7"/>
    </row>
    <row r="250" spans="1:6" ht="15">
      <c r="A250" s="49" t="s">
        <v>106</v>
      </c>
      <c r="B250" s="49" t="s">
        <v>337</v>
      </c>
      <c r="C250" s="50"/>
      <c r="D250" s="65" t="s">
        <v>4</v>
      </c>
      <c r="E250" s="302"/>
      <c r="F250" s="55"/>
    </row>
    <row r="251" spans="1:6" ht="15">
      <c r="A251" s="47" t="s">
        <v>133</v>
      </c>
      <c r="B251" s="47" t="s">
        <v>958</v>
      </c>
      <c r="C251" s="48"/>
      <c r="D251" s="69" t="s">
        <v>4</v>
      </c>
      <c r="E251" s="309"/>
      <c r="F251" s="51">
        <f>F262+F273</f>
        <v>0</v>
      </c>
    </row>
    <row r="252" spans="1:6">
      <c r="A252" s="52" t="s">
        <v>959</v>
      </c>
      <c r="B252" s="52" t="s">
        <v>9</v>
      </c>
      <c r="C252" s="46"/>
      <c r="D252" s="70"/>
      <c r="E252" s="310"/>
      <c r="F252" s="54"/>
    </row>
    <row r="253" spans="1:6" ht="25.5">
      <c r="A253" s="183" t="s">
        <v>965</v>
      </c>
      <c r="B253" s="183" t="s">
        <v>964</v>
      </c>
      <c r="C253" s="27"/>
      <c r="D253" s="93"/>
      <c r="E253" s="317"/>
      <c r="F253" s="35"/>
    </row>
    <row r="254" spans="1:6" ht="60">
      <c r="A254" s="32" t="s">
        <v>966</v>
      </c>
      <c r="B254" s="196" t="s">
        <v>960</v>
      </c>
      <c r="C254" s="27"/>
      <c r="D254" s="93"/>
      <c r="E254" s="317"/>
      <c r="F254" s="35"/>
    </row>
    <row r="255" spans="1:6" ht="48">
      <c r="A255" s="32" t="s">
        <v>967</v>
      </c>
      <c r="B255" s="196" t="s">
        <v>1064</v>
      </c>
      <c r="C255" s="38"/>
      <c r="D255" s="71"/>
      <c r="E255" s="203"/>
      <c r="F255" s="31"/>
    </row>
    <row r="256" spans="1:6" ht="60">
      <c r="A256" s="32" t="s">
        <v>968</v>
      </c>
      <c r="B256" s="196" t="s">
        <v>961</v>
      </c>
      <c r="C256" s="38"/>
      <c r="D256" s="71"/>
      <c r="E256" s="203"/>
      <c r="F256" s="31"/>
    </row>
    <row r="257" spans="1:6" ht="60">
      <c r="A257" s="32" t="s">
        <v>969</v>
      </c>
      <c r="B257" s="196" t="s">
        <v>18</v>
      </c>
      <c r="C257" s="38"/>
      <c r="D257" s="71"/>
      <c r="E257" s="203"/>
      <c r="F257" s="31"/>
    </row>
    <row r="258" spans="1:6" ht="84">
      <c r="A258" s="32" t="s">
        <v>970</v>
      </c>
      <c r="B258" s="196" t="s">
        <v>962</v>
      </c>
      <c r="C258" s="38"/>
      <c r="D258" s="71"/>
      <c r="E258" s="203"/>
      <c r="F258" s="31"/>
    </row>
    <row r="259" spans="1:6" ht="108">
      <c r="A259" s="32" t="s">
        <v>971</v>
      </c>
      <c r="B259" s="196" t="s">
        <v>963</v>
      </c>
      <c r="C259" s="38"/>
      <c r="D259" s="71"/>
      <c r="E259" s="203"/>
      <c r="F259" s="31"/>
    </row>
    <row r="260" spans="1:6">
      <c r="A260" s="89" t="s">
        <v>972</v>
      </c>
      <c r="B260" s="26" t="s">
        <v>10</v>
      </c>
      <c r="C260" s="27"/>
      <c r="D260" s="93"/>
      <c r="E260" s="311"/>
      <c r="F260" s="35"/>
    </row>
    <row r="261" spans="1:6" ht="132">
      <c r="A261" s="42" t="s">
        <v>973</v>
      </c>
      <c r="B261" s="128" t="s">
        <v>674</v>
      </c>
      <c r="C261" s="27"/>
      <c r="D261" s="93"/>
      <c r="E261" s="312"/>
      <c r="F261" s="35"/>
    </row>
    <row r="262" spans="1:6">
      <c r="A262" s="52" t="s">
        <v>974</v>
      </c>
      <c r="B262" s="56" t="s">
        <v>975</v>
      </c>
      <c r="C262" s="46"/>
      <c r="D262" s="70"/>
      <c r="E262" s="310"/>
      <c r="F262" s="54">
        <f>SUM(F263:F272)</f>
        <v>0</v>
      </c>
    </row>
    <row r="263" spans="1:6" ht="76.5">
      <c r="A263" s="89" t="s">
        <v>976</v>
      </c>
      <c r="B263" s="134" t="s">
        <v>1076</v>
      </c>
      <c r="C263" s="198"/>
      <c r="D263" s="139"/>
      <c r="E263" s="139"/>
      <c r="F263" s="148"/>
    </row>
    <row r="264" spans="1:6">
      <c r="A264" s="42" t="s">
        <v>977</v>
      </c>
      <c r="B264" s="146" t="s">
        <v>1075</v>
      </c>
      <c r="C264" s="147" t="s">
        <v>30</v>
      </c>
      <c r="D264" s="199">
        <v>11</v>
      </c>
      <c r="E264" s="315"/>
      <c r="F264" s="197">
        <f t="shared" ref="F264:F268" si="25">D264*E264</f>
        <v>0</v>
      </c>
    </row>
    <row r="265" spans="1:6">
      <c r="A265" s="42" t="s">
        <v>978</v>
      </c>
      <c r="B265" s="146" t="s">
        <v>1077</v>
      </c>
      <c r="C265" s="147" t="s">
        <v>30</v>
      </c>
      <c r="D265" s="199">
        <v>1</v>
      </c>
      <c r="E265" s="315"/>
      <c r="F265" s="197">
        <f t="shared" si="25"/>
        <v>0</v>
      </c>
    </row>
    <row r="266" spans="1:6">
      <c r="A266" s="42" t="s">
        <v>979</v>
      </c>
      <c r="B266" s="146" t="s">
        <v>1078</v>
      </c>
      <c r="C266" s="147" t="s">
        <v>224</v>
      </c>
      <c r="D266" s="199">
        <v>1</v>
      </c>
      <c r="E266" s="315"/>
      <c r="F266" s="197">
        <f t="shared" si="25"/>
        <v>0</v>
      </c>
    </row>
    <row r="267" spans="1:6">
      <c r="A267" s="42" t="s">
        <v>980</v>
      </c>
      <c r="B267" s="146" t="s">
        <v>1079</v>
      </c>
      <c r="C267" s="147" t="s">
        <v>224</v>
      </c>
      <c r="D267" s="199">
        <v>1</v>
      </c>
      <c r="E267" s="315"/>
      <c r="F267" s="197">
        <f t="shared" si="25"/>
        <v>0</v>
      </c>
    </row>
    <row r="268" spans="1:6">
      <c r="A268" s="42" t="s">
        <v>981</v>
      </c>
      <c r="B268" s="146" t="s">
        <v>1080</v>
      </c>
      <c r="C268" s="147" t="s">
        <v>224</v>
      </c>
      <c r="D268" s="199">
        <v>1</v>
      </c>
      <c r="E268" s="315"/>
      <c r="F268" s="197">
        <f t="shared" si="25"/>
        <v>0</v>
      </c>
    </row>
    <row r="269" spans="1:6">
      <c r="A269" s="89" t="s">
        <v>983</v>
      </c>
      <c r="B269" s="183" t="s">
        <v>1047</v>
      </c>
      <c r="C269" s="200"/>
      <c r="D269" s="201"/>
      <c r="E269" s="203"/>
      <c r="F269" s="197"/>
    </row>
    <row r="270" spans="1:6" ht="24">
      <c r="A270" s="42" t="s">
        <v>984</v>
      </c>
      <c r="B270" s="181" t="s">
        <v>988</v>
      </c>
      <c r="C270" s="202" t="s">
        <v>27</v>
      </c>
      <c r="D270" s="203">
        <v>12200</v>
      </c>
      <c r="E270" s="315"/>
      <c r="F270" s="197">
        <f>D270*E270</f>
        <v>0</v>
      </c>
    </row>
    <row r="271" spans="1:6" ht="24">
      <c r="A271" s="42" t="s">
        <v>986</v>
      </c>
      <c r="B271" s="181" t="s">
        <v>989</v>
      </c>
      <c r="C271" s="202" t="s">
        <v>27</v>
      </c>
      <c r="D271" s="203">
        <v>3150</v>
      </c>
      <c r="E271" s="315"/>
      <c r="F271" s="197">
        <f t="shared" ref="F271" si="26">D271*E271</f>
        <v>0</v>
      </c>
    </row>
    <row r="272" spans="1:6" ht="60">
      <c r="A272" s="42" t="s">
        <v>987</v>
      </c>
      <c r="B272" s="181" t="s">
        <v>1046</v>
      </c>
      <c r="C272" s="202" t="s">
        <v>27</v>
      </c>
      <c r="D272" s="203">
        <v>2500</v>
      </c>
      <c r="E272" s="315"/>
      <c r="F272" s="197">
        <f t="shared" ref="F272" si="27">D272*E272</f>
        <v>0</v>
      </c>
    </row>
    <row r="273" spans="1:6">
      <c r="A273" s="52" t="s">
        <v>982</v>
      </c>
      <c r="B273" s="56" t="s">
        <v>990</v>
      </c>
      <c r="C273" s="46"/>
      <c r="D273" s="70"/>
      <c r="E273" s="310"/>
      <c r="F273" s="54">
        <f>SUM(F274:F286)</f>
        <v>0</v>
      </c>
    </row>
    <row r="274" spans="1:6" ht="127.5">
      <c r="A274" s="89" t="s">
        <v>985</v>
      </c>
      <c r="B274" s="183" t="s">
        <v>1074</v>
      </c>
      <c r="C274" s="147"/>
      <c r="D274" s="139"/>
      <c r="E274" s="139"/>
      <c r="F274" s="148"/>
    </row>
    <row r="275" spans="1:6">
      <c r="A275" s="42" t="s">
        <v>984</v>
      </c>
      <c r="B275" s="164" t="s">
        <v>1049</v>
      </c>
      <c r="C275" s="147" t="s">
        <v>12</v>
      </c>
      <c r="D275" s="150">
        <v>0.79</v>
      </c>
      <c r="E275" s="315"/>
      <c r="F275" s="197">
        <f t="shared" ref="F275" si="28">D275*E275</f>
        <v>0</v>
      </c>
    </row>
    <row r="276" spans="1:6">
      <c r="A276" s="42" t="s">
        <v>986</v>
      </c>
      <c r="B276" s="164" t="s">
        <v>1053</v>
      </c>
      <c r="C276" s="147" t="s">
        <v>12</v>
      </c>
      <c r="D276" s="150">
        <v>0.4</v>
      </c>
      <c r="E276" s="315"/>
      <c r="F276" s="197">
        <f t="shared" ref="F276:F280" si="29">D276*E276</f>
        <v>0</v>
      </c>
    </row>
    <row r="277" spans="1:6">
      <c r="A277" s="42" t="s">
        <v>987</v>
      </c>
      <c r="B277" s="164" t="s">
        <v>1054</v>
      </c>
      <c r="C277" s="147" t="s">
        <v>12</v>
      </c>
      <c r="D277" s="150">
        <v>17.28</v>
      </c>
      <c r="E277" s="315"/>
      <c r="F277" s="197">
        <f t="shared" si="29"/>
        <v>0</v>
      </c>
    </row>
    <row r="278" spans="1:6">
      <c r="A278" s="42" t="s">
        <v>1050</v>
      </c>
      <c r="B278" s="164" t="s">
        <v>1055</v>
      </c>
      <c r="C278" s="147" t="s">
        <v>12</v>
      </c>
      <c r="D278" s="150">
        <v>6.44</v>
      </c>
      <c r="E278" s="315"/>
      <c r="F278" s="197">
        <f t="shared" si="29"/>
        <v>0</v>
      </c>
    </row>
    <row r="279" spans="1:6">
      <c r="A279" s="42" t="s">
        <v>1051</v>
      </c>
      <c r="B279" s="164" t="s">
        <v>1059</v>
      </c>
      <c r="C279" s="147" t="s">
        <v>12</v>
      </c>
      <c r="D279" s="150">
        <v>0.2</v>
      </c>
      <c r="E279" s="315"/>
      <c r="F279" s="197">
        <f t="shared" si="29"/>
        <v>0</v>
      </c>
    </row>
    <row r="280" spans="1:6">
      <c r="A280" s="42" t="s">
        <v>1052</v>
      </c>
      <c r="B280" s="164" t="s">
        <v>1060</v>
      </c>
      <c r="C280" s="147" t="s">
        <v>12</v>
      </c>
      <c r="D280" s="150">
        <v>0.12</v>
      </c>
      <c r="E280" s="315"/>
      <c r="F280" s="197">
        <f t="shared" si="29"/>
        <v>0</v>
      </c>
    </row>
    <row r="281" spans="1:6">
      <c r="A281" s="42" t="s">
        <v>1056</v>
      </c>
      <c r="B281" s="164" t="s">
        <v>1061</v>
      </c>
      <c r="C281" s="147" t="s">
        <v>12</v>
      </c>
      <c r="D281" s="150">
        <v>0.61</v>
      </c>
      <c r="E281" s="315"/>
      <c r="F281" s="197">
        <f t="shared" ref="F281:F283" si="30">D281*E281</f>
        <v>0</v>
      </c>
    </row>
    <row r="282" spans="1:6">
      <c r="A282" s="42" t="s">
        <v>1057</v>
      </c>
      <c r="B282" s="164" t="s">
        <v>1062</v>
      </c>
      <c r="C282" s="147" t="s">
        <v>12</v>
      </c>
      <c r="D282" s="150">
        <v>0.34</v>
      </c>
      <c r="E282" s="315"/>
      <c r="F282" s="197">
        <f t="shared" si="30"/>
        <v>0</v>
      </c>
    </row>
    <row r="283" spans="1:6">
      <c r="A283" s="42" t="s">
        <v>1058</v>
      </c>
      <c r="B283" s="164" t="s">
        <v>1063</v>
      </c>
      <c r="C283" s="147" t="s">
        <v>12</v>
      </c>
      <c r="D283" s="150">
        <v>0.72</v>
      </c>
      <c r="E283" s="315"/>
      <c r="F283" s="197">
        <f t="shared" si="30"/>
        <v>0</v>
      </c>
    </row>
    <row r="284" spans="1:6">
      <c r="A284" s="89" t="s">
        <v>985</v>
      </c>
      <c r="B284" s="183" t="s">
        <v>1048</v>
      </c>
      <c r="C284" s="200"/>
      <c r="D284" s="201"/>
      <c r="E284" s="203"/>
      <c r="F284" s="197"/>
    </row>
    <row r="285" spans="1:6">
      <c r="A285" s="42" t="s">
        <v>984</v>
      </c>
      <c r="B285" s="181" t="s">
        <v>1073</v>
      </c>
      <c r="C285" s="202" t="s">
        <v>27</v>
      </c>
      <c r="D285" s="203">
        <v>1555</v>
      </c>
      <c r="E285" s="315"/>
      <c r="F285" s="197">
        <f t="shared" ref="F285:F286" si="31">D285*E285</f>
        <v>0</v>
      </c>
    </row>
    <row r="286" spans="1:6">
      <c r="A286" s="42" t="s">
        <v>986</v>
      </c>
      <c r="B286" s="181" t="s">
        <v>1072</v>
      </c>
      <c r="C286" s="202" t="s">
        <v>27</v>
      </c>
      <c r="D286" s="203">
        <v>410</v>
      </c>
      <c r="E286" s="315"/>
      <c r="F286" s="197">
        <f t="shared" si="31"/>
        <v>0</v>
      </c>
    </row>
    <row r="287" spans="1:6" ht="15.75">
      <c r="A287" s="5" t="s">
        <v>105</v>
      </c>
      <c r="B287" s="5" t="s">
        <v>107</v>
      </c>
      <c r="C287" s="6"/>
      <c r="D287" s="62" t="s">
        <v>4</v>
      </c>
      <c r="E287" s="301"/>
      <c r="F287" s="7"/>
    </row>
    <row r="288" spans="1:6" ht="15">
      <c r="A288" s="49" t="s">
        <v>106</v>
      </c>
      <c r="B288" s="49" t="s">
        <v>337</v>
      </c>
      <c r="C288" s="50"/>
      <c r="D288" s="65" t="s">
        <v>4</v>
      </c>
      <c r="E288" s="302"/>
      <c r="F288" s="55"/>
    </row>
    <row r="289" spans="1:6" ht="15">
      <c r="A289" s="47" t="s">
        <v>134</v>
      </c>
      <c r="B289" s="47" t="s">
        <v>6</v>
      </c>
      <c r="C289" s="48"/>
      <c r="D289" s="69" t="s">
        <v>4</v>
      </c>
      <c r="E289" s="309"/>
      <c r="F289" s="51">
        <f>F296+F323+F333</f>
        <v>0</v>
      </c>
    </row>
    <row r="290" spans="1:6">
      <c r="A290" s="52" t="s">
        <v>138</v>
      </c>
      <c r="B290" s="52" t="s">
        <v>46</v>
      </c>
      <c r="C290" s="46"/>
      <c r="D290" s="70"/>
      <c r="E290" s="310"/>
      <c r="F290" s="86"/>
    </row>
    <row r="291" spans="1:6" ht="25.5">
      <c r="A291" s="26" t="s">
        <v>698</v>
      </c>
      <c r="B291" s="26" t="s">
        <v>47</v>
      </c>
      <c r="C291" s="135"/>
      <c r="D291" s="136"/>
      <c r="E291" s="136"/>
      <c r="F291" s="137"/>
    </row>
    <row r="292" spans="1:6" ht="24">
      <c r="A292" s="32" t="s">
        <v>699</v>
      </c>
      <c r="B292" s="159" t="s">
        <v>48</v>
      </c>
      <c r="C292" s="135"/>
      <c r="D292" s="136"/>
      <c r="E292" s="136"/>
      <c r="F292" s="137"/>
    </row>
    <row r="293" spans="1:6" ht="36">
      <c r="A293" s="32" t="s">
        <v>700</v>
      </c>
      <c r="B293" s="159" t="s">
        <v>49</v>
      </c>
      <c r="C293" s="135"/>
      <c r="D293" s="136"/>
      <c r="E293" s="136"/>
      <c r="F293" s="137"/>
    </row>
    <row r="294" spans="1:6">
      <c r="A294" s="26" t="s">
        <v>701</v>
      </c>
      <c r="B294" s="26" t="s">
        <v>10</v>
      </c>
      <c r="C294" s="135"/>
      <c r="D294" s="136"/>
      <c r="E294" s="136"/>
      <c r="F294" s="137"/>
    </row>
    <row r="295" spans="1:6" ht="96">
      <c r="A295" s="32" t="s">
        <v>702</v>
      </c>
      <c r="B295" s="159" t="s">
        <v>695</v>
      </c>
      <c r="C295" s="135"/>
      <c r="D295" s="136"/>
      <c r="E295" s="136"/>
      <c r="F295" s="137"/>
    </row>
    <row r="296" spans="1:6">
      <c r="A296" s="52" t="s">
        <v>139</v>
      </c>
      <c r="B296" s="52" t="s">
        <v>50</v>
      </c>
      <c r="C296" s="46"/>
      <c r="D296" s="70"/>
      <c r="E296" s="310"/>
      <c r="F296" s="86">
        <f>SUM(F297:F322)</f>
        <v>0</v>
      </c>
    </row>
    <row r="297" spans="1:6">
      <c r="A297" s="26" t="s">
        <v>703</v>
      </c>
      <c r="B297" s="26" t="s">
        <v>51</v>
      </c>
      <c r="C297" s="27"/>
      <c r="D297" s="93"/>
      <c r="E297" s="318"/>
      <c r="F297" s="35"/>
    </row>
    <row r="298" spans="1:6" ht="132">
      <c r="A298" s="32" t="s">
        <v>704</v>
      </c>
      <c r="B298" s="204" t="s">
        <v>52</v>
      </c>
      <c r="C298" s="147"/>
      <c r="D298" s="139"/>
      <c r="E298" s="139"/>
      <c r="F298" s="148"/>
    </row>
    <row r="299" spans="1:6" ht="24">
      <c r="A299" s="32" t="s">
        <v>705</v>
      </c>
      <c r="B299" s="128" t="s">
        <v>53</v>
      </c>
      <c r="C299" s="27"/>
      <c r="D299" s="82"/>
      <c r="E299" s="312"/>
      <c r="F299" s="41"/>
    </row>
    <row r="300" spans="1:6" ht="36">
      <c r="A300" s="32" t="s">
        <v>706</v>
      </c>
      <c r="B300" s="128" t="s">
        <v>1758</v>
      </c>
      <c r="C300" s="27"/>
      <c r="D300" s="82"/>
      <c r="E300" s="312"/>
      <c r="F300" s="41"/>
    </row>
    <row r="301" spans="1:6" ht="24">
      <c r="A301" s="32" t="s">
        <v>707</v>
      </c>
      <c r="B301" s="205" t="s">
        <v>1070</v>
      </c>
      <c r="C301" s="27"/>
      <c r="D301" s="82"/>
      <c r="E301" s="312"/>
      <c r="F301" s="41"/>
    </row>
    <row r="302" spans="1:6" ht="51">
      <c r="A302" s="26" t="s">
        <v>1011</v>
      </c>
      <c r="B302" s="26" t="s">
        <v>1065</v>
      </c>
      <c r="C302" s="27"/>
      <c r="D302" s="93"/>
      <c r="E302" s="177"/>
      <c r="F302" s="28"/>
    </row>
    <row r="303" spans="1:6" ht="36">
      <c r="A303" s="32" t="s">
        <v>1067</v>
      </c>
      <c r="B303" s="196" t="s">
        <v>1068</v>
      </c>
      <c r="C303" s="27"/>
      <c r="D303" s="93"/>
      <c r="E303" s="177"/>
      <c r="F303" s="28"/>
    </row>
    <row r="304" spans="1:6" ht="36">
      <c r="A304" s="32" t="s">
        <v>1012</v>
      </c>
      <c r="B304" s="196" t="s">
        <v>1135</v>
      </c>
      <c r="C304" s="147" t="s">
        <v>13</v>
      </c>
      <c r="D304" s="150">
        <v>1860</v>
      </c>
      <c r="E304" s="315"/>
      <c r="F304" s="148">
        <f>D304*E304</f>
        <v>0</v>
      </c>
    </row>
    <row r="305" spans="1:6" ht="48">
      <c r="A305" s="32" t="s">
        <v>1013</v>
      </c>
      <c r="B305" s="196" t="s">
        <v>1136</v>
      </c>
      <c r="C305" s="147" t="s">
        <v>13</v>
      </c>
      <c r="D305" s="150">
        <v>265</v>
      </c>
      <c r="E305" s="315"/>
      <c r="F305" s="148">
        <f>D305*E305</f>
        <v>0</v>
      </c>
    </row>
    <row r="306" spans="1:6" ht="36">
      <c r="A306" s="32" t="s">
        <v>1066</v>
      </c>
      <c r="B306" s="196" t="s">
        <v>1139</v>
      </c>
      <c r="C306" s="147" t="s">
        <v>13</v>
      </c>
      <c r="D306" s="150">
        <v>820</v>
      </c>
      <c r="E306" s="315"/>
      <c r="F306" s="148">
        <f>D306*E306</f>
        <v>0</v>
      </c>
    </row>
    <row r="307" spans="1:6" ht="72">
      <c r="A307" s="32" t="s">
        <v>1137</v>
      </c>
      <c r="B307" s="196" t="s">
        <v>1069</v>
      </c>
      <c r="C307" s="147" t="s">
        <v>66</v>
      </c>
      <c r="D307" s="150">
        <v>398</v>
      </c>
      <c r="E307" s="315"/>
      <c r="F307" s="148">
        <f>D307*E307</f>
        <v>0</v>
      </c>
    </row>
    <row r="308" spans="1:6" ht="51">
      <c r="A308" s="26" t="s">
        <v>1014</v>
      </c>
      <c r="B308" s="26" t="s">
        <v>1411</v>
      </c>
      <c r="C308" s="27"/>
      <c r="D308" s="93"/>
      <c r="E308" s="177"/>
      <c r="F308" s="28"/>
    </row>
    <row r="309" spans="1:6" ht="60">
      <c r="A309" s="32" t="s">
        <v>1015</v>
      </c>
      <c r="B309" s="196" t="s">
        <v>1412</v>
      </c>
      <c r="C309" s="147" t="s">
        <v>13</v>
      </c>
      <c r="D309" s="150">
        <v>3720</v>
      </c>
      <c r="E309" s="315"/>
      <c r="F309" s="148">
        <f>D309*E309</f>
        <v>0</v>
      </c>
    </row>
    <row r="310" spans="1:6" ht="72">
      <c r="A310" s="32" t="s">
        <v>1016</v>
      </c>
      <c r="B310" s="128" t="s">
        <v>1138</v>
      </c>
      <c r="C310" s="147" t="s">
        <v>13</v>
      </c>
      <c r="D310" s="150">
        <v>530</v>
      </c>
      <c r="E310" s="315"/>
      <c r="F310" s="148">
        <f>D310*E310</f>
        <v>0</v>
      </c>
    </row>
    <row r="311" spans="1:6" ht="60">
      <c r="A311" s="32" t="s">
        <v>1017</v>
      </c>
      <c r="B311" s="128" t="s">
        <v>1144</v>
      </c>
      <c r="C311" s="147" t="s">
        <v>13</v>
      </c>
      <c r="D311" s="150">
        <v>950</v>
      </c>
      <c r="E311" s="315"/>
      <c r="F311" s="148">
        <f>D311*E311</f>
        <v>0</v>
      </c>
    </row>
    <row r="312" spans="1:6" ht="72">
      <c r="A312" s="32" t="s">
        <v>1143</v>
      </c>
      <c r="B312" s="131" t="s">
        <v>1716</v>
      </c>
      <c r="C312" s="147" t="s">
        <v>13</v>
      </c>
      <c r="D312" s="150">
        <v>61.2</v>
      </c>
      <c r="E312" s="315"/>
      <c r="F312" s="148">
        <f>D312*E312</f>
        <v>0</v>
      </c>
    </row>
    <row r="313" spans="1:6" ht="60">
      <c r="A313" s="32" t="s">
        <v>1145</v>
      </c>
      <c r="B313" s="128" t="s">
        <v>1146</v>
      </c>
      <c r="C313" s="147" t="s">
        <v>13</v>
      </c>
      <c r="D313" s="150">
        <v>145</v>
      </c>
      <c r="E313" s="315"/>
      <c r="F313" s="148">
        <f>D313*E313</f>
        <v>0</v>
      </c>
    </row>
    <row r="314" spans="1:6" ht="51">
      <c r="A314" s="26" t="s">
        <v>1018</v>
      </c>
      <c r="B314" s="26" t="s">
        <v>1110</v>
      </c>
      <c r="C314" s="27"/>
      <c r="D314" s="93"/>
      <c r="E314" s="177"/>
      <c r="F314" s="28"/>
    </row>
    <row r="315" spans="1:6" ht="36">
      <c r="A315" s="32" t="s">
        <v>1019</v>
      </c>
      <c r="B315" s="196" t="s">
        <v>1330</v>
      </c>
      <c r="C315" s="147" t="s">
        <v>13</v>
      </c>
      <c r="D315" s="150">
        <v>425.9</v>
      </c>
      <c r="E315" s="315"/>
      <c r="F315" s="148">
        <f>D315*E315</f>
        <v>0</v>
      </c>
    </row>
    <row r="316" spans="1:6" ht="36">
      <c r="A316" s="32" t="s">
        <v>1111</v>
      </c>
      <c r="B316" s="196" t="s">
        <v>1142</v>
      </c>
      <c r="C316" s="147" t="s">
        <v>13</v>
      </c>
      <c r="D316" s="150">
        <v>309.8</v>
      </c>
      <c r="E316" s="315"/>
      <c r="F316" s="148">
        <f>D316*E316</f>
        <v>0</v>
      </c>
    </row>
    <row r="317" spans="1:6" ht="36">
      <c r="A317" s="32" t="s">
        <v>1112</v>
      </c>
      <c r="B317" s="196" t="s">
        <v>1331</v>
      </c>
      <c r="C317" s="147" t="s">
        <v>13</v>
      </c>
      <c r="D317" s="150">
        <v>554.70000000000005</v>
      </c>
      <c r="E317" s="315"/>
      <c r="F317" s="148">
        <f>D317*E317</f>
        <v>0</v>
      </c>
    </row>
    <row r="318" spans="1:6" ht="48">
      <c r="A318" s="32" t="s">
        <v>1332</v>
      </c>
      <c r="B318" s="196" t="s">
        <v>1766</v>
      </c>
      <c r="C318" s="147" t="s">
        <v>13</v>
      </c>
      <c r="D318" s="150">
        <v>330.9</v>
      </c>
      <c r="E318" s="315"/>
      <c r="F318" s="148">
        <f>D318*E318</f>
        <v>0</v>
      </c>
    </row>
    <row r="319" spans="1:6" ht="48">
      <c r="A319" s="32" t="s">
        <v>1767</v>
      </c>
      <c r="B319" s="196" t="s">
        <v>1768</v>
      </c>
      <c r="C319" s="147" t="s">
        <v>13</v>
      </c>
      <c r="D319" s="150">
        <v>72</v>
      </c>
      <c r="E319" s="315"/>
      <c r="F319" s="148">
        <f>D319*E319</f>
        <v>0</v>
      </c>
    </row>
    <row r="320" spans="1:6" ht="25.5">
      <c r="A320" s="26" t="s">
        <v>1113</v>
      </c>
      <c r="B320" s="26" t="s">
        <v>1115</v>
      </c>
      <c r="C320" s="27"/>
      <c r="D320" s="93"/>
      <c r="E320" s="177"/>
      <c r="F320" s="28"/>
    </row>
    <row r="321" spans="1:6" ht="24">
      <c r="A321" s="32" t="s">
        <v>1114</v>
      </c>
      <c r="B321" s="196" t="s">
        <v>1116</v>
      </c>
      <c r="C321" s="147" t="s">
        <v>13</v>
      </c>
      <c r="D321" s="150">
        <v>885.59999999999991</v>
      </c>
      <c r="E321" s="315"/>
      <c r="F321" s="148">
        <f>D321*E321</f>
        <v>0</v>
      </c>
    </row>
    <row r="322" spans="1:6" ht="24">
      <c r="A322" s="32" t="s">
        <v>1118</v>
      </c>
      <c r="B322" s="196" t="s">
        <v>1117</v>
      </c>
      <c r="C322" s="206" t="s">
        <v>13</v>
      </c>
      <c r="D322" s="150">
        <v>1616.5</v>
      </c>
      <c r="E322" s="315"/>
      <c r="F322" s="148">
        <f>D322*E322</f>
        <v>0</v>
      </c>
    </row>
    <row r="323" spans="1:6">
      <c r="A323" s="52" t="s">
        <v>140</v>
      </c>
      <c r="B323" s="52" t="s">
        <v>1109</v>
      </c>
      <c r="C323" s="46"/>
      <c r="D323" s="70"/>
      <c r="E323" s="310"/>
      <c r="F323" s="86">
        <f>SUM(F324:F332)</f>
        <v>0</v>
      </c>
    </row>
    <row r="324" spans="1:6" ht="14.25">
      <c r="A324" s="26" t="s">
        <v>1106</v>
      </c>
      <c r="B324" s="26" t="s">
        <v>1128</v>
      </c>
      <c r="C324" s="27"/>
      <c r="D324" s="93"/>
      <c r="E324" s="177"/>
      <c r="F324" s="28"/>
    </row>
    <row r="325" spans="1:6" ht="156">
      <c r="A325" s="29" t="s">
        <v>704</v>
      </c>
      <c r="B325" s="179" t="s">
        <v>1129</v>
      </c>
      <c r="C325" s="27"/>
      <c r="D325" s="93"/>
      <c r="E325" s="177"/>
      <c r="F325" s="28"/>
    </row>
    <row r="326" spans="1:6" ht="48">
      <c r="A326" s="29" t="s">
        <v>705</v>
      </c>
      <c r="B326" s="179" t="s">
        <v>1131</v>
      </c>
      <c r="C326" s="27"/>
      <c r="D326" s="93"/>
      <c r="E326" s="177"/>
      <c r="F326" s="28"/>
    </row>
    <row r="327" spans="1:6" ht="102">
      <c r="A327" s="26" t="s">
        <v>1107</v>
      </c>
      <c r="B327" s="26" t="s">
        <v>1166</v>
      </c>
      <c r="C327" s="27"/>
      <c r="D327" s="93"/>
      <c r="E327" s="177"/>
      <c r="F327" s="28"/>
    </row>
    <row r="328" spans="1:6" ht="36">
      <c r="A328" s="29" t="s">
        <v>1108</v>
      </c>
      <c r="B328" s="179" t="s">
        <v>1150</v>
      </c>
      <c r="C328" s="207" t="s">
        <v>13</v>
      </c>
      <c r="D328" s="139">
        <v>180.2</v>
      </c>
      <c r="E328" s="315"/>
      <c r="F328" s="31">
        <f t="shared" ref="F328" si="32">D328*E328</f>
        <v>0</v>
      </c>
    </row>
    <row r="329" spans="1:6" ht="48">
      <c r="A329" s="29" t="s">
        <v>1119</v>
      </c>
      <c r="B329" s="179" t="s">
        <v>1122</v>
      </c>
      <c r="C329" s="207" t="s">
        <v>13</v>
      </c>
      <c r="D329" s="139">
        <v>224.6</v>
      </c>
      <c r="E329" s="315"/>
      <c r="F329" s="31">
        <f t="shared" ref="F329" si="33">D329*E329</f>
        <v>0</v>
      </c>
    </row>
    <row r="330" spans="1:6" ht="76.5">
      <c r="A330" s="26" t="s">
        <v>1120</v>
      </c>
      <c r="B330" s="26" t="s">
        <v>1130</v>
      </c>
      <c r="C330" s="27"/>
      <c r="D330" s="93"/>
      <c r="E330" s="177"/>
      <c r="F330" s="28"/>
    </row>
    <row r="331" spans="1:6" ht="36">
      <c r="A331" s="29" t="s">
        <v>1121</v>
      </c>
      <c r="B331" s="179" t="s">
        <v>1148</v>
      </c>
      <c r="C331" s="207" t="s">
        <v>13</v>
      </c>
      <c r="D331" s="139">
        <f>85.2+245.7</f>
        <v>330.9</v>
      </c>
      <c r="E331" s="315"/>
      <c r="F331" s="31">
        <f t="shared" ref="F331" si="34">D331*E331</f>
        <v>0</v>
      </c>
    </row>
    <row r="332" spans="1:6" ht="48">
      <c r="A332" s="29" t="s">
        <v>1123</v>
      </c>
      <c r="B332" s="179" t="s">
        <v>1124</v>
      </c>
      <c r="C332" s="207" t="s">
        <v>13</v>
      </c>
      <c r="D332" s="139">
        <v>1616.5</v>
      </c>
      <c r="E332" s="315"/>
      <c r="F332" s="31">
        <f t="shared" ref="F332" si="35">D332*E332</f>
        <v>0</v>
      </c>
    </row>
    <row r="333" spans="1:6">
      <c r="A333" s="52" t="s">
        <v>141</v>
      </c>
      <c r="B333" s="52" t="s">
        <v>54</v>
      </c>
      <c r="C333" s="46"/>
      <c r="D333" s="70"/>
      <c r="E333" s="310"/>
      <c r="F333" s="86">
        <f>SUM(F334:F336)</f>
        <v>0</v>
      </c>
    </row>
    <row r="334" spans="1:6" ht="25.5">
      <c r="A334" s="127" t="s">
        <v>1132</v>
      </c>
      <c r="B334" s="127" t="s">
        <v>55</v>
      </c>
      <c r="C334" s="27"/>
      <c r="D334" s="94"/>
      <c r="E334" s="94"/>
      <c r="F334" s="35"/>
    </row>
    <row r="335" spans="1:6" ht="24">
      <c r="A335" s="32" t="s">
        <v>1133</v>
      </c>
      <c r="B335" s="128" t="s">
        <v>56</v>
      </c>
      <c r="C335" s="147" t="s">
        <v>11</v>
      </c>
      <c r="D335" s="139">
        <v>1</v>
      </c>
      <c r="E335" s="315"/>
      <c r="F335" s="148">
        <f>D335*E335</f>
        <v>0</v>
      </c>
    </row>
    <row r="336" spans="1:6">
      <c r="A336" s="32" t="s">
        <v>1134</v>
      </c>
      <c r="B336" s="128" t="s">
        <v>57</v>
      </c>
      <c r="C336" s="147" t="s">
        <v>11</v>
      </c>
      <c r="D336" s="139">
        <v>1</v>
      </c>
      <c r="E336" s="315"/>
      <c r="F336" s="148">
        <f>D336*E336</f>
        <v>0</v>
      </c>
    </row>
    <row r="337" spans="1:6" ht="15.75">
      <c r="A337" s="5" t="s">
        <v>105</v>
      </c>
      <c r="B337" s="5" t="s">
        <v>107</v>
      </c>
      <c r="C337" s="6"/>
      <c r="D337" s="62" t="s">
        <v>4</v>
      </c>
      <c r="E337" s="319"/>
      <c r="F337" s="7"/>
    </row>
    <row r="338" spans="1:6" ht="15">
      <c r="A338" s="49" t="s">
        <v>106</v>
      </c>
      <c r="B338" s="76" t="s">
        <v>337</v>
      </c>
      <c r="C338" s="50"/>
      <c r="D338" s="65" t="s">
        <v>4</v>
      </c>
      <c r="E338" s="320"/>
      <c r="F338" s="55"/>
    </row>
    <row r="339" spans="1:6" ht="15">
      <c r="A339" s="47" t="s">
        <v>142</v>
      </c>
      <c r="B339" s="77" t="s">
        <v>458</v>
      </c>
      <c r="C339" s="48"/>
      <c r="D339" s="69" t="s">
        <v>4</v>
      </c>
      <c r="E339" s="321"/>
      <c r="F339" s="51">
        <f>F350+F367</f>
        <v>0</v>
      </c>
    </row>
    <row r="340" spans="1:6">
      <c r="A340" s="52" t="s">
        <v>143</v>
      </c>
      <c r="B340" s="61" t="s">
        <v>9</v>
      </c>
      <c r="C340" s="46"/>
      <c r="D340" s="70"/>
      <c r="E340" s="310"/>
      <c r="F340" s="54"/>
    </row>
    <row r="341" spans="1:6" ht="25.5">
      <c r="A341" s="26" t="s">
        <v>464</v>
      </c>
      <c r="B341" s="208" t="s">
        <v>59</v>
      </c>
      <c r="C341" s="38"/>
      <c r="D341" s="71"/>
      <c r="E341" s="177"/>
      <c r="F341" s="28"/>
    </row>
    <row r="342" spans="1:6" ht="60">
      <c r="A342" s="29" t="s">
        <v>465</v>
      </c>
      <c r="B342" s="159" t="s">
        <v>60</v>
      </c>
      <c r="C342" s="38"/>
      <c r="D342" s="71"/>
      <c r="E342" s="177"/>
      <c r="F342" s="28"/>
    </row>
    <row r="343" spans="1:6" ht="48">
      <c r="A343" s="29" t="s">
        <v>466</v>
      </c>
      <c r="B343" s="159" t="s">
        <v>61</v>
      </c>
      <c r="C343" s="38"/>
      <c r="D343" s="71"/>
      <c r="E343" s="177"/>
      <c r="F343" s="28"/>
    </row>
    <row r="344" spans="1:6" ht="84">
      <c r="A344" s="29" t="s">
        <v>467</v>
      </c>
      <c r="B344" s="159" t="s">
        <v>1319</v>
      </c>
      <c r="C344" s="38"/>
      <c r="D344" s="71"/>
      <c r="E344" s="177"/>
      <c r="F344" s="28"/>
    </row>
    <row r="345" spans="1:6" ht="120">
      <c r="A345" s="29" t="s">
        <v>468</v>
      </c>
      <c r="B345" s="117" t="s">
        <v>1731</v>
      </c>
      <c r="C345" s="38"/>
      <c r="D345" s="71"/>
      <c r="E345" s="177"/>
      <c r="F345" s="28"/>
    </row>
    <row r="346" spans="1:6" ht="192">
      <c r="A346" s="29" t="s">
        <v>469</v>
      </c>
      <c r="B346" s="159" t="s">
        <v>536</v>
      </c>
      <c r="C346" s="38"/>
      <c r="D346" s="71"/>
      <c r="E346" s="177"/>
      <c r="F346" s="28"/>
    </row>
    <row r="347" spans="1:6" ht="14.25">
      <c r="A347" s="26" t="s">
        <v>470</v>
      </c>
      <c r="B347" s="208" t="s">
        <v>10</v>
      </c>
      <c r="C347" s="38"/>
      <c r="D347" s="71"/>
      <c r="E347" s="177"/>
      <c r="F347" s="28"/>
    </row>
    <row r="348" spans="1:6" ht="108">
      <c r="A348" s="29" t="s">
        <v>471</v>
      </c>
      <c r="B348" s="159" t="s">
        <v>191</v>
      </c>
      <c r="C348" s="38"/>
      <c r="D348" s="71"/>
      <c r="E348" s="177"/>
      <c r="F348" s="28"/>
    </row>
    <row r="349" spans="1:6" ht="180">
      <c r="A349" s="29" t="s">
        <v>472</v>
      </c>
      <c r="B349" s="117" t="s">
        <v>1732</v>
      </c>
      <c r="C349" s="38"/>
      <c r="D349" s="71"/>
      <c r="E349" s="177"/>
      <c r="F349" s="28"/>
    </row>
    <row r="350" spans="1:6">
      <c r="A350" s="52" t="s">
        <v>144</v>
      </c>
      <c r="B350" s="61" t="s">
        <v>516</v>
      </c>
      <c r="C350" s="46"/>
      <c r="D350" s="70"/>
      <c r="E350" s="310"/>
      <c r="F350" s="86">
        <f>SUM(F351:F366)</f>
        <v>0</v>
      </c>
    </row>
    <row r="351" spans="1:6" ht="51">
      <c r="A351" s="183" t="s">
        <v>473</v>
      </c>
      <c r="B351" s="183" t="s">
        <v>459</v>
      </c>
      <c r="C351" s="184"/>
      <c r="D351" s="209"/>
      <c r="E351" s="209"/>
      <c r="F351" s="186"/>
    </row>
    <row r="352" spans="1:6" ht="276">
      <c r="A352" s="32" t="s">
        <v>474</v>
      </c>
      <c r="B352" s="181" t="s">
        <v>1759</v>
      </c>
      <c r="C352" s="184"/>
      <c r="D352" s="185"/>
      <c r="E352" s="209"/>
      <c r="F352" s="186"/>
    </row>
    <row r="353" spans="1:6" ht="24">
      <c r="A353" s="32" t="s">
        <v>477</v>
      </c>
      <c r="B353" s="181" t="s">
        <v>460</v>
      </c>
      <c r="C353" s="202" t="s">
        <v>62</v>
      </c>
      <c r="D353" s="189">
        <v>283.85000000000002</v>
      </c>
      <c r="E353" s="315"/>
      <c r="F353" s="190">
        <f t="shared" ref="F353:F360" si="36">D353*E353</f>
        <v>0</v>
      </c>
    </row>
    <row r="354" spans="1:6" ht="36">
      <c r="A354" s="32" t="s">
        <v>478</v>
      </c>
      <c r="B354" s="181" t="s">
        <v>461</v>
      </c>
      <c r="C354" s="202" t="s">
        <v>62</v>
      </c>
      <c r="D354" s="189">
        <v>11.77</v>
      </c>
      <c r="E354" s="315"/>
      <c r="F354" s="190">
        <f t="shared" si="36"/>
        <v>0</v>
      </c>
    </row>
    <row r="355" spans="1:6" ht="36">
      <c r="A355" s="32" t="s">
        <v>479</v>
      </c>
      <c r="B355" s="181" t="s">
        <v>462</v>
      </c>
      <c r="C355" s="202" t="s">
        <v>62</v>
      </c>
      <c r="D355" s="189">
        <v>10.68</v>
      </c>
      <c r="E355" s="315"/>
      <c r="F355" s="190">
        <f t="shared" si="36"/>
        <v>0</v>
      </c>
    </row>
    <row r="356" spans="1:6" ht="24">
      <c r="A356" s="32" t="s">
        <v>480</v>
      </c>
      <c r="B356" s="181" t="s">
        <v>463</v>
      </c>
      <c r="C356" s="202" t="s">
        <v>62</v>
      </c>
      <c r="D356" s="189">
        <v>1.43</v>
      </c>
      <c r="E356" s="315"/>
      <c r="F356" s="190">
        <f t="shared" si="36"/>
        <v>0</v>
      </c>
    </row>
    <row r="357" spans="1:6" ht="24">
      <c r="A357" s="32" t="s">
        <v>481</v>
      </c>
      <c r="B357" s="181" t="s">
        <v>476</v>
      </c>
      <c r="C357" s="202" t="s">
        <v>62</v>
      </c>
      <c r="D357" s="189">
        <v>6.95</v>
      </c>
      <c r="E357" s="315"/>
      <c r="F357" s="190">
        <f t="shared" si="36"/>
        <v>0</v>
      </c>
    </row>
    <row r="358" spans="1:6" ht="36">
      <c r="A358" s="32" t="s">
        <v>482</v>
      </c>
      <c r="B358" s="181" t="s">
        <v>475</v>
      </c>
      <c r="C358" s="202" t="s">
        <v>62</v>
      </c>
      <c r="D358" s="189">
        <v>5.66</v>
      </c>
      <c r="E358" s="315"/>
      <c r="F358" s="190">
        <f t="shared" si="36"/>
        <v>0</v>
      </c>
    </row>
    <row r="359" spans="1:6" ht="60">
      <c r="A359" s="32" t="s">
        <v>483</v>
      </c>
      <c r="B359" s="181" t="s">
        <v>486</v>
      </c>
      <c r="C359" s="202" t="s">
        <v>62</v>
      </c>
      <c r="D359" s="189">
        <v>2.16</v>
      </c>
      <c r="E359" s="315"/>
      <c r="F359" s="190">
        <f t="shared" si="36"/>
        <v>0</v>
      </c>
    </row>
    <row r="360" spans="1:6" ht="36">
      <c r="A360" s="32" t="s">
        <v>484</v>
      </c>
      <c r="B360" s="181" t="s">
        <v>1729</v>
      </c>
      <c r="C360" s="202" t="s">
        <v>62</v>
      </c>
      <c r="D360" s="189">
        <v>3.72</v>
      </c>
      <c r="E360" s="315"/>
      <c r="F360" s="190">
        <f t="shared" si="36"/>
        <v>0</v>
      </c>
    </row>
    <row r="361" spans="1:6" ht="36">
      <c r="A361" s="32" t="s">
        <v>485</v>
      </c>
      <c r="B361" s="181" t="s">
        <v>1730</v>
      </c>
      <c r="C361" s="202" t="s">
        <v>30</v>
      </c>
      <c r="D361" s="210">
        <v>20</v>
      </c>
      <c r="E361" s="315"/>
      <c r="F361" s="190">
        <f>D361*E361</f>
        <v>0</v>
      </c>
    </row>
    <row r="362" spans="1:6" ht="51">
      <c r="A362" s="183" t="s">
        <v>507</v>
      </c>
      <c r="B362" s="183" t="s">
        <v>510</v>
      </c>
      <c r="C362" s="184"/>
      <c r="D362" s="209"/>
      <c r="E362" s="209"/>
      <c r="F362" s="186"/>
    </row>
    <row r="363" spans="1:6" ht="144">
      <c r="A363" s="32" t="s">
        <v>508</v>
      </c>
      <c r="B363" s="181" t="s">
        <v>506</v>
      </c>
      <c r="C363" s="184"/>
      <c r="D363" s="185"/>
      <c r="E363" s="209"/>
      <c r="F363" s="186"/>
    </row>
    <row r="364" spans="1:6" ht="24">
      <c r="A364" s="32" t="s">
        <v>509</v>
      </c>
      <c r="B364" s="181" t="s">
        <v>511</v>
      </c>
      <c r="C364" s="202" t="s">
        <v>62</v>
      </c>
      <c r="D364" s="189">
        <v>32</v>
      </c>
      <c r="E364" s="315"/>
      <c r="F364" s="190">
        <f t="shared" ref="F364:F366" si="37">D364*E364</f>
        <v>0</v>
      </c>
    </row>
    <row r="365" spans="1:6" ht="102">
      <c r="A365" s="183" t="s">
        <v>513</v>
      </c>
      <c r="B365" s="183" t="s">
        <v>512</v>
      </c>
      <c r="C365" s="184"/>
      <c r="D365" s="185"/>
      <c r="E365" s="209"/>
      <c r="F365" s="186"/>
    </row>
    <row r="366" spans="1:6" ht="96">
      <c r="A366" s="32" t="s">
        <v>514</v>
      </c>
      <c r="B366" s="181" t="s">
        <v>515</v>
      </c>
      <c r="C366" s="202" t="s">
        <v>13</v>
      </c>
      <c r="D366" s="189">
        <v>2522</v>
      </c>
      <c r="E366" s="315"/>
      <c r="F366" s="190">
        <f t="shared" si="37"/>
        <v>0</v>
      </c>
    </row>
    <row r="367" spans="1:6">
      <c r="A367" s="52" t="s">
        <v>145</v>
      </c>
      <c r="B367" s="61" t="s">
        <v>517</v>
      </c>
      <c r="C367" s="46"/>
      <c r="D367" s="70"/>
      <c r="E367" s="310"/>
      <c r="F367" s="86">
        <f>SUM(F368:F380)</f>
        <v>0</v>
      </c>
    </row>
    <row r="368" spans="1:6" ht="51">
      <c r="A368" s="211" t="s">
        <v>518</v>
      </c>
      <c r="B368" s="183" t="s">
        <v>521</v>
      </c>
      <c r="C368" s="184"/>
      <c r="D368" s="209"/>
      <c r="E368" s="209"/>
      <c r="F368" s="186"/>
    </row>
    <row r="369" spans="1:6" ht="216">
      <c r="A369" s="32" t="s">
        <v>519</v>
      </c>
      <c r="B369" s="187" t="s">
        <v>1167</v>
      </c>
      <c r="C369" s="184"/>
      <c r="D369" s="209"/>
      <c r="E369" s="209"/>
      <c r="F369" s="186"/>
    </row>
    <row r="370" spans="1:6" ht="36">
      <c r="A370" s="32" t="s">
        <v>525</v>
      </c>
      <c r="B370" s="187" t="s">
        <v>522</v>
      </c>
      <c r="C370" s="188" t="s">
        <v>62</v>
      </c>
      <c r="D370" s="189">
        <v>10.63</v>
      </c>
      <c r="E370" s="315"/>
      <c r="F370" s="190">
        <f t="shared" ref="F370:F371" si="38">D370*E370</f>
        <v>0</v>
      </c>
    </row>
    <row r="371" spans="1:6" ht="24">
      <c r="A371" s="32" t="s">
        <v>530</v>
      </c>
      <c r="B371" s="187" t="s">
        <v>1154</v>
      </c>
      <c r="C371" s="188" t="s">
        <v>30</v>
      </c>
      <c r="D371" s="210">
        <v>2</v>
      </c>
      <c r="E371" s="315"/>
      <c r="F371" s="190">
        <f t="shared" si="38"/>
        <v>0</v>
      </c>
    </row>
    <row r="372" spans="1:6" ht="24">
      <c r="A372" s="32" t="s">
        <v>1140</v>
      </c>
      <c r="B372" s="187" t="s">
        <v>1141</v>
      </c>
      <c r="C372" s="188" t="s">
        <v>30</v>
      </c>
      <c r="D372" s="210">
        <v>2</v>
      </c>
      <c r="E372" s="315"/>
      <c r="F372" s="190">
        <f t="shared" ref="F372" si="39">D372*E372</f>
        <v>0</v>
      </c>
    </row>
    <row r="373" spans="1:6" ht="24">
      <c r="A373" s="32" t="s">
        <v>1153</v>
      </c>
      <c r="B373" s="187" t="s">
        <v>1155</v>
      </c>
      <c r="C373" s="188" t="s">
        <v>30</v>
      </c>
      <c r="D373" s="210">
        <v>2</v>
      </c>
      <c r="E373" s="315"/>
      <c r="F373" s="190">
        <f t="shared" ref="F373" si="40">D373*E373</f>
        <v>0</v>
      </c>
    </row>
    <row r="374" spans="1:6" ht="51">
      <c r="A374" s="211" t="s">
        <v>523</v>
      </c>
      <c r="B374" s="183" t="s">
        <v>532</v>
      </c>
      <c r="C374" s="184"/>
      <c r="D374" s="185"/>
      <c r="E374" s="209"/>
      <c r="F374" s="186"/>
    </row>
    <row r="375" spans="1:6" ht="48">
      <c r="A375" s="32" t="s">
        <v>520</v>
      </c>
      <c r="B375" s="187" t="s">
        <v>1156</v>
      </c>
      <c r="C375" s="184"/>
      <c r="D375" s="185"/>
      <c r="E375" s="209"/>
      <c r="F375" s="186"/>
    </row>
    <row r="376" spans="1:6" ht="36">
      <c r="A376" s="32" t="s">
        <v>524</v>
      </c>
      <c r="B376" s="187" t="s">
        <v>531</v>
      </c>
      <c r="C376" s="188" t="s">
        <v>13</v>
      </c>
      <c r="D376" s="189">
        <v>35</v>
      </c>
      <c r="E376" s="315"/>
      <c r="F376" s="190">
        <f t="shared" ref="F376" si="41">D376*E376</f>
        <v>0</v>
      </c>
    </row>
    <row r="377" spans="1:6" ht="63.75">
      <c r="A377" s="211" t="s">
        <v>527</v>
      </c>
      <c r="B377" s="183" t="s">
        <v>1169</v>
      </c>
      <c r="C377" s="184"/>
      <c r="D377" s="185"/>
      <c r="E377" s="209"/>
      <c r="F377" s="186"/>
    </row>
    <row r="378" spans="1:6" ht="84">
      <c r="A378" s="32" t="s">
        <v>528</v>
      </c>
      <c r="B378" s="187" t="s">
        <v>1168</v>
      </c>
      <c r="C378" s="184"/>
      <c r="D378" s="185"/>
      <c r="E378" s="209"/>
      <c r="F378" s="186"/>
    </row>
    <row r="379" spans="1:6" ht="36">
      <c r="A379" s="32" t="s">
        <v>529</v>
      </c>
      <c r="B379" s="187" t="s">
        <v>1170</v>
      </c>
      <c r="C379" s="188" t="s">
        <v>13</v>
      </c>
      <c r="D379" s="189">
        <v>35</v>
      </c>
      <c r="E379" s="315"/>
      <c r="F379" s="190">
        <f t="shared" ref="F379" si="42">D379*E379</f>
        <v>0</v>
      </c>
    </row>
    <row r="380" spans="1:6">
      <c r="A380" s="32" t="s">
        <v>533</v>
      </c>
      <c r="B380" s="187" t="s">
        <v>526</v>
      </c>
      <c r="C380" s="188" t="s">
        <v>30</v>
      </c>
      <c r="D380" s="189">
        <v>110</v>
      </c>
      <c r="E380" s="315"/>
      <c r="F380" s="190">
        <f t="shared" ref="F380" si="43">D380*E380</f>
        <v>0</v>
      </c>
    </row>
    <row r="381" spans="1:6" ht="15.75">
      <c r="A381" s="5" t="s">
        <v>105</v>
      </c>
      <c r="B381" s="5" t="s">
        <v>107</v>
      </c>
      <c r="C381" s="6"/>
      <c r="D381" s="62" t="s">
        <v>4</v>
      </c>
      <c r="E381" s="301"/>
      <c r="F381" s="7"/>
    </row>
    <row r="382" spans="1:6" ht="15">
      <c r="A382" s="49" t="s">
        <v>106</v>
      </c>
      <c r="B382" s="49" t="s">
        <v>337</v>
      </c>
      <c r="C382" s="50"/>
      <c r="D382" s="65" t="s">
        <v>4</v>
      </c>
      <c r="E382" s="302"/>
      <c r="F382" s="55"/>
    </row>
    <row r="383" spans="1:6" ht="15">
      <c r="A383" s="47" t="s">
        <v>146</v>
      </c>
      <c r="B383" s="47" t="s">
        <v>336</v>
      </c>
      <c r="C383" s="48"/>
      <c r="D383" s="69" t="s">
        <v>4</v>
      </c>
      <c r="E383" s="309"/>
      <c r="F383" s="51">
        <f>F391+F425+F432+F521+F540+F546</f>
        <v>0</v>
      </c>
    </row>
    <row r="384" spans="1:6">
      <c r="A384" s="52" t="s">
        <v>165</v>
      </c>
      <c r="B384" s="52" t="s">
        <v>9</v>
      </c>
      <c r="C384" s="46"/>
      <c r="D384" s="70"/>
      <c r="E384" s="310"/>
      <c r="F384" s="54"/>
    </row>
    <row r="385" spans="1:6" ht="25.5">
      <c r="A385" s="89" t="s">
        <v>166</v>
      </c>
      <c r="B385" s="208" t="s">
        <v>339</v>
      </c>
      <c r="C385" s="38"/>
      <c r="D385" s="71"/>
      <c r="E385" s="322"/>
      <c r="F385" s="28"/>
    </row>
    <row r="386" spans="1:6" ht="24">
      <c r="A386" s="29" t="s">
        <v>167</v>
      </c>
      <c r="B386" s="30" t="s">
        <v>48</v>
      </c>
      <c r="C386" s="38"/>
      <c r="D386" s="71"/>
      <c r="E386" s="322"/>
      <c r="F386" s="28"/>
    </row>
    <row r="387" spans="1:6" ht="24">
      <c r="A387" s="29" t="s">
        <v>168</v>
      </c>
      <c r="B387" s="212" t="s">
        <v>53</v>
      </c>
      <c r="C387" s="38"/>
      <c r="D387" s="71"/>
      <c r="E387" s="322"/>
      <c r="F387" s="28"/>
    </row>
    <row r="388" spans="1:6" ht="216">
      <c r="A388" s="29" t="s">
        <v>195</v>
      </c>
      <c r="B388" s="212" t="s">
        <v>219</v>
      </c>
      <c r="C388" s="38"/>
      <c r="D388" s="71"/>
      <c r="E388" s="322"/>
      <c r="F388" s="28"/>
    </row>
    <row r="389" spans="1:6" ht="14.25">
      <c r="A389" s="89" t="s">
        <v>169</v>
      </c>
      <c r="B389" s="208" t="s">
        <v>10</v>
      </c>
      <c r="C389" s="38"/>
      <c r="D389" s="71"/>
      <c r="E389" s="322"/>
      <c r="F389" s="28"/>
    </row>
    <row r="390" spans="1:6" ht="108">
      <c r="A390" s="29" t="s">
        <v>170</v>
      </c>
      <c r="B390" s="30" t="s">
        <v>191</v>
      </c>
      <c r="C390" s="38"/>
      <c r="D390" s="71"/>
      <c r="E390" s="322"/>
      <c r="F390" s="28"/>
    </row>
    <row r="391" spans="1:6">
      <c r="A391" s="52" t="s">
        <v>171</v>
      </c>
      <c r="B391" s="52" t="s">
        <v>64</v>
      </c>
      <c r="C391" s="46"/>
      <c r="D391" s="70"/>
      <c r="E391" s="310"/>
      <c r="F391" s="54">
        <f>SUM(F392:F424)</f>
        <v>0</v>
      </c>
    </row>
    <row r="392" spans="1:6" ht="14.25">
      <c r="A392" s="89" t="s">
        <v>172</v>
      </c>
      <c r="B392" s="26" t="s">
        <v>65</v>
      </c>
      <c r="C392" s="38"/>
      <c r="D392" s="71"/>
      <c r="E392" s="322"/>
      <c r="F392" s="28"/>
    </row>
    <row r="393" spans="1:6" ht="49.5">
      <c r="A393" s="29" t="s">
        <v>173</v>
      </c>
      <c r="B393" s="30" t="s">
        <v>329</v>
      </c>
      <c r="C393" s="38"/>
      <c r="D393" s="71"/>
      <c r="E393" s="322"/>
      <c r="F393" s="28"/>
    </row>
    <row r="394" spans="1:6" ht="108">
      <c r="A394" s="29" t="s">
        <v>174</v>
      </c>
      <c r="B394" s="213" t="s">
        <v>158</v>
      </c>
      <c r="C394" s="214"/>
      <c r="D394" s="215"/>
      <c r="E394" s="215"/>
      <c r="F394" s="216"/>
    </row>
    <row r="395" spans="1:6" ht="24">
      <c r="A395" s="29" t="s">
        <v>175</v>
      </c>
      <c r="B395" s="213" t="s">
        <v>156</v>
      </c>
      <c r="C395" s="214"/>
      <c r="D395" s="215"/>
      <c r="E395" s="215"/>
      <c r="F395" s="216"/>
    </row>
    <row r="396" spans="1:6" ht="24">
      <c r="A396" s="29" t="s">
        <v>176</v>
      </c>
      <c r="B396" s="213" t="s">
        <v>157</v>
      </c>
      <c r="C396" s="214"/>
      <c r="D396" s="215"/>
      <c r="E396" s="215"/>
      <c r="F396" s="216"/>
    </row>
    <row r="397" spans="1:6" ht="89.25">
      <c r="A397" s="89" t="s">
        <v>177</v>
      </c>
      <c r="B397" s="26" t="s">
        <v>1813</v>
      </c>
      <c r="C397" s="38"/>
      <c r="D397" s="71"/>
      <c r="E397" s="322"/>
      <c r="F397" s="28"/>
    </row>
    <row r="398" spans="1:6" ht="24">
      <c r="A398" s="29" t="s">
        <v>178</v>
      </c>
      <c r="B398" s="30" t="s">
        <v>1820</v>
      </c>
      <c r="C398" s="38" t="s">
        <v>13</v>
      </c>
      <c r="D398" s="71">
        <v>2355</v>
      </c>
      <c r="E398" s="315"/>
      <c r="F398" s="31">
        <f>D398*E398</f>
        <v>0</v>
      </c>
    </row>
    <row r="399" spans="1:6" ht="102">
      <c r="A399" s="89" t="s">
        <v>179</v>
      </c>
      <c r="B399" s="26" t="s">
        <v>160</v>
      </c>
      <c r="C399" s="38"/>
      <c r="D399" s="71"/>
      <c r="E399" s="322"/>
      <c r="F399" s="28"/>
    </row>
    <row r="400" spans="1:6" ht="24">
      <c r="A400" s="29" t="s">
        <v>180</v>
      </c>
      <c r="B400" s="30" t="s">
        <v>330</v>
      </c>
      <c r="C400" s="38" t="s">
        <v>13</v>
      </c>
      <c r="D400" s="71">
        <v>228</v>
      </c>
      <c r="E400" s="315"/>
      <c r="F400" s="31">
        <f>D400*E400</f>
        <v>0</v>
      </c>
    </row>
    <row r="401" spans="1:6" ht="140.25">
      <c r="A401" s="89" t="s">
        <v>181</v>
      </c>
      <c r="B401" s="26" t="s">
        <v>159</v>
      </c>
      <c r="C401" s="38"/>
      <c r="D401" s="71"/>
      <c r="E401" s="322"/>
      <c r="F401" s="28"/>
    </row>
    <row r="402" spans="1:6" ht="24">
      <c r="A402" s="29" t="s">
        <v>182</v>
      </c>
      <c r="B402" s="30" t="s">
        <v>1821</v>
      </c>
      <c r="C402" s="38" t="s">
        <v>13</v>
      </c>
      <c r="D402" s="71">
        <v>2355</v>
      </c>
      <c r="E402" s="315"/>
      <c r="F402" s="31">
        <f>D402*E402</f>
        <v>0</v>
      </c>
    </row>
    <row r="403" spans="1:6" ht="24">
      <c r="A403" s="29" t="s">
        <v>232</v>
      </c>
      <c r="B403" s="30" t="s">
        <v>1819</v>
      </c>
      <c r="C403" s="38" t="s">
        <v>13</v>
      </c>
      <c r="D403" s="71">
        <v>138</v>
      </c>
      <c r="E403" s="315"/>
      <c r="F403" s="31">
        <f>D403*E403</f>
        <v>0</v>
      </c>
    </row>
    <row r="404" spans="1:6" ht="92.25">
      <c r="A404" s="89" t="s">
        <v>183</v>
      </c>
      <c r="B404" s="217" t="s">
        <v>163</v>
      </c>
      <c r="C404" s="184"/>
      <c r="D404" s="185"/>
      <c r="E404" s="209"/>
      <c r="F404" s="186"/>
    </row>
    <row r="405" spans="1:6" ht="36">
      <c r="A405" s="29" t="s">
        <v>184</v>
      </c>
      <c r="B405" s="30" t="s">
        <v>1814</v>
      </c>
      <c r="C405" s="38" t="s">
        <v>13</v>
      </c>
      <c r="D405" s="71">
        <v>3650</v>
      </c>
      <c r="E405" s="315"/>
      <c r="F405" s="31">
        <f>D405*E405</f>
        <v>0</v>
      </c>
    </row>
    <row r="406" spans="1:6" ht="24">
      <c r="A406" s="29" t="s">
        <v>185</v>
      </c>
      <c r="B406" s="30" t="s">
        <v>161</v>
      </c>
      <c r="C406" s="38" t="s">
        <v>13</v>
      </c>
      <c r="D406" s="71">
        <v>558</v>
      </c>
      <c r="E406" s="315"/>
      <c r="F406" s="31">
        <f>D406*E406</f>
        <v>0</v>
      </c>
    </row>
    <row r="407" spans="1:6" ht="66.75">
      <c r="A407" s="89" t="s">
        <v>186</v>
      </c>
      <c r="B407" s="217" t="s">
        <v>164</v>
      </c>
      <c r="C407" s="184"/>
      <c r="D407" s="185"/>
      <c r="E407" s="209"/>
      <c r="F407" s="186"/>
    </row>
    <row r="408" spans="1:6" ht="60">
      <c r="A408" s="29" t="s">
        <v>187</v>
      </c>
      <c r="B408" s="30" t="s">
        <v>1815</v>
      </c>
      <c r="C408" s="38" t="s">
        <v>13</v>
      </c>
      <c r="D408" s="71">
        <v>152</v>
      </c>
      <c r="E408" s="315"/>
      <c r="F408" s="31">
        <f>D408*E408</f>
        <v>0</v>
      </c>
    </row>
    <row r="409" spans="1:6" ht="36">
      <c r="A409" s="29" t="s">
        <v>188</v>
      </c>
      <c r="B409" s="30" t="s">
        <v>162</v>
      </c>
      <c r="C409" s="38" t="s">
        <v>13</v>
      </c>
      <c r="D409" s="71">
        <v>6</v>
      </c>
      <c r="E409" s="315"/>
      <c r="F409" s="31">
        <f>D409*E409</f>
        <v>0</v>
      </c>
    </row>
    <row r="410" spans="1:6" ht="24">
      <c r="A410" s="29" t="s">
        <v>233</v>
      </c>
      <c r="B410" s="30" t="s">
        <v>222</v>
      </c>
      <c r="C410" s="38" t="s">
        <v>13</v>
      </c>
      <c r="D410" s="71">
        <v>88</v>
      </c>
      <c r="E410" s="315"/>
      <c r="F410" s="31">
        <f>D410*E410</f>
        <v>0</v>
      </c>
    </row>
    <row r="411" spans="1:6" ht="191.25">
      <c r="A411" s="89" t="s">
        <v>196</v>
      </c>
      <c r="B411" s="217" t="s">
        <v>193</v>
      </c>
      <c r="C411" s="184"/>
      <c r="D411" s="185"/>
      <c r="E411" s="209"/>
      <c r="F411" s="186"/>
    </row>
    <row r="412" spans="1:6" ht="48">
      <c r="A412" s="29" t="s">
        <v>197</v>
      </c>
      <c r="B412" s="218" t="s">
        <v>1816</v>
      </c>
      <c r="C412" s="38" t="s">
        <v>13</v>
      </c>
      <c r="D412" s="71">
        <v>2543</v>
      </c>
      <c r="E412" s="315"/>
      <c r="F412" s="31">
        <f>D412*E412</f>
        <v>0</v>
      </c>
    </row>
    <row r="413" spans="1:6" ht="60">
      <c r="A413" s="29" t="s">
        <v>198</v>
      </c>
      <c r="B413" s="219" t="s">
        <v>1817</v>
      </c>
      <c r="C413" s="38" t="s">
        <v>13</v>
      </c>
      <c r="D413" s="71">
        <v>334.8</v>
      </c>
      <c r="E413" s="315"/>
      <c r="F413" s="31">
        <f>D413*E413</f>
        <v>0</v>
      </c>
    </row>
    <row r="414" spans="1:6" ht="36">
      <c r="A414" s="29" t="s">
        <v>234</v>
      </c>
      <c r="B414" s="219" t="s">
        <v>1818</v>
      </c>
      <c r="C414" s="38" t="s">
        <v>13</v>
      </c>
      <c r="D414" s="71">
        <v>146</v>
      </c>
      <c r="E414" s="315"/>
      <c r="F414" s="31">
        <f>D414*E414</f>
        <v>0</v>
      </c>
    </row>
    <row r="415" spans="1:6" ht="25.5">
      <c r="A415" s="89" t="s">
        <v>235</v>
      </c>
      <c r="B415" s="217" t="s">
        <v>221</v>
      </c>
      <c r="C415" s="184"/>
      <c r="D415" s="185"/>
      <c r="E415" s="209"/>
      <c r="F415" s="186"/>
    </row>
    <row r="416" spans="1:6" ht="72">
      <c r="A416" s="29" t="s">
        <v>236</v>
      </c>
      <c r="B416" s="219" t="s">
        <v>331</v>
      </c>
      <c r="C416" s="38" t="s">
        <v>13</v>
      </c>
      <c r="D416" s="71">
        <v>334.8</v>
      </c>
      <c r="E416" s="315"/>
      <c r="F416" s="31">
        <f>D416*E416</f>
        <v>0</v>
      </c>
    </row>
    <row r="417" spans="1:6" ht="60">
      <c r="A417" s="29" t="s">
        <v>237</v>
      </c>
      <c r="B417" s="219" t="s">
        <v>220</v>
      </c>
      <c r="C417" s="38" t="s">
        <v>13</v>
      </c>
      <c r="D417" s="71">
        <v>161</v>
      </c>
      <c r="E417" s="315"/>
      <c r="F417" s="31">
        <f>D417*E417</f>
        <v>0</v>
      </c>
    </row>
    <row r="418" spans="1:6" ht="25.5">
      <c r="A418" s="89" t="s">
        <v>238</v>
      </c>
      <c r="B418" s="217" t="s">
        <v>226</v>
      </c>
      <c r="C418" s="184"/>
      <c r="D418" s="185"/>
      <c r="E418" s="209"/>
      <c r="F418" s="186"/>
    </row>
    <row r="419" spans="1:6" ht="36">
      <c r="A419" s="29" t="s">
        <v>239</v>
      </c>
      <c r="B419" s="219" t="s">
        <v>227</v>
      </c>
      <c r="C419" s="38" t="s">
        <v>66</v>
      </c>
      <c r="D419" s="71">
        <v>251</v>
      </c>
      <c r="E419" s="315"/>
      <c r="F419" s="31">
        <f>D419*E419</f>
        <v>0</v>
      </c>
    </row>
    <row r="420" spans="1:6" ht="24">
      <c r="A420" s="29" t="s">
        <v>240</v>
      </c>
      <c r="B420" s="219" t="s">
        <v>228</v>
      </c>
      <c r="C420" s="38" t="s">
        <v>66</v>
      </c>
      <c r="D420" s="71">
        <v>257.5</v>
      </c>
      <c r="E420" s="315"/>
      <c r="F420" s="31">
        <f>D420*E420</f>
        <v>0</v>
      </c>
    </row>
    <row r="421" spans="1:6" ht="38.25">
      <c r="A421" s="89" t="s">
        <v>241</v>
      </c>
      <c r="B421" s="217" t="s">
        <v>225</v>
      </c>
      <c r="C421" s="184"/>
      <c r="D421" s="185"/>
      <c r="E421" s="209"/>
      <c r="F421" s="186"/>
    </row>
    <row r="422" spans="1:6" ht="36">
      <c r="A422" s="29" t="s">
        <v>242</v>
      </c>
      <c r="B422" s="219" t="s">
        <v>332</v>
      </c>
      <c r="C422" s="38" t="s">
        <v>27</v>
      </c>
      <c r="D422" s="71">
        <v>1545</v>
      </c>
      <c r="E422" s="315"/>
      <c r="F422" s="31">
        <f>D422*E422</f>
        <v>0</v>
      </c>
    </row>
    <row r="423" spans="1:6" ht="48">
      <c r="A423" s="29" t="s">
        <v>243</v>
      </c>
      <c r="B423" s="219" t="s">
        <v>1826</v>
      </c>
      <c r="C423" s="38" t="s">
        <v>27</v>
      </c>
      <c r="D423" s="71">
        <v>1512</v>
      </c>
      <c r="E423" s="315"/>
      <c r="F423" s="31">
        <f>D423*E423</f>
        <v>0</v>
      </c>
    </row>
    <row r="424" spans="1:6" ht="36">
      <c r="A424" s="29" t="s">
        <v>244</v>
      </c>
      <c r="B424" s="219" t="s">
        <v>1825</v>
      </c>
      <c r="C424" s="38" t="s">
        <v>27</v>
      </c>
      <c r="D424" s="71">
        <v>3780</v>
      </c>
      <c r="E424" s="315"/>
      <c r="F424" s="31">
        <f>D424*E424</f>
        <v>0</v>
      </c>
    </row>
    <row r="425" spans="1:6">
      <c r="A425" s="52" t="s">
        <v>199</v>
      </c>
      <c r="B425" s="52" t="s">
        <v>189</v>
      </c>
      <c r="C425" s="46"/>
      <c r="D425" s="70"/>
      <c r="E425" s="310"/>
      <c r="F425" s="54">
        <f>SUM(F426:F431)</f>
        <v>0</v>
      </c>
    </row>
    <row r="426" spans="1:6" ht="25.5">
      <c r="A426" s="89" t="s">
        <v>200</v>
      </c>
      <c r="B426" s="217" t="s">
        <v>190</v>
      </c>
      <c r="C426" s="184"/>
      <c r="D426" s="209"/>
      <c r="E426" s="209"/>
      <c r="F426" s="186"/>
    </row>
    <row r="427" spans="1:6" ht="36">
      <c r="A427" s="29" t="s">
        <v>201</v>
      </c>
      <c r="B427" s="219" t="s">
        <v>1822</v>
      </c>
      <c r="C427" s="38" t="s">
        <v>13</v>
      </c>
      <c r="D427" s="71">
        <v>2280</v>
      </c>
      <c r="E427" s="315"/>
      <c r="F427" s="31">
        <f>D427*E427</f>
        <v>0</v>
      </c>
    </row>
    <row r="428" spans="1:6" ht="114.75">
      <c r="A428" s="89" t="s">
        <v>202</v>
      </c>
      <c r="B428" s="118" t="s">
        <v>1856</v>
      </c>
      <c r="C428" s="38"/>
      <c r="D428" s="71"/>
      <c r="E428" s="322"/>
      <c r="F428" s="28"/>
    </row>
    <row r="429" spans="1:6" ht="36">
      <c r="A429" s="29" t="s">
        <v>203</v>
      </c>
      <c r="B429" s="117" t="s">
        <v>1823</v>
      </c>
      <c r="C429" s="38" t="s">
        <v>13</v>
      </c>
      <c r="D429" s="71">
        <v>2280</v>
      </c>
      <c r="E429" s="315"/>
      <c r="F429" s="31">
        <f>D429*E429</f>
        <v>0</v>
      </c>
    </row>
    <row r="430" spans="1:6" ht="127.5">
      <c r="A430" s="89" t="s">
        <v>204</v>
      </c>
      <c r="B430" s="26" t="s">
        <v>192</v>
      </c>
      <c r="C430" s="38"/>
      <c r="D430" s="71"/>
      <c r="E430" s="322"/>
      <c r="F430" s="28"/>
    </row>
    <row r="431" spans="1:6" ht="36">
      <c r="A431" s="29" t="s">
        <v>205</v>
      </c>
      <c r="B431" s="30" t="s">
        <v>1824</v>
      </c>
      <c r="C431" s="38" t="s">
        <v>13</v>
      </c>
      <c r="D431" s="71">
        <v>2280</v>
      </c>
      <c r="E431" s="315"/>
      <c r="F431" s="31">
        <f>D431*E431</f>
        <v>0</v>
      </c>
    </row>
    <row r="432" spans="1:6">
      <c r="A432" s="52" t="s">
        <v>245</v>
      </c>
      <c r="B432" s="52" t="s">
        <v>206</v>
      </c>
      <c r="C432" s="46"/>
      <c r="D432" s="70"/>
      <c r="E432" s="310"/>
      <c r="F432" s="86">
        <f>SUM(F433:F520)</f>
        <v>0</v>
      </c>
    </row>
    <row r="433" spans="1:6" ht="140.25">
      <c r="A433" s="89" t="s">
        <v>246</v>
      </c>
      <c r="B433" s="26" t="s">
        <v>333</v>
      </c>
      <c r="C433" s="328"/>
      <c r="D433" s="221"/>
      <c r="E433" s="234"/>
      <c r="F433" s="223"/>
    </row>
    <row r="434" spans="1:6">
      <c r="A434" s="224" t="s">
        <v>247</v>
      </c>
      <c r="B434" s="225" t="s">
        <v>207</v>
      </c>
      <c r="C434" s="214" t="s">
        <v>208</v>
      </c>
      <c r="D434" s="226">
        <v>1</v>
      </c>
      <c r="E434" s="315"/>
      <c r="F434" s="216">
        <f>+E434*D434</f>
        <v>0</v>
      </c>
    </row>
    <row r="435" spans="1:6">
      <c r="A435" s="224"/>
      <c r="B435" s="227" t="s">
        <v>229</v>
      </c>
      <c r="C435" s="228" t="s">
        <v>30</v>
      </c>
      <c r="D435" s="229">
        <v>1</v>
      </c>
      <c r="E435" s="215"/>
      <c r="F435" s="216"/>
    </row>
    <row r="436" spans="1:6">
      <c r="A436" s="224"/>
      <c r="B436" s="227" t="s">
        <v>259</v>
      </c>
      <c r="C436" s="228" t="s">
        <v>30</v>
      </c>
      <c r="D436" s="229">
        <v>7</v>
      </c>
      <c r="E436" s="215"/>
      <c r="F436" s="216"/>
    </row>
    <row r="437" spans="1:6">
      <c r="A437" s="224"/>
      <c r="B437" s="227" t="s">
        <v>230</v>
      </c>
      <c r="C437" s="228" t="s">
        <v>30</v>
      </c>
      <c r="D437" s="229">
        <v>1</v>
      </c>
      <c r="E437" s="215"/>
      <c r="F437" s="216"/>
    </row>
    <row r="438" spans="1:6">
      <c r="A438" s="224"/>
      <c r="B438" s="227" t="s">
        <v>260</v>
      </c>
      <c r="C438" s="228" t="s">
        <v>30</v>
      </c>
      <c r="D438" s="229">
        <v>7</v>
      </c>
      <c r="E438" s="215"/>
      <c r="F438" s="216"/>
    </row>
    <row r="439" spans="1:6">
      <c r="A439" s="224" t="s">
        <v>248</v>
      </c>
      <c r="B439" s="225" t="s">
        <v>209</v>
      </c>
      <c r="C439" s="214" t="s">
        <v>208</v>
      </c>
      <c r="D439" s="230">
        <v>1</v>
      </c>
      <c r="E439" s="315"/>
      <c r="F439" s="216">
        <f>+E439*D439</f>
        <v>0</v>
      </c>
    </row>
    <row r="440" spans="1:6">
      <c r="A440" s="224"/>
      <c r="B440" s="227" t="s">
        <v>210</v>
      </c>
      <c r="C440" s="228" t="s">
        <v>66</v>
      </c>
      <c r="D440" s="231">
        <v>0.5</v>
      </c>
      <c r="E440" s="215"/>
      <c r="F440" s="216"/>
    </row>
    <row r="441" spans="1:6">
      <c r="A441" s="224"/>
      <c r="B441" s="227" t="s">
        <v>211</v>
      </c>
      <c r="C441" s="228" t="s">
        <v>66</v>
      </c>
      <c r="D441" s="231">
        <v>2.5</v>
      </c>
      <c r="E441" s="215"/>
      <c r="F441" s="216"/>
    </row>
    <row r="442" spans="1:6">
      <c r="A442" s="224"/>
      <c r="B442" s="227" t="s">
        <v>212</v>
      </c>
      <c r="C442" s="228" t="s">
        <v>66</v>
      </c>
      <c r="D442" s="231">
        <v>16.7</v>
      </c>
      <c r="E442" s="215"/>
      <c r="F442" s="216"/>
    </row>
    <row r="443" spans="1:6">
      <c r="A443" s="224"/>
      <c r="B443" s="227" t="s">
        <v>261</v>
      </c>
      <c r="C443" s="228" t="s">
        <v>66</v>
      </c>
      <c r="D443" s="231">
        <v>6</v>
      </c>
      <c r="E443" s="215"/>
      <c r="F443" s="216"/>
    </row>
    <row r="444" spans="1:6">
      <c r="A444" s="224"/>
      <c r="B444" s="227" t="s">
        <v>262</v>
      </c>
      <c r="C444" s="228" t="s">
        <v>66</v>
      </c>
      <c r="D444" s="231">
        <v>0.5</v>
      </c>
      <c r="E444" s="215"/>
      <c r="F444" s="216"/>
    </row>
    <row r="445" spans="1:6">
      <c r="A445" s="224"/>
      <c r="B445" s="227" t="s">
        <v>213</v>
      </c>
      <c r="C445" s="228" t="s">
        <v>66</v>
      </c>
      <c r="D445" s="231">
        <v>12.7</v>
      </c>
      <c r="E445" s="215"/>
      <c r="F445" s="216"/>
    </row>
    <row r="446" spans="1:6">
      <c r="A446" s="224"/>
      <c r="B446" s="227" t="s">
        <v>263</v>
      </c>
      <c r="C446" s="228" t="s">
        <v>66</v>
      </c>
      <c r="D446" s="231">
        <v>13.4</v>
      </c>
      <c r="E446" s="215"/>
      <c r="F446" s="216"/>
    </row>
    <row r="447" spans="1:6">
      <c r="A447" s="224"/>
      <c r="B447" s="227" t="s">
        <v>264</v>
      </c>
      <c r="C447" s="228" t="s">
        <v>66</v>
      </c>
      <c r="D447" s="231">
        <v>28.2</v>
      </c>
      <c r="E447" s="215"/>
      <c r="F447" s="216"/>
    </row>
    <row r="448" spans="1:6">
      <c r="A448" s="224"/>
      <c r="B448" s="227" t="s">
        <v>265</v>
      </c>
      <c r="C448" s="228" t="s">
        <v>66</v>
      </c>
      <c r="D448" s="231">
        <v>1.5</v>
      </c>
      <c r="E448" s="215"/>
      <c r="F448" s="216"/>
    </row>
    <row r="449" spans="1:6">
      <c r="A449" s="224" t="s">
        <v>249</v>
      </c>
      <c r="B449" s="225" t="s">
        <v>214</v>
      </c>
      <c r="C449" s="214" t="s">
        <v>208</v>
      </c>
      <c r="D449" s="226">
        <v>1</v>
      </c>
      <c r="E449" s="315"/>
      <c r="F449" s="216">
        <f>+E449*D449</f>
        <v>0</v>
      </c>
    </row>
    <row r="450" spans="1:6">
      <c r="A450" s="224"/>
      <c r="B450" s="227" t="s">
        <v>292</v>
      </c>
      <c r="C450" s="228" t="s">
        <v>30</v>
      </c>
      <c r="D450" s="229">
        <v>1</v>
      </c>
      <c r="E450" s="215"/>
      <c r="F450" s="216"/>
    </row>
    <row r="451" spans="1:6">
      <c r="A451" s="224"/>
      <c r="B451" s="227" t="s">
        <v>266</v>
      </c>
      <c r="C451" s="228" t="s">
        <v>30</v>
      </c>
      <c r="D451" s="229">
        <v>3</v>
      </c>
      <c r="E451" s="215"/>
      <c r="F451" s="216"/>
    </row>
    <row r="452" spans="1:6">
      <c r="A452" s="224"/>
      <c r="B452" s="227" t="s">
        <v>293</v>
      </c>
      <c r="C452" s="228" t="s">
        <v>30</v>
      </c>
      <c r="D452" s="229">
        <v>2</v>
      </c>
      <c r="E452" s="215"/>
      <c r="F452" s="216"/>
    </row>
    <row r="453" spans="1:6">
      <c r="A453" s="224"/>
      <c r="B453" s="227" t="s">
        <v>294</v>
      </c>
      <c r="C453" s="228" t="s">
        <v>30</v>
      </c>
      <c r="D453" s="229">
        <v>10</v>
      </c>
      <c r="E453" s="215"/>
      <c r="F453" s="216"/>
    </row>
    <row r="454" spans="1:6">
      <c r="A454" s="224"/>
      <c r="B454" s="227" t="s">
        <v>295</v>
      </c>
      <c r="C454" s="228" t="s">
        <v>30</v>
      </c>
      <c r="D454" s="229">
        <v>2</v>
      </c>
      <c r="E454" s="215"/>
      <c r="F454" s="216"/>
    </row>
    <row r="455" spans="1:6">
      <c r="A455" s="224"/>
      <c r="B455" s="227" t="s">
        <v>296</v>
      </c>
      <c r="C455" s="228" t="s">
        <v>30</v>
      </c>
      <c r="D455" s="229">
        <v>1</v>
      </c>
      <c r="E455" s="215"/>
      <c r="F455" s="216"/>
    </row>
    <row r="456" spans="1:6">
      <c r="A456" s="224"/>
      <c r="B456" s="227" t="s">
        <v>297</v>
      </c>
      <c r="C456" s="228" t="s">
        <v>30</v>
      </c>
      <c r="D456" s="229">
        <v>3</v>
      </c>
      <c r="E456" s="215"/>
      <c r="F456" s="216"/>
    </row>
    <row r="457" spans="1:6">
      <c r="A457" s="224"/>
      <c r="B457" s="227" t="s">
        <v>298</v>
      </c>
      <c r="C457" s="228" t="s">
        <v>30</v>
      </c>
      <c r="D457" s="229">
        <v>2</v>
      </c>
      <c r="E457" s="215"/>
      <c r="F457" s="216"/>
    </row>
    <row r="458" spans="1:6">
      <c r="A458" s="224"/>
      <c r="B458" s="227" t="s">
        <v>299</v>
      </c>
      <c r="C458" s="228" t="s">
        <v>30</v>
      </c>
      <c r="D458" s="229">
        <v>5</v>
      </c>
      <c r="E458" s="215"/>
      <c r="F458" s="216"/>
    </row>
    <row r="459" spans="1:6">
      <c r="A459" s="224"/>
      <c r="B459" s="227" t="s">
        <v>267</v>
      </c>
      <c r="C459" s="228" t="s">
        <v>30</v>
      </c>
      <c r="D459" s="229">
        <v>9</v>
      </c>
      <c r="E459" s="215"/>
      <c r="F459" s="216"/>
    </row>
    <row r="460" spans="1:6">
      <c r="A460" s="224"/>
      <c r="B460" s="227" t="s">
        <v>268</v>
      </c>
      <c r="C460" s="228" t="s">
        <v>30</v>
      </c>
      <c r="D460" s="229">
        <v>2</v>
      </c>
      <c r="E460" s="215"/>
      <c r="F460" s="216"/>
    </row>
    <row r="461" spans="1:6">
      <c r="A461" s="224"/>
      <c r="B461" s="227" t="s">
        <v>300</v>
      </c>
      <c r="C461" s="228" t="s">
        <v>30</v>
      </c>
      <c r="D461" s="229">
        <v>4</v>
      </c>
      <c r="E461" s="215"/>
      <c r="F461" s="216"/>
    </row>
    <row r="462" spans="1:6">
      <c r="A462" s="224"/>
      <c r="B462" s="227" t="s">
        <v>269</v>
      </c>
      <c r="C462" s="228" t="s">
        <v>30</v>
      </c>
      <c r="D462" s="229">
        <v>4</v>
      </c>
      <c r="E462" s="215"/>
      <c r="F462" s="216"/>
    </row>
    <row r="463" spans="1:6">
      <c r="A463" s="224"/>
      <c r="B463" s="227" t="s">
        <v>301</v>
      </c>
      <c r="C463" s="228" t="s">
        <v>30</v>
      </c>
      <c r="D463" s="229">
        <v>9</v>
      </c>
      <c r="E463" s="215"/>
      <c r="F463" s="216"/>
    </row>
    <row r="464" spans="1:6">
      <c r="A464" s="224"/>
      <c r="B464" s="227" t="s">
        <v>270</v>
      </c>
      <c r="C464" s="228" t="s">
        <v>30</v>
      </c>
      <c r="D464" s="229">
        <v>1</v>
      </c>
      <c r="E464" s="215"/>
      <c r="F464" s="216"/>
    </row>
    <row r="465" spans="1:6">
      <c r="A465" s="224"/>
      <c r="B465" s="227" t="s">
        <v>271</v>
      </c>
      <c r="C465" s="228" t="s">
        <v>30</v>
      </c>
      <c r="D465" s="229">
        <v>1</v>
      </c>
      <c r="E465" s="215"/>
      <c r="F465" s="216"/>
    </row>
    <row r="466" spans="1:6">
      <c r="A466" s="224"/>
      <c r="B466" s="227" t="s">
        <v>272</v>
      </c>
      <c r="C466" s="228" t="s">
        <v>30</v>
      </c>
      <c r="D466" s="229">
        <v>2</v>
      </c>
      <c r="E466" s="215"/>
      <c r="F466" s="216"/>
    </row>
    <row r="467" spans="1:6">
      <c r="A467" s="224"/>
      <c r="B467" s="227" t="s">
        <v>273</v>
      </c>
      <c r="C467" s="228" t="s">
        <v>30</v>
      </c>
      <c r="D467" s="229">
        <v>3</v>
      </c>
      <c r="E467" s="215"/>
      <c r="F467" s="216"/>
    </row>
    <row r="468" spans="1:6">
      <c r="A468" s="224"/>
      <c r="B468" s="227" t="s">
        <v>274</v>
      </c>
      <c r="C468" s="228" t="s">
        <v>30</v>
      </c>
      <c r="D468" s="229">
        <v>5</v>
      </c>
      <c r="E468" s="215"/>
      <c r="F468" s="216"/>
    </row>
    <row r="469" spans="1:6">
      <c r="A469" s="224"/>
      <c r="B469" s="227" t="s">
        <v>275</v>
      </c>
      <c r="C469" s="228" t="s">
        <v>30</v>
      </c>
      <c r="D469" s="229">
        <v>1</v>
      </c>
      <c r="E469" s="215"/>
      <c r="F469" s="216"/>
    </row>
    <row r="470" spans="1:6">
      <c r="A470" s="224"/>
      <c r="B470" s="227" t="s">
        <v>276</v>
      </c>
      <c r="C470" s="228" t="s">
        <v>30</v>
      </c>
      <c r="D470" s="232">
        <v>1</v>
      </c>
      <c r="E470" s="215"/>
      <c r="F470" s="216"/>
    </row>
    <row r="471" spans="1:6">
      <c r="A471" s="224"/>
      <c r="B471" s="227" t="s">
        <v>277</v>
      </c>
      <c r="C471" s="228" t="s">
        <v>30</v>
      </c>
      <c r="D471" s="232">
        <v>1</v>
      </c>
      <c r="E471" s="215"/>
      <c r="F471" s="216"/>
    </row>
    <row r="472" spans="1:6">
      <c r="A472" s="224"/>
      <c r="B472" s="227" t="s">
        <v>278</v>
      </c>
      <c r="C472" s="228" t="s">
        <v>30</v>
      </c>
      <c r="D472" s="232">
        <v>5</v>
      </c>
      <c r="E472" s="215"/>
      <c r="F472" s="216"/>
    </row>
    <row r="473" spans="1:6">
      <c r="A473" s="224"/>
      <c r="B473" s="227" t="s">
        <v>279</v>
      </c>
      <c r="C473" s="228" t="s">
        <v>30</v>
      </c>
      <c r="D473" s="229">
        <v>1</v>
      </c>
      <c r="E473" s="215"/>
      <c r="F473" s="216"/>
    </row>
    <row r="474" spans="1:6">
      <c r="A474" s="224"/>
      <c r="B474" s="227" t="s">
        <v>280</v>
      </c>
      <c r="C474" s="228" t="s">
        <v>30</v>
      </c>
      <c r="D474" s="229">
        <v>1</v>
      </c>
      <c r="E474" s="215"/>
      <c r="F474" s="216"/>
    </row>
    <row r="475" spans="1:6">
      <c r="A475" s="224"/>
      <c r="B475" s="227" t="s">
        <v>281</v>
      </c>
      <c r="C475" s="228" t="s">
        <v>30</v>
      </c>
      <c r="D475" s="229">
        <v>1</v>
      </c>
      <c r="E475" s="215"/>
      <c r="F475" s="216"/>
    </row>
    <row r="476" spans="1:6">
      <c r="A476" s="224"/>
      <c r="B476" s="227" t="s">
        <v>282</v>
      </c>
      <c r="C476" s="228" t="s">
        <v>30</v>
      </c>
      <c r="D476" s="232">
        <v>3</v>
      </c>
      <c r="E476" s="215"/>
      <c r="F476" s="216"/>
    </row>
    <row r="477" spans="1:6">
      <c r="A477" s="224"/>
      <c r="B477" s="227" t="s">
        <v>283</v>
      </c>
      <c r="C477" s="228" t="s">
        <v>30</v>
      </c>
      <c r="D477" s="232">
        <v>6</v>
      </c>
      <c r="E477" s="215"/>
      <c r="F477" s="216"/>
    </row>
    <row r="478" spans="1:6">
      <c r="A478" s="224"/>
      <c r="B478" s="227" t="s">
        <v>284</v>
      </c>
      <c r="C478" s="228" t="s">
        <v>30</v>
      </c>
      <c r="D478" s="232">
        <v>4</v>
      </c>
      <c r="E478" s="215"/>
      <c r="F478" s="216"/>
    </row>
    <row r="479" spans="1:6">
      <c r="A479" s="224"/>
      <c r="B479" s="227" t="s">
        <v>285</v>
      </c>
      <c r="C479" s="228" t="s">
        <v>30</v>
      </c>
      <c r="D479" s="232">
        <v>1</v>
      </c>
      <c r="E479" s="215"/>
      <c r="F479" s="216"/>
    </row>
    <row r="480" spans="1:6">
      <c r="A480" s="224"/>
      <c r="B480" s="227" t="s">
        <v>286</v>
      </c>
      <c r="C480" s="228" t="s">
        <v>30</v>
      </c>
      <c r="D480" s="232">
        <v>2</v>
      </c>
      <c r="E480" s="215"/>
      <c r="F480" s="216"/>
    </row>
    <row r="481" spans="1:6">
      <c r="A481" s="224"/>
      <c r="B481" s="227" t="s">
        <v>287</v>
      </c>
      <c r="C481" s="228" t="s">
        <v>30</v>
      </c>
      <c r="D481" s="232">
        <v>7</v>
      </c>
      <c r="E481" s="215"/>
      <c r="F481" s="216"/>
    </row>
    <row r="482" spans="1:6">
      <c r="A482" s="224"/>
      <c r="B482" s="227" t="s">
        <v>288</v>
      </c>
      <c r="C482" s="228" t="s">
        <v>30</v>
      </c>
      <c r="D482" s="232">
        <v>1</v>
      </c>
      <c r="E482" s="215"/>
      <c r="F482" s="216"/>
    </row>
    <row r="483" spans="1:6">
      <c r="A483" s="224"/>
      <c r="B483" s="227" t="s">
        <v>289</v>
      </c>
      <c r="C483" s="228" t="s">
        <v>30</v>
      </c>
      <c r="D483" s="232">
        <v>1</v>
      </c>
      <c r="E483" s="215"/>
      <c r="F483" s="216"/>
    </row>
    <row r="484" spans="1:6">
      <c r="A484" s="224"/>
      <c r="B484" s="227" t="s">
        <v>290</v>
      </c>
      <c r="C484" s="228" t="s">
        <v>30</v>
      </c>
      <c r="D484" s="232">
        <v>1</v>
      </c>
      <c r="E484" s="215"/>
      <c r="F484" s="216"/>
    </row>
    <row r="485" spans="1:6">
      <c r="A485" s="224"/>
      <c r="B485" s="227" t="s">
        <v>291</v>
      </c>
      <c r="C485" s="228" t="s">
        <v>30</v>
      </c>
      <c r="D485" s="232">
        <v>1</v>
      </c>
      <c r="E485" s="215"/>
      <c r="F485" s="216"/>
    </row>
    <row r="486" spans="1:6">
      <c r="A486" s="224" t="s">
        <v>250</v>
      </c>
      <c r="B486" s="225" t="s">
        <v>215</v>
      </c>
      <c r="C486" s="214" t="s">
        <v>208</v>
      </c>
      <c r="D486" s="226">
        <v>1</v>
      </c>
      <c r="E486" s="315"/>
      <c r="F486" s="216">
        <f>+E486*D486</f>
        <v>0</v>
      </c>
    </row>
    <row r="487" spans="1:6">
      <c r="A487" s="224"/>
      <c r="B487" s="227" t="s">
        <v>302</v>
      </c>
      <c r="C487" s="228" t="s">
        <v>30</v>
      </c>
      <c r="D487" s="232">
        <v>1</v>
      </c>
      <c r="E487" s="215"/>
      <c r="F487" s="216"/>
    </row>
    <row r="488" spans="1:6">
      <c r="A488" s="224"/>
      <c r="B488" s="227" t="s">
        <v>303</v>
      </c>
      <c r="C488" s="228" t="s">
        <v>30</v>
      </c>
      <c r="D488" s="232">
        <v>13</v>
      </c>
      <c r="E488" s="215"/>
      <c r="F488" s="216"/>
    </row>
    <row r="489" spans="1:6">
      <c r="A489" s="224"/>
      <c r="B489" s="227" t="s">
        <v>304</v>
      </c>
      <c r="C489" s="228" t="s">
        <v>30</v>
      </c>
      <c r="D489" s="232">
        <v>2</v>
      </c>
      <c r="E489" s="215"/>
      <c r="F489" s="216"/>
    </row>
    <row r="490" spans="1:6">
      <c r="A490" s="224"/>
      <c r="B490" s="227" t="s">
        <v>305</v>
      </c>
      <c r="C490" s="228" t="s">
        <v>30</v>
      </c>
      <c r="D490" s="232">
        <v>3</v>
      </c>
      <c r="E490" s="215"/>
      <c r="F490" s="216"/>
    </row>
    <row r="491" spans="1:6">
      <c r="A491" s="224"/>
      <c r="B491" s="227" t="s">
        <v>306</v>
      </c>
      <c r="C491" s="228" t="s">
        <v>30</v>
      </c>
      <c r="D491" s="232">
        <v>17</v>
      </c>
      <c r="E491" s="215"/>
      <c r="F491" s="216"/>
    </row>
    <row r="492" spans="1:6">
      <c r="A492" s="224"/>
      <c r="B492" s="227" t="s">
        <v>307</v>
      </c>
      <c r="C492" s="228" t="s">
        <v>30</v>
      </c>
      <c r="D492" s="232">
        <v>9</v>
      </c>
      <c r="E492" s="215"/>
      <c r="F492" s="216"/>
    </row>
    <row r="493" spans="1:6">
      <c r="A493" s="224"/>
      <c r="B493" s="227" t="s">
        <v>308</v>
      </c>
      <c r="C493" s="228" t="s">
        <v>30</v>
      </c>
      <c r="D493" s="232">
        <v>17</v>
      </c>
      <c r="E493" s="215"/>
      <c r="F493" s="216"/>
    </row>
    <row r="494" spans="1:6">
      <c r="A494" s="224"/>
      <c r="B494" s="227" t="s">
        <v>309</v>
      </c>
      <c r="C494" s="228" t="s">
        <v>66</v>
      </c>
      <c r="D494" s="326">
        <v>45.5</v>
      </c>
      <c r="E494" s="215"/>
      <c r="F494" s="216"/>
    </row>
    <row r="495" spans="1:6">
      <c r="A495" s="224"/>
      <c r="B495" s="227" t="s">
        <v>310</v>
      </c>
      <c r="C495" s="228" t="s">
        <v>30</v>
      </c>
      <c r="D495" s="232">
        <v>7</v>
      </c>
      <c r="E495" s="215"/>
      <c r="F495" s="216"/>
    </row>
    <row r="496" spans="1:6">
      <c r="A496" s="224"/>
      <c r="B496" s="227" t="s">
        <v>311</v>
      </c>
      <c r="C496" s="228" t="s">
        <v>30</v>
      </c>
      <c r="D496" s="232">
        <v>96</v>
      </c>
      <c r="E496" s="215"/>
      <c r="F496" s="216"/>
    </row>
    <row r="497" spans="1:6">
      <c r="A497" s="224"/>
      <c r="B497" s="227" t="s">
        <v>312</v>
      </c>
      <c r="C497" s="228" t="s">
        <v>30</v>
      </c>
      <c r="D497" s="232">
        <v>5</v>
      </c>
      <c r="E497" s="215"/>
      <c r="F497" s="216"/>
    </row>
    <row r="498" spans="1:6">
      <c r="A498" s="224"/>
      <c r="B498" s="227" t="s">
        <v>313</v>
      </c>
      <c r="C498" s="228" t="s">
        <v>30</v>
      </c>
      <c r="D498" s="232">
        <v>6</v>
      </c>
      <c r="E498" s="215"/>
      <c r="F498" s="216"/>
    </row>
    <row r="499" spans="1:6">
      <c r="A499" s="224"/>
      <c r="B499" s="227" t="s">
        <v>314</v>
      </c>
      <c r="C499" s="228" t="s">
        <v>30</v>
      </c>
      <c r="D499" s="232">
        <v>3</v>
      </c>
      <c r="E499" s="215"/>
      <c r="F499" s="216"/>
    </row>
    <row r="500" spans="1:6">
      <c r="A500" s="224"/>
      <c r="B500" s="227" t="s">
        <v>315</v>
      </c>
      <c r="C500" s="228" t="s">
        <v>30</v>
      </c>
      <c r="D500" s="232">
        <v>11</v>
      </c>
      <c r="E500" s="215"/>
      <c r="F500" s="216"/>
    </row>
    <row r="501" spans="1:6">
      <c r="A501" s="224"/>
      <c r="B501" s="227" t="s">
        <v>316</v>
      </c>
      <c r="C501" s="228" t="s">
        <v>30</v>
      </c>
      <c r="D501" s="232">
        <v>9</v>
      </c>
      <c r="E501" s="215"/>
      <c r="F501" s="216"/>
    </row>
    <row r="502" spans="1:6">
      <c r="A502" s="224"/>
      <c r="B502" s="227" t="s">
        <v>317</v>
      </c>
      <c r="C502" s="228" t="s">
        <v>30</v>
      </c>
      <c r="D502" s="232">
        <v>2</v>
      </c>
      <c r="E502" s="215"/>
      <c r="F502" s="216"/>
    </row>
    <row r="503" spans="1:6">
      <c r="A503" s="224"/>
      <c r="B503" s="227" t="s">
        <v>318</v>
      </c>
      <c r="C503" s="228" t="s">
        <v>30</v>
      </c>
      <c r="D503" s="232">
        <v>2</v>
      </c>
      <c r="E503" s="215"/>
      <c r="F503" s="216"/>
    </row>
    <row r="504" spans="1:6">
      <c r="A504" s="224"/>
      <c r="B504" s="227" t="s">
        <v>319</v>
      </c>
      <c r="C504" s="228" t="s">
        <v>30</v>
      </c>
      <c r="D504" s="232">
        <v>6</v>
      </c>
      <c r="E504" s="215"/>
      <c r="F504" s="216"/>
    </row>
    <row r="505" spans="1:6">
      <c r="A505" s="224"/>
      <c r="B505" s="227" t="s">
        <v>320</v>
      </c>
      <c r="C505" s="228" t="s">
        <v>30</v>
      </c>
      <c r="D505" s="232">
        <v>1</v>
      </c>
      <c r="E505" s="215"/>
      <c r="F505" s="216"/>
    </row>
    <row r="506" spans="1:6">
      <c r="A506" s="224"/>
      <c r="B506" s="227" t="s">
        <v>321</v>
      </c>
      <c r="C506" s="228" t="s">
        <v>30</v>
      </c>
      <c r="D506" s="232">
        <v>2</v>
      </c>
      <c r="E506" s="215"/>
      <c r="F506" s="216"/>
    </row>
    <row r="507" spans="1:6">
      <c r="A507" s="224"/>
      <c r="B507" s="227" t="s">
        <v>322</v>
      </c>
      <c r="C507" s="228" t="s">
        <v>30</v>
      </c>
      <c r="D507" s="232">
        <v>7</v>
      </c>
      <c r="E507" s="215"/>
      <c r="F507" s="216"/>
    </row>
    <row r="508" spans="1:6">
      <c r="A508" s="224"/>
      <c r="B508" s="227" t="s">
        <v>323</v>
      </c>
      <c r="C508" s="228" t="s">
        <v>30</v>
      </c>
      <c r="D508" s="232">
        <v>4</v>
      </c>
      <c r="E508" s="215"/>
      <c r="F508" s="216"/>
    </row>
    <row r="509" spans="1:6">
      <c r="A509" s="224"/>
      <c r="B509" s="227" t="s">
        <v>324</v>
      </c>
      <c r="C509" s="228" t="s">
        <v>30</v>
      </c>
      <c r="D509" s="232">
        <v>12</v>
      </c>
      <c r="E509" s="215"/>
      <c r="F509" s="216"/>
    </row>
    <row r="510" spans="1:6">
      <c r="A510" s="224"/>
      <c r="B510" s="227" t="s">
        <v>325</v>
      </c>
      <c r="C510" s="228" t="s">
        <v>30</v>
      </c>
      <c r="D510" s="232">
        <v>12</v>
      </c>
      <c r="E510" s="215"/>
      <c r="F510" s="216"/>
    </row>
    <row r="511" spans="1:6">
      <c r="A511" s="224"/>
      <c r="B511" s="227" t="s">
        <v>326</v>
      </c>
      <c r="C511" s="228" t="s">
        <v>30</v>
      </c>
      <c r="D511" s="232">
        <v>3</v>
      </c>
      <c r="E511" s="215"/>
      <c r="F511" s="216"/>
    </row>
    <row r="512" spans="1:6">
      <c r="A512" s="224"/>
      <c r="B512" s="227" t="s">
        <v>327</v>
      </c>
      <c r="C512" s="228" t="s">
        <v>30</v>
      </c>
      <c r="D512" s="232">
        <v>2</v>
      </c>
      <c r="E512" s="215"/>
      <c r="F512" s="216"/>
    </row>
    <row r="513" spans="1:6">
      <c r="A513" s="224"/>
      <c r="B513" s="227" t="s">
        <v>328</v>
      </c>
      <c r="C513" s="228" t="s">
        <v>30</v>
      </c>
      <c r="D513" s="232">
        <v>17</v>
      </c>
      <c r="E513" s="215"/>
      <c r="F513" s="216"/>
    </row>
    <row r="514" spans="1:6">
      <c r="A514" s="224" t="s">
        <v>251</v>
      </c>
      <c r="B514" s="225" t="s">
        <v>216</v>
      </c>
      <c r="C514" s="214" t="s">
        <v>208</v>
      </c>
      <c r="D514" s="226">
        <v>1</v>
      </c>
      <c r="E514" s="315"/>
      <c r="F514" s="216">
        <f>+E514*D514</f>
        <v>0</v>
      </c>
    </row>
    <row r="515" spans="1:6">
      <c r="A515" s="224"/>
      <c r="B515" s="227" t="s">
        <v>217</v>
      </c>
      <c r="C515" s="228" t="s">
        <v>13</v>
      </c>
      <c r="D515" s="233">
        <v>42</v>
      </c>
      <c r="E515" s="215"/>
      <c r="F515" s="216"/>
    </row>
    <row r="516" spans="1:6">
      <c r="A516" s="224"/>
      <c r="B516" s="227" t="s">
        <v>218</v>
      </c>
      <c r="C516" s="228" t="s">
        <v>30</v>
      </c>
      <c r="D516" s="232">
        <v>106</v>
      </c>
      <c r="E516" s="215"/>
      <c r="F516" s="216"/>
    </row>
    <row r="517" spans="1:6" ht="24">
      <c r="A517" s="224" t="s">
        <v>252</v>
      </c>
      <c r="B517" s="225" t="s">
        <v>231</v>
      </c>
      <c r="C517" s="214" t="s">
        <v>208</v>
      </c>
      <c r="D517" s="226">
        <v>1</v>
      </c>
      <c r="E517" s="315"/>
      <c r="F517" s="216">
        <f>+E517*D517</f>
        <v>0</v>
      </c>
    </row>
    <row r="518" spans="1:6" ht="38.25">
      <c r="A518" s="89" t="s">
        <v>537</v>
      </c>
      <c r="B518" s="26" t="s">
        <v>539</v>
      </c>
      <c r="C518" s="220"/>
      <c r="D518" s="221"/>
      <c r="E518" s="234"/>
      <c r="F518" s="223"/>
    </row>
    <row r="519" spans="1:6" ht="48">
      <c r="A519" s="224" t="s">
        <v>538</v>
      </c>
      <c r="B519" s="225" t="s">
        <v>541</v>
      </c>
      <c r="C519" s="214" t="s">
        <v>208</v>
      </c>
      <c r="D519" s="226">
        <v>1</v>
      </c>
      <c r="E519" s="315"/>
      <c r="F519" s="216">
        <f>+E519*D519</f>
        <v>0</v>
      </c>
    </row>
    <row r="520" spans="1:6" ht="48">
      <c r="A520" s="224" t="s">
        <v>540</v>
      </c>
      <c r="B520" s="225" t="s">
        <v>542</v>
      </c>
      <c r="C520" s="214" t="s">
        <v>208</v>
      </c>
      <c r="D520" s="226">
        <v>1</v>
      </c>
      <c r="E520" s="315"/>
      <c r="F520" s="216">
        <f>+E520*D520</f>
        <v>0</v>
      </c>
    </row>
    <row r="521" spans="1:6">
      <c r="A521" s="52" t="s">
        <v>253</v>
      </c>
      <c r="B521" s="52" t="s">
        <v>194</v>
      </c>
      <c r="C521" s="46"/>
      <c r="D521" s="70"/>
      <c r="E521" s="310"/>
      <c r="F521" s="86">
        <f>SUM(F522:F539)</f>
        <v>0</v>
      </c>
    </row>
    <row r="522" spans="1:6">
      <c r="A522" s="89" t="s">
        <v>344</v>
      </c>
      <c r="B522" s="26" t="s">
        <v>487</v>
      </c>
      <c r="C522" s="184"/>
      <c r="D522" s="209"/>
      <c r="E522" s="209"/>
      <c r="F522" s="186"/>
    </row>
    <row r="523" spans="1:6" ht="132">
      <c r="A523" s="224" t="s">
        <v>345</v>
      </c>
      <c r="B523" s="225" t="s">
        <v>488</v>
      </c>
      <c r="C523" s="220"/>
      <c r="D523" s="234"/>
      <c r="E523" s="234"/>
      <c r="F523" s="223"/>
    </row>
    <row r="524" spans="1:6" ht="180">
      <c r="A524" s="224"/>
      <c r="B524" s="225" t="s">
        <v>489</v>
      </c>
      <c r="C524" s="220"/>
      <c r="D524" s="234"/>
      <c r="E524" s="234"/>
      <c r="F524" s="223"/>
    </row>
    <row r="525" spans="1:6" ht="192">
      <c r="A525" s="224"/>
      <c r="B525" s="225" t="s">
        <v>490</v>
      </c>
      <c r="C525" s="220"/>
      <c r="D525" s="234"/>
      <c r="E525" s="234"/>
      <c r="F525" s="223"/>
    </row>
    <row r="526" spans="1:6" ht="84">
      <c r="A526" s="224"/>
      <c r="B526" s="225" t="s">
        <v>491</v>
      </c>
      <c r="C526" s="220"/>
      <c r="D526" s="234"/>
      <c r="E526" s="234"/>
      <c r="F526" s="223"/>
    </row>
    <row r="527" spans="1:6" ht="180">
      <c r="A527" s="224" t="s">
        <v>346</v>
      </c>
      <c r="B527" s="225" t="s">
        <v>493</v>
      </c>
      <c r="C527" s="220"/>
      <c r="D527" s="234"/>
      <c r="E527" s="234"/>
      <c r="F527" s="223"/>
    </row>
    <row r="528" spans="1:6" ht="72">
      <c r="A528" s="224"/>
      <c r="B528" s="225" t="s">
        <v>492</v>
      </c>
      <c r="C528" s="220"/>
      <c r="D528" s="234"/>
      <c r="E528" s="234"/>
      <c r="F528" s="223"/>
    </row>
    <row r="529" spans="1:9" ht="192">
      <c r="A529" s="224"/>
      <c r="B529" s="225" t="s">
        <v>494</v>
      </c>
      <c r="C529" s="220"/>
      <c r="D529" s="234"/>
      <c r="E529" s="234"/>
      <c r="F529" s="223"/>
    </row>
    <row r="530" spans="1:9" ht="84">
      <c r="A530" s="224"/>
      <c r="B530" s="225" t="s">
        <v>495</v>
      </c>
      <c r="C530" s="220"/>
      <c r="D530" s="234"/>
      <c r="E530" s="234"/>
      <c r="F530" s="223"/>
    </row>
    <row r="531" spans="1:9" ht="108">
      <c r="A531" s="224"/>
      <c r="B531" s="225" t="s">
        <v>496</v>
      </c>
      <c r="C531" s="220"/>
      <c r="D531" s="234"/>
      <c r="E531" s="234"/>
      <c r="F531" s="223"/>
    </row>
    <row r="532" spans="1:9" ht="51">
      <c r="A532" s="89" t="s">
        <v>254</v>
      </c>
      <c r="B532" s="26" t="s">
        <v>394</v>
      </c>
      <c r="C532" s="184"/>
      <c r="D532" s="209"/>
      <c r="E532" s="209"/>
      <c r="F532" s="186"/>
    </row>
    <row r="533" spans="1:9" ht="72">
      <c r="A533" s="224" t="s">
        <v>255</v>
      </c>
      <c r="B533" s="225" t="s">
        <v>1743</v>
      </c>
      <c r="C533" s="214" t="s">
        <v>30</v>
      </c>
      <c r="D533" s="226">
        <v>3</v>
      </c>
      <c r="E533" s="315"/>
      <c r="F533" s="216">
        <f>+E533*D533</f>
        <v>0</v>
      </c>
    </row>
    <row r="534" spans="1:9" ht="36">
      <c r="A534" s="224" t="s">
        <v>347</v>
      </c>
      <c r="B534" s="225" t="s">
        <v>1744</v>
      </c>
      <c r="C534" s="214" t="s">
        <v>30</v>
      </c>
      <c r="D534" s="336">
        <v>0</v>
      </c>
      <c r="E534" s="315"/>
      <c r="F534" s="216">
        <f>+E534*D534</f>
        <v>0</v>
      </c>
      <c r="H534" s="330">
        <v>10</v>
      </c>
      <c r="I534" s="330">
        <v>10</v>
      </c>
    </row>
    <row r="535" spans="1:9" ht="60">
      <c r="A535" s="224" t="s">
        <v>348</v>
      </c>
      <c r="B535" s="225" t="s">
        <v>1745</v>
      </c>
      <c r="C535" s="214" t="s">
        <v>30</v>
      </c>
      <c r="D535" s="226">
        <v>1</v>
      </c>
      <c r="E535" s="315"/>
      <c r="F535" s="216">
        <f>+E535*D535</f>
        <v>0</v>
      </c>
    </row>
    <row r="536" spans="1:9" ht="38.25">
      <c r="A536" s="89" t="s">
        <v>1717</v>
      </c>
      <c r="B536" s="235" t="s">
        <v>1840</v>
      </c>
      <c r="C536" s="38"/>
      <c r="D536" s="71"/>
      <c r="E536" s="322"/>
      <c r="F536" s="28"/>
    </row>
    <row r="537" spans="1:9">
      <c r="A537" s="224" t="s">
        <v>1718</v>
      </c>
      <c r="B537" s="236" t="s">
        <v>1841</v>
      </c>
      <c r="C537" s="38" t="s">
        <v>13</v>
      </c>
      <c r="D537" s="337">
        <v>44</v>
      </c>
      <c r="E537" s="315"/>
      <c r="F537" s="31">
        <f>D537*E537</f>
        <v>0</v>
      </c>
      <c r="H537" s="330">
        <v>152</v>
      </c>
      <c r="I537" s="330">
        <v>108</v>
      </c>
    </row>
    <row r="538" spans="1:9" ht="76.5">
      <c r="A538" s="89" t="s">
        <v>1842</v>
      </c>
      <c r="B538" s="26" t="s">
        <v>1719</v>
      </c>
      <c r="C538" s="184"/>
      <c r="D538" s="185"/>
      <c r="E538" s="209"/>
      <c r="F538" s="186"/>
    </row>
    <row r="539" spans="1:9">
      <c r="A539" s="224" t="s">
        <v>1843</v>
      </c>
      <c r="B539" s="225" t="s">
        <v>1720</v>
      </c>
      <c r="C539" s="214" t="s">
        <v>30</v>
      </c>
      <c r="D539" s="230">
        <v>1</v>
      </c>
      <c r="E539" s="315"/>
      <c r="F539" s="216">
        <f>+E539*D539</f>
        <v>0</v>
      </c>
    </row>
    <row r="540" spans="1:9">
      <c r="A540" s="52" t="s">
        <v>256</v>
      </c>
      <c r="B540" s="52" t="s">
        <v>223</v>
      </c>
      <c r="C540" s="46"/>
      <c r="D540" s="70"/>
      <c r="E540" s="310"/>
      <c r="F540" s="86">
        <f>SUM(F541:F545)</f>
        <v>0</v>
      </c>
    </row>
    <row r="541" spans="1:9" ht="242.25">
      <c r="A541" s="89" t="s">
        <v>257</v>
      </c>
      <c r="B541" s="26" t="s">
        <v>444</v>
      </c>
      <c r="C541" s="220"/>
      <c r="D541" s="234"/>
      <c r="E541" s="234"/>
      <c r="F541" s="223"/>
    </row>
    <row r="542" spans="1:9" ht="24">
      <c r="A542" s="224" t="s">
        <v>258</v>
      </c>
      <c r="B542" s="225" t="s">
        <v>437</v>
      </c>
      <c r="C542" s="214" t="s">
        <v>66</v>
      </c>
      <c r="D542" s="215">
        <v>238</v>
      </c>
      <c r="E542" s="315"/>
      <c r="F542" s="216">
        <f>+E542*D542</f>
        <v>0</v>
      </c>
    </row>
    <row r="543" spans="1:9" ht="24">
      <c r="A543" s="224" t="s">
        <v>438</v>
      </c>
      <c r="B543" s="237" t="s">
        <v>442</v>
      </c>
      <c r="C543" s="238" t="s">
        <v>30</v>
      </c>
      <c r="D543" s="239">
        <v>32</v>
      </c>
      <c r="E543" s="315"/>
      <c r="F543" s="216">
        <f t="shared" ref="F543:F545" si="44">+E543*D543</f>
        <v>0</v>
      </c>
    </row>
    <row r="544" spans="1:9" ht="24">
      <c r="A544" s="224" t="s">
        <v>439</v>
      </c>
      <c r="B544" s="237" t="s">
        <v>443</v>
      </c>
      <c r="C544" s="238" t="s">
        <v>208</v>
      </c>
      <c r="D544" s="239">
        <v>1</v>
      </c>
      <c r="E544" s="315"/>
      <c r="F544" s="216">
        <f t="shared" si="44"/>
        <v>0</v>
      </c>
    </row>
    <row r="545" spans="1:6">
      <c r="A545" s="224" t="s">
        <v>440</v>
      </c>
      <c r="B545" s="237" t="s">
        <v>441</v>
      </c>
      <c r="C545" s="238" t="s">
        <v>208</v>
      </c>
      <c r="D545" s="239">
        <v>1</v>
      </c>
      <c r="E545" s="315"/>
      <c r="F545" s="216">
        <f t="shared" si="44"/>
        <v>0</v>
      </c>
    </row>
    <row r="546" spans="1:6">
      <c r="A546" s="52" t="s">
        <v>1026</v>
      </c>
      <c r="B546" s="61" t="s">
        <v>1025</v>
      </c>
      <c r="C546" s="46"/>
      <c r="D546" s="70"/>
      <c r="E546" s="310"/>
      <c r="F546" s="86">
        <f>SUM(F547:F558)</f>
        <v>0</v>
      </c>
    </row>
    <row r="547" spans="1:6" ht="14.25">
      <c r="A547" s="26" t="s">
        <v>1027</v>
      </c>
      <c r="B547" s="26" t="s">
        <v>1021</v>
      </c>
      <c r="C547" s="38"/>
      <c r="D547" s="71"/>
      <c r="E547" s="322"/>
      <c r="F547" s="28"/>
    </row>
    <row r="548" spans="1:6" ht="36">
      <c r="A548" s="29" t="s">
        <v>1028</v>
      </c>
      <c r="B548" s="30" t="s">
        <v>1020</v>
      </c>
      <c r="C548" s="38"/>
      <c r="D548" s="71"/>
      <c r="E548" s="322"/>
      <c r="F548" s="28"/>
    </row>
    <row r="549" spans="1:6" ht="120">
      <c r="A549" s="29" t="s">
        <v>1029</v>
      </c>
      <c r="B549" s="213" t="s">
        <v>1022</v>
      </c>
      <c r="C549" s="214"/>
      <c r="D549" s="215"/>
      <c r="E549" s="215"/>
      <c r="F549" s="216"/>
    </row>
    <row r="550" spans="1:6" ht="108">
      <c r="A550" s="29" t="s">
        <v>1030</v>
      </c>
      <c r="B550" s="213" t="s">
        <v>1031</v>
      </c>
      <c r="C550" s="214"/>
      <c r="D550" s="215"/>
      <c r="E550" s="215"/>
      <c r="F550" s="216"/>
    </row>
    <row r="551" spans="1:6" ht="76.5">
      <c r="A551" s="26" t="s">
        <v>1032</v>
      </c>
      <c r="B551" s="26" t="s">
        <v>1023</v>
      </c>
      <c r="C551" s="38"/>
      <c r="D551" s="71"/>
      <c r="E551" s="322"/>
      <c r="F551" s="28"/>
    </row>
    <row r="552" spans="1:6" ht="72">
      <c r="A552" s="29" t="s">
        <v>1033</v>
      </c>
      <c r="B552" s="30" t="s">
        <v>1034</v>
      </c>
      <c r="C552" s="38" t="s">
        <v>13</v>
      </c>
      <c r="D552" s="71">
        <v>15</v>
      </c>
      <c r="E552" s="315"/>
      <c r="F552" s="31">
        <f>D552*E552</f>
        <v>0</v>
      </c>
    </row>
    <row r="553" spans="1:6" ht="36">
      <c r="A553" s="29" t="s">
        <v>1036</v>
      </c>
      <c r="B553" s="30" t="s">
        <v>1199</v>
      </c>
      <c r="C553" s="38" t="s">
        <v>13</v>
      </c>
      <c r="D553" s="71">
        <v>10</v>
      </c>
      <c r="E553" s="315"/>
      <c r="F553" s="31">
        <f>D553*E553</f>
        <v>0</v>
      </c>
    </row>
    <row r="554" spans="1:6">
      <c r="A554" s="29" t="s">
        <v>1198</v>
      </c>
      <c r="B554" s="30" t="s">
        <v>1071</v>
      </c>
      <c r="C554" s="38" t="s">
        <v>66</v>
      </c>
      <c r="D554" s="71">
        <v>14</v>
      </c>
      <c r="E554" s="315"/>
      <c r="F554" s="31">
        <f>D554*E554</f>
        <v>0</v>
      </c>
    </row>
    <row r="555" spans="1:6" ht="63.75">
      <c r="A555" s="26" t="s">
        <v>1035</v>
      </c>
      <c r="B555" s="26" t="s">
        <v>1024</v>
      </c>
      <c r="C555" s="38"/>
      <c r="D555" s="71"/>
      <c r="E555" s="322"/>
      <c r="F555" s="28"/>
    </row>
    <row r="556" spans="1:6" ht="36">
      <c r="A556" s="29" t="s">
        <v>1037</v>
      </c>
      <c r="B556" s="30" t="s">
        <v>1410</v>
      </c>
      <c r="C556" s="38" t="s">
        <v>13</v>
      </c>
      <c r="D556" s="71">
        <v>15</v>
      </c>
      <c r="E556" s="315"/>
      <c r="F556" s="31">
        <f>D556*E556</f>
        <v>0</v>
      </c>
    </row>
    <row r="557" spans="1:6" ht="38.25">
      <c r="A557" s="26" t="s">
        <v>1038</v>
      </c>
      <c r="B557" s="26" t="s">
        <v>570</v>
      </c>
      <c r="C557" s="38"/>
      <c r="D557" s="71"/>
      <c r="E557" s="322"/>
      <c r="F557" s="28"/>
    </row>
    <row r="558" spans="1:6" ht="36">
      <c r="A558" s="29" t="s">
        <v>1039</v>
      </c>
      <c r="B558" s="30" t="s">
        <v>1044</v>
      </c>
      <c r="C558" s="38" t="s">
        <v>13</v>
      </c>
      <c r="D558" s="71">
        <v>23</v>
      </c>
      <c r="E558" s="315"/>
      <c r="F558" s="31">
        <f>D558*E558</f>
        <v>0</v>
      </c>
    </row>
    <row r="559" spans="1:6" ht="15.75">
      <c r="A559" s="5" t="s">
        <v>105</v>
      </c>
      <c r="B559" s="5" t="s">
        <v>107</v>
      </c>
      <c r="C559" s="6"/>
      <c r="D559" s="62" t="s">
        <v>4</v>
      </c>
      <c r="E559" s="301"/>
      <c r="F559" s="7"/>
    </row>
    <row r="560" spans="1:6" ht="15">
      <c r="A560" s="49" t="s">
        <v>106</v>
      </c>
      <c r="B560" s="49" t="s">
        <v>337</v>
      </c>
      <c r="C560" s="50"/>
      <c r="D560" s="65" t="s">
        <v>4</v>
      </c>
      <c r="E560" s="302"/>
      <c r="F560" s="55"/>
    </row>
    <row r="561" spans="1:6" ht="15">
      <c r="A561" s="47" t="s">
        <v>147</v>
      </c>
      <c r="B561" s="47" t="s">
        <v>350</v>
      </c>
      <c r="C561" s="48"/>
      <c r="D561" s="69" t="s">
        <v>4</v>
      </c>
      <c r="E561" s="309"/>
      <c r="F561" s="51">
        <f>F571+F590</f>
        <v>0</v>
      </c>
    </row>
    <row r="562" spans="1:6">
      <c r="A562" s="52" t="s">
        <v>351</v>
      </c>
      <c r="B562" s="52" t="s">
        <v>9</v>
      </c>
      <c r="C562" s="46"/>
      <c r="D562" s="70"/>
      <c r="E562" s="310"/>
      <c r="F562" s="54"/>
    </row>
    <row r="563" spans="1:6" ht="25.5">
      <c r="A563" s="89" t="s">
        <v>352</v>
      </c>
      <c r="B563" s="208" t="s">
        <v>338</v>
      </c>
      <c r="C563" s="38"/>
      <c r="D563" s="71"/>
      <c r="E563" s="322"/>
      <c r="F563" s="28"/>
    </row>
    <row r="564" spans="1:6" ht="24">
      <c r="A564" s="29" t="s">
        <v>353</v>
      </c>
      <c r="B564" s="30" t="s">
        <v>48</v>
      </c>
      <c r="C564" s="38"/>
      <c r="D564" s="71"/>
      <c r="E564" s="322"/>
      <c r="F564" s="28"/>
    </row>
    <row r="565" spans="1:6" ht="24">
      <c r="A565" s="29" t="s">
        <v>354</v>
      </c>
      <c r="B565" s="212" t="s">
        <v>53</v>
      </c>
      <c r="C565" s="39"/>
      <c r="D565" s="73"/>
      <c r="E565" s="73"/>
      <c r="F565" s="40"/>
    </row>
    <row r="566" spans="1:6" ht="36">
      <c r="A566" s="29" t="s">
        <v>355</v>
      </c>
      <c r="B566" s="212" t="s">
        <v>342</v>
      </c>
      <c r="C566" s="39"/>
      <c r="D566" s="73"/>
      <c r="E566" s="73"/>
      <c r="F566" s="40"/>
    </row>
    <row r="567" spans="1:6" ht="60">
      <c r="A567" s="29" t="s">
        <v>356</v>
      </c>
      <c r="B567" s="212" t="s">
        <v>341</v>
      </c>
      <c r="C567" s="39"/>
      <c r="D567" s="73"/>
      <c r="E567" s="73"/>
      <c r="F567" s="40"/>
    </row>
    <row r="568" spans="1:6" ht="24">
      <c r="A568" s="29" t="s">
        <v>408</v>
      </c>
      <c r="B568" s="240" t="s">
        <v>406</v>
      </c>
      <c r="C568" s="39"/>
      <c r="D568" s="73"/>
      <c r="E568" s="73"/>
      <c r="F568" s="40"/>
    </row>
    <row r="569" spans="1:6" ht="14.25">
      <c r="A569" s="89" t="s">
        <v>357</v>
      </c>
      <c r="B569" s="208" t="s">
        <v>10</v>
      </c>
      <c r="C569" s="38"/>
      <c r="D569" s="71"/>
      <c r="E569" s="322"/>
      <c r="F569" s="28"/>
    </row>
    <row r="570" spans="1:6" ht="168">
      <c r="A570" s="29" t="s">
        <v>358</v>
      </c>
      <c r="B570" s="30" t="s">
        <v>410</v>
      </c>
      <c r="C570" s="38"/>
      <c r="D570" s="71"/>
      <c r="E570" s="322"/>
      <c r="F570" s="28"/>
    </row>
    <row r="571" spans="1:6">
      <c r="A571" s="52" t="s">
        <v>543</v>
      </c>
      <c r="B571" s="52" t="s">
        <v>545</v>
      </c>
      <c r="C571" s="46"/>
      <c r="D571" s="70"/>
      <c r="E571" s="310"/>
      <c r="F571" s="86">
        <f>SUM(F572:F589)</f>
        <v>0</v>
      </c>
    </row>
    <row r="572" spans="1:6" ht="191.25">
      <c r="A572" s="89" t="s">
        <v>428</v>
      </c>
      <c r="B572" s="208" t="s">
        <v>1173</v>
      </c>
      <c r="C572" s="38"/>
      <c r="D572" s="71"/>
      <c r="E572" s="322"/>
      <c r="F572" s="28"/>
    </row>
    <row r="573" spans="1:6" ht="48">
      <c r="A573" s="29" t="s">
        <v>550</v>
      </c>
      <c r="B573" s="212" t="s">
        <v>429</v>
      </c>
      <c r="C573" s="38" t="s">
        <v>13</v>
      </c>
      <c r="D573" s="71">
        <v>360.5</v>
      </c>
      <c r="E573" s="315"/>
      <c r="F573" s="31">
        <f t="shared" ref="F573:F580" si="45">D573*E573</f>
        <v>0</v>
      </c>
    </row>
    <row r="574" spans="1:6" ht="48">
      <c r="A574" s="29" t="s">
        <v>551</v>
      </c>
      <c r="B574" s="212" t="s">
        <v>430</v>
      </c>
      <c r="C574" s="38" t="s">
        <v>13</v>
      </c>
      <c r="D574" s="71">
        <v>158</v>
      </c>
      <c r="E574" s="315"/>
      <c r="F574" s="31">
        <f t="shared" si="45"/>
        <v>0</v>
      </c>
    </row>
    <row r="575" spans="1:6" ht="48">
      <c r="A575" s="29" t="s">
        <v>552</v>
      </c>
      <c r="B575" s="212" t="s">
        <v>1147</v>
      </c>
      <c r="C575" s="38" t="s">
        <v>13</v>
      </c>
      <c r="D575" s="71">
        <v>149.5</v>
      </c>
      <c r="E575" s="315"/>
      <c r="F575" s="31">
        <f t="shared" si="45"/>
        <v>0</v>
      </c>
    </row>
    <row r="576" spans="1:6" ht="48">
      <c r="A576" s="29" t="s">
        <v>553</v>
      </c>
      <c r="B576" s="212" t="s">
        <v>1176</v>
      </c>
      <c r="C576" s="38" t="s">
        <v>13</v>
      </c>
      <c r="D576" s="71">
        <v>145.9</v>
      </c>
      <c r="E576" s="315"/>
      <c r="F576" s="31">
        <f t="shared" si="45"/>
        <v>0</v>
      </c>
    </row>
    <row r="577" spans="1:6" ht="48">
      <c r="A577" s="29" t="s">
        <v>554</v>
      </c>
      <c r="B577" s="212" t="s">
        <v>1177</v>
      </c>
      <c r="C577" s="38" t="s">
        <v>13</v>
      </c>
      <c r="D577" s="71">
        <v>146.9</v>
      </c>
      <c r="E577" s="315"/>
      <c r="F577" s="31">
        <f t="shared" si="45"/>
        <v>0</v>
      </c>
    </row>
    <row r="578" spans="1:6" ht="48">
      <c r="A578" s="29" t="s">
        <v>555</v>
      </c>
      <c r="B578" s="212" t="s">
        <v>431</v>
      </c>
      <c r="C578" s="38" t="s">
        <v>13</v>
      </c>
      <c r="D578" s="71">
        <v>23.5</v>
      </c>
      <c r="E578" s="315"/>
      <c r="F578" s="31">
        <f t="shared" si="45"/>
        <v>0</v>
      </c>
    </row>
    <row r="579" spans="1:6" ht="60">
      <c r="A579" s="29" t="s">
        <v>556</v>
      </c>
      <c r="B579" s="212" t="s">
        <v>432</v>
      </c>
      <c r="C579" s="38" t="s">
        <v>13</v>
      </c>
      <c r="D579" s="71">
        <v>635</v>
      </c>
      <c r="E579" s="315"/>
      <c r="F579" s="31">
        <f t="shared" si="45"/>
        <v>0</v>
      </c>
    </row>
    <row r="580" spans="1:6" ht="48">
      <c r="A580" s="29" t="s">
        <v>557</v>
      </c>
      <c r="B580" s="212" t="s">
        <v>433</v>
      </c>
      <c r="C580" s="38" t="s">
        <v>13</v>
      </c>
      <c r="D580" s="71">
        <v>190.2</v>
      </c>
      <c r="E580" s="315"/>
      <c r="F580" s="31">
        <f t="shared" si="45"/>
        <v>0</v>
      </c>
    </row>
    <row r="581" spans="1:6" ht="76.5">
      <c r="A581" s="89" t="s">
        <v>558</v>
      </c>
      <c r="B581" s="208" t="s">
        <v>1715</v>
      </c>
      <c r="C581" s="38"/>
      <c r="D581" s="71"/>
      <c r="E581" s="322"/>
      <c r="F581" s="28"/>
    </row>
    <row r="582" spans="1:6" ht="48">
      <c r="A582" s="29" t="s">
        <v>559</v>
      </c>
      <c r="B582" s="212" t="s">
        <v>1260</v>
      </c>
      <c r="C582" s="38" t="s">
        <v>13</v>
      </c>
      <c r="D582" s="71">
        <v>1620</v>
      </c>
      <c r="E582" s="315"/>
      <c r="F582" s="31">
        <f>D582*E582</f>
        <v>0</v>
      </c>
    </row>
    <row r="583" spans="1:6" ht="24">
      <c r="A583" s="29" t="s">
        <v>560</v>
      </c>
      <c r="B583" s="212" t="s">
        <v>1259</v>
      </c>
      <c r="C583" s="38" t="s">
        <v>13</v>
      </c>
      <c r="D583" s="71">
        <v>1620</v>
      </c>
      <c r="E583" s="315"/>
      <c r="F583" s="31">
        <f>D583*E583</f>
        <v>0</v>
      </c>
    </row>
    <row r="584" spans="1:6" ht="36">
      <c r="A584" s="29" t="s">
        <v>1174</v>
      </c>
      <c r="B584" s="212" t="s">
        <v>1175</v>
      </c>
      <c r="C584" s="38" t="s">
        <v>13</v>
      </c>
      <c r="D584" s="71">
        <v>182</v>
      </c>
      <c r="E584" s="315"/>
      <c r="F584" s="31">
        <f>D584*E584</f>
        <v>0</v>
      </c>
    </row>
    <row r="585" spans="1:6" ht="76.5">
      <c r="A585" s="89" t="s">
        <v>549</v>
      </c>
      <c r="B585" s="208" t="s">
        <v>1258</v>
      </c>
      <c r="C585" s="38"/>
      <c r="D585" s="71"/>
      <c r="E585" s="322"/>
      <c r="F585" s="28"/>
    </row>
    <row r="586" spans="1:6" ht="24">
      <c r="A586" s="29" t="s">
        <v>561</v>
      </c>
      <c r="B586" s="212" t="s">
        <v>1261</v>
      </c>
      <c r="C586" s="38" t="s">
        <v>13</v>
      </c>
      <c r="D586" s="71">
        <v>126</v>
      </c>
      <c r="E586" s="315"/>
      <c r="F586" s="31">
        <f>D586*E586</f>
        <v>0</v>
      </c>
    </row>
    <row r="587" spans="1:6" ht="38.25">
      <c r="A587" s="89" t="s">
        <v>1255</v>
      </c>
      <c r="B587" s="208" t="s">
        <v>505</v>
      </c>
      <c r="C587" s="38"/>
      <c r="D587" s="71"/>
      <c r="E587" s="322"/>
      <c r="F587" s="28"/>
    </row>
    <row r="588" spans="1:6">
      <c r="A588" s="29" t="s">
        <v>1256</v>
      </c>
      <c r="B588" s="212" t="s">
        <v>497</v>
      </c>
      <c r="C588" s="38" t="s">
        <v>30</v>
      </c>
      <c r="D588" s="72">
        <v>17</v>
      </c>
      <c r="E588" s="315"/>
      <c r="F588" s="31">
        <f>D588*E588</f>
        <v>0</v>
      </c>
    </row>
    <row r="589" spans="1:6">
      <c r="A589" s="29" t="s">
        <v>1257</v>
      </c>
      <c r="B589" s="212" t="s">
        <v>504</v>
      </c>
      <c r="C589" s="38" t="s">
        <v>30</v>
      </c>
      <c r="D589" s="72">
        <v>5</v>
      </c>
      <c r="E589" s="315"/>
      <c r="F589" s="31">
        <f>D589*E589</f>
        <v>0</v>
      </c>
    </row>
    <row r="590" spans="1:6">
      <c r="A590" s="52" t="s">
        <v>544</v>
      </c>
      <c r="B590" s="52" t="s">
        <v>546</v>
      </c>
      <c r="C590" s="46"/>
      <c r="D590" s="70"/>
      <c r="E590" s="310"/>
      <c r="F590" s="86">
        <f>SUM(F591:F592)</f>
        <v>0</v>
      </c>
    </row>
    <row r="591" spans="1:6" ht="153">
      <c r="A591" s="89" t="s">
        <v>547</v>
      </c>
      <c r="B591" s="208" t="s">
        <v>1724</v>
      </c>
      <c r="C591" s="38"/>
      <c r="D591" s="71"/>
      <c r="E591" s="322"/>
      <c r="F591" s="28"/>
    </row>
    <row r="592" spans="1:6" ht="36">
      <c r="A592" s="29" t="s">
        <v>548</v>
      </c>
      <c r="B592" s="241" t="s">
        <v>1723</v>
      </c>
      <c r="C592" s="38" t="s">
        <v>13</v>
      </c>
      <c r="D592" s="71">
        <v>72</v>
      </c>
      <c r="E592" s="315"/>
      <c r="F592" s="31">
        <f t="shared" ref="F592" si="46">D592*E592</f>
        <v>0</v>
      </c>
    </row>
    <row r="593" spans="1:6" ht="15.75">
      <c r="A593" s="5" t="s">
        <v>105</v>
      </c>
      <c r="B593" s="5" t="s">
        <v>107</v>
      </c>
      <c r="C593" s="6"/>
      <c r="D593" s="62" t="s">
        <v>4</v>
      </c>
      <c r="E593" s="301"/>
      <c r="F593" s="7"/>
    </row>
    <row r="594" spans="1:6" ht="15">
      <c r="A594" s="49" t="s">
        <v>106</v>
      </c>
      <c r="B594" s="49" t="s">
        <v>337</v>
      </c>
      <c r="C594" s="50"/>
      <c r="D594" s="65" t="s">
        <v>4</v>
      </c>
      <c r="E594" s="302"/>
      <c r="F594" s="55"/>
    </row>
    <row r="595" spans="1:6" ht="15">
      <c r="A595" s="47" t="s">
        <v>148</v>
      </c>
      <c r="B595" s="47" t="s">
        <v>335</v>
      </c>
      <c r="C595" s="48"/>
      <c r="D595" s="69" t="s">
        <v>4</v>
      </c>
      <c r="E595" s="309"/>
      <c r="F595" s="51">
        <f>F607+F640+F665+F677</f>
        <v>0</v>
      </c>
    </row>
    <row r="596" spans="1:6">
      <c r="A596" s="52" t="s">
        <v>334</v>
      </c>
      <c r="B596" s="52" t="s">
        <v>9</v>
      </c>
      <c r="C596" s="46"/>
      <c r="D596" s="70"/>
      <c r="E596" s="310"/>
      <c r="F596" s="54"/>
    </row>
    <row r="597" spans="1:6" ht="25.5">
      <c r="A597" s="89" t="s">
        <v>359</v>
      </c>
      <c r="B597" s="208" t="s">
        <v>338</v>
      </c>
      <c r="C597" s="38"/>
      <c r="D597" s="71"/>
      <c r="E597" s="322"/>
      <c r="F597" s="28"/>
    </row>
    <row r="598" spans="1:6" ht="24">
      <c r="A598" s="29" t="s">
        <v>360</v>
      </c>
      <c r="B598" s="30" t="s">
        <v>48</v>
      </c>
      <c r="C598" s="38"/>
      <c r="D598" s="71"/>
      <c r="E598" s="322"/>
      <c r="F598" s="28"/>
    </row>
    <row r="599" spans="1:6" ht="24">
      <c r="A599" s="29" t="s">
        <v>361</v>
      </c>
      <c r="B599" s="212" t="s">
        <v>53</v>
      </c>
      <c r="C599" s="38"/>
      <c r="D599" s="71"/>
      <c r="E599" s="322"/>
      <c r="F599" s="28"/>
    </row>
    <row r="600" spans="1:6" ht="36">
      <c r="A600" s="29" t="s">
        <v>362</v>
      </c>
      <c r="B600" s="212" t="s">
        <v>342</v>
      </c>
      <c r="C600" s="38"/>
      <c r="D600" s="71"/>
      <c r="E600" s="322"/>
      <c r="F600" s="28"/>
    </row>
    <row r="601" spans="1:6" ht="60">
      <c r="A601" s="29" t="s">
        <v>363</v>
      </c>
      <c r="B601" s="212" t="s">
        <v>341</v>
      </c>
      <c r="C601" s="38"/>
      <c r="D601" s="71"/>
      <c r="E601" s="322"/>
      <c r="F601" s="28"/>
    </row>
    <row r="602" spans="1:6" ht="60">
      <c r="A602" s="29" t="s">
        <v>364</v>
      </c>
      <c r="B602" s="212" t="s">
        <v>340</v>
      </c>
      <c r="C602" s="38"/>
      <c r="D602" s="71"/>
      <c r="E602" s="322"/>
      <c r="F602" s="28"/>
    </row>
    <row r="603" spans="1:6" ht="48">
      <c r="A603" s="29" t="s">
        <v>407</v>
      </c>
      <c r="B603" s="242" t="s">
        <v>1754</v>
      </c>
      <c r="C603" s="38"/>
      <c r="D603" s="71"/>
      <c r="E603" s="322"/>
      <c r="F603" s="28"/>
    </row>
    <row r="604" spans="1:6" ht="24">
      <c r="A604" s="29" t="s">
        <v>1721</v>
      </c>
      <c r="B604" s="240" t="s">
        <v>406</v>
      </c>
      <c r="C604" s="38"/>
      <c r="D604" s="71"/>
      <c r="E604" s="322"/>
      <c r="F604" s="28"/>
    </row>
    <row r="605" spans="1:6" ht="14.25">
      <c r="A605" s="89" t="s">
        <v>365</v>
      </c>
      <c r="B605" s="208" t="s">
        <v>10</v>
      </c>
      <c r="C605" s="38"/>
      <c r="D605" s="71"/>
      <c r="E605" s="322"/>
      <c r="F605" s="28"/>
    </row>
    <row r="606" spans="1:6" ht="192">
      <c r="A606" s="29" t="s">
        <v>366</v>
      </c>
      <c r="B606" s="30" t="s">
        <v>409</v>
      </c>
      <c r="C606" s="38"/>
      <c r="D606" s="71"/>
      <c r="E606" s="322"/>
      <c r="F606" s="28"/>
    </row>
    <row r="607" spans="1:6">
      <c r="A607" s="52" t="s">
        <v>367</v>
      </c>
      <c r="B607" s="52" t="s">
        <v>349</v>
      </c>
      <c r="C607" s="46"/>
      <c r="D607" s="70"/>
      <c r="E607" s="310"/>
      <c r="F607" s="86">
        <f>SUM(F608:F639)</f>
        <v>0</v>
      </c>
    </row>
    <row r="608" spans="1:6" ht="14.25">
      <c r="A608" s="89" t="s">
        <v>368</v>
      </c>
      <c r="B608" s="208" t="s">
        <v>343</v>
      </c>
      <c r="C608" s="38"/>
      <c r="D608" s="71"/>
      <c r="E608" s="322"/>
      <c r="F608" s="28"/>
    </row>
    <row r="609" spans="1:6" ht="264">
      <c r="A609" s="29" t="s">
        <v>369</v>
      </c>
      <c r="B609" s="236" t="s">
        <v>1749</v>
      </c>
      <c r="C609" s="38"/>
      <c r="D609" s="71"/>
      <c r="E609" s="322"/>
      <c r="F609" s="28"/>
    </row>
    <row r="610" spans="1:6" ht="192">
      <c r="A610" s="29" t="s">
        <v>370</v>
      </c>
      <c r="B610" s="212" t="s">
        <v>1725</v>
      </c>
      <c r="C610" s="38"/>
      <c r="D610" s="71"/>
      <c r="E610" s="322"/>
      <c r="F610" s="28"/>
    </row>
    <row r="611" spans="1:6" ht="204">
      <c r="A611" s="29" t="s">
        <v>371</v>
      </c>
      <c r="B611" s="212" t="s">
        <v>1190</v>
      </c>
      <c r="C611" s="38"/>
      <c r="D611" s="71"/>
      <c r="E611" s="322"/>
      <c r="F611" s="28"/>
    </row>
    <row r="612" spans="1:6" ht="60">
      <c r="A612" s="29" t="s">
        <v>372</v>
      </c>
      <c r="B612" s="212" t="s">
        <v>1172</v>
      </c>
      <c r="C612" s="38"/>
      <c r="D612" s="71"/>
      <c r="E612" s="322"/>
      <c r="F612" s="28"/>
    </row>
    <row r="613" spans="1:6" ht="156">
      <c r="A613" s="29" t="s">
        <v>373</v>
      </c>
      <c r="B613" s="212" t="s">
        <v>435</v>
      </c>
      <c r="C613" s="38"/>
      <c r="D613" s="71"/>
      <c r="E613" s="322"/>
      <c r="F613" s="28"/>
    </row>
    <row r="614" spans="1:6" ht="165.75">
      <c r="A614" s="89" t="s">
        <v>374</v>
      </c>
      <c r="B614" s="208" t="s">
        <v>1178</v>
      </c>
      <c r="C614" s="38"/>
      <c r="D614" s="71"/>
      <c r="E614" s="322"/>
      <c r="F614" s="28"/>
    </row>
    <row r="615" spans="1:6" ht="84">
      <c r="A615" s="29" t="s">
        <v>375</v>
      </c>
      <c r="B615" s="212" t="s">
        <v>1183</v>
      </c>
      <c r="C615" s="38" t="s">
        <v>13</v>
      </c>
      <c r="D615" s="71">
        <v>295</v>
      </c>
      <c r="E615" s="315"/>
      <c r="F615" s="31">
        <f>D615*E615</f>
        <v>0</v>
      </c>
    </row>
    <row r="616" spans="1:6" ht="84">
      <c r="A616" s="29" t="s">
        <v>376</v>
      </c>
      <c r="B616" s="212" t="s">
        <v>398</v>
      </c>
      <c r="C616" s="38" t="s">
        <v>13</v>
      </c>
      <c r="D616" s="71">
        <v>112.5</v>
      </c>
      <c r="E616" s="315"/>
      <c r="F616" s="31">
        <f t="shared" ref="F616:F617" si="47">D616*E616</f>
        <v>0</v>
      </c>
    </row>
    <row r="617" spans="1:6" ht="60">
      <c r="A617" s="29" t="s">
        <v>377</v>
      </c>
      <c r="B617" s="212" t="s">
        <v>1184</v>
      </c>
      <c r="C617" s="38" t="s">
        <v>13</v>
      </c>
      <c r="D617" s="71">
        <v>56.5</v>
      </c>
      <c r="E617" s="315"/>
      <c r="F617" s="31">
        <f t="shared" si="47"/>
        <v>0</v>
      </c>
    </row>
    <row r="618" spans="1:6" ht="48">
      <c r="A618" s="29" t="s">
        <v>378</v>
      </c>
      <c r="B618" s="212" t="s">
        <v>1185</v>
      </c>
      <c r="C618" s="38" t="s">
        <v>13</v>
      </c>
      <c r="D618" s="71">
        <v>134.5</v>
      </c>
      <c r="E618" s="315"/>
      <c r="F618" s="31">
        <f t="shared" ref="F618" si="48">D618*E618</f>
        <v>0</v>
      </c>
    </row>
    <row r="619" spans="1:6" ht="140.25">
      <c r="A619" s="89" t="s">
        <v>379</v>
      </c>
      <c r="B619" s="208" t="s">
        <v>564</v>
      </c>
      <c r="C619" s="38"/>
      <c r="D619" s="71"/>
      <c r="E619" s="322"/>
      <c r="F619" s="28"/>
    </row>
    <row r="620" spans="1:6" ht="24">
      <c r="A620" s="29" t="s">
        <v>380</v>
      </c>
      <c r="B620" s="212" t="s">
        <v>1192</v>
      </c>
      <c r="C620" s="38" t="s">
        <v>13</v>
      </c>
      <c r="D620" s="71">
        <v>24.7</v>
      </c>
      <c r="E620" s="315"/>
      <c r="F620" s="31">
        <f>D620*E620</f>
        <v>0</v>
      </c>
    </row>
    <row r="621" spans="1:6" ht="24">
      <c r="A621" s="29" t="s">
        <v>381</v>
      </c>
      <c r="B621" s="212" t="s">
        <v>1191</v>
      </c>
      <c r="C621" s="38" t="s">
        <v>13</v>
      </c>
      <c r="D621" s="71">
        <v>12.6</v>
      </c>
      <c r="E621" s="315"/>
      <c r="F621" s="31">
        <f>D621*E621</f>
        <v>0</v>
      </c>
    </row>
    <row r="622" spans="1:6" ht="24">
      <c r="A622" s="29" t="s">
        <v>382</v>
      </c>
      <c r="B622" s="212" t="s">
        <v>1193</v>
      </c>
      <c r="C622" s="38" t="s">
        <v>13</v>
      </c>
      <c r="D622" s="71">
        <v>13.1</v>
      </c>
      <c r="E622" s="315"/>
      <c r="F622" s="31">
        <f>D622*E622</f>
        <v>0</v>
      </c>
    </row>
    <row r="623" spans="1:6" ht="24">
      <c r="A623" s="29" t="s">
        <v>383</v>
      </c>
      <c r="B623" s="212" t="s">
        <v>1194</v>
      </c>
      <c r="C623" s="38" t="s">
        <v>13</v>
      </c>
      <c r="D623" s="71">
        <v>1.9</v>
      </c>
      <c r="E623" s="315"/>
      <c r="F623" s="31">
        <f>D623*E623</f>
        <v>0</v>
      </c>
    </row>
    <row r="624" spans="1:6" ht="36">
      <c r="A624" s="29" t="s">
        <v>565</v>
      </c>
      <c r="B624" s="212" t="s">
        <v>566</v>
      </c>
      <c r="C624" s="38" t="s">
        <v>66</v>
      </c>
      <c r="D624" s="71">
        <v>8.3000000000000007</v>
      </c>
      <c r="E624" s="315"/>
      <c r="F624" s="31">
        <f>D624*E624</f>
        <v>0</v>
      </c>
    </row>
    <row r="625" spans="1:6" ht="153">
      <c r="A625" s="89" t="s">
        <v>384</v>
      </c>
      <c r="B625" s="235" t="s">
        <v>1722</v>
      </c>
      <c r="C625" s="38"/>
      <c r="D625" s="71"/>
      <c r="E625" s="322"/>
      <c r="F625" s="28"/>
    </row>
    <row r="626" spans="1:6" ht="36">
      <c r="A626" s="29" t="s">
        <v>385</v>
      </c>
      <c r="B626" s="212" t="s">
        <v>1262</v>
      </c>
      <c r="C626" s="38" t="s">
        <v>13</v>
      </c>
      <c r="D626" s="71">
        <v>47.2</v>
      </c>
      <c r="E626" s="315"/>
      <c r="F626" s="31">
        <f>D626*E626</f>
        <v>0</v>
      </c>
    </row>
    <row r="627" spans="1:6" ht="36">
      <c r="A627" s="29" t="s">
        <v>393</v>
      </c>
      <c r="B627" s="212" t="s">
        <v>1263</v>
      </c>
      <c r="C627" s="38" t="s">
        <v>13</v>
      </c>
      <c r="D627" s="71">
        <v>32.799999999999997</v>
      </c>
      <c r="E627" s="315"/>
      <c r="F627" s="31">
        <f>D627*E627</f>
        <v>0</v>
      </c>
    </row>
    <row r="628" spans="1:6" ht="48">
      <c r="A628" s="29" t="s">
        <v>395</v>
      </c>
      <c r="B628" s="212" t="s">
        <v>1264</v>
      </c>
      <c r="C628" s="38" t="s">
        <v>13</v>
      </c>
      <c r="D628" s="71">
        <v>25.6</v>
      </c>
      <c r="E628" s="315"/>
      <c r="F628" s="31">
        <f>D628*E628</f>
        <v>0</v>
      </c>
    </row>
    <row r="629" spans="1:6" ht="24">
      <c r="A629" s="29" t="s">
        <v>396</v>
      </c>
      <c r="B629" s="212" t="s">
        <v>399</v>
      </c>
      <c r="C629" s="38" t="s">
        <v>13</v>
      </c>
      <c r="D629" s="71">
        <v>41.1</v>
      </c>
      <c r="E629" s="315"/>
      <c r="F629" s="31">
        <f>D629*E629</f>
        <v>0</v>
      </c>
    </row>
    <row r="630" spans="1:6" ht="24">
      <c r="A630" s="29" t="s">
        <v>397</v>
      </c>
      <c r="B630" s="212" t="s">
        <v>400</v>
      </c>
      <c r="C630" s="38" t="s">
        <v>13</v>
      </c>
      <c r="D630" s="71">
        <v>15.9</v>
      </c>
      <c r="E630" s="315"/>
      <c r="F630" s="31">
        <f>D630*E630</f>
        <v>0</v>
      </c>
    </row>
    <row r="631" spans="1:6" ht="89.25">
      <c r="A631" s="89" t="s">
        <v>499</v>
      </c>
      <c r="B631" s="208" t="s">
        <v>1180</v>
      </c>
      <c r="C631" s="38"/>
      <c r="D631" s="71"/>
      <c r="E631" s="322"/>
      <c r="F631" s="28"/>
    </row>
    <row r="632" spans="1:6" ht="48">
      <c r="A632" s="29" t="s">
        <v>1179</v>
      </c>
      <c r="B632" s="212" t="s">
        <v>1181</v>
      </c>
      <c r="C632" s="38"/>
      <c r="D632" s="71"/>
      <c r="E632" s="322"/>
      <c r="F632" s="28"/>
    </row>
    <row r="633" spans="1:6" ht="36">
      <c r="A633" s="29" t="s">
        <v>500</v>
      </c>
      <c r="B633" s="212" t="s">
        <v>1182</v>
      </c>
      <c r="C633" s="38" t="s">
        <v>27</v>
      </c>
      <c r="D633" s="71">
        <v>5000</v>
      </c>
      <c r="E633" s="315"/>
      <c r="F633" s="31">
        <f>D633*E633</f>
        <v>0</v>
      </c>
    </row>
    <row r="634" spans="1:6" ht="38.25">
      <c r="A634" s="89" t="s">
        <v>501</v>
      </c>
      <c r="B634" s="208" t="s">
        <v>498</v>
      </c>
      <c r="C634" s="38"/>
      <c r="D634" s="71"/>
      <c r="E634" s="322"/>
      <c r="F634" s="28"/>
    </row>
    <row r="635" spans="1:6">
      <c r="A635" s="29" t="s">
        <v>502</v>
      </c>
      <c r="B635" s="212" t="s">
        <v>497</v>
      </c>
      <c r="C635" s="38" t="s">
        <v>30</v>
      </c>
      <c r="D635" s="72">
        <v>16</v>
      </c>
      <c r="E635" s="315"/>
      <c r="F635" s="31">
        <f>D635*E635</f>
        <v>0</v>
      </c>
    </row>
    <row r="636" spans="1:6">
      <c r="A636" s="29" t="s">
        <v>503</v>
      </c>
      <c r="B636" s="212" t="s">
        <v>504</v>
      </c>
      <c r="C636" s="38" t="s">
        <v>30</v>
      </c>
      <c r="D636" s="72">
        <v>5</v>
      </c>
      <c r="E636" s="315"/>
      <c r="F636" s="31">
        <f>D636*E636</f>
        <v>0</v>
      </c>
    </row>
    <row r="637" spans="1:6" ht="165.75">
      <c r="A637" s="89" t="s">
        <v>562</v>
      </c>
      <c r="B637" s="208" t="s">
        <v>1195</v>
      </c>
      <c r="C637" s="38"/>
      <c r="D637" s="71"/>
      <c r="E637" s="322"/>
      <c r="F637" s="28"/>
    </row>
    <row r="638" spans="1:6" ht="140.25">
      <c r="A638" s="89"/>
      <c r="B638" s="208" t="s">
        <v>434</v>
      </c>
      <c r="C638" s="38"/>
      <c r="D638" s="71"/>
      <c r="E638" s="322"/>
      <c r="F638" s="28"/>
    </row>
    <row r="639" spans="1:6" ht="24">
      <c r="A639" s="29" t="s">
        <v>563</v>
      </c>
      <c r="B639" s="212" t="s">
        <v>567</v>
      </c>
      <c r="C639" s="38" t="s">
        <v>13</v>
      </c>
      <c r="D639" s="71">
        <v>38</v>
      </c>
      <c r="E639" s="315"/>
      <c r="F639" s="31">
        <f>D639*E639</f>
        <v>0</v>
      </c>
    </row>
    <row r="640" spans="1:6">
      <c r="A640" s="52" t="s">
        <v>386</v>
      </c>
      <c r="B640" s="52" t="s">
        <v>404</v>
      </c>
      <c r="C640" s="46"/>
      <c r="D640" s="70"/>
      <c r="E640" s="310"/>
      <c r="F640" s="86">
        <f>SUM(F641:F664)</f>
        <v>0</v>
      </c>
    </row>
    <row r="641" spans="1:6" ht="14.25">
      <c r="A641" s="89" t="s">
        <v>387</v>
      </c>
      <c r="B641" s="208" t="s">
        <v>447</v>
      </c>
      <c r="C641" s="38"/>
      <c r="D641" s="71"/>
      <c r="E641" s="322"/>
      <c r="F641" s="28"/>
    </row>
    <row r="642" spans="1:6" ht="48">
      <c r="A642" s="29" t="s">
        <v>388</v>
      </c>
      <c r="B642" s="212" t="s">
        <v>448</v>
      </c>
      <c r="C642" s="38"/>
      <c r="D642" s="71"/>
      <c r="E642" s="322"/>
      <c r="F642" s="28"/>
    </row>
    <row r="643" spans="1:6" ht="84">
      <c r="A643" s="29" t="s">
        <v>389</v>
      </c>
      <c r="B643" s="241" t="s">
        <v>1763</v>
      </c>
      <c r="C643" s="38"/>
      <c r="D643" s="71"/>
      <c r="E643" s="322"/>
      <c r="F643" s="28"/>
    </row>
    <row r="644" spans="1:6" ht="38.25">
      <c r="A644" s="89" t="s">
        <v>390</v>
      </c>
      <c r="B644" s="208" t="s">
        <v>449</v>
      </c>
      <c r="C644" s="38"/>
      <c r="D644" s="71"/>
      <c r="E644" s="322"/>
      <c r="F644" s="28"/>
    </row>
    <row r="645" spans="1:6" ht="229.5">
      <c r="A645" s="89"/>
      <c r="B645" s="208" t="s">
        <v>1747</v>
      </c>
      <c r="C645" s="38"/>
      <c r="D645" s="71"/>
      <c r="E645" s="322"/>
      <c r="F645" s="28"/>
    </row>
    <row r="646" spans="1:6" ht="140.25">
      <c r="A646" s="89"/>
      <c r="B646" s="208" t="s">
        <v>434</v>
      </c>
      <c r="C646" s="38"/>
      <c r="D646" s="71"/>
      <c r="E646" s="322"/>
      <c r="F646" s="28"/>
    </row>
    <row r="647" spans="1:6" ht="204">
      <c r="A647" s="89"/>
      <c r="B647" s="208" t="s">
        <v>445</v>
      </c>
      <c r="C647" s="38"/>
      <c r="D647" s="71"/>
      <c r="E647" s="322"/>
      <c r="F647" s="28"/>
    </row>
    <row r="648" spans="1:6" ht="51">
      <c r="A648" s="89"/>
      <c r="B648" s="208" t="s">
        <v>456</v>
      </c>
      <c r="C648" s="38"/>
      <c r="D648" s="71"/>
      <c r="E648" s="322"/>
      <c r="F648" s="28"/>
    </row>
    <row r="649" spans="1:6" ht="48">
      <c r="A649" s="29" t="s">
        <v>415</v>
      </c>
      <c r="B649" s="241" t="s">
        <v>1726</v>
      </c>
      <c r="C649" s="38" t="s">
        <v>30</v>
      </c>
      <c r="D649" s="72">
        <v>1</v>
      </c>
      <c r="E649" s="315"/>
      <c r="F649" s="31">
        <f>D649*E649</f>
        <v>0</v>
      </c>
    </row>
    <row r="650" spans="1:6" ht="60">
      <c r="A650" s="29" t="s">
        <v>416</v>
      </c>
      <c r="B650" s="212" t="s">
        <v>436</v>
      </c>
      <c r="C650" s="38" t="s">
        <v>30</v>
      </c>
      <c r="D650" s="72">
        <v>1</v>
      </c>
      <c r="E650" s="315"/>
      <c r="F650" s="31">
        <f t="shared" ref="F650" si="49">D650*E650</f>
        <v>0</v>
      </c>
    </row>
    <row r="651" spans="1:6" ht="38.25">
      <c r="A651" s="89" t="s">
        <v>450</v>
      </c>
      <c r="B651" s="208" t="s">
        <v>1186</v>
      </c>
      <c r="C651" s="38"/>
      <c r="D651" s="71"/>
      <c r="E651" s="322"/>
      <c r="F651" s="28"/>
    </row>
    <row r="652" spans="1:6" ht="255">
      <c r="A652" s="89"/>
      <c r="B652" s="208" t="s">
        <v>451</v>
      </c>
      <c r="C652" s="38"/>
      <c r="D652" s="71"/>
      <c r="E652" s="322"/>
      <c r="F652" s="28"/>
    </row>
    <row r="653" spans="1:6" ht="178.5">
      <c r="A653" s="89"/>
      <c r="B653" s="26" t="s">
        <v>1748</v>
      </c>
      <c r="C653" s="38"/>
      <c r="D653" s="71"/>
      <c r="E653" s="322"/>
      <c r="F653" s="28"/>
    </row>
    <row r="654" spans="1:6" ht="191.25">
      <c r="A654" s="89"/>
      <c r="B654" s="26" t="s">
        <v>446</v>
      </c>
      <c r="C654" s="38"/>
      <c r="D654" s="71"/>
      <c r="E654" s="322"/>
      <c r="F654" s="28"/>
    </row>
    <row r="655" spans="1:6" ht="178.5">
      <c r="A655" s="89"/>
      <c r="B655" s="208" t="s">
        <v>452</v>
      </c>
      <c r="C655" s="38"/>
      <c r="D655" s="71"/>
      <c r="E655" s="322"/>
      <c r="F655" s="28"/>
    </row>
    <row r="656" spans="1:6" ht="51">
      <c r="A656" s="89"/>
      <c r="B656" s="208" t="s">
        <v>1187</v>
      </c>
      <c r="C656" s="38"/>
      <c r="D656" s="71"/>
      <c r="E656" s="322"/>
      <c r="F656" s="28"/>
    </row>
    <row r="657" spans="1:6" ht="96">
      <c r="A657" s="29" t="s">
        <v>453</v>
      </c>
      <c r="B657" s="241" t="s">
        <v>1188</v>
      </c>
      <c r="C657" s="38" t="s">
        <v>30</v>
      </c>
      <c r="D657" s="72">
        <v>1</v>
      </c>
      <c r="E657" s="315"/>
      <c r="F657" s="31">
        <f t="shared" ref="F657:F658" si="50">D657*E657</f>
        <v>0</v>
      </c>
    </row>
    <row r="658" spans="1:6" ht="84">
      <c r="A658" s="29" t="s">
        <v>454</v>
      </c>
      <c r="B658" s="241" t="s">
        <v>1189</v>
      </c>
      <c r="C658" s="38" t="s">
        <v>30</v>
      </c>
      <c r="D658" s="72">
        <v>1</v>
      </c>
      <c r="E658" s="315"/>
      <c r="F658" s="31">
        <f t="shared" si="50"/>
        <v>0</v>
      </c>
    </row>
    <row r="659" spans="1:6" ht="38.25">
      <c r="A659" s="89" t="s">
        <v>455</v>
      </c>
      <c r="B659" s="208" t="s">
        <v>1081</v>
      </c>
      <c r="C659" s="38"/>
      <c r="D659" s="71"/>
      <c r="E659" s="322"/>
      <c r="F659" s="28"/>
    </row>
    <row r="660" spans="1:6" ht="76.5">
      <c r="A660" s="89"/>
      <c r="B660" s="208" t="s">
        <v>1082</v>
      </c>
      <c r="C660" s="38"/>
      <c r="D660" s="84"/>
      <c r="E660" s="322"/>
      <c r="F660" s="28"/>
    </row>
    <row r="661" spans="1:6" ht="165.75">
      <c r="A661" s="89"/>
      <c r="B661" s="208" t="s">
        <v>1083</v>
      </c>
      <c r="C661" s="38"/>
      <c r="D661" s="84"/>
      <c r="E661" s="322"/>
      <c r="F661" s="28"/>
    </row>
    <row r="662" spans="1:6" ht="76.5">
      <c r="A662" s="89"/>
      <c r="B662" s="208" t="s">
        <v>1084</v>
      </c>
      <c r="C662" s="38"/>
      <c r="D662" s="71"/>
      <c r="E662" s="322"/>
      <c r="F662" s="28"/>
    </row>
    <row r="663" spans="1:6" ht="38.25">
      <c r="A663" s="89"/>
      <c r="B663" s="208" t="s">
        <v>1085</v>
      </c>
      <c r="C663" s="38"/>
      <c r="D663" s="71"/>
      <c r="E663" s="322"/>
      <c r="F663" s="28"/>
    </row>
    <row r="664" spans="1:6" ht="108">
      <c r="A664" s="29" t="s">
        <v>457</v>
      </c>
      <c r="B664" s="241" t="s">
        <v>1196</v>
      </c>
      <c r="C664" s="38" t="s">
        <v>30</v>
      </c>
      <c r="D664" s="72">
        <v>1</v>
      </c>
      <c r="E664" s="315"/>
      <c r="F664" s="31">
        <f t="shared" ref="F664" si="51">D664*E664</f>
        <v>0</v>
      </c>
    </row>
    <row r="665" spans="1:6">
      <c r="A665" s="52" t="s">
        <v>391</v>
      </c>
      <c r="B665" s="52" t="s">
        <v>405</v>
      </c>
      <c r="C665" s="46"/>
      <c r="D665" s="70"/>
      <c r="E665" s="310"/>
      <c r="F665" s="86">
        <f>SUM(F666:F676)</f>
        <v>0</v>
      </c>
    </row>
    <row r="666" spans="1:6" ht="127.5">
      <c r="A666" s="89" t="s">
        <v>392</v>
      </c>
      <c r="B666" s="208" t="s">
        <v>401</v>
      </c>
      <c r="C666" s="38"/>
      <c r="D666" s="71"/>
      <c r="E666" s="322"/>
      <c r="F666" s="28"/>
    </row>
    <row r="667" spans="1:6" ht="36">
      <c r="A667" s="29" t="s">
        <v>412</v>
      </c>
      <c r="B667" s="212" t="s">
        <v>402</v>
      </c>
      <c r="C667" s="38" t="s">
        <v>13</v>
      </c>
      <c r="D667" s="71">
        <v>13.9</v>
      </c>
      <c r="E667" s="315"/>
      <c r="F667" s="31">
        <f>D667*E667</f>
        <v>0</v>
      </c>
    </row>
    <row r="668" spans="1:6" ht="36">
      <c r="A668" s="29" t="s">
        <v>413</v>
      </c>
      <c r="B668" s="212" t="s">
        <v>403</v>
      </c>
      <c r="C668" s="38" t="s">
        <v>13</v>
      </c>
      <c r="D668" s="71">
        <v>14.2</v>
      </c>
      <c r="E668" s="315"/>
      <c r="F668" s="31">
        <f>D668*E668</f>
        <v>0</v>
      </c>
    </row>
    <row r="669" spans="1:6" ht="114.75">
      <c r="A669" s="89" t="s">
        <v>411</v>
      </c>
      <c r="B669" s="208" t="s">
        <v>427</v>
      </c>
      <c r="C669" s="38"/>
      <c r="D669" s="71"/>
      <c r="E669" s="322"/>
      <c r="F669" s="28"/>
    </row>
    <row r="670" spans="1:6" ht="51">
      <c r="A670" s="89"/>
      <c r="B670" s="208" t="s">
        <v>1197</v>
      </c>
      <c r="C670" s="78"/>
      <c r="D670" s="71"/>
      <c r="E670" s="322"/>
      <c r="F670" s="28"/>
    </row>
    <row r="671" spans="1:6" ht="60">
      <c r="A671" s="29" t="s">
        <v>414</v>
      </c>
      <c r="B671" s="241" t="s">
        <v>1727</v>
      </c>
      <c r="C671" s="243" t="s">
        <v>30</v>
      </c>
      <c r="D671" s="72">
        <v>1</v>
      </c>
      <c r="E671" s="315"/>
      <c r="F671" s="31">
        <f>D671*E671</f>
        <v>0</v>
      </c>
    </row>
    <row r="672" spans="1:6" ht="60">
      <c r="A672" s="29" t="s">
        <v>417</v>
      </c>
      <c r="B672" s="219" t="s">
        <v>419</v>
      </c>
      <c r="C672" s="243" t="s">
        <v>30</v>
      </c>
      <c r="D672" s="244">
        <v>1</v>
      </c>
      <c r="E672" s="315"/>
      <c r="F672" s="245">
        <f t="shared" ref="F672" si="52">D672*E672</f>
        <v>0</v>
      </c>
    </row>
    <row r="673" spans="1:6" ht="60">
      <c r="A673" s="29" t="s">
        <v>418</v>
      </c>
      <c r="B673" s="219" t="s">
        <v>420</v>
      </c>
      <c r="C673" s="243" t="s">
        <v>30</v>
      </c>
      <c r="D673" s="244">
        <v>1</v>
      </c>
      <c r="E673" s="315"/>
      <c r="F673" s="245">
        <f>D673*E673</f>
        <v>0</v>
      </c>
    </row>
    <row r="674" spans="1:6" ht="60">
      <c r="A674" s="29" t="s">
        <v>423</v>
      </c>
      <c r="B674" s="212" t="s">
        <v>421</v>
      </c>
      <c r="C674" s="243" t="s">
        <v>30</v>
      </c>
      <c r="D674" s="72">
        <v>1</v>
      </c>
      <c r="E674" s="315"/>
      <c r="F674" s="31">
        <f>D674*E674</f>
        <v>0</v>
      </c>
    </row>
    <row r="675" spans="1:6" ht="48">
      <c r="A675" s="29" t="s">
        <v>424</v>
      </c>
      <c r="B675" s="219" t="s">
        <v>422</v>
      </c>
      <c r="C675" s="243" t="s">
        <v>30</v>
      </c>
      <c r="D675" s="244">
        <v>1</v>
      </c>
      <c r="E675" s="315"/>
      <c r="F675" s="245">
        <f>D675*E675</f>
        <v>0</v>
      </c>
    </row>
    <row r="676" spans="1:6" ht="60">
      <c r="A676" s="29" t="s">
        <v>425</v>
      </c>
      <c r="B676" s="212" t="s">
        <v>426</v>
      </c>
      <c r="C676" s="243" t="s">
        <v>30</v>
      </c>
      <c r="D676" s="72">
        <v>1</v>
      </c>
      <c r="E676" s="315"/>
      <c r="F676" s="31">
        <f>D676*E676</f>
        <v>0</v>
      </c>
    </row>
    <row r="677" spans="1:6">
      <c r="A677" s="52" t="s">
        <v>1265</v>
      </c>
      <c r="B677" s="52" t="s">
        <v>1268</v>
      </c>
      <c r="C677" s="46"/>
      <c r="D677" s="70"/>
      <c r="E677" s="310"/>
      <c r="F677" s="86">
        <f>SUM(F678:F685)</f>
        <v>0</v>
      </c>
    </row>
    <row r="678" spans="1:6" ht="191.25">
      <c r="A678" s="89" t="s">
        <v>1266</v>
      </c>
      <c r="B678" s="208" t="s">
        <v>1269</v>
      </c>
      <c r="C678" s="38"/>
      <c r="D678" s="71"/>
      <c r="E678" s="322"/>
      <c r="F678" s="28"/>
    </row>
    <row r="679" spans="1:6" ht="48">
      <c r="A679" s="29" t="s">
        <v>1267</v>
      </c>
      <c r="B679" s="212" t="s">
        <v>1270</v>
      </c>
      <c r="C679" s="38" t="s">
        <v>66</v>
      </c>
      <c r="D679" s="71">
        <v>15.4</v>
      </c>
      <c r="E679" s="315"/>
      <c r="F679" s="31">
        <f>D679*E679</f>
        <v>0</v>
      </c>
    </row>
    <row r="680" spans="1:6" ht="48">
      <c r="A680" s="29" t="s">
        <v>1267</v>
      </c>
      <c r="B680" s="212" t="s">
        <v>1271</v>
      </c>
      <c r="C680" s="38" t="s">
        <v>66</v>
      </c>
      <c r="D680" s="71">
        <v>43.5</v>
      </c>
      <c r="E680" s="315"/>
      <c r="F680" s="31">
        <f>D680*E680</f>
        <v>0</v>
      </c>
    </row>
    <row r="681" spans="1:6" ht="48">
      <c r="A681" s="29" t="s">
        <v>1267</v>
      </c>
      <c r="B681" s="212" t="s">
        <v>1272</v>
      </c>
      <c r="C681" s="38" t="s">
        <v>66</v>
      </c>
      <c r="D681" s="71">
        <v>27.4</v>
      </c>
      <c r="E681" s="315"/>
      <c r="F681" s="31">
        <f>D681*E681</f>
        <v>0</v>
      </c>
    </row>
    <row r="682" spans="1:6" ht="72">
      <c r="A682" s="29" t="s">
        <v>1267</v>
      </c>
      <c r="B682" s="212" t="s">
        <v>1273</v>
      </c>
      <c r="C682" s="38" t="s">
        <v>66</v>
      </c>
      <c r="D682" s="71">
        <v>102.5</v>
      </c>
      <c r="E682" s="315"/>
      <c r="F682" s="31">
        <f>D682*E682</f>
        <v>0</v>
      </c>
    </row>
    <row r="683" spans="1:6" ht="191.25">
      <c r="A683" s="89" t="s">
        <v>1750</v>
      </c>
      <c r="B683" s="208" t="s">
        <v>1753</v>
      </c>
      <c r="C683" s="38"/>
      <c r="D683" s="71"/>
      <c r="E683" s="322"/>
      <c r="F683" s="28"/>
    </row>
    <row r="684" spans="1:6" ht="60">
      <c r="A684" s="29" t="s">
        <v>1752</v>
      </c>
      <c r="B684" s="241" t="s">
        <v>1751</v>
      </c>
      <c r="C684" s="38" t="s">
        <v>66</v>
      </c>
      <c r="D684" s="71">
        <v>40.4</v>
      </c>
      <c r="E684" s="315"/>
      <c r="F684" s="31">
        <f>D684*E684</f>
        <v>0</v>
      </c>
    </row>
    <row r="685" spans="1:6" ht="60">
      <c r="A685" s="29" t="s">
        <v>1755</v>
      </c>
      <c r="B685" s="241" t="s">
        <v>1756</v>
      </c>
      <c r="C685" s="38" t="s">
        <v>66</v>
      </c>
      <c r="D685" s="71">
        <v>16.899999999999999</v>
      </c>
      <c r="E685" s="315"/>
      <c r="F685" s="31">
        <f>D685*E685</f>
        <v>0</v>
      </c>
    </row>
    <row r="686" spans="1:6" ht="15.75">
      <c r="A686" s="5" t="s">
        <v>105</v>
      </c>
      <c r="B686" s="5" t="s">
        <v>107</v>
      </c>
      <c r="C686" s="6"/>
      <c r="D686" s="62" t="s">
        <v>4</v>
      </c>
      <c r="E686" s="301"/>
      <c r="F686" s="7"/>
    </row>
    <row r="687" spans="1:6" ht="15">
      <c r="A687" s="49" t="s">
        <v>106</v>
      </c>
      <c r="B687" s="49" t="s">
        <v>337</v>
      </c>
      <c r="C687" s="50"/>
      <c r="D687" s="65" t="s">
        <v>4</v>
      </c>
      <c r="E687" s="302"/>
      <c r="F687" s="55"/>
    </row>
    <row r="688" spans="1:6" ht="15">
      <c r="A688" s="47" t="s">
        <v>149</v>
      </c>
      <c r="B688" s="77" t="s">
        <v>7</v>
      </c>
      <c r="C688" s="48"/>
      <c r="D688" s="69" t="s">
        <v>4</v>
      </c>
      <c r="E688" s="309"/>
      <c r="F688" s="51">
        <f>F701+F711+F719+F726+F732</f>
        <v>0</v>
      </c>
    </row>
    <row r="689" spans="1:6">
      <c r="A689" s="52" t="s">
        <v>784</v>
      </c>
      <c r="B689" s="61" t="s">
        <v>9</v>
      </c>
      <c r="C689" s="46"/>
      <c r="D689" s="70"/>
      <c r="E689" s="310"/>
      <c r="F689" s="54"/>
    </row>
    <row r="690" spans="1:6" ht="25.5">
      <c r="A690" s="26" t="s">
        <v>1421</v>
      </c>
      <c r="B690" s="246" t="s">
        <v>68</v>
      </c>
      <c r="C690" s="38"/>
      <c r="D690" s="71"/>
      <c r="E690" s="177"/>
      <c r="F690" s="28"/>
    </row>
    <row r="691" spans="1:6" ht="24">
      <c r="A691" s="29" t="s">
        <v>1422</v>
      </c>
      <c r="B691" s="247" t="s">
        <v>48</v>
      </c>
      <c r="C691" s="38"/>
      <c r="D691" s="71"/>
      <c r="E691" s="177"/>
      <c r="F691" s="28"/>
    </row>
    <row r="692" spans="1:6" ht="36">
      <c r="A692" s="29" t="s">
        <v>1423</v>
      </c>
      <c r="B692" s="248" t="s">
        <v>69</v>
      </c>
      <c r="C692" s="38"/>
      <c r="D692" s="71"/>
      <c r="E692" s="177"/>
      <c r="F692" s="28"/>
    </row>
    <row r="693" spans="1:6" ht="24">
      <c r="A693" s="29" t="s">
        <v>1424</v>
      </c>
      <c r="B693" s="248" t="s">
        <v>70</v>
      </c>
      <c r="C693" s="38"/>
      <c r="D693" s="71"/>
      <c r="E693" s="177"/>
      <c r="F693" s="28"/>
    </row>
    <row r="694" spans="1:6" ht="24">
      <c r="A694" s="29" t="s">
        <v>1425</v>
      </c>
      <c r="B694" s="248" t="s">
        <v>71</v>
      </c>
      <c r="C694" s="38"/>
      <c r="D694" s="71"/>
      <c r="E694" s="177"/>
      <c r="F694" s="28"/>
    </row>
    <row r="695" spans="1:6" ht="36">
      <c r="A695" s="29" t="s">
        <v>1426</v>
      </c>
      <c r="B695" s="248" t="s">
        <v>1356</v>
      </c>
      <c r="C695" s="38"/>
      <c r="D695" s="71"/>
      <c r="E695" s="177"/>
      <c r="F695" s="28"/>
    </row>
    <row r="696" spans="1:6" ht="24">
      <c r="A696" s="29" t="s">
        <v>1427</v>
      </c>
      <c r="B696" s="248" t="s">
        <v>72</v>
      </c>
      <c r="C696" s="38"/>
      <c r="D696" s="71"/>
      <c r="E696" s="177"/>
      <c r="F696" s="28"/>
    </row>
    <row r="697" spans="1:6" ht="14.25">
      <c r="A697" s="29" t="s">
        <v>1428</v>
      </c>
      <c r="B697" s="248" t="s">
        <v>73</v>
      </c>
      <c r="C697" s="38"/>
      <c r="D697" s="71"/>
      <c r="E697" s="177"/>
      <c r="F697" s="28"/>
    </row>
    <row r="698" spans="1:6" ht="24">
      <c r="A698" s="29" t="s">
        <v>1429</v>
      </c>
      <c r="B698" s="248" t="s">
        <v>74</v>
      </c>
      <c r="C698" s="38"/>
      <c r="D698" s="71"/>
      <c r="E698" s="177"/>
      <c r="F698" s="28"/>
    </row>
    <row r="699" spans="1:6" ht="14.25">
      <c r="A699" s="26" t="s">
        <v>1430</v>
      </c>
      <c r="B699" s="246" t="s">
        <v>10</v>
      </c>
      <c r="C699" s="38"/>
      <c r="D699" s="71"/>
      <c r="E699" s="177"/>
      <c r="F699" s="28"/>
    </row>
    <row r="700" spans="1:6" ht="132">
      <c r="A700" s="29" t="s">
        <v>1431</v>
      </c>
      <c r="B700" s="247" t="s">
        <v>1045</v>
      </c>
      <c r="C700" s="38"/>
      <c r="D700" s="71"/>
      <c r="E700" s="177"/>
      <c r="F700" s="28"/>
    </row>
    <row r="701" spans="1:6">
      <c r="A701" s="52" t="s">
        <v>1432</v>
      </c>
      <c r="B701" s="53" t="s">
        <v>1357</v>
      </c>
      <c r="C701" s="46"/>
      <c r="D701" s="70"/>
      <c r="E701" s="310"/>
      <c r="F701" s="86">
        <f>SUM(F702:F710)</f>
        <v>0</v>
      </c>
    </row>
    <row r="702" spans="1:6" ht="14.25">
      <c r="A702" s="26" t="s">
        <v>1433</v>
      </c>
      <c r="B702" s="26" t="s">
        <v>22</v>
      </c>
      <c r="C702" s="38"/>
      <c r="D702" s="71"/>
      <c r="E702" s="177"/>
      <c r="F702" s="28"/>
    </row>
    <row r="703" spans="1:6">
      <c r="A703" s="113" t="s">
        <v>1434</v>
      </c>
      <c r="B703" s="159" t="s">
        <v>1358</v>
      </c>
      <c r="C703" s="38"/>
      <c r="D703" s="71"/>
      <c r="E703" s="323"/>
      <c r="F703" s="31"/>
    </row>
    <row r="704" spans="1:6" ht="178.5">
      <c r="A704" s="26" t="s">
        <v>1435</v>
      </c>
      <c r="B704" s="249" t="s">
        <v>1858</v>
      </c>
      <c r="C704" s="38"/>
      <c r="D704" s="71"/>
      <c r="E704" s="177"/>
      <c r="F704" s="28"/>
    </row>
    <row r="705" spans="1:6" ht="72">
      <c r="A705" s="250" t="s">
        <v>1436</v>
      </c>
      <c r="B705" s="251" t="s">
        <v>1857</v>
      </c>
      <c r="C705" s="83" t="s">
        <v>66</v>
      </c>
      <c r="D705" s="71">
        <v>5.7</v>
      </c>
      <c r="E705" s="315"/>
      <c r="F705" s="31">
        <f>D705*E705</f>
        <v>0</v>
      </c>
    </row>
    <row r="706" spans="1:6" ht="191.25">
      <c r="A706" s="26" t="s">
        <v>1437</v>
      </c>
      <c r="B706" s="327" t="s">
        <v>1859</v>
      </c>
      <c r="C706" s="38"/>
      <c r="D706" s="71"/>
      <c r="E706" s="177"/>
      <c r="F706" s="28"/>
    </row>
    <row r="707" spans="1:6" ht="84">
      <c r="A707" s="95" t="s">
        <v>1438</v>
      </c>
      <c r="B707" s="251" t="s">
        <v>1860</v>
      </c>
      <c r="C707" s="83" t="s">
        <v>13</v>
      </c>
      <c r="D707" s="71">
        <v>14.6</v>
      </c>
      <c r="E707" s="315"/>
      <c r="F707" s="31">
        <f>D707*E707</f>
        <v>0</v>
      </c>
    </row>
    <row r="708" spans="1:6" ht="38.25">
      <c r="A708" s="114" t="s">
        <v>1439</v>
      </c>
      <c r="B708" s="249" t="s">
        <v>1359</v>
      </c>
      <c r="C708" s="38"/>
      <c r="D708" s="71"/>
      <c r="E708" s="177"/>
      <c r="F708" s="28"/>
    </row>
    <row r="709" spans="1:6" ht="84">
      <c r="A709" s="250" t="s">
        <v>1440</v>
      </c>
      <c r="B709" s="196" t="s">
        <v>1360</v>
      </c>
      <c r="C709" s="83" t="s">
        <v>66</v>
      </c>
      <c r="D709" s="71">
        <v>18.8</v>
      </c>
      <c r="E709" s="315"/>
      <c r="F709" s="31">
        <f>D709*E709</f>
        <v>0</v>
      </c>
    </row>
    <row r="710" spans="1:6" ht="84">
      <c r="A710" s="250" t="s">
        <v>1441</v>
      </c>
      <c r="B710" s="196" t="s">
        <v>1442</v>
      </c>
      <c r="C710" s="83" t="s">
        <v>66</v>
      </c>
      <c r="D710" s="71">
        <v>59.6</v>
      </c>
      <c r="E710" s="315"/>
      <c r="F710" s="31">
        <f>D710*E710</f>
        <v>0</v>
      </c>
    </row>
    <row r="711" spans="1:6">
      <c r="A711" s="52" t="s">
        <v>1443</v>
      </c>
      <c r="B711" s="53" t="s">
        <v>1361</v>
      </c>
      <c r="C711" s="46"/>
      <c r="D711" s="70"/>
      <c r="E711" s="310"/>
      <c r="F711" s="86">
        <f>SUM(F712:F718)</f>
        <v>0</v>
      </c>
    </row>
    <row r="712" spans="1:6" ht="14.25">
      <c r="A712" s="26" t="s">
        <v>1444</v>
      </c>
      <c r="B712" s="26" t="s">
        <v>22</v>
      </c>
      <c r="C712" s="38"/>
      <c r="D712" s="71"/>
      <c r="E712" s="177"/>
      <c r="F712" s="28"/>
    </row>
    <row r="713" spans="1:6" ht="24">
      <c r="A713" s="29" t="s">
        <v>1445</v>
      </c>
      <c r="B713" s="159" t="s">
        <v>1362</v>
      </c>
      <c r="C713" s="38"/>
      <c r="D713" s="71"/>
      <c r="E713" s="323"/>
      <c r="F713" s="31"/>
    </row>
    <row r="714" spans="1:6" ht="89.25">
      <c r="A714" s="26" t="s">
        <v>1446</v>
      </c>
      <c r="B714" s="252" t="s">
        <v>1363</v>
      </c>
      <c r="C714" s="38"/>
      <c r="D714" s="71"/>
      <c r="E714" s="177"/>
      <c r="F714" s="28"/>
    </row>
    <row r="715" spans="1:6">
      <c r="A715" s="95" t="s">
        <v>1447</v>
      </c>
      <c r="B715" s="251" t="s">
        <v>1448</v>
      </c>
      <c r="C715" s="83" t="s">
        <v>30</v>
      </c>
      <c r="D715" s="72">
        <v>1</v>
      </c>
      <c r="E715" s="315"/>
      <c r="F715" s="31">
        <f>D715*E715</f>
        <v>0</v>
      </c>
    </row>
    <row r="716" spans="1:6">
      <c r="A716" s="95" t="s">
        <v>1449</v>
      </c>
      <c r="B716" s="251" t="s">
        <v>1450</v>
      </c>
      <c r="C716" s="83" t="s">
        <v>30</v>
      </c>
      <c r="D716" s="72">
        <v>1</v>
      </c>
      <c r="E716" s="315"/>
      <c r="F716" s="31">
        <f>D716*E716</f>
        <v>0</v>
      </c>
    </row>
    <row r="717" spans="1:6" ht="51">
      <c r="A717" s="26" t="s">
        <v>1451</v>
      </c>
      <c r="B717" s="249" t="s">
        <v>1364</v>
      </c>
      <c r="C717" s="38"/>
      <c r="D717" s="72"/>
      <c r="E717" s="177"/>
      <c r="F717" s="28"/>
    </row>
    <row r="718" spans="1:6">
      <c r="A718" s="95" t="s">
        <v>1452</v>
      </c>
      <c r="B718" s="251" t="s">
        <v>1453</v>
      </c>
      <c r="C718" s="83" t="s">
        <v>30</v>
      </c>
      <c r="D718" s="72">
        <v>1</v>
      </c>
      <c r="E718" s="315"/>
      <c r="F718" s="31">
        <f>D718*E718</f>
        <v>0</v>
      </c>
    </row>
    <row r="719" spans="1:6">
      <c r="A719" s="52" t="s">
        <v>1454</v>
      </c>
      <c r="B719" s="122" t="s">
        <v>1681</v>
      </c>
      <c r="C719" s="46"/>
      <c r="D719" s="70"/>
      <c r="E719" s="310"/>
      <c r="F719" s="86">
        <f>SUM(F720:F725)</f>
        <v>0</v>
      </c>
    </row>
    <row r="720" spans="1:6" ht="14.25">
      <c r="A720" s="26" t="s">
        <v>1455</v>
      </c>
      <c r="B720" s="253" t="s">
        <v>22</v>
      </c>
      <c r="C720" s="38"/>
      <c r="D720" s="71"/>
      <c r="E720" s="177"/>
      <c r="F720" s="28"/>
    </row>
    <row r="721" spans="1:6" ht="14.25">
      <c r="A721" s="29" t="s">
        <v>1456</v>
      </c>
      <c r="B721" s="254" t="s">
        <v>1366</v>
      </c>
      <c r="C721" s="83"/>
      <c r="D721" s="71"/>
      <c r="E721" s="177"/>
      <c r="F721" s="28"/>
    </row>
    <row r="722" spans="1:6" ht="102">
      <c r="A722" s="26" t="s">
        <v>1457</v>
      </c>
      <c r="B722" s="253" t="s">
        <v>1682</v>
      </c>
      <c r="C722" s="38"/>
      <c r="D722" s="71"/>
      <c r="E722" s="177"/>
      <c r="F722" s="28"/>
    </row>
    <row r="723" spans="1:6">
      <c r="A723" s="29" t="s">
        <v>1458</v>
      </c>
      <c r="B723" s="254" t="s">
        <v>1672</v>
      </c>
      <c r="C723" s="38" t="s">
        <v>30</v>
      </c>
      <c r="D723" s="72">
        <v>6</v>
      </c>
      <c r="E723" s="315"/>
      <c r="F723" s="31">
        <f>D723*E723</f>
        <v>0</v>
      </c>
    </row>
    <row r="724" spans="1:6" ht="102">
      <c r="A724" s="26" t="s">
        <v>1683</v>
      </c>
      <c r="B724" s="253" t="s">
        <v>1673</v>
      </c>
      <c r="C724" s="38"/>
      <c r="D724" s="72"/>
      <c r="E724" s="177"/>
      <c r="F724" s="28"/>
    </row>
    <row r="725" spans="1:6">
      <c r="A725" s="29" t="s">
        <v>1684</v>
      </c>
      <c r="B725" s="254" t="s">
        <v>1674</v>
      </c>
      <c r="C725" s="38" t="s">
        <v>30</v>
      </c>
      <c r="D725" s="72">
        <v>3</v>
      </c>
      <c r="E725" s="315"/>
      <c r="F725" s="31">
        <f>D725*E725</f>
        <v>0</v>
      </c>
    </row>
    <row r="726" spans="1:6">
      <c r="A726" s="52" t="s">
        <v>1459</v>
      </c>
      <c r="B726" s="56" t="s">
        <v>1365</v>
      </c>
      <c r="C726" s="46"/>
      <c r="D726" s="70"/>
      <c r="E726" s="310"/>
      <c r="F726" s="86">
        <f>SUM(F727:F731)</f>
        <v>0</v>
      </c>
    </row>
    <row r="727" spans="1:6" ht="14.25">
      <c r="A727" s="26" t="s">
        <v>1685</v>
      </c>
      <c r="B727" s="26" t="s">
        <v>22</v>
      </c>
      <c r="C727" s="38"/>
      <c r="D727" s="71"/>
      <c r="E727" s="177"/>
      <c r="F727" s="28"/>
    </row>
    <row r="728" spans="1:6">
      <c r="A728" s="29" t="s">
        <v>1686</v>
      </c>
      <c r="B728" s="159" t="s">
        <v>1366</v>
      </c>
      <c r="C728" s="38"/>
      <c r="D728" s="71"/>
      <c r="E728" s="323"/>
      <c r="F728" s="31"/>
    </row>
    <row r="729" spans="1:6" ht="14.25">
      <c r="A729" s="26" t="s">
        <v>1460</v>
      </c>
      <c r="B729" s="26" t="s">
        <v>1367</v>
      </c>
      <c r="C729" s="38"/>
      <c r="D729" s="71"/>
      <c r="E729" s="177"/>
      <c r="F729" s="28"/>
    </row>
    <row r="730" spans="1:6" ht="48">
      <c r="A730" s="29" t="s">
        <v>1461</v>
      </c>
      <c r="B730" s="255" t="s">
        <v>1368</v>
      </c>
      <c r="C730" s="38" t="s">
        <v>27</v>
      </c>
      <c r="D730" s="71">
        <v>1540</v>
      </c>
      <c r="E730" s="315"/>
      <c r="F730" s="31">
        <f>D730*E730</f>
        <v>0</v>
      </c>
    </row>
    <row r="731" spans="1:6" ht="36">
      <c r="A731" s="29" t="s">
        <v>1462</v>
      </c>
      <c r="B731" s="256" t="s">
        <v>1369</v>
      </c>
      <c r="C731" s="111" t="s">
        <v>27</v>
      </c>
      <c r="D731" s="115">
        <v>2000</v>
      </c>
      <c r="E731" s="315"/>
      <c r="F731" s="31">
        <f>D731*E731</f>
        <v>0</v>
      </c>
    </row>
    <row r="732" spans="1:6">
      <c r="A732" s="52" t="s">
        <v>1687</v>
      </c>
      <c r="B732" s="56" t="s">
        <v>1370</v>
      </c>
      <c r="C732" s="46"/>
      <c r="D732" s="70"/>
      <c r="E732" s="310"/>
      <c r="F732" s="86">
        <f>SUM(F733:F736)</f>
        <v>0</v>
      </c>
    </row>
    <row r="733" spans="1:6" ht="14.25">
      <c r="A733" s="26" t="s">
        <v>1688</v>
      </c>
      <c r="B733" s="26" t="s">
        <v>1371</v>
      </c>
      <c r="C733" s="38"/>
      <c r="D733" s="71"/>
      <c r="E733" s="177"/>
      <c r="F733" s="28"/>
    </row>
    <row r="734" spans="1:6" ht="36">
      <c r="A734" s="29" t="s">
        <v>1689</v>
      </c>
      <c r="B734" s="257" t="s">
        <v>1463</v>
      </c>
      <c r="C734" s="83" t="s">
        <v>13</v>
      </c>
      <c r="D734" s="258">
        <v>44</v>
      </c>
      <c r="E734" s="315"/>
      <c r="F734" s="31">
        <f t="shared" ref="F734:F735" si="53">D734*E734</f>
        <v>0</v>
      </c>
    </row>
    <row r="735" spans="1:6" ht="48">
      <c r="A735" s="29" t="s">
        <v>1690</v>
      </c>
      <c r="B735" s="257" t="s">
        <v>1372</v>
      </c>
      <c r="C735" s="83" t="s">
        <v>66</v>
      </c>
      <c r="D735" s="258">
        <v>50</v>
      </c>
      <c r="E735" s="315"/>
      <c r="F735" s="31">
        <f t="shared" si="53"/>
        <v>0</v>
      </c>
    </row>
    <row r="736" spans="1:6" ht="60">
      <c r="A736" s="29" t="s">
        <v>1691</v>
      </c>
      <c r="B736" s="257" t="s">
        <v>1373</v>
      </c>
      <c r="C736" s="83" t="s">
        <v>66</v>
      </c>
      <c r="D736" s="258">
        <v>20</v>
      </c>
      <c r="E736" s="315"/>
      <c r="F736" s="31">
        <f t="shared" ref="F736" si="54">D736*E736</f>
        <v>0</v>
      </c>
    </row>
    <row r="737" spans="1:6" ht="15.75">
      <c r="A737" s="5" t="s">
        <v>105</v>
      </c>
      <c r="B737" s="5" t="s">
        <v>107</v>
      </c>
      <c r="C737" s="6"/>
      <c r="D737" s="62" t="s">
        <v>4</v>
      </c>
      <c r="E737" s="301"/>
      <c r="F737" s="7"/>
    </row>
    <row r="738" spans="1:6" ht="15">
      <c r="A738" s="49" t="s">
        <v>106</v>
      </c>
      <c r="B738" s="49" t="s">
        <v>337</v>
      </c>
      <c r="C738" s="50"/>
      <c r="D738" s="65" t="s">
        <v>4</v>
      </c>
      <c r="E738" s="302"/>
      <c r="F738" s="55"/>
    </row>
    <row r="739" spans="1:6" ht="15">
      <c r="A739" s="47" t="s">
        <v>150</v>
      </c>
      <c r="B739" s="47" t="s">
        <v>8</v>
      </c>
      <c r="C739" s="48"/>
      <c r="D739" s="69" t="s">
        <v>4</v>
      </c>
      <c r="E739" s="321"/>
      <c r="F739" s="51">
        <f>F753+F775+F791</f>
        <v>0</v>
      </c>
    </row>
    <row r="740" spans="1:6">
      <c r="A740" s="52" t="s">
        <v>785</v>
      </c>
      <c r="B740" s="52" t="s">
        <v>9</v>
      </c>
      <c r="C740" s="46"/>
      <c r="D740" s="70"/>
      <c r="E740" s="310"/>
      <c r="F740" s="54"/>
    </row>
    <row r="741" spans="1:6" ht="25.5">
      <c r="A741" s="26" t="s">
        <v>786</v>
      </c>
      <c r="B741" s="246" t="s">
        <v>787</v>
      </c>
      <c r="C741" s="38"/>
      <c r="D741" s="71"/>
      <c r="E741" s="177"/>
      <c r="F741" s="28"/>
    </row>
    <row r="742" spans="1:6" ht="24">
      <c r="A742" s="29" t="s">
        <v>788</v>
      </c>
      <c r="B742" s="247" t="s">
        <v>48</v>
      </c>
      <c r="C742" s="38"/>
      <c r="D742" s="71"/>
      <c r="E742" s="177"/>
      <c r="F742" s="28"/>
    </row>
    <row r="743" spans="1:6" ht="36">
      <c r="A743" s="29" t="s">
        <v>789</v>
      </c>
      <c r="B743" s="248" t="s">
        <v>709</v>
      </c>
      <c r="C743" s="38"/>
      <c r="D743" s="71"/>
      <c r="E743" s="177"/>
      <c r="F743" s="28"/>
    </row>
    <row r="744" spans="1:6" ht="24">
      <c r="A744" s="29" t="s">
        <v>790</v>
      </c>
      <c r="B744" s="248" t="s">
        <v>75</v>
      </c>
      <c r="C744" s="38"/>
      <c r="D744" s="71"/>
      <c r="E744" s="177"/>
      <c r="F744" s="28"/>
    </row>
    <row r="745" spans="1:6" ht="24">
      <c r="A745" s="29" t="s">
        <v>791</v>
      </c>
      <c r="B745" s="248" t="s">
        <v>76</v>
      </c>
      <c r="C745" s="38"/>
      <c r="D745" s="71"/>
      <c r="E745" s="177"/>
      <c r="F745" s="28"/>
    </row>
    <row r="746" spans="1:6" ht="24">
      <c r="A746" s="29" t="s">
        <v>792</v>
      </c>
      <c r="B746" s="248" t="s">
        <v>77</v>
      </c>
      <c r="C746" s="38"/>
      <c r="D746" s="71"/>
      <c r="E746" s="177"/>
      <c r="F746" s="28"/>
    </row>
    <row r="747" spans="1:6" ht="24">
      <c r="A747" s="29" t="s">
        <v>793</v>
      </c>
      <c r="B747" s="248" t="s">
        <v>72</v>
      </c>
      <c r="C747" s="38"/>
      <c r="D747" s="71"/>
      <c r="E747" s="177"/>
      <c r="F747" s="28"/>
    </row>
    <row r="748" spans="1:6" ht="14.25">
      <c r="A748" s="29" t="s">
        <v>794</v>
      </c>
      <c r="B748" s="248" t="s">
        <v>73</v>
      </c>
      <c r="C748" s="38"/>
      <c r="D748" s="71"/>
      <c r="E748" s="177"/>
      <c r="F748" s="28"/>
    </row>
    <row r="749" spans="1:6" ht="24">
      <c r="A749" s="29" t="s">
        <v>795</v>
      </c>
      <c r="B749" s="248" t="s">
        <v>72</v>
      </c>
      <c r="C749" s="38"/>
      <c r="D749" s="71"/>
      <c r="E749" s="177"/>
      <c r="F749" s="28"/>
    </row>
    <row r="750" spans="1:6" ht="14.25">
      <c r="A750" s="29" t="s">
        <v>796</v>
      </c>
      <c r="B750" s="248" t="s">
        <v>73</v>
      </c>
      <c r="C750" s="38"/>
      <c r="D750" s="71"/>
      <c r="E750" s="177"/>
      <c r="F750" s="28"/>
    </row>
    <row r="751" spans="1:6" ht="14.25">
      <c r="A751" s="26" t="s">
        <v>797</v>
      </c>
      <c r="B751" s="246" t="s">
        <v>798</v>
      </c>
      <c r="C751" s="38"/>
      <c r="D751" s="71"/>
      <c r="E751" s="177"/>
      <c r="F751" s="28"/>
    </row>
    <row r="752" spans="1:6" ht="132">
      <c r="A752" s="29" t="s">
        <v>799</v>
      </c>
      <c r="B752" s="247" t="s">
        <v>1045</v>
      </c>
      <c r="C752" s="38"/>
      <c r="D752" s="71"/>
      <c r="E752" s="177"/>
      <c r="F752" s="28"/>
    </row>
    <row r="753" spans="1:6">
      <c r="A753" s="52" t="s">
        <v>800</v>
      </c>
      <c r="B753" s="109" t="s">
        <v>710</v>
      </c>
      <c r="C753" s="46"/>
      <c r="D753" s="70"/>
      <c r="E753" s="310"/>
      <c r="F753" s="86">
        <f>SUM(F754:F774)</f>
        <v>0</v>
      </c>
    </row>
    <row r="754" spans="1:6" ht="25.5">
      <c r="A754" s="26" t="s">
        <v>1464</v>
      </c>
      <c r="B754" s="26" t="s">
        <v>711</v>
      </c>
      <c r="C754" s="38"/>
      <c r="D754" s="71"/>
      <c r="E754" s="177"/>
      <c r="F754" s="28"/>
    </row>
    <row r="755" spans="1:6" ht="24">
      <c r="A755" s="29" t="s">
        <v>1465</v>
      </c>
      <c r="B755" s="248" t="s">
        <v>78</v>
      </c>
      <c r="C755" s="38"/>
      <c r="D755" s="71"/>
      <c r="E755" s="323"/>
      <c r="F755" s="31"/>
    </row>
    <row r="756" spans="1:6" ht="48">
      <c r="A756" s="29" t="s">
        <v>1466</v>
      </c>
      <c r="B756" s="247" t="s">
        <v>712</v>
      </c>
      <c r="C756" s="38"/>
      <c r="D756" s="71"/>
      <c r="E756" s="323"/>
      <c r="F756" s="31"/>
    </row>
    <row r="757" spans="1:6" ht="36">
      <c r="A757" s="29" t="s">
        <v>1467</v>
      </c>
      <c r="B757" s="248" t="s">
        <v>713</v>
      </c>
      <c r="C757" s="38"/>
      <c r="D757" s="71"/>
      <c r="E757" s="323"/>
      <c r="F757" s="31"/>
    </row>
    <row r="758" spans="1:6" ht="36">
      <c r="A758" s="29" t="s">
        <v>1468</v>
      </c>
      <c r="B758" s="248" t="s">
        <v>79</v>
      </c>
      <c r="C758" s="38"/>
      <c r="D758" s="71"/>
      <c r="E758" s="323"/>
      <c r="F758" s="31"/>
    </row>
    <row r="759" spans="1:6" ht="24">
      <c r="A759" s="29" t="s">
        <v>1469</v>
      </c>
      <c r="B759" s="248" t="s">
        <v>80</v>
      </c>
      <c r="C759" s="38"/>
      <c r="D759" s="71"/>
      <c r="E759" s="323"/>
      <c r="F759" s="31"/>
    </row>
    <row r="760" spans="1:6" ht="24">
      <c r="A760" s="29" t="s">
        <v>1470</v>
      </c>
      <c r="B760" s="248" t="s">
        <v>81</v>
      </c>
      <c r="C760" s="38"/>
      <c r="D760" s="71"/>
      <c r="E760" s="323"/>
      <c r="F760" s="31"/>
    </row>
    <row r="761" spans="1:6" ht="24">
      <c r="A761" s="29" t="s">
        <v>1471</v>
      </c>
      <c r="B761" s="248" t="s">
        <v>82</v>
      </c>
      <c r="C761" s="38"/>
      <c r="D761" s="71"/>
      <c r="E761" s="323"/>
      <c r="F761" s="31"/>
    </row>
    <row r="762" spans="1:6" ht="36">
      <c r="A762" s="29" t="s">
        <v>1472</v>
      </c>
      <c r="B762" s="248" t="s">
        <v>83</v>
      </c>
      <c r="C762" s="38"/>
      <c r="D762" s="71"/>
      <c r="E762" s="323"/>
      <c r="F762" s="31"/>
    </row>
    <row r="763" spans="1:6">
      <c r="A763" s="29" t="s">
        <v>1473</v>
      </c>
      <c r="B763" s="248" t="s">
        <v>84</v>
      </c>
      <c r="C763" s="38"/>
      <c r="D763" s="71"/>
      <c r="E763" s="323"/>
      <c r="F763" s="31"/>
    </row>
    <row r="764" spans="1:6" ht="48">
      <c r="A764" s="29" t="s">
        <v>1474</v>
      </c>
      <c r="B764" s="248" t="s">
        <v>714</v>
      </c>
      <c r="C764" s="38"/>
      <c r="D764" s="71"/>
      <c r="E764" s="323"/>
      <c r="F764" s="31"/>
    </row>
    <row r="765" spans="1:6">
      <c r="A765" s="29" t="s">
        <v>1475</v>
      </c>
      <c r="B765" s="248" t="s">
        <v>715</v>
      </c>
      <c r="C765" s="38"/>
      <c r="D765" s="71"/>
      <c r="E765" s="323"/>
      <c r="F765" s="31"/>
    </row>
    <row r="766" spans="1:6" ht="36">
      <c r="A766" s="29" t="s">
        <v>1476</v>
      </c>
      <c r="B766" s="248" t="s">
        <v>85</v>
      </c>
      <c r="C766" s="38"/>
      <c r="D766" s="71"/>
      <c r="E766" s="323"/>
      <c r="F766" s="31"/>
    </row>
    <row r="767" spans="1:6" ht="38.25">
      <c r="A767" s="26" t="s">
        <v>801</v>
      </c>
      <c r="B767" s="259" t="s">
        <v>1746</v>
      </c>
      <c r="C767" s="38"/>
      <c r="D767" s="71"/>
      <c r="E767" s="177"/>
      <c r="F767" s="28"/>
    </row>
    <row r="768" spans="1:6">
      <c r="A768" s="29" t="s">
        <v>802</v>
      </c>
      <c r="B768" s="260" t="s">
        <v>1374</v>
      </c>
      <c r="C768" s="83" t="s">
        <v>30</v>
      </c>
      <c r="D768" s="72">
        <v>4</v>
      </c>
      <c r="E768" s="315"/>
      <c r="F768" s="31">
        <f>D768*E768</f>
        <v>0</v>
      </c>
    </row>
    <row r="769" spans="1:6">
      <c r="A769" s="95" t="s">
        <v>1694</v>
      </c>
      <c r="B769" s="260" t="s">
        <v>1375</v>
      </c>
      <c r="C769" s="83" t="s">
        <v>66</v>
      </c>
      <c r="D769" s="71">
        <v>35</v>
      </c>
      <c r="E769" s="315"/>
      <c r="F769" s="31">
        <f t="shared" ref="F769" si="55">D769*E769</f>
        <v>0</v>
      </c>
    </row>
    <row r="770" spans="1:6" ht="25.5">
      <c r="A770" s="26" t="s">
        <v>1692</v>
      </c>
      <c r="B770" s="246" t="s">
        <v>716</v>
      </c>
      <c r="C770" s="38"/>
      <c r="D770" s="71"/>
      <c r="E770" s="177"/>
      <c r="F770" s="28"/>
    </row>
    <row r="771" spans="1:6" ht="144">
      <c r="A771" s="29" t="s">
        <v>1693</v>
      </c>
      <c r="B771" s="251" t="s">
        <v>717</v>
      </c>
      <c r="C771" s="83" t="s">
        <v>13</v>
      </c>
      <c r="D771" s="71">
        <v>156.24090000000001</v>
      </c>
      <c r="E771" s="315"/>
      <c r="F771" s="31">
        <f>D771*E771</f>
        <v>0</v>
      </c>
    </row>
    <row r="772" spans="1:6" ht="156">
      <c r="A772" s="29" t="s">
        <v>1694</v>
      </c>
      <c r="B772" s="251" t="s">
        <v>718</v>
      </c>
      <c r="C772" s="83" t="s">
        <v>13</v>
      </c>
      <c r="D772" s="71">
        <v>17.423399999999997</v>
      </c>
      <c r="E772" s="315"/>
      <c r="F772" s="31">
        <f t="shared" ref="F772:F774" si="56">D772*E772</f>
        <v>0</v>
      </c>
    </row>
    <row r="773" spans="1:6" ht="144">
      <c r="A773" s="29" t="s">
        <v>1695</v>
      </c>
      <c r="B773" s="251" t="s">
        <v>719</v>
      </c>
      <c r="C773" s="83" t="s">
        <v>13</v>
      </c>
      <c r="D773" s="71">
        <v>141.62029999999999</v>
      </c>
      <c r="E773" s="315"/>
      <c r="F773" s="31">
        <f t="shared" si="56"/>
        <v>0</v>
      </c>
    </row>
    <row r="774" spans="1:6" ht="144">
      <c r="A774" s="29" t="s">
        <v>1696</v>
      </c>
      <c r="B774" s="251" t="s">
        <v>1477</v>
      </c>
      <c r="C774" s="83" t="s">
        <v>13</v>
      </c>
      <c r="D774" s="71">
        <v>102.38560000000001</v>
      </c>
      <c r="E774" s="315"/>
      <c r="F774" s="31">
        <f t="shared" si="56"/>
        <v>0</v>
      </c>
    </row>
    <row r="775" spans="1:6">
      <c r="A775" s="52" t="s">
        <v>803</v>
      </c>
      <c r="B775" s="109" t="s">
        <v>720</v>
      </c>
      <c r="C775" s="46"/>
      <c r="D775" s="70"/>
      <c r="E775" s="310"/>
      <c r="F775" s="86">
        <f>SUM(F776:F790)</f>
        <v>0</v>
      </c>
    </row>
    <row r="776" spans="1:6" ht="25.5">
      <c r="A776" s="26" t="s">
        <v>1478</v>
      </c>
      <c r="B776" s="26" t="s">
        <v>721</v>
      </c>
      <c r="C776" s="38"/>
      <c r="D776" s="71"/>
      <c r="E776" s="177"/>
      <c r="F776" s="28"/>
    </row>
    <row r="777" spans="1:6" ht="24">
      <c r="A777" s="29" t="s">
        <v>1479</v>
      </c>
      <c r="B777" s="248" t="s">
        <v>722</v>
      </c>
      <c r="C777" s="38"/>
      <c r="D777" s="71"/>
      <c r="E777" s="323"/>
      <c r="F777" s="31"/>
    </row>
    <row r="778" spans="1:6" ht="48">
      <c r="A778" s="29" t="s">
        <v>1480</v>
      </c>
      <c r="B778" s="247" t="s">
        <v>723</v>
      </c>
      <c r="C778" s="38"/>
      <c r="D778" s="71"/>
      <c r="E778" s="323"/>
      <c r="F778" s="31"/>
    </row>
    <row r="779" spans="1:6" ht="36">
      <c r="A779" s="29" t="s">
        <v>1481</v>
      </c>
      <c r="B779" s="248" t="s">
        <v>713</v>
      </c>
      <c r="C779" s="38"/>
      <c r="D779" s="71"/>
      <c r="E779" s="323"/>
      <c r="F779" s="31"/>
    </row>
    <row r="780" spans="1:6" ht="36">
      <c r="A780" s="29" t="s">
        <v>1482</v>
      </c>
      <c r="B780" s="248" t="s">
        <v>79</v>
      </c>
      <c r="C780" s="38"/>
      <c r="D780" s="71"/>
      <c r="E780" s="323"/>
      <c r="F780" s="31"/>
    </row>
    <row r="781" spans="1:6" ht="24">
      <c r="A781" s="29" t="s">
        <v>1483</v>
      </c>
      <c r="B781" s="248" t="s">
        <v>724</v>
      </c>
      <c r="C781" s="38"/>
      <c r="D781" s="71"/>
      <c r="E781" s="323"/>
      <c r="F781" s="31"/>
    </row>
    <row r="782" spans="1:6" ht="24">
      <c r="A782" s="29" t="s">
        <v>1484</v>
      </c>
      <c r="B782" s="248" t="s">
        <v>725</v>
      </c>
      <c r="C782" s="38"/>
      <c r="D782" s="71"/>
      <c r="E782" s="323"/>
      <c r="F782" s="31"/>
    </row>
    <row r="783" spans="1:6" ht="48">
      <c r="A783" s="29" t="s">
        <v>1485</v>
      </c>
      <c r="B783" s="248" t="s">
        <v>714</v>
      </c>
      <c r="C783" s="38"/>
      <c r="D783" s="71"/>
      <c r="E783" s="323"/>
      <c r="F783" s="31"/>
    </row>
    <row r="784" spans="1:6">
      <c r="A784" s="29" t="s">
        <v>1486</v>
      </c>
      <c r="B784" s="248" t="s">
        <v>715</v>
      </c>
      <c r="C784" s="38"/>
      <c r="D784" s="71"/>
      <c r="E784" s="323"/>
      <c r="F784" s="31"/>
    </row>
    <row r="785" spans="1:6" ht="36">
      <c r="A785" s="29" t="s">
        <v>1487</v>
      </c>
      <c r="B785" s="248" t="s">
        <v>85</v>
      </c>
      <c r="C785" s="38"/>
      <c r="D785" s="71"/>
      <c r="E785" s="323"/>
      <c r="F785" s="31"/>
    </row>
    <row r="786" spans="1:6" ht="25.5">
      <c r="A786" s="26" t="s">
        <v>804</v>
      </c>
      <c r="B786" s="246" t="s">
        <v>726</v>
      </c>
      <c r="C786" s="38"/>
      <c r="D786" s="71"/>
      <c r="E786" s="177"/>
      <c r="F786" s="28"/>
    </row>
    <row r="787" spans="1:6" ht="120">
      <c r="A787" s="29" t="s">
        <v>805</v>
      </c>
      <c r="B787" s="251" t="s">
        <v>809</v>
      </c>
      <c r="C787" s="38" t="s">
        <v>13</v>
      </c>
      <c r="D787" s="71">
        <v>365.39029999999997</v>
      </c>
      <c r="E787" s="315"/>
      <c r="F787" s="31">
        <f t="shared" ref="F787:F790" si="57">D787*E787</f>
        <v>0</v>
      </c>
    </row>
    <row r="788" spans="1:6" ht="120">
      <c r="A788" s="29" t="s">
        <v>806</v>
      </c>
      <c r="B788" s="251" t="s">
        <v>810</v>
      </c>
      <c r="C788" s="38" t="s">
        <v>13</v>
      </c>
      <c r="D788" s="71">
        <v>42.8142</v>
      </c>
      <c r="E788" s="315"/>
      <c r="F788" s="31">
        <f t="shared" si="57"/>
        <v>0</v>
      </c>
    </row>
    <row r="789" spans="1:6" ht="120">
      <c r="A789" s="29" t="s">
        <v>807</v>
      </c>
      <c r="B789" s="251" t="s">
        <v>1086</v>
      </c>
      <c r="C789" s="38" t="s">
        <v>13</v>
      </c>
      <c r="D789" s="71">
        <v>28.266400000000001</v>
      </c>
      <c r="E789" s="315"/>
      <c r="F789" s="31">
        <f t="shared" si="57"/>
        <v>0</v>
      </c>
    </row>
    <row r="790" spans="1:6" ht="168">
      <c r="A790" s="29" t="s">
        <v>808</v>
      </c>
      <c r="B790" s="251" t="s">
        <v>1087</v>
      </c>
      <c r="C790" s="38" t="s">
        <v>66</v>
      </c>
      <c r="D790" s="71">
        <v>205</v>
      </c>
      <c r="E790" s="315"/>
      <c r="F790" s="31">
        <f t="shared" si="57"/>
        <v>0</v>
      </c>
    </row>
    <row r="791" spans="1:6">
      <c r="A791" s="52" t="s">
        <v>811</v>
      </c>
      <c r="B791" s="109" t="s">
        <v>727</v>
      </c>
      <c r="C791" s="46"/>
      <c r="D791" s="70"/>
      <c r="E791" s="310"/>
      <c r="F791" s="86">
        <f>SUM(F792:F804)</f>
        <v>0</v>
      </c>
    </row>
    <row r="792" spans="1:6" ht="25.5">
      <c r="A792" s="26" t="s">
        <v>812</v>
      </c>
      <c r="B792" s="26" t="s">
        <v>728</v>
      </c>
      <c r="C792" s="38"/>
      <c r="D792" s="71"/>
      <c r="E792" s="177"/>
      <c r="F792" s="28"/>
    </row>
    <row r="793" spans="1:6" ht="72">
      <c r="A793" s="29" t="s">
        <v>813</v>
      </c>
      <c r="B793" s="248" t="s">
        <v>729</v>
      </c>
      <c r="C793" s="38"/>
      <c r="D793" s="71"/>
      <c r="E793" s="323"/>
      <c r="F793" s="31"/>
    </row>
    <row r="794" spans="1:6" ht="24">
      <c r="A794" s="29" t="s">
        <v>814</v>
      </c>
      <c r="B794" s="248" t="s">
        <v>730</v>
      </c>
      <c r="C794" s="38"/>
      <c r="D794" s="71"/>
      <c r="E794" s="323"/>
      <c r="F794" s="31"/>
    </row>
    <row r="795" spans="1:6" ht="36">
      <c r="A795" s="29" t="s">
        <v>815</v>
      </c>
      <c r="B795" s="248" t="s">
        <v>79</v>
      </c>
      <c r="C795" s="38"/>
      <c r="D795" s="71"/>
      <c r="E795" s="323"/>
      <c r="F795" s="31"/>
    </row>
    <row r="796" spans="1:6" ht="24">
      <c r="A796" s="29" t="s">
        <v>816</v>
      </c>
      <c r="B796" s="248" t="s">
        <v>731</v>
      </c>
      <c r="C796" s="38"/>
      <c r="D796" s="71"/>
      <c r="E796" s="323"/>
      <c r="F796" s="31"/>
    </row>
    <row r="797" spans="1:6" ht="24">
      <c r="A797" s="29" t="s">
        <v>817</v>
      </c>
      <c r="B797" s="248" t="s">
        <v>732</v>
      </c>
      <c r="C797" s="38"/>
      <c r="D797" s="71"/>
      <c r="E797" s="323"/>
      <c r="F797" s="31"/>
    </row>
    <row r="798" spans="1:6" ht="24">
      <c r="A798" s="29" t="s">
        <v>818</v>
      </c>
      <c r="B798" s="248" t="s">
        <v>733</v>
      </c>
      <c r="C798" s="38"/>
      <c r="D798" s="71"/>
      <c r="E798" s="323"/>
      <c r="F798" s="31"/>
    </row>
    <row r="799" spans="1:6">
      <c r="A799" s="29" t="s">
        <v>819</v>
      </c>
      <c r="B799" s="248" t="s">
        <v>734</v>
      </c>
      <c r="C799" s="38"/>
      <c r="D799" s="71"/>
      <c r="E799" s="323"/>
      <c r="F799" s="31"/>
    </row>
    <row r="800" spans="1:6" ht="36">
      <c r="A800" s="29" t="s">
        <v>820</v>
      </c>
      <c r="B800" s="248" t="s">
        <v>85</v>
      </c>
      <c r="C800" s="38"/>
      <c r="D800" s="71"/>
      <c r="E800" s="323"/>
      <c r="F800" s="31"/>
    </row>
    <row r="801" spans="1:6" ht="25.5">
      <c r="A801" s="26" t="s">
        <v>1488</v>
      </c>
      <c r="B801" s="246" t="s">
        <v>735</v>
      </c>
      <c r="C801" s="38"/>
      <c r="D801" s="71"/>
      <c r="E801" s="177"/>
      <c r="F801" s="28"/>
    </row>
    <row r="802" spans="1:6" ht="108">
      <c r="A802" s="29" t="s">
        <v>1489</v>
      </c>
      <c r="B802" s="251" t="s">
        <v>1376</v>
      </c>
      <c r="C802" s="38" t="s">
        <v>13</v>
      </c>
      <c r="D802" s="71">
        <v>108.09</v>
      </c>
      <c r="E802" s="315"/>
      <c r="F802" s="31">
        <f>D802*E802</f>
        <v>0</v>
      </c>
    </row>
    <row r="803" spans="1:6" ht="72">
      <c r="A803" s="29" t="s">
        <v>1490</v>
      </c>
      <c r="B803" s="251" t="s">
        <v>1377</v>
      </c>
      <c r="C803" s="38" t="s">
        <v>13</v>
      </c>
      <c r="D803" s="71">
        <v>211.95000000000002</v>
      </c>
      <c r="E803" s="315"/>
      <c r="F803" s="31">
        <f t="shared" ref="F803" si="58">D803*E803</f>
        <v>0</v>
      </c>
    </row>
    <row r="804" spans="1:6" ht="144">
      <c r="A804" s="29" t="s">
        <v>1491</v>
      </c>
      <c r="B804" s="251" t="s">
        <v>1675</v>
      </c>
      <c r="C804" s="38" t="s">
        <v>13</v>
      </c>
      <c r="D804" s="71">
        <v>873.76</v>
      </c>
      <c r="E804" s="315"/>
      <c r="F804" s="31">
        <f>D804*E804</f>
        <v>0</v>
      </c>
    </row>
    <row r="805" spans="1:6" ht="15.75">
      <c r="A805" s="5" t="s">
        <v>105</v>
      </c>
      <c r="B805" s="5" t="s">
        <v>107</v>
      </c>
      <c r="C805" s="6"/>
      <c r="D805" s="62" t="s">
        <v>4</v>
      </c>
      <c r="E805" s="301"/>
      <c r="F805" s="7"/>
    </row>
    <row r="806" spans="1:6" ht="15">
      <c r="A806" s="49" t="s">
        <v>106</v>
      </c>
      <c r="B806" s="49" t="s">
        <v>337</v>
      </c>
      <c r="C806" s="50"/>
      <c r="D806" s="65" t="s">
        <v>4</v>
      </c>
      <c r="E806" s="302"/>
      <c r="F806" s="55"/>
    </row>
    <row r="807" spans="1:6" ht="15">
      <c r="A807" s="47" t="s">
        <v>151</v>
      </c>
      <c r="B807" s="47" t="s">
        <v>569</v>
      </c>
      <c r="C807" s="48"/>
      <c r="D807" s="69" t="s">
        <v>4</v>
      </c>
      <c r="E807" s="321"/>
      <c r="F807" s="51">
        <f>F823+F840+F854+F876+F893+F897</f>
        <v>0</v>
      </c>
    </row>
    <row r="808" spans="1:6">
      <c r="A808" s="52" t="s">
        <v>1492</v>
      </c>
      <c r="B808" s="52" t="s">
        <v>9</v>
      </c>
      <c r="C808" s="46"/>
      <c r="D808" s="70"/>
      <c r="E808" s="310"/>
      <c r="F808" s="54"/>
    </row>
    <row r="809" spans="1:6" ht="25.5">
      <c r="A809" s="26" t="s">
        <v>1493</v>
      </c>
      <c r="B809" s="246" t="s">
        <v>95</v>
      </c>
      <c r="C809" s="38"/>
      <c r="D809" s="71"/>
      <c r="E809" s="177"/>
      <c r="F809" s="28"/>
    </row>
    <row r="810" spans="1:6" ht="24">
      <c r="A810" s="29" t="s">
        <v>1494</v>
      </c>
      <c r="B810" s="247" t="s">
        <v>48</v>
      </c>
      <c r="C810" s="38"/>
      <c r="D810" s="71"/>
      <c r="E810" s="177"/>
      <c r="F810" s="28"/>
    </row>
    <row r="811" spans="1:6" ht="36">
      <c r="A811" s="29" t="s">
        <v>1495</v>
      </c>
      <c r="B811" s="248" t="s">
        <v>96</v>
      </c>
      <c r="C811" s="38"/>
      <c r="D811" s="71"/>
      <c r="E811" s="177"/>
      <c r="F811" s="28"/>
    </row>
    <row r="812" spans="1:6" ht="24">
      <c r="A812" s="29" t="s">
        <v>1496</v>
      </c>
      <c r="B812" s="248" t="s">
        <v>97</v>
      </c>
      <c r="C812" s="38"/>
      <c r="D812" s="71"/>
      <c r="E812" s="177"/>
      <c r="F812" s="28"/>
    </row>
    <row r="813" spans="1:6" ht="14.25">
      <c r="A813" s="29" t="s">
        <v>1497</v>
      </c>
      <c r="B813" s="248" t="s">
        <v>98</v>
      </c>
      <c r="C813" s="38"/>
      <c r="D813" s="71"/>
      <c r="E813" s="177"/>
      <c r="F813" s="28"/>
    </row>
    <row r="814" spans="1:6" ht="36">
      <c r="A814" s="29" t="s">
        <v>1498</v>
      </c>
      <c r="B814" s="247" t="s">
        <v>1345</v>
      </c>
      <c r="C814" s="38"/>
      <c r="D814" s="71"/>
      <c r="E814" s="177"/>
      <c r="F814" s="28"/>
    </row>
    <row r="815" spans="1:6" ht="120">
      <c r="A815" s="29" t="s">
        <v>1499</v>
      </c>
      <c r="B815" s="247" t="s">
        <v>99</v>
      </c>
      <c r="C815" s="38"/>
      <c r="D815" s="71"/>
      <c r="E815" s="177"/>
      <c r="F815" s="28"/>
    </row>
    <row r="816" spans="1:6" ht="84">
      <c r="A816" s="29" t="s">
        <v>1500</v>
      </c>
      <c r="B816" s="247" t="s">
        <v>100</v>
      </c>
      <c r="C816" s="38"/>
      <c r="D816" s="71"/>
      <c r="E816" s="177"/>
      <c r="F816" s="28"/>
    </row>
    <row r="817" spans="1:6" ht="24">
      <c r="A817" s="29" t="s">
        <v>1501</v>
      </c>
      <c r="B817" s="248" t="s">
        <v>1378</v>
      </c>
      <c r="C817" s="38"/>
      <c r="D817" s="71"/>
      <c r="E817" s="177"/>
      <c r="F817" s="28"/>
    </row>
    <row r="818" spans="1:6" ht="60">
      <c r="A818" s="29" t="s">
        <v>1502</v>
      </c>
      <c r="B818" s="248" t="s">
        <v>1379</v>
      </c>
      <c r="C818" s="38"/>
      <c r="D818" s="71"/>
      <c r="E818" s="177"/>
      <c r="F818" s="28"/>
    </row>
    <row r="819" spans="1:6" ht="14.25">
      <c r="A819" s="29" t="s">
        <v>1503</v>
      </c>
      <c r="B819" s="248" t="s">
        <v>1380</v>
      </c>
      <c r="C819" s="38"/>
      <c r="D819" s="71"/>
      <c r="E819" s="177"/>
      <c r="F819" s="28"/>
    </row>
    <row r="820" spans="1:6" ht="24">
      <c r="A820" s="29" t="s">
        <v>1516</v>
      </c>
      <c r="B820" s="248" t="s">
        <v>406</v>
      </c>
      <c r="C820" s="38"/>
      <c r="D820" s="71"/>
      <c r="E820" s="177"/>
      <c r="F820" s="28"/>
    </row>
    <row r="821" spans="1:6" ht="14.25">
      <c r="A821" s="26" t="s">
        <v>1504</v>
      </c>
      <c r="B821" s="246" t="s">
        <v>10</v>
      </c>
      <c r="C821" s="38"/>
      <c r="D821" s="71"/>
      <c r="E821" s="177"/>
      <c r="F821" s="28"/>
    </row>
    <row r="822" spans="1:6" ht="132">
      <c r="A822" s="29" t="s">
        <v>1505</v>
      </c>
      <c r="B822" s="247" t="s">
        <v>1045</v>
      </c>
      <c r="C822" s="38"/>
      <c r="D822" s="71"/>
      <c r="E822" s="177"/>
      <c r="F822" s="28"/>
    </row>
    <row r="823" spans="1:6">
      <c r="A823" s="52" t="s">
        <v>1506</v>
      </c>
      <c r="B823" s="52" t="s">
        <v>1381</v>
      </c>
      <c r="C823" s="46"/>
      <c r="D823" s="70"/>
      <c r="E823" s="310"/>
      <c r="F823" s="86">
        <f>SUM(F824:F839)</f>
        <v>0</v>
      </c>
    </row>
    <row r="824" spans="1:6" ht="25.5">
      <c r="A824" s="26" t="s">
        <v>1507</v>
      </c>
      <c r="B824" s="246" t="s">
        <v>1346</v>
      </c>
      <c r="C824" s="38"/>
      <c r="D824" s="71"/>
      <c r="E824" s="177"/>
      <c r="F824" s="28"/>
    </row>
    <row r="825" spans="1:6" ht="24">
      <c r="A825" s="29" t="s">
        <v>1508</v>
      </c>
      <c r="B825" s="248" t="s">
        <v>1347</v>
      </c>
      <c r="C825" s="38"/>
      <c r="D825" s="71"/>
      <c r="E825" s="323"/>
      <c r="F825" s="31"/>
    </row>
    <row r="826" spans="1:6" ht="24">
      <c r="A826" s="29" t="s">
        <v>1509</v>
      </c>
      <c r="B826" s="248" t="s">
        <v>1348</v>
      </c>
      <c r="C826" s="38"/>
      <c r="D826" s="71"/>
      <c r="E826" s="323"/>
      <c r="F826" s="31"/>
    </row>
    <row r="827" spans="1:6" ht="24">
      <c r="A827" s="29" t="s">
        <v>1510</v>
      </c>
      <c r="B827" s="248" t="s">
        <v>1349</v>
      </c>
      <c r="C827" s="38"/>
      <c r="D827" s="71"/>
      <c r="E827" s="323"/>
      <c r="F827" s="31"/>
    </row>
    <row r="828" spans="1:6">
      <c r="A828" s="29" t="s">
        <v>1511</v>
      </c>
      <c r="B828" s="248" t="s">
        <v>1350</v>
      </c>
      <c r="C828" s="38"/>
      <c r="D828" s="71"/>
      <c r="E828" s="323"/>
      <c r="F828" s="31"/>
    </row>
    <row r="829" spans="1:6" ht="24">
      <c r="A829" s="29" t="s">
        <v>1512</v>
      </c>
      <c r="B829" s="248" t="s">
        <v>1351</v>
      </c>
      <c r="C829" s="38"/>
      <c r="D829" s="71"/>
      <c r="E829" s="323"/>
      <c r="F829" s="31"/>
    </row>
    <row r="830" spans="1:6">
      <c r="A830" s="29" t="s">
        <v>1513</v>
      </c>
      <c r="B830" s="248" t="s">
        <v>1352</v>
      </c>
      <c r="C830" s="38"/>
      <c r="D830" s="71"/>
      <c r="E830" s="323"/>
      <c r="F830" s="31"/>
    </row>
    <row r="831" spans="1:6">
      <c r="A831" s="29" t="s">
        <v>1514</v>
      </c>
      <c r="B831" s="248" t="s">
        <v>1354</v>
      </c>
      <c r="C831" s="38"/>
      <c r="D831" s="71"/>
      <c r="E831" s="323"/>
      <c r="F831" s="31"/>
    </row>
    <row r="832" spans="1:6">
      <c r="A832" s="29" t="s">
        <v>1515</v>
      </c>
      <c r="B832" s="248" t="s">
        <v>1382</v>
      </c>
      <c r="C832" s="38"/>
      <c r="D832" s="71"/>
      <c r="E832" s="323"/>
      <c r="F832" s="31"/>
    </row>
    <row r="833" spans="1:6" ht="63.75">
      <c r="A833" s="26" t="s">
        <v>1517</v>
      </c>
      <c r="B833" s="26" t="s">
        <v>1408</v>
      </c>
      <c r="C833" s="38"/>
      <c r="D833" s="71"/>
      <c r="E833" s="177"/>
      <c r="F833" s="28"/>
    </row>
    <row r="834" spans="1:6" ht="180">
      <c r="A834" s="29" t="s">
        <v>1518</v>
      </c>
      <c r="B834" s="261" t="s">
        <v>1524</v>
      </c>
      <c r="C834" s="38" t="s">
        <v>30</v>
      </c>
      <c r="D834" s="72">
        <v>1</v>
      </c>
      <c r="E834" s="315"/>
      <c r="F834" s="31">
        <f>D834*E834</f>
        <v>0</v>
      </c>
    </row>
    <row r="835" spans="1:6" ht="192">
      <c r="A835" s="29" t="s">
        <v>1519</v>
      </c>
      <c r="B835" s="261" t="s">
        <v>1525</v>
      </c>
      <c r="C835" s="38" t="s">
        <v>30</v>
      </c>
      <c r="D835" s="72">
        <v>1</v>
      </c>
      <c r="E835" s="315"/>
      <c r="F835" s="31">
        <f t="shared" ref="F835:F839" si="59">D835*E835</f>
        <v>0</v>
      </c>
    </row>
    <row r="836" spans="1:6" ht="168">
      <c r="A836" s="29" t="s">
        <v>1520</v>
      </c>
      <c r="B836" s="261" t="s">
        <v>1526</v>
      </c>
      <c r="C836" s="38" t="s">
        <v>30</v>
      </c>
      <c r="D836" s="72">
        <v>1</v>
      </c>
      <c r="E836" s="315"/>
      <c r="F836" s="31">
        <f t="shared" si="59"/>
        <v>0</v>
      </c>
    </row>
    <row r="837" spans="1:6" ht="144">
      <c r="A837" s="29" t="s">
        <v>1521</v>
      </c>
      <c r="B837" s="261" t="s">
        <v>1528</v>
      </c>
      <c r="C837" s="38" t="s">
        <v>30</v>
      </c>
      <c r="D837" s="72">
        <v>1</v>
      </c>
      <c r="E837" s="315"/>
      <c r="F837" s="31">
        <f t="shared" si="59"/>
        <v>0</v>
      </c>
    </row>
    <row r="838" spans="1:6" ht="156">
      <c r="A838" s="29" t="s">
        <v>1522</v>
      </c>
      <c r="B838" s="261" t="s">
        <v>1527</v>
      </c>
      <c r="C838" s="38" t="s">
        <v>30</v>
      </c>
      <c r="D838" s="72">
        <v>1</v>
      </c>
      <c r="E838" s="315"/>
      <c r="F838" s="31">
        <f t="shared" si="59"/>
        <v>0</v>
      </c>
    </row>
    <row r="839" spans="1:6" ht="192">
      <c r="A839" s="29" t="s">
        <v>1523</v>
      </c>
      <c r="B839" s="261" t="s">
        <v>1529</v>
      </c>
      <c r="C839" s="38" t="s">
        <v>30</v>
      </c>
      <c r="D839" s="72">
        <v>1</v>
      </c>
      <c r="E839" s="315"/>
      <c r="F839" s="31">
        <f t="shared" si="59"/>
        <v>0</v>
      </c>
    </row>
    <row r="840" spans="1:6">
      <c r="A840" s="52" t="s">
        <v>1530</v>
      </c>
      <c r="B840" s="52" t="s">
        <v>1383</v>
      </c>
      <c r="C840" s="46"/>
      <c r="D840" s="70"/>
      <c r="E840" s="310"/>
      <c r="F840" s="86">
        <f>SUM(F841:F853)</f>
        <v>0</v>
      </c>
    </row>
    <row r="841" spans="1:6" ht="25.5">
      <c r="A841" s="26" t="s">
        <v>1531</v>
      </c>
      <c r="B841" s="246" t="s">
        <v>1384</v>
      </c>
      <c r="C841" s="38"/>
      <c r="D841" s="71"/>
      <c r="E841" s="177"/>
      <c r="F841" s="28"/>
    </row>
    <row r="842" spans="1:6" ht="24">
      <c r="A842" s="29" t="s">
        <v>1532</v>
      </c>
      <c r="B842" s="248" t="s">
        <v>1348</v>
      </c>
      <c r="C842" s="112"/>
      <c r="D842" s="121"/>
      <c r="E842" s="324"/>
      <c r="F842" s="110"/>
    </row>
    <row r="843" spans="1:6" ht="24">
      <c r="A843" s="29" t="s">
        <v>1533</v>
      </c>
      <c r="B843" s="248" t="s">
        <v>1349</v>
      </c>
      <c r="C843" s="112"/>
      <c r="D843" s="121"/>
      <c r="E843" s="324"/>
      <c r="F843" s="110"/>
    </row>
    <row r="844" spans="1:6" ht="24">
      <c r="A844" s="29" t="s">
        <v>1534</v>
      </c>
      <c r="B844" s="248" t="s">
        <v>1385</v>
      </c>
      <c r="C844" s="112"/>
      <c r="D844" s="121"/>
      <c r="E844" s="324"/>
      <c r="F844" s="110"/>
    </row>
    <row r="845" spans="1:6">
      <c r="A845" s="29" t="s">
        <v>1535</v>
      </c>
      <c r="B845" s="248" t="s">
        <v>1350</v>
      </c>
      <c r="C845" s="112"/>
      <c r="D845" s="121"/>
      <c r="E845" s="324"/>
      <c r="F845" s="110"/>
    </row>
    <row r="846" spans="1:6" ht="24">
      <c r="A846" s="29" t="s">
        <v>1536</v>
      </c>
      <c r="B846" s="248" t="s">
        <v>1351</v>
      </c>
      <c r="C846" s="112"/>
      <c r="D846" s="121"/>
      <c r="E846" s="324"/>
      <c r="F846" s="110"/>
    </row>
    <row r="847" spans="1:6">
      <c r="A847" s="29" t="s">
        <v>1537</v>
      </c>
      <c r="B847" s="248" t="s">
        <v>1352</v>
      </c>
      <c r="C847" s="112"/>
      <c r="D847" s="121"/>
      <c r="E847" s="324"/>
      <c r="F847" s="110"/>
    </row>
    <row r="848" spans="1:6">
      <c r="A848" s="29" t="s">
        <v>1538</v>
      </c>
      <c r="B848" s="248" t="s">
        <v>1353</v>
      </c>
      <c r="C848" s="112"/>
      <c r="D848" s="121"/>
      <c r="E848" s="324"/>
      <c r="F848" s="110"/>
    </row>
    <row r="849" spans="1:6">
      <c r="A849" s="29" t="s">
        <v>1539</v>
      </c>
      <c r="B849" s="248" t="s">
        <v>1354</v>
      </c>
      <c r="C849" s="112"/>
      <c r="D849" s="121"/>
      <c r="E849" s="324"/>
      <c r="F849" s="110"/>
    </row>
    <row r="850" spans="1:6">
      <c r="A850" s="29" t="s">
        <v>1540</v>
      </c>
      <c r="B850" s="248" t="s">
        <v>1386</v>
      </c>
      <c r="C850" s="112"/>
      <c r="D850" s="121"/>
      <c r="E850" s="324"/>
      <c r="F850" s="110"/>
    </row>
    <row r="851" spans="1:6" ht="76.5">
      <c r="A851" s="26" t="s">
        <v>1541</v>
      </c>
      <c r="B851" s="26" t="s">
        <v>1409</v>
      </c>
      <c r="C851" s="38"/>
      <c r="D851" s="71"/>
      <c r="E851" s="177"/>
      <c r="F851" s="28"/>
    </row>
    <row r="852" spans="1:6" ht="132">
      <c r="A852" s="29" t="s">
        <v>1542</v>
      </c>
      <c r="B852" s="261" t="s">
        <v>1559</v>
      </c>
      <c r="C852" s="38" t="s">
        <v>30</v>
      </c>
      <c r="D852" s="72">
        <v>3</v>
      </c>
      <c r="E852" s="315"/>
      <c r="F852" s="31">
        <f>D852*E852</f>
        <v>0</v>
      </c>
    </row>
    <row r="853" spans="1:6" ht="156">
      <c r="A853" s="29" t="s">
        <v>1543</v>
      </c>
      <c r="B853" s="261" t="s">
        <v>1558</v>
      </c>
      <c r="C853" s="38" t="s">
        <v>30</v>
      </c>
      <c r="D853" s="72">
        <v>3</v>
      </c>
      <c r="E853" s="315"/>
      <c r="F853" s="31">
        <f>D853*E853</f>
        <v>0</v>
      </c>
    </row>
    <row r="854" spans="1:6">
      <c r="A854" s="52" t="s">
        <v>1544</v>
      </c>
      <c r="B854" s="52" t="s">
        <v>1387</v>
      </c>
      <c r="C854" s="46"/>
      <c r="D854" s="70"/>
      <c r="E854" s="310"/>
      <c r="F854" s="86">
        <f>SUM(F855:F875)</f>
        <v>0</v>
      </c>
    </row>
    <row r="855" spans="1:6" ht="25.5">
      <c r="A855" s="26" t="s">
        <v>1545</v>
      </c>
      <c r="B855" s="246" t="s">
        <v>1388</v>
      </c>
      <c r="C855" s="38"/>
      <c r="D855" s="72"/>
      <c r="E855" s="177"/>
      <c r="F855" s="28"/>
    </row>
    <row r="856" spans="1:6" ht="24">
      <c r="A856" s="29" t="s">
        <v>1546</v>
      </c>
      <c r="B856" s="248" t="s">
        <v>1348</v>
      </c>
      <c r="C856" s="38"/>
      <c r="D856" s="72"/>
      <c r="E856" s="323"/>
      <c r="F856" s="31"/>
    </row>
    <row r="857" spans="1:6" ht="24">
      <c r="A857" s="29" t="s">
        <v>1547</v>
      </c>
      <c r="B857" s="248" t="s">
        <v>1349</v>
      </c>
      <c r="C857" s="38"/>
      <c r="D857" s="72"/>
      <c r="E857" s="323"/>
      <c r="F857" s="31"/>
    </row>
    <row r="858" spans="1:6" ht="24">
      <c r="A858" s="29" t="s">
        <v>1548</v>
      </c>
      <c r="B858" s="248" t="s">
        <v>1385</v>
      </c>
      <c r="C858" s="38"/>
      <c r="D858" s="72"/>
      <c r="E858" s="323"/>
      <c r="F858" s="31"/>
    </row>
    <row r="859" spans="1:6">
      <c r="A859" s="29" t="s">
        <v>1549</v>
      </c>
      <c r="B859" s="248" t="s">
        <v>1350</v>
      </c>
      <c r="C859" s="38"/>
      <c r="D859" s="72"/>
      <c r="E859" s="323"/>
      <c r="F859" s="31"/>
    </row>
    <row r="860" spans="1:6" ht="24">
      <c r="A860" s="29" t="s">
        <v>1550</v>
      </c>
      <c r="B860" s="248" t="s">
        <v>1351</v>
      </c>
      <c r="C860" s="38"/>
      <c r="D860" s="72"/>
      <c r="E860" s="323"/>
      <c r="F860" s="31"/>
    </row>
    <row r="861" spans="1:6">
      <c r="A861" s="29" t="s">
        <v>1551</v>
      </c>
      <c r="B861" s="248" t="s">
        <v>1352</v>
      </c>
      <c r="C861" s="38"/>
      <c r="D861" s="72"/>
      <c r="E861" s="323"/>
      <c r="F861" s="31"/>
    </row>
    <row r="862" spans="1:6">
      <c r="A862" s="29" t="s">
        <v>1552</v>
      </c>
      <c r="B862" s="248" t="s">
        <v>1353</v>
      </c>
      <c r="C862" s="38"/>
      <c r="D862" s="72"/>
      <c r="E862" s="323"/>
      <c r="F862" s="31"/>
    </row>
    <row r="863" spans="1:6">
      <c r="A863" s="29" t="s">
        <v>1553</v>
      </c>
      <c r="B863" s="248" t="s">
        <v>1354</v>
      </c>
      <c r="C863" s="38"/>
      <c r="D863" s="72"/>
      <c r="E863" s="323"/>
      <c r="F863" s="31"/>
    </row>
    <row r="864" spans="1:6">
      <c r="A864" s="29" t="s">
        <v>1554</v>
      </c>
      <c r="B864" s="248" t="s">
        <v>1386</v>
      </c>
      <c r="C864" s="38"/>
      <c r="D864" s="72"/>
      <c r="E864" s="323"/>
      <c r="F864" s="31"/>
    </row>
    <row r="865" spans="1:6" ht="63.75">
      <c r="A865" s="26" t="s">
        <v>1389</v>
      </c>
      <c r="B865" s="26" t="s">
        <v>1560</v>
      </c>
      <c r="C865" s="38"/>
      <c r="D865" s="72"/>
      <c r="E865" s="177"/>
      <c r="F865" s="28"/>
    </row>
    <row r="866" spans="1:6" ht="168">
      <c r="A866" s="29" t="s">
        <v>1555</v>
      </c>
      <c r="B866" s="261" t="s">
        <v>1561</v>
      </c>
      <c r="C866" s="38" t="s">
        <v>30</v>
      </c>
      <c r="D866" s="72">
        <v>2</v>
      </c>
      <c r="E866" s="315"/>
      <c r="F866" s="31">
        <f>D866*E866</f>
        <v>0</v>
      </c>
    </row>
    <row r="867" spans="1:6" ht="168">
      <c r="A867" s="79" t="s">
        <v>1556</v>
      </c>
      <c r="B867" s="262" t="s">
        <v>1562</v>
      </c>
      <c r="C867" s="78" t="s">
        <v>30</v>
      </c>
      <c r="D867" s="80">
        <v>4</v>
      </c>
      <c r="E867" s="315"/>
      <c r="F867" s="31">
        <f t="shared" ref="F867:F875" si="60">D867*E867</f>
        <v>0</v>
      </c>
    </row>
    <row r="868" spans="1:6" ht="192">
      <c r="A868" s="79" t="s">
        <v>1557</v>
      </c>
      <c r="B868" s="262" t="s">
        <v>1564</v>
      </c>
      <c r="C868" s="78" t="s">
        <v>30</v>
      </c>
      <c r="D868" s="80">
        <v>1</v>
      </c>
      <c r="E868" s="315"/>
      <c r="F868" s="31">
        <f t="shared" si="60"/>
        <v>0</v>
      </c>
    </row>
    <row r="869" spans="1:6" ht="192">
      <c r="A869" s="79" t="s">
        <v>1565</v>
      </c>
      <c r="B869" s="261" t="s">
        <v>1575</v>
      </c>
      <c r="C869" s="38" t="s">
        <v>30</v>
      </c>
      <c r="D869" s="72">
        <v>2</v>
      </c>
      <c r="E869" s="315"/>
      <c r="F869" s="31">
        <f>D869*E869</f>
        <v>0</v>
      </c>
    </row>
    <row r="870" spans="1:6" ht="63.75">
      <c r="A870" s="26" t="s">
        <v>1563</v>
      </c>
      <c r="B870" s="26" t="s">
        <v>1413</v>
      </c>
      <c r="C870" s="38"/>
      <c r="D870" s="72"/>
      <c r="E870" s="177"/>
      <c r="F870" s="31"/>
    </row>
    <row r="871" spans="1:6" ht="168">
      <c r="A871" s="29" t="s">
        <v>1567</v>
      </c>
      <c r="B871" s="261" t="s">
        <v>1566</v>
      </c>
      <c r="C871" s="38" t="s">
        <v>30</v>
      </c>
      <c r="D871" s="72">
        <v>1</v>
      </c>
      <c r="E871" s="315"/>
      <c r="F871" s="31">
        <f t="shared" si="60"/>
        <v>0</v>
      </c>
    </row>
    <row r="872" spans="1:6" ht="168">
      <c r="A872" s="29" t="s">
        <v>1568</v>
      </c>
      <c r="B872" s="261" t="s">
        <v>1572</v>
      </c>
      <c r="C872" s="38" t="s">
        <v>30</v>
      </c>
      <c r="D872" s="72">
        <v>1</v>
      </c>
      <c r="E872" s="315"/>
      <c r="F872" s="31">
        <f t="shared" si="60"/>
        <v>0</v>
      </c>
    </row>
    <row r="873" spans="1:6" ht="168">
      <c r="A873" s="29" t="s">
        <v>1569</v>
      </c>
      <c r="B873" s="261" t="s">
        <v>1573</v>
      </c>
      <c r="C873" s="38" t="s">
        <v>30</v>
      </c>
      <c r="D873" s="72">
        <v>1</v>
      </c>
      <c r="E873" s="315"/>
      <c r="F873" s="31">
        <f t="shared" si="60"/>
        <v>0</v>
      </c>
    </row>
    <row r="874" spans="1:6" ht="168">
      <c r="A874" s="29" t="s">
        <v>1570</v>
      </c>
      <c r="B874" s="261" t="s">
        <v>1574</v>
      </c>
      <c r="C874" s="38" t="s">
        <v>30</v>
      </c>
      <c r="D874" s="72">
        <v>1</v>
      </c>
      <c r="E874" s="315"/>
      <c r="F874" s="31">
        <f t="shared" si="60"/>
        <v>0</v>
      </c>
    </row>
    <row r="875" spans="1:6" ht="180">
      <c r="A875" s="29" t="s">
        <v>1571</v>
      </c>
      <c r="B875" s="261" t="s">
        <v>1627</v>
      </c>
      <c r="C875" s="38" t="s">
        <v>30</v>
      </c>
      <c r="D875" s="72">
        <v>3</v>
      </c>
      <c r="E875" s="315"/>
      <c r="F875" s="31">
        <f t="shared" si="60"/>
        <v>0</v>
      </c>
    </row>
    <row r="876" spans="1:6">
      <c r="A876" s="52" t="s">
        <v>1576</v>
      </c>
      <c r="B876" s="52" t="s">
        <v>1390</v>
      </c>
      <c r="C876" s="46"/>
      <c r="D876" s="116"/>
      <c r="E876" s="310"/>
      <c r="F876" s="86">
        <f>SUM(F877:F892)</f>
        <v>0</v>
      </c>
    </row>
    <row r="877" spans="1:6" ht="25.5">
      <c r="A877" s="26" t="s">
        <v>1577</v>
      </c>
      <c r="B877" s="246" t="s">
        <v>1391</v>
      </c>
      <c r="C877" s="38"/>
      <c r="D877" s="72"/>
      <c r="E877" s="177"/>
      <c r="F877" s="28"/>
    </row>
    <row r="878" spans="1:6" ht="36">
      <c r="A878" s="29" t="s">
        <v>1578</v>
      </c>
      <c r="B878" s="248" t="s">
        <v>1392</v>
      </c>
      <c r="C878" s="112"/>
      <c r="D878" s="120"/>
      <c r="E878" s="324"/>
      <c r="F878" s="110"/>
    </row>
    <row r="879" spans="1:6" ht="60">
      <c r="A879" s="29" t="s">
        <v>1579</v>
      </c>
      <c r="B879" s="248" t="s">
        <v>1393</v>
      </c>
      <c r="C879" s="112"/>
      <c r="D879" s="120"/>
      <c r="E879" s="324"/>
      <c r="F879" s="110"/>
    </row>
    <row r="880" spans="1:6" ht="24">
      <c r="A880" s="29" t="s">
        <v>1580</v>
      </c>
      <c r="B880" s="248" t="s">
        <v>1394</v>
      </c>
      <c r="C880" s="112"/>
      <c r="D880" s="120"/>
      <c r="E880" s="324"/>
      <c r="F880" s="110"/>
    </row>
    <row r="881" spans="1:6">
      <c r="A881" s="29" t="s">
        <v>1581</v>
      </c>
      <c r="B881" s="248" t="s">
        <v>1350</v>
      </c>
      <c r="C881" s="112"/>
      <c r="D881" s="120"/>
      <c r="E881" s="324"/>
      <c r="F881" s="110"/>
    </row>
    <row r="882" spans="1:6" ht="24">
      <c r="A882" s="29" t="s">
        <v>1582</v>
      </c>
      <c r="B882" s="248" t="s">
        <v>1351</v>
      </c>
      <c r="C882" s="112"/>
      <c r="D882" s="120"/>
      <c r="E882" s="324"/>
      <c r="F882" s="110"/>
    </row>
    <row r="883" spans="1:6">
      <c r="A883" s="29" t="s">
        <v>1583</v>
      </c>
      <c r="B883" s="248" t="s">
        <v>1352</v>
      </c>
      <c r="C883" s="112"/>
      <c r="D883" s="120"/>
      <c r="E883" s="324"/>
      <c r="F883" s="110"/>
    </row>
    <row r="884" spans="1:6">
      <c r="A884" s="29" t="s">
        <v>1584</v>
      </c>
      <c r="B884" s="248" t="s">
        <v>1353</v>
      </c>
      <c r="C884" s="112"/>
      <c r="D884" s="120"/>
      <c r="E884" s="324"/>
      <c r="F884" s="110"/>
    </row>
    <row r="885" spans="1:6">
      <c r="A885" s="29" t="s">
        <v>1585</v>
      </c>
      <c r="B885" s="248" t="s">
        <v>1354</v>
      </c>
      <c r="C885" s="112"/>
      <c r="D885" s="120"/>
      <c r="E885" s="324"/>
      <c r="F885" s="110"/>
    </row>
    <row r="886" spans="1:6">
      <c r="A886" s="29" t="s">
        <v>1586</v>
      </c>
      <c r="B886" s="248" t="s">
        <v>1395</v>
      </c>
      <c r="C886" s="112"/>
      <c r="D886" s="120"/>
      <c r="E886" s="324"/>
      <c r="F886" s="110"/>
    </row>
    <row r="887" spans="1:6" ht="25.5">
      <c r="A887" s="26" t="s">
        <v>1593</v>
      </c>
      <c r="B887" s="26" t="s">
        <v>1587</v>
      </c>
      <c r="C887" s="38"/>
      <c r="D887" s="72"/>
      <c r="E887" s="177"/>
      <c r="F887" s="28"/>
    </row>
    <row r="888" spans="1:6" ht="180">
      <c r="A888" s="29" t="s">
        <v>1594</v>
      </c>
      <c r="B888" s="261" t="s">
        <v>1588</v>
      </c>
      <c r="C888" s="38" t="s">
        <v>30</v>
      </c>
      <c r="D888" s="72">
        <v>1</v>
      </c>
      <c r="E888" s="315"/>
      <c r="F888" s="31">
        <f>D888*E888</f>
        <v>0</v>
      </c>
    </row>
    <row r="889" spans="1:6" ht="132">
      <c r="A889" s="29" t="s">
        <v>1595</v>
      </c>
      <c r="B889" s="262" t="s">
        <v>1589</v>
      </c>
      <c r="C889" s="78" t="s">
        <v>30</v>
      </c>
      <c r="D889" s="80">
        <v>1</v>
      </c>
      <c r="E889" s="315"/>
      <c r="F889" s="31">
        <f t="shared" ref="F889:F892" si="61">D889*E889</f>
        <v>0</v>
      </c>
    </row>
    <row r="890" spans="1:6" ht="192">
      <c r="A890" s="29" t="s">
        <v>1596</v>
      </c>
      <c r="B890" s="262" t="s">
        <v>1590</v>
      </c>
      <c r="C890" s="78" t="s">
        <v>30</v>
      </c>
      <c r="D890" s="80">
        <v>1</v>
      </c>
      <c r="E890" s="315"/>
      <c r="F890" s="31">
        <f t="shared" si="61"/>
        <v>0</v>
      </c>
    </row>
    <row r="891" spans="1:6" ht="120">
      <c r="A891" s="29" t="s">
        <v>1597</v>
      </c>
      <c r="B891" s="262" t="s">
        <v>1591</v>
      </c>
      <c r="C891" s="78" t="s">
        <v>30</v>
      </c>
      <c r="D891" s="80">
        <v>1</v>
      </c>
      <c r="E891" s="315"/>
      <c r="F891" s="31">
        <f t="shared" si="61"/>
        <v>0</v>
      </c>
    </row>
    <row r="892" spans="1:6" ht="84">
      <c r="A892" s="29" t="s">
        <v>1598</v>
      </c>
      <c r="B892" s="262" t="s">
        <v>1592</v>
      </c>
      <c r="C892" s="78" t="s">
        <v>30</v>
      </c>
      <c r="D892" s="80">
        <v>1</v>
      </c>
      <c r="E892" s="315"/>
      <c r="F892" s="31">
        <f t="shared" si="61"/>
        <v>0</v>
      </c>
    </row>
    <row r="893" spans="1:6">
      <c r="A893" s="52" t="s">
        <v>1600</v>
      </c>
      <c r="B893" s="52" t="s">
        <v>1396</v>
      </c>
      <c r="C893" s="46"/>
      <c r="D893" s="70"/>
      <c r="E893" s="310"/>
      <c r="F893" s="86">
        <f>SUM(F894:F896)</f>
        <v>0</v>
      </c>
    </row>
    <row r="894" spans="1:6" ht="178.5">
      <c r="A894" s="26" t="s">
        <v>1601</v>
      </c>
      <c r="B894" s="246" t="s">
        <v>1776</v>
      </c>
      <c r="C894" s="38"/>
      <c r="D894" s="71"/>
      <c r="E894" s="177"/>
      <c r="F894" s="28"/>
    </row>
    <row r="895" spans="1:6" ht="178.5">
      <c r="A895" s="26"/>
      <c r="B895" s="246" t="s">
        <v>1777</v>
      </c>
      <c r="C895" s="38"/>
      <c r="D895" s="71"/>
      <c r="E895" s="177"/>
      <c r="F895" s="28"/>
    </row>
    <row r="896" spans="1:6">
      <c r="A896" s="29" t="s">
        <v>1769</v>
      </c>
      <c r="B896" s="261" t="s">
        <v>1599</v>
      </c>
      <c r="C896" s="38" t="s">
        <v>30</v>
      </c>
      <c r="D896" s="72">
        <v>2</v>
      </c>
      <c r="E896" s="315"/>
      <c r="F896" s="31">
        <f>D896*E896</f>
        <v>0</v>
      </c>
    </row>
    <row r="897" spans="1:6">
      <c r="A897" s="52" t="s">
        <v>1770</v>
      </c>
      <c r="B897" s="119" t="s">
        <v>1771</v>
      </c>
      <c r="C897" s="46"/>
      <c r="D897" s="116"/>
      <c r="E897" s="310"/>
      <c r="F897" s="86">
        <f>SUM(F898:F901)</f>
        <v>0</v>
      </c>
    </row>
    <row r="898" spans="1:6" ht="255">
      <c r="A898" s="26" t="s">
        <v>1854</v>
      </c>
      <c r="B898" s="263" t="s">
        <v>1773</v>
      </c>
      <c r="C898" s="38"/>
      <c r="D898" s="72"/>
      <c r="E898" s="177"/>
      <c r="F898" s="28"/>
    </row>
    <row r="899" spans="1:6" ht="267.75">
      <c r="A899" s="26"/>
      <c r="B899" s="263" t="s">
        <v>1774</v>
      </c>
      <c r="C899" s="38"/>
      <c r="D899" s="72"/>
      <c r="E899" s="177"/>
      <c r="F899" s="28"/>
    </row>
    <row r="900" spans="1:6" ht="153">
      <c r="A900" s="26"/>
      <c r="B900" s="263" t="s">
        <v>1772</v>
      </c>
      <c r="C900" s="38"/>
      <c r="D900" s="72"/>
      <c r="E900" s="177"/>
      <c r="F900" s="28"/>
    </row>
    <row r="901" spans="1:6">
      <c r="A901" s="29" t="s">
        <v>1760</v>
      </c>
      <c r="B901" s="264" t="s">
        <v>1775</v>
      </c>
      <c r="C901" s="38" t="s">
        <v>30</v>
      </c>
      <c r="D901" s="72">
        <v>1</v>
      </c>
      <c r="E901" s="315"/>
      <c r="F901" s="31">
        <f>D901*E901</f>
        <v>0</v>
      </c>
    </row>
    <row r="902" spans="1:6" ht="15.75">
      <c r="A902" s="5" t="s">
        <v>105</v>
      </c>
      <c r="B902" s="5" t="s">
        <v>107</v>
      </c>
      <c r="C902" s="6"/>
      <c r="D902" s="62" t="s">
        <v>4</v>
      </c>
      <c r="E902" s="301"/>
      <c r="F902" s="7"/>
    </row>
    <row r="903" spans="1:6" ht="15">
      <c r="A903" s="49" t="s">
        <v>106</v>
      </c>
      <c r="B903" s="49" t="s">
        <v>337</v>
      </c>
      <c r="C903" s="50"/>
      <c r="D903" s="65" t="s">
        <v>4</v>
      </c>
      <c r="E903" s="302"/>
      <c r="F903" s="55"/>
    </row>
    <row r="904" spans="1:6" ht="15">
      <c r="A904" s="47" t="s">
        <v>152</v>
      </c>
      <c r="B904" s="47" t="s">
        <v>1355</v>
      </c>
      <c r="C904" s="48"/>
      <c r="D904" s="69" t="s">
        <v>4</v>
      </c>
      <c r="E904" s="321"/>
      <c r="F904" s="51">
        <f>F915+F924+F928</f>
        <v>0</v>
      </c>
    </row>
    <row r="905" spans="1:6">
      <c r="A905" s="52" t="s">
        <v>1602</v>
      </c>
      <c r="B905" s="52" t="s">
        <v>9</v>
      </c>
      <c r="C905" s="46"/>
      <c r="D905" s="70"/>
      <c r="E905" s="310"/>
      <c r="F905" s="54"/>
    </row>
    <row r="906" spans="1:6" ht="25.5">
      <c r="A906" s="26" t="s">
        <v>1603</v>
      </c>
      <c r="B906" s="246" t="s">
        <v>1397</v>
      </c>
      <c r="C906" s="38"/>
      <c r="D906" s="71"/>
      <c r="E906" s="177"/>
      <c r="F906" s="28"/>
    </row>
    <row r="907" spans="1:6" ht="14.25">
      <c r="A907" s="29" t="s">
        <v>1604</v>
      </c>
      <c r="B907" s="247" t="s">
        <v>1398</v>
      </c>
      <c r="C907" s="38"/>
      <c r="D907" s="71"/>
      <c r="E907" s="177"/>
      <c r="F907" s="28"/>
    </row>
    <row r="908" spans="1:6" ht="36">
      <c r="A908" s="29" t="s">
        <v>1605</v>
      </c>
      <c r="B908" s="248" t="s">
        <v>1399</v>
      </c>
      <c r="C908" s="38"/>
      <c r="D908" s="71"/>
      <c r="E908" s="177"/>
      <c r="F908" s="28"/>
    </row>
    <row r="909" spans="1:6" ht="24">
      <c r="A909" s="29" t="s">
        <v>1606</v>
      </c>
      <c r="B909" s="247" t="s">
        <v>1400</v>
      </c>
      <c r="C909" s="38"/>
      <c r="D909" s="71"/>
      <c r="E909" s="177"/>
      <c r="F909" s="28"/>
    </row>
    <row r="910" spans="1:6" ht="24">
      <c r="A910" s="29" t="s">
        <v>1607</v>
      </c>
      <c r="B910" s="248" t="s">
        <v>1401</v>
      </c>
      <c r="C910" s="38"/>
      <c r="D910" s="71"/>
      <c r="E910" s="177"/>
      <c r="F910" s="28"/>
    </row>
    <row r="911" spans="1:6" ht="14.25">
      <c r="A911" s="29" t="s">
        <v>1608</v>
      </c>
      <c r="B911" s="247" t="s">
        <v>1402</v>
      </c>
      <c r="C911" s="38"/>
      <c r="D911" s="71"/>
      <c r="E911" s="177"/>
      <c r="F911" s="28"/>
    </row>
    <row r="912" spans="1:6" ht="14.25">
      <c r="A912" s="29" t="s">
        <v>1609</v>
      </c>
      <c r="B912" s="248" t="s">
        <v>1403</v>
      </c>
      <c r="C912" s="38"/>
      <c r="D912" s="71"/>
      <c r="E912" s="177"/>
      <c r="F912" s="28"/>
    </row>
    <row r="913" spans="1:6" ht="14.25">
      <c r="A913" s="26" t="s">
        <v>1610</v>
      </c>
      <c r="B913" s="246" t="s">
        <v>10</v>
      </c>
      <c r="C913" s="38"/>
      <c r="D913" s="71"/>
      <c r="E913" s="177"/>
      <c r="F913" s="28"/>
    </row>
    <row r="914" spans="1:6" ht="132">
      <c r="A914" s="29" t="s">
        <v>1611</v>
      </c>
      <c r="B914" s="247" t="s">
        <v>1045</v>
      </c>
      <c r="C914" s="38"/>
      <c r="D914" s="71"/>
      <c r="E914" s="177"/>
      <c r="F914" s="28"/>
    </row>
    <row r="915" spans="1:6">
      <c r="A915" s="52" t="s">
        <v>1612</v>
      </c>
      <c r="B915" s="52" t="s">
        <v>1404</v>
      </c>
      <c r="C915" s="46"/>
      <c r="D915" s="70"/>
      <c r="E915" s="310"/>
      <c r="F915" s="86">
        <f>SUM(F916:F923)</f>
        <v>0</v>
      </c>
    </row>
    <row r="916" spans="1:6" ht="204">
      <c r="A916" s="26" t="s">
        <v>1613</v>
      </c>
      <c r="B916" s="26" t="s">
        <v>1615</v>
      </c>
      <c r="C916" s="38"/>
      <c r="D916" s="71"/>
      <c r="E916" s="177"/>
      <c r="F916" s="28"/>
    </row>
    <row r="917" spans="1:6">
      <c r="A917" s="29" t="s">
        <v>1614</v>
      </c>
      <c r="B917" s="159" t="s">
        <v>1616</v>
      </c>
      <c r="C917" s="38" t="s">
        <v>13</v>
      </c>
      <c r="D917" s="71">
        <v>1464</v>
      </c>
      <c r="E917" s="315"/>
      <c r="F917" s="31">
        <f>D917*E917</f>
        <v>0</v>
      </c>
    </row>
    <row r="918" spans="1:6" ht="127.5">
      <c r="A918" s="26" t="s">
        <v>1617</v>
      </c>
      <c r="B918" s="26" t="s">
        <v>1662</v>
      </c>
      <c r="C918" s="38"/>
      <c r="D918" s="71"/>
      <c r="E918" s="177"/>
      <c r="F918" s="81"/>
    </row>
    <row r="919" spans="1:6">
      <c r="A919" s="29" t="s">
        <v>1618</v>
      </c>
      <c r="B919" s="159" t="s">
        <v>1619</v>
      </c>
      <c r="C919" s="38" t="s">
        <v>13</v>
      </c>
      <c r="D919" s="71">
        <v>8</v>
      </c>
      <c r="E919" s="315"/>
      <c r="F919" s="31">
        <f>D919*E919</f>
        <v>0</v>
      </c>
    </row>
    <row r="920" spans="1:6" ht="127.5">
      <c r="A920" s="26" t="s">
        <v>1676</v>
      </c>
      <c r="B920" s="253" t="s">
        <v>1697</v>
      </c>
      <c r="C920" s="38"/>
      <c r="D920" s="71"/>
      <c r="E920" s="177"/>
      <c r="F920" s="28"/>
    </row>
    <row r="921" spans="1:6">
      <c r="A921" s="29" t="s">
        <v>1677</v>
      </c>
      <c r="B921" s="254" t="s">
        <v>1698</v>
      </c>
      <c r="C921" s="38" t="s">
        <v>30</v>
      </c>
      <c r="D921" s="72">
        <v>4</v>
      </c>
      <c r="E921" s="315"/>
      <c r="F921" s="31">
        <f>D921*E921</f>
        <v>0</v>
      </c>
    </row>
    <row r="922" spans="1:6" ht="114.75">
      <c r="A922" s="26" t="s">
        <v>1699</v>
      </c>
      <c r="B922" s="253" t="s">
        <v>1700</v>
      </c>
      <c r="C922" s="38"/>
      <c r="D922" s="72"/>
      <c r="E922" s="177"/>
      <c r="F922" s="28"/>
    </row>
    <row r="923" spans="1:6">
      <c r="A923" s="29" t="s">
        <v>1701</v>
      </c>
      <c r="B923" s="254" t="s">
        <v>1698</v>
      </c>
      <c r="C923" s="38" t="s">
        <v>30</v>
      </c>
      <c r="D923" s="72">
        <v>2</v>
      </c>
      <c r="E923" s="315"/>
      <c r="F923" s="31">
        <f>D923*E923</f>
        <v>0</v>
      </c>
    </row>
    <row r="924" spans="1:6">
      <c r="A924" s="52" t="s">
        <v>1620</v>
      </c>
      <c r="B924" s="52" t="s">
        <v>1405</v>
      </c>
      <c r="C924" s="46"/>
      <c r="D924" s="70"/>
      <c r="E924" s="310"/>
      <c r="F924" s="86">
        <f>SUM(F925:F927)</f>
        <v>0</v>
      </c>
    </row>
    <row r="925" spans="1:6" ht="255">
      <c r="A925" s="26" t="s">
        <v>1621</v>
      </c>
      <c r="B925" s="26" t="s">
        <v>1663</v>
      </c>
      <c r="C925" s="38"/>
      <c r="D925" s="71"/>
      <c r="E925" s="177"/>
      <c r="F925" s="28"/>
    </row>
    <row r="926" spans="1:6">
      <c r="A926" s="29" t="s">
        <v>1622</v>
      </c>
      <c r="B926" s="159" t="s">
        <v>1664</v>
      </c>
      <c r="C926" s="38" t="s">
        <v>13</v>
      </c>
      <c r="D926" s="71">
        <v>36.5</v>
      </c>
      <c r="E926" s="315"/>
      <c r="F926" s="31">
        <f>D926*E926</f>
        <v>0</v>
      </c>
    </row>
    <row r="927" spans="1:6">
      <c r="A927" s="29" t="s">
        <v>1811</v>
      </c>
      <c r="B927" s="265" t="s">
        <v>1812</v>
      </c>
      <c r="C927" s="38" t="s">
        <v>30</v>
      </c>
      <c r="D927" s="72">
        <v>9</v>
      </c>
      <c r="E927" s="315"/>
      <c r="F927" s="31">
        <f>D927*E927</f>
        <v>0</v>
      </c>
    </row>
    <row r="928" spans="1:6">
      <c r="A928" s="52" t="s">
        <v>1623</v>
      </c>
      <c r="B928" s="52" t="s">
        <v>1406</v>
      </c>
      <c r="C928" s="46"/>
      <c r="D928" s="70"/>
      <c r="E928" s="310"/>
      <c r="F928" s="86">
        <f>SUM(F929:F930)</f>
        <v>0</v>
      </c>
    </row>
    <row r="929" spans="1:6" ht="25.5">
      <c r="A929" s="26" t="s">
        <v>1624</v>
      </c>
      <c r="B929" s="26" t="s">
        <v>1407</v>
      </c>
      <c r="C929" s="38"/>
      <c r="D929" s="71"/>
      <c r="E929" s="177"/>
      <c r="F929" s="28"/>
    </row>
    <row r="930" spans="1:6">
      <c r="A930" s="29" t="s">
        <v>1625</v>
      </c>
      <c r="B930" s="159" t="s">
        <v>1626</v>
      </c>
      <c r="C930" s="38" t="s">
        <v>66</v>
      </c>
      <c r="D930" s="71">
        <v>229</v>
      </c>
      <c r="E930" s="315"/>
      <c r="F930" s="31">
        <f>D930*E930</f>
        <v>0</v>
      </c>
    </row>
    <row r="931" spans="1:6" ht="15.75">
      <c r="A931" s="5" t="s">
        <v>105</v>
      </c>
      <c r="B931" s="5" t="s">
        <v>107</v>
      </c>
      <c r="C931" s="6"/>
      <c r="D931" s="62" t="s">
        <v>4</v>
      </c>
      <c r="E931" s="301"/>
      <c r="F931" s="7"/>
    </row>
    <row r="932" spans="1:6" ht="15">
      <c r="A932" s="49" t="s">
        <v>106</v>
      </c>
      <c r="B932" s="49" t="s">
        <v>337</v>
      </c>
      <c r="C932" s="50"/>
      <c r="D932" s="65" t="s">
        <v>4</v>
      </c>
      <c r="E932" s="302"/>
      <c r="F932" s="55"/>
    </row>
    <row r="933" spans="1:6" ht="15">
      <c r="A933" s="47" t="s">
        <v>153</v>
      </c>
      <c r="B933" s="47" t="s">
        <v>696</v>
      </c>
      <c r="C933" s="48"/>
      <c r="D933" s="69" t="s">
        <v>4</v>
      </c>
      <c r="E933" s="321"/>
      <c r="F933" s="51">
        <f>F949+F959+F962+F973</f>
        <v>0</v>
      </c>
    </row>
    <row r="934" spans="1:6">
      <c r="A934" s="52" t="s">
        <v>821</v>
      </c>
      <c r="B934" s="52" t="s">
        <v>9</v>
      </c>
      <c r="C934" s="46"/>
      <c r="D934" s="70"/>
      <c r="E934" s="310"/>
      <c r="F934" s="54"/>
    </row>
    <row r="935" spans="1:6" ht="25.5">
      <c r="A935" s="26" t="s">
        <v>822</v>
      </c>
      <c r="B935" s="26" t="s">
        <v>697</v>
      </c>
      <c r="C935" s="38"/>
      <c r="D935" s="71"/>
      <c r="E935" s="177"/>
      <c r="F935" s="28"/>
    </row>
    <row r="936" spans="1:6" ht="24">
      <c r="A936" s="29" t="s">
        <v>823</v>
      </c>
      <c r="B936" s="266" t="s">
        <v>736</v>
      </c>
      <c r="C936" s="267"/>
      <c r="D936" s="268"/>
      <c r="E936" s="268"/>
      <c r="F936" s="267"/>
    </row>
    <row r="937" spans="1:6" ht="36">
      <c r="A937" s="29" t="s">
        <v>824</v>
      </c>
      <c r="B937" s="269" t="s">
        <v>737</v>
      </c>
      <c r="C937" s="270"/>
      <c r="D937" s="271"/>
      <c r="E937" s="271"/>
      <c r="F937" s="270"/>
    </row>
    <row r="938" spans="1:6" ht="24">
      <c r="A938" s="29" t="s">
        <v>825</v>
      </c>
      <c r="B938" s="196" t="s">
        <v>738</v>
      </c>
      <c r="C938" s="272"/>
      <c r="D938" s="273"/>
      <c r="E938" s="273"/>
      <c r="F938" s="272"/>
    </row>
    <row r="939" spans="1:6" ht="24">
      <c r="A939" s="29" t="s">
        <v>826</v>
      </c>
      <c r="B939" s="267" t="s">
        <v>1734</v>
      </c>
      <c r="C939" s="267"/>
      <c r="D939" s="268"/>
      <c r="E939" s="268"/>
      <c r="F939" s="267"/>
    </row>
    <row r="940" spans="1:6" ht="24">
      <c r="A940" s="29" t="s">
        <v>827</v>
      </c>
      <c r="B940" s="196" t="s">
        <v>739</v>
      </c>
      <c r="C940" s="272"/>
      <c r="D940" s="273"/>
      <c r="E940" s="273"/>
      <c r="F940" s="272"/>
    </row>
    <row r="941" spans="1:6" ht="48">
      <c r="A941" s="29" t="s">
        <v>828</v>
      </c>
      <c r="B941" s="196" t="s">
        <v>740</v>
      </c>
      <c r="C941" s="272"/>
      <c r="D941" s="273"/>
      <c r="E941" s="273"/>
      <c r="F941" s="272"/>
    </row>
    <row r="942" spans="1:6" ht="24">
      <c r="A942" s="29" t="s">
        <v>829</v>
      </c>
      <c r="B942" s="196" t="s">
        <v>741</v>
      </c>
      <c r="C942" s="272"/>
      <c r="D942" s="273"/>
      <c r="E942" s="273"/>
      <c r="F942" s="272"/>
    </row>
    <row r="943" spans="1:6" ht="60">
      <c r="A943" s="29" t="s">
        <v>830</v>
      </c>
      <c r="B943" s="196" t="s">
        <v>742</v>
      </c>
      <c r="C943" s="272"/>
      <c r="D943" s="273"/>
      <c r="E943" s="273"/>
      <c r="F943" s="272"/>
    </row>
    <row r="944" spans="1:6" ht="24">
      <c r="A944" s="29" t="s">
        <v>831</v>
      </c>
      <c r="B944" s="196" t="s">
        <v>743</v>
      </c>
      <c r="C944" s="272"/>
      <c r="D944" s="273"/>
      <c r="E944" s="273"/>
      <c r="F944" s="272"/>
    </row>
    <row r="945" spans="1:6" ht="24">
      <c r="A945" s="29" t="s">
        <v>832</v>
      </c>
      <c r="B945" s="196" t="s">
        <v>744</v>
      </c>
      <c r="C945" s="272"/>
      <c r="D945" s="273"/>
      <c r="E945" s="273"/>
      <c r="F945" s="272"/>
    </row>
    <row r="946" spans="1:6" ht="96">
      <c r="A946" s="29" t="s">
        <v>833</v>
      </c>
      <c r="B946" s="274" t="s">
        <v>1778</v>
      </c>
      <c r="C946" s="272"/>
      <c r="D946" s="273"/>
      <c r="E946" s="273"/>
      <c r="F946" s="272"/>
    </row>
    <row r="947" spans="1:6">
      <c r="A947" s="275" t="s">
        <v>834</v>
      </c>
      <c r="B947" s="276" t="s">
        <v>10</v>
      </c>
      <c r="C947" s="277"/>
      <c r="D947" s="278"/>
      <c r="E947" s="278"/>
      <c r="F947" s="277"/>
    </row>
    <row r="948" spans="1:6" ht="108">
      <c r="A948" s="29" t="s">
        <v>835</v>
      </c>
      <c r="B948" s="247" t="s">
        <v>1126</v>
      </c>
      <c r="C948" s="38"/>
      <c r="D948" s="71"/>
      <c r="E948" s="177"/>
      <c r="F948" s="28"/>
    </row>
    <row r="949" spans="1:6">
      <c r="A949" s="52" t="s">
        <v>836</v>
      </c>
      <c r="B949" s="52" t="s">
        <v>1329</v>
      </c>
      <c r="C949" s="46"/>
      <c r="D949" s="70"/>
      <c r="E949" s="310"/>
      <c r="F949" s="86">
        <f>SUM(F950:F958)</f>
        <v>0</v>
      </c>
    </row>
    <row r="950" spans="1:6" ht="140.25">
      <c r="A950" s="26" t="s">
        <v>837</v>
      </c>
      <c r="B950" s="118" t="s">
        <v>1830</v>
      </c>
      <c r="C950" s="38"/>
      <c r="D950" s="71"/>
      <c r="E950" s="177"/>
      <c r="F950" s="28"/>
    </row>
    <row r="951" spans="1:6">
      <c r="A951" s="29" t="s">
        <v>838</v>
      </c>
      <c r="B951" s="159" t="s">
        <v>1832</v>
      </c>
      <c r="C951" s="38" t="s">
        <v>13</v>
      </c>
      <c r="D951" s="71">
        <v>140</v>
      </c>
      <c r="E951" s="315"/>
      <c r="F951" s="31">
        <f>D951*E951</f>
        <v>0</v>
      </c>
    </row>
    <row r="952" spans="1:6" ht="24">
      <c r="A952" s="29" t="s">
        <v>839</v>
      </c>
      <c r="B952" s="159" t="s">
        <v>1833</v>
      </c>
      <c r="C952" s="38" t="s">
        <v>12</v>
      </c>
      <c r="D952" s="71">
        <v>454</v>
      </c>
      <c r="E952" s="315"/>
      <c r="F952" s="31">
        <f>D952*E952</f>
        <v>0</v>
      </c>
    </row>
    <row r="953" spans="1:6">
      <c r="A953" s="29" t="s">
        <v>840</v>
      </c>
      <c r="B953" s="159" t="s">
        <v>1324</v>
      </c>
      <c r="C953" s="38" t="s">
        <v>13</v>
      </c>
      <c r="D953" s="71">
        <v>3.8</v>
      </c>
      <c r="E953" s="315"/>
      <c r="F953" s="31">
        <f>D953*E953</f>
        <v>0</v>
      </c>
    </row>
    <row r="954" spans="1:6">
      <c r="A954" s="29" t="s">
        <v>841</v>
      </c>
      <c r="B954" s="159" t="s">
        <v>1323</v>
      </c>
      <c r="C954" s="38" t="s">
        <v>13</v>
      </c>
      <c r="D954" s="71">
        <f>5.85+6.75+4.5*(4.5+3.9)</f>
        <v>50.400000000000006</v>
      </c>
      <c r="E954" s="315"/>
      <c r="F954" s="31">
        <f>D954*E954</f>
        <v>0</v>
      </c>
    </row>
    <row r="955" spans="1:6">
      <c r="A955" s="29" t="s">
        <v>842</v>
      </c>
      <c r="B955" s="159" t="s">
        <v>1325</v>
      </c>
      <c r="C955" s="38" t="s">
        <v>13</v>
      </c>
      <c r="D955" s="71">
        <v>5</v>
      </c>
      <c r="E955" s="315"/>
      <c r="F955" s="31">
        <f>D955*E955</f>
        <v>0</v>
      </c>
    </row>
    <row r="956" spans="1:6" ht="165.75">
      <c r="A956" s="26" t="s">
        <v>843</v>
      </c>
      <c r="B956" s="118" t="s">
        <v>1831</v>
      </c>
      <c r="C956" s="38"/>
      <c r="D956" s="71"/>
      <c r="E956" s="177"/>
      <c r="F956" s="28"/>
    </row>
    <row r="957" spans="1:6" ht="24">
      <c r="A957" s="29" t="s">
        <v>844</v>
      </c>
      <c r="B957" s="159" t="s">
        <v>1836</v>
      </c>
      <c r="C957" s="38" t="s">
        <v>13</v>
      </c>
      <c r="D957" s="71">
        <v>290</v>
      </c>
      <c r="E957" s="315"/>
      <c r="F957" s="31">
        <f>D957*E957</f>
        <v>0</v>
      </c>
    </row>
    <row r="958" spans="1:6" ht="24">
      <c r="A958" s="29" t="s">
        <v>1834</v>
      </c>
      <c r="B958" s="279" t="s">
        <v>1835</v>
      </c>
      <c r="C958" s="38" t="s">
        <v>13</v>
      </c>
      <c r="D958" s="71">
        <v>255</v>
      </c>
      <c r="E958" s="315"/>
      <c r="F958" s="31">
        <f>D958*E958</f>
        <v>0</v>
      </c>
    </row>
    <row r="959" spans="1:6">
      <c r="A959" s="52" t="s">
        <v>845</v>
      </c>
      <c r="B959" s="52" t="s">
        <v>846</v>
      </c>
      <c r="C959" s="46"/>
      <c r="D959" s="70"/>
      <c r="E959" s="310"/>
      <c r="F959" s="86">
        <f>SUM(F960:F961)</f>
        <v>0</v>
      </c>
    </row>
    <row r="960" spans="1:6" ht="153">
      <c r="A960" s="26" t="s">
        <v>847</v>
      </c>
      <c r="B960" s="26" t="s">
        <v>1855</v>
      </c>
      <c r="C960" s="38"/>
      <c r="D960" s="71"/>
      <c r="E960" s="177"/>
      <c r="F960" s="28"/>
    </row>
    <row r="961" spans="1:6">
      <c r="A961" s="29" t="s">
        <v>848</v>
      </c>
      <c r="B961" s="159" t="s">
        <v>1328</v>
      </c>
      <c r="C961" s="38" t="s">
        <v>13</v>
      </c>
      <c r="D961" s="71">
        <f>573.43+211.38+834.36</f>
        <v>1619.17</v>
      </c>
      <c r="E961" s="315"/>
      <c r="F961" s="31">
        <f>D961*E961</f>
        <v>0</v>
      </c>
    </row>
    <row r="962" spans="1:6">
      <c r="A962" s="52" t="s">
        <v>849</v>
      </c>
      <c r="B962" s="52" t="s">
        <v>745</v>
      </c>
      <c r="C962" s="46"/>
      <c r="D962" s="70"/>
      <c r="E962" s="310"/>
      <c r="F962" s="86">
        <f>SUM(F963:F972)</f>
        <v>0</v>
      </c>
    </row>
    <row r="963" spans="1:6" ht="293.25">
      <c r="A963" s="26" t="s">
        <v>1326</v>
      </c>
      <c r="B963" s="26" t="s">
        <v>1709</v>
      </c>
      <c r="C963" s="38"/>
      <c r="D963" s="71"/>
      <c r="E963" s="177"/>
      <c r="F963" s="28"/>
    </row>
    <row r="964" spans="1:6" ht="153">
      <c r="A964" s="26"/>
      <c r="B964" s="26" t="s">
        <v>1735</v>
      </c>
      <c r="C964" s="38"/>
      <c r="D964" s="71"/>
      <c r="E964" s="177"/>
      <c r="F964" s="28"/>
    </row>
    <row r="965" spans="1:6" ht="89.25">
      <c r="A965" s="26"/>
      <c r="B965" s="26" t="s">
        <v>1334</v>
      </c>
      <c r="C965" s="38"/>
      <c r="D965" s="71"/>
      <c r="E965" s="177"/>
      <c r="F965" s="28"/>
    </row>
    <row r="966" spans="1:6" ht="38.25">
      <c r="A966" s="26"/>
      <c r="B966" s="26" t="s">
        <v>1320</v>
      </c>
      <c r="C966" s="38"/>
      <c r="D966" s="71"/>
      <c r="E966" s="177"/>
      <c r="F966" s="28"/>
    </row>
    <row r="967" spans="1:6" ht="102">
      <c r="A967" s="26"/>
      <c r="B967" s="26" t="s">
        <v>1321</v>
      </c>
      <c r="C967" s="38"/>
      <c r="D967" s="71"/>
      <c r="E967" s="177"/>
      <c r="F967" s="28"/>
    </row>
    <row r="968" spans="1:6" ht="38.25">
      <c r="A968" s="26"/>
      <c r="B968" s="26" t="s">
        <v>1322</v>
      </c>
      <c r="C968" s="38"/>
      <c r="D968" s="71"/>
      <c r="E968" s="177"/>
      <c r="F968" s="28"/>
    </row>
    <row r="969" spans="1:6" ht="63.75">
      <c r="A969" s="26"/>
      <c r="B969" s="118" t="s">
        <v>1736</v>
      </c>
      <c r="C969" s="38"/>
      <c r="D969" s="71"/>
      <c r="E969" s="177"/>
      <c r="F969" s="28"/>
    </row>
    <row r="970" spans="1:6" ht="38.25">
      <c r="A970" s="26"/>
      <c r="B970" s="118" t="s">
        <v>1828</v>
      </c>
      <c r="C970" s="38"/>
      <c r="D970" s="71"/>
      <c r="E970" s="177"/>
      <c r="F970" s="28"/>
    </row>
    <row r="971" spans="1:6" ht="24">
      <c r="A971" s="29" t="s">
        <v>1327</v>
      </c>
      <c r="B971" s="159" t="s">
        <v>1829</v>
      </c>
      <c r="C971" s="38" t="s">
        <v>13</v>
      </c>
      <c r="D971" s="71">
        <v>285</v>
      </c>
      <c r="E971" s="315"/>
      <c r="F971" s="31">
        <f>D971*E971</f>
        <v>0</v>
      </c>
    </row>
    <row r="972" spans="1:6" ht="24">
      <c r="A972" s="29" t="s">
        <v>1333</v>
      </c>
      <c r="B972" s="159" t="s">
        <v>1335</v>
      </c>
      <c r="C972" s="38" t="s">
        <v>27</v>
      </c>
      <c r="D972" s="71">
        <v>3150</v>
      </c>
      <c r="E972" s="315"/>
      <c r="F972" s="31">
        <f>D972*E972</f>
        <v>0</v>
      </c>
    </row>
    <row r="973" spans="1:6">
      <c r="A973" s="52" t="s">
        <v>1336</v>
      </c>
      <c r="B973" s="52" t="s">
        <v>850</v>
      </c>
      <c r="C973" s="46"/>
      <c r="D973" s="70"/>
      <c r="E973" s="310"/>
      <c r="F973" s="86">
        <f>SUM(F974:F979)</f>
        <v>0</v>
      </c>
    </row>
    <row r="974" spans="1:6" ht="89.25">
      <c r="A974" s="208" t="s">
        <v>851</v>
      </c>
      <c r="B974" s="208" t="s">
        <v>746</v>
      </c>
      <c r="C974" s="27"/>
      <c r="D974" s="94"/>
      <c r="E974" s="323"/>
      <c r="F974" s="35"/>
    </row>
    <row r="975" spans="1:6">
      <c r="A975" s="29" t="s">
        <v>852</v>
      </c>
      <c r="B975" s="240" t="s">
        <v>853</v>
      </c>
      <c r="C975" s="280" t="s">
        <v>30</v>
      </c>
      <c r="D975" s="281">
        <v>1</v>
      </c>
      <c r="E975" s="315"/>
      <c r="F975" s="216">
        <f t="shared" ref="F975" si="62">+E975*D975</f>
        <v>0</v>
      </c>
    </row>
    <row r="976" spans="1:6" ht="25.5">
      <c r="A976" s="208" t="s">
        <v>854</v>
      </c>
      <c r="B976" s="208" t="s">
        <v>1827</v>
      </c>
      <c r="C976" s="280"/>
      <c r="D976" s="203"/>
      <c r="E976" s="323"/>
      <c r="F976" s="216"/>
    </row>
    <row r="977" spans="1:6" ht="24">
      <c r="A977" s="29" t="s">
        <v>855</v>
      </c>
      <c r="B977" s="159" t="s">
        <v>1713</v>
      </c>
      <c r="C977" s="38" t="s">
        <v>13</v>
      </c>
      <c r="D977" s="71">
        <v>29</v>
      </c>
      <c r="E977" s="315"/>
      <c r="F977" s="31">
        <f t="shared" ref="F977" si="63">D977*E977</f>
        <v>0</v>
      </c>
    </row>
    <row r="978" spans="1:6">
      <c r="A978" s="208" t="s">
        <v>1711</v>
      </c>
      <c r="B978" s="208" t="s">
        <v>747</v>
      </c>
      <c r="C978" s="280"/>
      <c r="D978" s="203"/>
      <c r="E978" s="323"/>
      <c r="F978" s="216"/>
    </row>
    <row r="979" spans="1:6" ht="48">
      <c r="A979" s="29" t="s">
        <v>1712</v>
      </c>
      <c r="B979" s="159" t="s">
        <v>772</v>
      </c>
      <c r="C979" s="38" t="s">
        <v>66</v>
      </c>
      <c r="D979" s="71">
        <v>17</v>
      </c>
      <c r="E979" s="315"/>
      <c r="F979" s="31">
        <f t="shared" ref="F979" si="64">D979*E979</f>
        <v>0</v>
      </c>
    </row>
    <row r="980" spans="1:6" ht="15.75">
      <c r="A980" s="5" t="s">
        <v>105</v>
      </c>
      <c r="B980" s="5" t="s">
        <v>107</v>
      </c>
      <c r="C980" s="6"/>
      <c r="D980" s="62" t="s">
        <v>4</v>
      </c>
      <c r="E980" s="301"/>
      <c r="F980" s="7"/>
    </row>
    <row r="981" spans="1:6" ht="15">
      <c r="A981" s="49" t="s">
        <v>106</v>
      </c>
      <c r="B981" s="49" t="s">
        <v>337</v>
      </c>
      <c r="C981" s="50"/>
      <c r="D981" s="65" t="s">
        <v>4</v>
      </c>
      <c r="E981" s="302"/>
      <c r="F981" s="55"/>
    </row>
    <row r="982" spans="1:6" ht="15">
      <c r="A982" s="47" t="s">
        <v>154</v>
      </c>
      <c r="B982" s="47" t="s">
        <v>568</v>
      </c>
      <c r="C982" s="48"/>
      <c r="D982" s="69" t="s">
        <v>4</v>
      </c>
      <c r="E982" s="321"/>
      <c r="F982" s="51">
        <f>F1004+F1013+F1018</f>
        <v>0</v>
      </c>
    </row>
    <row r="983" spans="1:6">
      <c r="A983" s="52" t="s">
        <v>856</v>
      </c>
      <c r="B983" s="52" t="s">
        <v>9</v>
      </c>
      <c r="C983" s="46"/>
      <c r="D983" s="70"/>
      <c r="E983" s="310"/>
      <c r="F983" s="54"/>
    </row>
    <row r="984" spans="1:6" ht="25.5">
      <c r="A984" s="208" t="s">
        <v>857</v>
      </c>
      <c r="B984" s="208" t="s">
        <v>749</v>
      </c>
      <c r="C984" s="282"/>
      <c r="D984" s="283"/>
      <c r="E984" s="283"/>
      <c r="F984" s="222"/>
    </row>
    <row r="985" spans="1:6" ht="24">
      <c r="A985" s="284" t="s">
        <v>858</v>
      </c>
      <c r="B985" s="240" t="s">
        <v>48</v>
      </c>
      <c r="C985" s="282"/>
      <c r="D985" s="283"/>
      <c r="E985" s="283"/>
      <c r="F985" s="222"/>
    </row>
    <row r="986" spans="1:6" ht="24">
      <c r="A986" s="284" t="s">
        <v>859</v>
      </c>
      <c r="B986" s="224" t="s">
        <v>750</v>
      </c>
      <c r="C986" s="285"/>
      <c r="D986" s="286"/>
      <c r="E986" s="286"/>
      <c r="F986" s="287"/>
    </row>
    <row r="987" spans="1:6" ht="36">
      <c r="A987" s="284" t="s">
        <v>860</v>
      </c>
      <c r="B987" s="224" t="s">
        <v>751</v>
      </c>
      <c r="C987" s="285"/>
      <c r="D987" s="286"/>
      <c r="E987" s="286"/>
      <c r="F987" s="287"/>
    </row>
    <row r="988" spans="1:6" ht="24">
      <c r="A988" s="284" t="s">
        <v>861</v>
      </c>
      <c r="B988" s="224" t="s">
        <v>63</v>
      </c>
      <c r="C988" s="285"/>
      <c r="D988" s="286"/>
      <c r="E988" s="286"/>
      <c r="F988" s="287"/>
    </row>
    <row r="989" spans="1:6" ht="24">
      <c r="A989" s="284" t="s">
        <v>862</v>
      </c>
      <c r="B989" s="224" t="s">
        <v>752</v>
      </c>
      <c r="C989" s="285"/>
      <c r="D989" s="286"/>
      <c r="E989" s="286"/>
      <c r="F989" s="287"/>
    </row>
    <row r="990" spans="1:6" ht="24">
      <c r="A990" s="284" t="s">
        <v>863</v>
      </c>
      <c r="B990" s="224" t="s">
        <v>753</v>
      </c>
      <c r="C990" s="285"/>
      <c r="D990" s="286"/>
      <c r="E990" s="286"/>
      <c r="F990" s="287"/>
    </row>
    <row r="991" spans="1:6" ht="24">
      <c r="A991" s="284" t="s">
        <v>864</v>
      </c>
      <c r="B991" s="224" t="s">
        <v>754</v>
      </c>
      <c r="C991" s="285"/>
      <c r="D991" s="286"/>
      <c r="E991" s="286"/>
      <c r="F991" s="287"/>
    </row>
    <row r="992" spans="1:6" ht="36">
      <c r="A992" s="284" t="s">
        <v>865</v>
      </c>
      <c r="B992" s="224" t="s">
        <v>755</v>
      </c>
      <c r="C992" s="285"/>
      <c r="D992" s="286"/>
      <c r="E992" s="286"/>
      <c r="F992" s="287"/>
    </row>
    <row r="993" spans="1:6" ht="36">
      <c r="A993" s="284" t="s">
        <v>866</v>
      </c>
      <c r="B993" s="224" t="s">
        <v>1733</v>
      </c>
      <c r="C993" s="285"/>
      <c r="D993" s="286"/>
      <c r="E993" s="286"/>
      <c r="F993" s="287"/>
    </row>
    <row r="994" spans="1:6" ht="24">
      <c r="A994" s="284" t="s">
        <v>867</v>
      </c>
      <c r="B994" s="224" t="s">
        <v>756</v>
      </c>
      <c r="C994" s="285"/>
      <c r="D994" s="286"/>
      <c r="E994" s="286"/>
      <c r="F994" s="287"/>
    </row>
    <row r="995" spans="1:6">
      <c r="A995" s="284" t="s">
        <v>868</v>
      </c>
      <c r="B995" s="224" t="s">
        <v>757</v>
      </c>
      <c r="C995" s="285"/>
      <c r="D995" s="286"/>
      <c r="E995" s="286"/>
      <c r="F995" s="287"/>
    </row>
    <row r="996" spans="1:6" ht="24">
      <c r="A996" s="284" t="s">
        <v>869</v>
      </c>
      <c r="B996" s="224" t="s">
        <v>758</v>
      </c>
      <c r="C996" s="285"/>
      <c r="D996" s="286"/>
      <c r="E996" s="286"/>
      <c r="F996" s="287"/>
    </row>
    <row r="997" spans="1:6" ht="24">
      <c r="A997" s="284" t="s">
        <v>870</v>
      </c>
      <c r="B997" s="288" t="s">
        <v>759</v>
      </c>
      <c r="C997" s="289"/>
      <c r="D997" s="290"/>
      <c r="E997" s="290"/>
      <c r="F997" s="223"/>
    </row>
    <row r="998" spans="1:6" ht="24">
      <c r="A998" s="284" t="s">
        <v>871</v>
      </c>
      <c r="B998" s="288" t="s">
        <v>760</v>
      </c>
      <c r="C998" s="289"/>
      <c r="D998" s="290"/>
      <c r="E998" s="290"/>
      <c r="F998" s="223"/>
    </row>
    <row r="999" spans="1:6" ht="60">
      <c r="A999" s="284" t="s">
        <v>872</v>
      </c>
      <c r="B999" s="291" t="s">
        <v>1761</v>
      </c>
      <c r="C999" s="289"/>
      <c r="D999" s="290"/>
      <c r="E999" s="290"/>
      <c r="F999" s="223"/>
    </row>
    <row r="1000" spans="1:6">
      <c r="A1000" s="284" t="s">
        <v>873</v>
      </c>
      <c r="B1000" s="288" t="s">
        <v>761</v>
      </c>
      <c r="C1000" s="289"/>
      <c r="D1000" s="290"/>
      <c r="E1000" s="290"/>
      <c r="F1000" s="223"/>
    </row>
    <row r="1001" spans="1:6" ht="24">
      <c r="A1001" s="284" t="s">
        <v>874</v>
      </c>
      <c r="B1001" s="288" t="s">
        <v>762</v>
      </c>
      <c r="C1001" s="289"/>
      <c r="D1001" s="290"/>
      <c r="E1001" s="290"/>
      <c r="F1001" s="223"/>
    </row>
    <row r="1002" spans="1:6">
      <c r="A1002" s="208" t="s">
        <v>875</v>
      </c>
      <c r="B1002" s="208" t="s">
        <v>10</v>
      </c>
      <c r="C1002" s="282"/>
      <c r="D1002" s="283"/>
      <c r="E1002" s="283"/>
      <c r="F1002" s="222"/>
    </row>
    <row r="1003" spans="1:6" ht="108">
      <c r="A1003" s="292" t="s">
        <v>876</v>
      </c>
      <c r="B1003" s="240" t="s">
        <v>1127</v>
      </c>
      <c r="C1003" s="289"/>
      <c r="D1003" s="290"/>
      <c r="E1003" s="290"/>
      <c r="F1003" s="223"/>
    </row>
    <row r="1004" spans="1:6">
      <c r="A1004" s="96" t="s">
        <v>877</v>
      </c>
      <c r="B1004" s="97" t="s">
        <v>763</v>
      </c>
      <c r="C1004" s="98"/>
      <c r="D1004" s="99"/>
      <c r="E1004" s="99"/>
      <c r="F1004" s="100">
        <f>SUM(F1005:F1012)</f>
        <v>0</v>
      </c>
    </row>
    <row r="1005" spans="1:6">
      <c r="A1005" s="208" t="s">
        <v>878</v>
      </c>
      <c r="B1005" s="208" t="s">
        <v>764</v>
      </c>
      <c r="C1005" s="101"/>
      <c r="D1005" s="102"/>
      <c r="E1005" s="102"/>
      <c r="F1005" s="103"/>
    </row>
    <row r="1006" spans="1:6" ht="24">
      <c r="A1006" s="240" t="s">
        <v>879</v>
      </c>
      <c r="B1006" s="104" t="s">
        <v>765</v>
      </c>
      <c r="C1006" s="105"/>
      <c r="D1006" s="106"/>
      <c r="E1006" s="106"/>
      <c r="F1006" s="107"/>
    </row>
    <row r="1007" spans="1:6" ht="140.25">
      <c r="A1007" s="208" t="s">
        <v>880</v>
      </c>
      <c r="B1007" s="208" t="s">
        <v>881</v>
      </c>
      <c r="C1007" s="289"/>
      <c r="D1007" s="290"/>
      <c r="E1007" s="290"/>
      <c r="F1007" s="223"/>
    </row>
    <row r="1008" spans="1:6" ht="48">
      <c r="A1008" s="240" t="s">
        <v>882</v>
      </c>
      <c r="B1008" s="219" t="s">
        <v>766</v>
      </c>
      <c r="C1008" s="280" t="s">
        <v>13</v>
      </c>
      <c r="D1008" s="203">
        <f>(7.25+18.68+7.48+5.2+7.67+15.36+10.3+0.2*0.9*3)*3</f>
        <v>217.44</v>
      </c>
      <c r="E1008" s="315"/>
      <c r="F1008" s="216">
        <f t="shared" ref="F1008:F1009" si="65">+E1008*D1008</f>
        <v>0</v>
      </c>
    </row>
    <row r="1009" spans="1:6" ht="48">
      <c r="A1009" s="240" t="s">
        <v>883</v>
      </c>
      <c r="B1009" s="293" t="s">
        <v>571</v>
      </c>
      <c r="C1009" s="214" t="s">
        <v>66</v>
      </c>
      <c r="D1009" s="203">
        <f>11.01-1+2.58-1+7.71-1</f>
        <v>18.3</v>
      </c>
      <c r="E1009" s="315"/>
      <c r="F1009" s="216">
        <f t="shared" si="65"/>
        <v>0</v>
      </c>
    </row>
    <row r="1010" spans="1:6" ht="51">
      <c r="A1010" s="208" t="s">
        <v>884</v>
      </c>
      <c r="B1010" s="208" t="s">
        <v>572</v>
      </c>
      <c r="C1010" s="214"/>
      <c r="D1010" s="215"/>
      <c r="E1010" s="215"/>
      <c r="F1010" s="294"/>
    </row>
    <row r="1011" spans="1:6" ht="48">
      <c r="A1011" s="240" t="s">
        <v>885</v>
      </c>
      <c r="B1011" s="240" t="s">
        <v>573</v>
      </c>
      <c r="C1011" s="280" t="s">
        <v>13</v>
      </c>
      <c r="D1011" s="203">
        <v>217.44</v>
      </c>
      <c r="E1011" s="315"/>
      <c r="F1011" s="216">
        <f t="shared" ref="F1011:F1012" si="66">+E1011*D1011</f>
        <v>0</v>
      </c>
    </row>
    <row r="1012" spans="1:6" ht="48">
      <c r="A1012" s="240" t="s">
        <v>886</v>
      </c>
      <c r="B1012" s="240" t="s">
        <v>767</v>
      </c>
      <c r="C1012" s="280" t="s">
        <v>13</v>
      </c>
      <c r="D1012" s="203">
        <v>144.45000000000002</v>
      </c>
      <c r="E1012" s="315"/>
      <c r="F1012" s="216">
        <f t="shared" si="66"/>
        <v>0</v>
      </c>
    </row>
    <row r="1013" spans="1:6">
      <c r="A1013" s="96" t="s">
        <v>887</v>
      </c>
      <c r="B1013" s="97" t="s">
        <v>768</v>
      </c>
      <c r="C1013" s="98"/>
      <c r="D1013" s="99"/>
      <c r="E1013" s="99"/>
      <c r="F1013" s="100">
        <f>SUM(F1014:F1017)</f>
        <v>0</v>
      </c>
    </row>
    <row r="1014" spans="1:6">
      <c r="A1014" s="208" t="s">
        <v>888</v>
      </c>
      <c r="B1014" s="208" t="s">
        <v>764</v>
      </c>
      <c r="C1014" s="101"/>
      <c r="D1014" s="102"/>
      <c r="E1014" s="102"/>
      <c r="F1014" s="103"/>
    </row>
    <row r="1015" spans="1:6" ht="24">
      <c r="A1015" s="240" t="s">
        <v>889</v>
      </c>
      <c r="B1015" s="240" t="s">
        <v>769</v>
      </c>
      <c r="C1015" s="105"/>
      <c r="D1015" s="106"/>
      <c r="E1015" s="106"/>
      <c r="F1015" s="107"/>
    </row>
    <row r="1016" spans="1:6" ht="165.75">
      <c r="A1016" s="208" t="s">
        <v>890</v>
      </c>
      <c r="B1016" s="208" t="s">
        <v>1667</v>
      </c>
      <c r="C1016" s="289"/>
      <c r="D1016" s="290"/>
      <c r="E1016" s="290"/>
      <c r="F1016" s="223"/>
    </row>
    <row r="1017" spans="1:6" ht="36">
      <c r="A1017" s="240" t="s">
        <v>891</v>
      </c>
      <c r="B1017" s="240" t="s">
        <v>1666</v>
      </c>
      <c r="C1017" s="280" t="s">
        <v>13</v>
      </c>
      <c r="D1017" s="203">
        <v>471.65219999999999</v>
      </c>
      <c r="E1017" s="315"/>
      <c r="F1017" s="216">
        <f t="shared" ref="F1017" si="67">+E1017*D1017</f>
        <v>0</v>
      </c>
    </row>
    <row r="1018" spans="1:6">
      <c r="A1018" s="96" t="s">
        <v>892</v>
      </c>
      <c r="B1018" s="97" t="s">
        <v>770</v>
      </c>
      <c r="C1018" s="98"/>
      <c r="D1018" s="99"/>
      <c r="E1018" s="99"/>
      <c r="F1018" s="100">
        <f>SUM(F1019:F1023)</f>
        <v>0</v>
      </c>
    </row>
    <row r="1019" spans="1:6">
      <c r="A1019" s="208" t="s">
        <v>893</v>
      </c>
      <c r="B1019" s="208" t="s">
        <v>771</v>
      </c>
      <c r="C1019" s="289"/>
      <c r="D1019" s="290"/>
      <c r="E1019" s="290"/>
      <c r="F1019" s="223"/>
    </row>
    <row r="1020" spans="1:6" ht="48">
      <c r="A1020" s="240" t="s">
        <v>894</v>
      </c>
      <c r="B1020" s="240" t="s">
        <v>748</v>
      </c>
      <c r="C1020" s="280" t="s">
        <v>66</v>
      </c>
      <c r="D1020" s="203">
        <v>9</v>
      </c>
      <c r="E1020" s="315"/>
      <c r="F1020" s="216">
        <f t="shared" ref="F1020:F1022" si="68">+E1020*D1020</f>
        <v>0</v>
      </c>
    </row>
    <row r="1021" spans="1:6">
      <c r="A1021" s="240" t="s">
        <v>895</v>
      </c>
      <c r="B1021" s="295" t="s">
        <v>773</v>
      </c>
      <c r="C1021" s="280" t="s">
        <v>66</v>
      </c>
      <c r="D1021" s="203">
        <v>57.78</v>
      </c>
      <c r="E1021" s="315"/>
      <c r="F1021" s="216">
        <f t="shared" si="68"/>
        <v>0</v>
      </c>
    </row>
    <row r="1022" spans="1:6" ht="36">
      <c r="A1022" s="240" t="s">
        <v>896</v>
      </c>
      <c r="B1022" s="295" t="s">
        <v>774</v>
      </c>
      <c r="C1022" s="280" t="s">
        <v>66</v>
      </c>
      <c r="D1022" s="203">
        <v>216.63</v>
      </c>
      <c r="E1022" s="315"/>
      <c r="F1022" s="216">
        <f t="shared" si="68"/>
        <v>0</v>
      </c>
    </row>
    <row r="1023" spans="1:6" ht="36">
      <c r="A1023" s="240" t="s">
        <v>897</v>
      </c>
      <c r="B1023" s="296" t="s">
        <v>898</v>
      </c>
      <c r="C1023" s="297" t="s">
        <v>135</v>
      </c>
      <c r="D1023" s="325"/>
      <c r="E1023" s="316">
        <f>(F1004+F1013+SUM(F1020:F1022))*0.03</f>
        <v>0</v>
      </c>
      <c r="F1023" s="298">
        <f>E1023</f>
        <v>0</v>
      </c>
    </row>
    <row r="1024" spans="1:6" ht="15.75">
      <c r="A1024" s="5" t="s">
        <v>105</v>
      </c>
      <c r="B1024" s="5" t="s">
        <v>107</v>
      </c>
      <c r="C1024" s="6"/>
      <c r="D1024" s="62" t="s">
        <v>4</v>
      </c>
      <c r="E1024" s="301"/>
      <c r="F1024" s="7"/>
    </row>
    <row r="1025" spans="1:6" ht="15">
      <c r="A1025" s="49" t="s">
        <v>106</v>
      </c>
      <c r="B1025" s="49" t="s">
        <v>337</v>
      </c>
      <c r="C1025" s="50"/>
      <c r="D1025" s="65" t="s">
        <v>4</v>
      </c>
      <c r="E1025" s="302"/>
      <c r="F1025" s="55"/>
    </row>
    <row r="1026" spans="1:6" ht="15">
      <c r="A1026" s="47" t="s">
        <v>155</v>
      </c>
      <c r="B1026" s="47" t="s">
        <v>574</v>
      </c>
      <c r="C1026" s="48"/>
      <c r="D1026" s="69" t="s">
        <v>4</v>
      </c>
      <c r="E1026" s="321"/>
      <c r="F1026" s="51">
        <f>F1038</f>
        <v>0</v>
      </c>
    </row>
    <row r="1027" spans="1:6">
      <c r="A1027" s="52" t="s">
        <v>1628</v>
      </c>
      <c r="B1027" s="52" t="s">
        <v>9</v>
      </c>
      <c r="C1027" s="46"/>
      <c r="D1027" s="70"/>
      <c r="E1027" s="310"/>
      <c r="F1027" s="54"/>
    </row>
    <row r="1028" spans="1:6" ht="25.5">
      <c r="A1028" s="26" t="s">
        <v>1629</v>
      </c>
      <c r="B1028" s="246" t="s">
        <v>86</v>
      </c>
      <c r="C1028" s="38"/>
      <c r="D1028" s="71"/>
      <c r="E1028" s="177"/>
      <c r="F1028" s="28"/>
    </row>
    <row r="1029" spans="1:6" ht="24">
      <c r="A1029" s="29" t="s">
        <v>1630</v>
      </c>
      <c r="B1029" s="247" t="s">
        <v>48</v>
      </c>
      <c r="C1029" s="38"/>
      <c r="D1029" s="71"/>
      <c r="E1029" s="177"/>
      <c r="F1029" s="28"/>
    </row>
    <row r="1030" spans="1:6" ht="24">
      <c r="A1030" s="29" t="s">
        <v>1631</v>
      </c>
      <c r="B1030" s="248" t="s">
        <v>87</v>
      </c>
      <c r="C1030" s="38"/>
      <c r="D1030" s="71"/>
      <c r="E1030" s="177"/>
      <c r="F1030" s="28"/>
    </row>
    <row r="1031" spans="1:6" ht="36">
      <c r="A1031" s="29" t="s">
        <v>1632</v>
      </c>
      <c r="B1031" s="248" t="s">
        <v>88</v>
      </c>
      <c r="C1031" s="38"/>
      <c r="D1031" s="71"/>
      <c r="E1031" s="177"/>
      <c r="F1031" s="28"/>
    </row>
    <row r="1032" spans="1:6" ht="24">
      <c r="A1032" s="29" t="s">
        <v>1633</v>
      </c>
      <c r="B1032" s="248" t="s">
        <v>89</v>
      </c>
      <c r="C1032" s="38"/>
      <c r="D1032" s="71"/>
      <c r="E1032" s="177"/>
      <c r="F1032" s="28"/>
    </row>
    <row r="1033" spans="1:6" ht="24">
      <c r="A1033" s="29" t="s">
        <v>1634</v>
      </c>
      <c r="B1033" s="248" t="s">
        <v>90</v>
      </c>
      <c r="C1033" s="38"/>
      <c r="D1033" s="71"/>
      <c r="E1033" s="177"/>
      <c r="F1033" s="28"/>
    </row>
    <row r="1034" spans="1:6" ht="14.25">
      <c r="A1034" s="29" t="s">
        <v>1635</v>
      </c>
      <c r="B1034" s="248" t="s">
        <v>91</v>
      </c>
      <c r="C1034" s="38"/>
      <c r="D1034" s="71"/>
      <c r="E1034" s="177"/>
      <c r="F1034" s="28"/>
    </row>
    <row r="1035" spans="1:6" ht="24">
      <c r="A1035" s="29" t="s">
        <v>1636</v>
      </c>
      <c r="B1035" s="248" t="s">
        <v>63</v>
      </c>
      <c r="C1035" s="38"/>
      <c r="D1035" s="71"/>
      <c r="E1035" s="177"/>
      <c r="F1035" s="28"/>
    </row>
    <row r="1036" spans="1:6" ht="14.25">
      <c r="A1036" s="26" t="s">
        <v>1637</v>
      </c>
      <c r="B1036" s="246" t="s">
        <v>10</v>
      </c>
      <c r="C1036" s="38"/>
      <c r="D1036" s="71"/>
      <c r="E1036" s="177"/>
      <c r="F1036" s="28"/>
    </row>
    <row r="1037" spans="1:6" ht="108">
      <c r="A1037" s="29" t="s">
        <v>1638</v>
      </c>
      <c r="B1037" s="247" t="s">
        <v>1127</v>
      </c>
      <c r="C1037" s="38"/>
      <c r="D1037" s="71"/>
      <c r="E1037" s="177"/>
      <c r="F1037" s="28"/>
    </row>
    <row r="1038" spans="1:6">
      <c r="A1038" s="52" t="s">
        <v>1639</v>
      </c>
      <c r="B1038" s="52" t="s">
        <v>92</v>
      </c>
      <c r="C1038" s="46"/>
      <c r="D1038" s="70"/>
      <c r="E1038" s="310"/>
      <c r="F1038" s="86">
        <f>SUM(F1039:F1051)</f>
        <v>0</v>
      </c>
    </row>
    <row r="1039" spans="1:6" ht="25.5">
      <c r="A1039" s="26" t="s">
        <v>1640</v>
      </c>
      <c r="B1039" s="246" t="s">
        <v>1414</v>
      </c>
      <c r="C1039" s="38"/>
      <c r="D1039" s="71"/>
      <c r="E1039" s="177"/>
      <c r="F1039" s="28"/>
    </row>
    <row r="1040" spans="1:6" ht="24">
      <c r="A1040" s="29" t="s">
        <v>1641</v>
      </c>
      <c r="B1040" s="247" t="s">
        <v>93</v>
      </c>
      <c r="C1040" s="38"/>
      <c r="D1040" s="71"/>
      <c r="E1040" s="323"/>
      <c r="F1040" s="31"/>
    </row>
    <row r="1041" spans="1:6" ht="36">
      <c r="A1041" s="29" t="s">
        <v>1642</v>
      </c>
      <c r="B1041" s="247" t="s">
        <v>94</v>
      </c>
      <c r="C1041" s="38"/>
      <c r="D1041" s="71"/>
      <c r="E1041" s="323"/>
      <c r="F1041" s="31"/>
    </row>
    <row r="1042" spans="1:6" ht="36">
      <c r="A1042" s="29" t="s">
        <v>1643</v>
      </c>
      <c r="B1042" s="247" t="s">
        <v>1415</v>
      </c>
      <c r="C1042" s="38"/>
      <c r="D1042" s="71"/>
      <c r="E1042" s="323"/>
      <c r="F1042" s="31"/>
    </row>
    <row r="1043" spans="1:6">
      <c r="A1043" s="29" t="s">
        <v>1644</v>
      </c>
      <c r="B1043" s="247" t="s">
        <v>1416</v>
      </c>
      <c r="C1043" s="38"/>
      <c r="D1043" s="71"/>
      <c r="E1043" s="323"/>
      <c r="F1043" s="31"/>
    </row>
    <row r="1044" spans="1:6" ht="25.5">
      <c r="A1044" s="26" t="s">
        <v>1645</v>
      </c>
      <c r="B1044" s="246" t="s">
        <v>1417</v>
      </c>
      <c r="C1044" s="38"/>
      <c r="D1044" s="71"/>
      <c r="E1044" s="177"/>
      <c r="F1044" s="28"/>
    </row>
    <row r="1045" spans="1:6" ht="48">
      <c r="A1045" s="29" t="s">
        <v>1646</v>
      </c>
      <c r="B1045" s="159" t="s">
        <v>1807</v>
      </c>
      <c r="C1045" s="38" t="s">
        <v>13</v>
      </c>
      <c r="D1045" s="203">
        <v>60.835999999999999</v>
      </c>
      <c r="E1045" s="315"/>
      <c r="F1045" s="31">
        <f>D1045*E1045</f>
        <v>0</v>
      </c>
    </row>
    <row r="1046" spans="1:6" ht="48">
      <c r="A1046" s="29" t="s">
        <v>1647</v>
      </c>
      <c r="B1046" s="159" t="s">
        <v>1808</v>
      </c>
      <c r="C1046" s="38" t="s">
        <v>13</v>
      </c>
      <c r="D1046" s="203">
        <v>230.4</v>
      </c>
      <c r="E1046" s="315"/>
      <c r="F1046" s="31">
        <f>D1046*E1046</f>
        <v>0</v>
      </c>
    </row>
    <row r="1047" spans="1:6" ht="48">
      <c r="A1047" s="29" t="s">
        <v>1648</v>
      </c>
      <c r="B1047" s="159" t="s">
        <v>1806</v>
      </c>
      <c r="C1047" s="38" t="s">
        <v>13</v>
      </c>
      <c r="D1047" s="203">
        <v>606.93299999999999</v>
      </c>
      <c r="E1047" s="315"/>
      <c r="F1047" s="31">
        <f>D1047*E1047</f>
        <v>0</v>
      </c>
    </row>
    <row r="1048" spans="1:6" ht="48">
      <c r="A1048" s="29" t="s">
        <v>1649</v>
      </c>
      <c r="B1048" s="159" t="s">
        <v>1805</v>
      </c>
      <c r="C1048" s="38" t="s">
        <v>13</v>
      </c>
      <c r="D1048" s="71">
        <v>210</v>
      </c>
      <c r="E1048" s="315"/>
      <c r="F1048" s="31">
        <f>D1048*E1048</f>
        <v>0</v>
      </c>
    </row>
    <row r="1049" spans="1:6" ht="38.25">
      <c r="A1049" s="26" t="s">
        <v>1650</v>
      </c>
      <c r="B1049" s="246" t="s">
        <v>1418</v>
      </c>
      <c r="C1049" s="38"/>
      <c r="D1049" s="71"/>
      <c r="E1049" s="177"/>
      <c r="F1049" s="28"/>
    </row>
    <row r="1050" spans="1:6" ht="24">
      <c r="A1050" s="29" t="s">
        <v>1651</v>
      </c>
      <c r="B1050" s="159" t="s">
        <v>1652</v>
      </c>
      <c r="C1050" s="38" t="s">
        <v>13</v>
      </c>
      <c r="D1050" s="71">
        <v>449</v>
      </c>
      <c r="E1050" s="315"/>
      <c r="F1050" s="31">
        <f>D1050*E1050</f>
        <v>0</v>
      </c>
    </row>
    <row r="1051" spans="1:6" ht="24">
      <c r="A1051" s="29" t="s">
        <v>1653</v>
      </c>
      <c r="B1051" s="159" t="s">
        <v>1654</v>
      </c>
      <c r="C1051" s="38" t="s">
        <v>13</v>
      </c>
      <c r="D1051" s="71">
        <v>425</v>
      </c>
      <c r="E1051" s="315"/>
      <c r="F1051" s="31">
        <f>D1051*E1051</f>
        <v>0</v>
      </c>
    </row>
    <row r="1052" spans="1:6" ht="15.75">
      <c r="A1052" s="5" t="s">
        <v>105</v>
      </c>
      <c r="B1052" s="5" t="s">
        <v>107</v>
      </c>
      <c r="C1052" s="6"/>
      <c r="D1052" s="62" t="s">
        <v>4</v>
      </c>
      <c r="E1052" s="301"/>
      <c r="F1052" s="7"/>
    </row>
    <row r="1053" spans="1:6" ht="15">
      <c r="A1053" s="49" t="s">
        <v>106</v>
      </c>
      <c r="B1053" s="49" t="s">
        <v>337</v>
      </c>
      <c r="C1053" s="50"/>
      <c r="D1053" s="65" t="s">
        <v>4</v>
      </c>
      <c r="E1053" s="302"/>
      <c r="F1053" s="55"/>
    </row>
    <row r="1054" spans="1:6" ht="15">
      <c r="A1054" s="47" t="s">
        <v>899</v>
      </c>
      <c r="B1054" s="47" t="s">
        <v>904</v>
      </c>
      <c r="C1054" s="48"/>
      <c r="D1054" s="69" t="s">
        <v>4</v>
      </c>
      <c r="E1054" s="321"/>
      <c r="F1054" s="51">
        <f>F1058</f>
        <v>0</v>
      </c>
    </row>
    <row r="1055" spans="1:6">
      <c r="A1055" s="52" t="s">
        <v>900</v>
      </c>
      <c r="B1055" s="52" t="s">
        <v>9</v>
      </c>
      <c r="C1055" s="46"/>
      <c r="D1055" s="70"/>
      <c r="E1055" s="310"/>
      <c r="F1055" s="54"/>
    </row>
    <row r="1056" spans="1:6" ht="14.25">
      <c r="A1056" s="26" t="s">
        <v>901</v>
      </c>
      <c r="B1056" s="246" t="s">
        <v>10</v>
      </c>
      <c r="C1056" s="38"/>
      <c r="D1056" s="71"/>
      <c r="E1056" s="177"/>
      <c r="F1056" s="28"/>
    </row>
    <row r="1057" spans="1:6" ht="132">
      <c r="A1057" s="29" t="s">
        <v>902</v>
      </c>
      <c r="B1057" s="247" t="s">
        <v>1045</v>
      </c>
      <c r="C1057" s="38"/>
      <c r="D1057" s="71"/>
      <c r="E1057" s="177"/>
      <c r="F1057" s="28"/>
    </row>
    <row r="1058" spans="1:6">
      <c r="A1058" s="52" t="s">
        <v>903</v>
      </c>
      <c r="B1058" s="52" t="s">
        <v>904</v>
      </c>
      <c r="C1058" s="46"/>
      <c r="D1058" s="70"/>
      <c r="E1058" s="310"/>
      <c r="F1058" s="86">
        <f>SUM(F1059:F1070)</f>
        <v>0</v>
      </c>
    </row>
    <row r="1059" spans="1:6" ht="25.5">
      <c r="A1059" s="26" t="s">
        <v>905</v>
      </c>
      <c r="B1059" s="249" t="s">
        <v>775</v>
      </c>
      <c r="C1059" s="38"/>
      <c r="D1059" s="71"/>
      <c r="E1059" s="177"/>
      <c r="F1059" s="28"/>
    </row>
    <row r="1060" spans="1:6" ht="25.5">
      <c r="A1060" s="95" t="s">
        <v>906</v>
      </c>
      <c r="B1060" s="299" t="s">
        <v>776</v>
      </c>
      <c r="C1060" s="83"/>
      <c r="D1060" s="71"/>
      <c r="E1060" s="177"/>
      <c r="F1060" s="28"/>
    </row>
    <row r="1061" spans="1:6" ht="48">
      <c r="A1061" s="95" t="s">
        <v>907</v>
      </c>
      <c r="B1061" s="251" t="s">
        <v>777</v>
      </c>
      <c r="C1061" s="83"/>
      <c r="D1061" s="71"/>
      <c r="E1061" s="323"/>
      <c r="F1061" s="31"/>
    </row>
    <row r="1062" spans="1:6" ht="48">
      <c r="A1062" s="95" t="s">
        <v>908</v>
      </c>
      <c r="B1062" s="251" t="s">
        <v>778</v>
      </c>
      <c r="C1062" s="83"/>
      <c r="D1062" s="71"/>
      <c r="E1062" s="323"/>
      <c r="F1062" s="31"/>
    </row>
    <row r="1063" spans="1:6" ht="48">
      <c r="A1063" s="95" t="s">
        <v>909</v>
      </c>
      <c r="B1063" s="251" t="s">
        <v>779</v>
      </c>
      <c r="C1063" s="83"/>
      <c r="D1063" s="71"/>
      <c r="E1063" s="323"/>
      <c r="F1063" s="31"/>
    </row>
    <row r="1064" spans="1:6" ht="24">
      <c r="A1064" s="95" t="s">
        <v>910</v>
      </c>
      <c r="B1064" s="251" t="s">
        <v>780</v>
      </c>
      <c r="C1064" s="83"/>
      <c r="D1064" s="71"/>
      <c r="E1064" s="323"/>
      <c r="F1064" s="31"/>
    </row>
    <row r="1065" spans="1:6" ht="216">
      <c r="A1065" s="95" t="s">
        <v>911</v>
      </c>
      <c r="B1065" s="251" t="s">
        <v>781</v>
      </c>
      <c r="C1065" s="83"/>
      <c r="D1065" s="71"/>
      <c r="E1065" s="323"/>
      <c r="F1065" s="31"/>
    </row>
    <row r="1066" spans="1:6" ht="24">
      <c r="A1066" s="95" t="s">
        <v>912</v>
      </c>
      <c r="B1066" s="251" t="s">
        <v>782</v>
      </c>
      <c r="C1066" s="83"/>
      <c r="D1066" s="71"/>
      <c r="E1066" s="323"/>
      <c r="F1066" s="31"/>
    </row>
    <row r="1067" spans="1:6">
      <c r="A1067" s="29"/>
      <c r="B1067" s="159"/>
      <c r="C1067" s="38"/>
      <c r="D1067" s="71"/>
      <c r="E1067" s="323"/>
      <c r="F1067" s="31"/>
    </row>
    <row r="1068" spans="1:6" ht="89.25">
      <c r="A1068" s="26" t="s">
        <v>913</v>
      </c>
      <c r="B1068" s="26" t="s">
        <v>783</v>
      </c>
      <c r="C1068" s="38"/>
      <c r="D1068" s="71"/>
      <c r="E1068" s="177"/>
      <c r="F1068" s="28"/>
    </row>
    <row r="1069" spans="1:6" ht="372">
      <c r="A1069" s="29" t="s">
        <v>914</v>
      </c>
      <c r="B1069" s="159" t="s">
        <v>915</v>
      </c>
      <c r="C1069" s="38"/>
      <c r="D1069" s="71"/>
      <c r="E1069" s="323"/>
      <c r="F1069" s="31"/>
    </row>
    <row r="1070" spans="1:6" ht="144">
      <c r="A1070" s="29"/>
      <c r="B1070" s="159" t="s">
        <v>916</v>
      </c>
      <c r="C1070" s="38" t="s">
        <v>67</v>
      </c>
      <c r="D1070" s="71">
        <v>1</v>
      </c>
      <c r="E1070" s="315"/>
      <c r="F1070" s="31">
        <f>D1070*E1070</f>
        <v>0</v>
      </c>
    </row>
    <row r="1071" spans="1:6" ht="15.75">
      <c r="A1071" s="5" t="s">
        <v>105</v>
      </c>
      <c r="B1071" s="5" t="s">
        <v>107</v>
      </c>
      <c r="C1071" s="6"/>
      <c r="D1071" s="62" t="s">
        <v>4</v>
      </c>
      <c r="E1071" s="301"/>
      <c r="F1071" s="7"/>
    </row>
    <row r="1072" spans="1:6" ht="15">
      <c r="A1072" s="49" t="s">
        <v>106</v>
      </c>
      <c r="B1072" s="49" t="s">
        <v>337</v>
      </c>
      <c r="C1072" s="50"/>
      <c r="D1072" s="65" t="s">
        <v>4</v>
      </c>
      <c r="E1072" s="302"/>
      <c r="F1072" s="55"/>
    </row>
    <row r="1073" spans="1:6" ht="15">
      <c r="A1073" s="47" t="s">
        <v>1088</v>
      </c>
      <c r="B1073" s="47" t="s">
        <v>1089</v>
      </c>
      <c r="C1073" s="48"/>
      <c r="D1073" s="69" t="s">
        <v>4</v>
      </c>
      <c r="E1073" s="321"/>
      <c r="F1073" s="51">
        <f>F1074+F1079+F1082+F1085+F1088</f>
        <v>0</v>
      </c>
    </row>
    <row r="1074" spans="1:6">
      <c r="A1074" s="52" t="s">
        <v>1200</v>
      </c>
      <c r="B1074" s="52" t="s">
        <v>1125</v>
      </c>
      <c r="C1074" s="46"/>
      <c r="D1074" s="70"/>
      <c r="E1074" s="310"/>
      <c r="F1074" s="86">
        <f>SUM(F1075:F1078)</f>
        <v>0</v>
      </c>
    </row>
    <row r="1075" spans="1:6" ht="140.25">
      <c r="A1075" s="26" t="s">
        <v>1201</v>
      </c>
      <c r="B1075" s="249" t="s">
        <v>1658</v>
      </c>
      <c r="C1075" s="38"/>
      <c r="D1075" s="71"/>
      <c r="E1075" s="177"/>
      <c r="F1075" s="28"/>
    </row>
    <row r="1076" spans="1:6" ht="132">
      <c r="A1076" s="29" t="s">
        <v>1202</v>
      </c>
      <c r="B1076" s="159" t="s">
        <v>1659</v>
      </c>
      <c r="C1076" s="38"/>
      <c r="D1076" s="71"/>
      <c r="E1076" s="177"/>
      <c r="F1076" s="28"/>
    </row>
    <row r="1077" spans="1:6">
      <c r="A1077" s="29" t="s">
        <v>1203</v>
      </c>
      <c r="B1077" s="159" t="s">
        <v>1660</v>
      </c>
      <c r="C1077" s="38" t="s">
        <v>12</v>
      </c>
      <c r="D1077" s="71">
        <v>0.2</v>
      </c>
      <c r="E1077" s="315"/>
      <c r="F1077" s="31">
        <f>D1077*E1077</f>
        <v>0</v>
      </c>
    </row>
    <row r="1078" spans="1:6">
      <c r="A1078" s="29" t="s">
        <v>1204</v>
      </c>
      <c r="B1078" s="159" t="s">
        <v>1661</v>
      </c>
      <c r="C1078" s="38" t="s">
        <v>12</v>
      </c>
      <c r="D1078" s="71">
        <v>0.5</v>
      </c>
      <c r="E1078" s="315"/>
      <c r="F1078" s="31">
        <f>D1078*E1078</f>
        <v>0</v>
      </c>
    </row>
    <row r="1079" spans="1:6">
      <c r="A1079" s="52" t="s">
        <v>1655</v>
      </c>
      <c r="B1079" s="52" t="s">
        <v>1419</v>
      </c>
      <c r="C1079" s="46"/>
      <c r="D1079" s="70"/>
      <c r="E1079" s="310"/>
      <c r="F1079" s="86">
        <f>SUM(F1080:F1081)</f>
        <v>0</v>
      </c>
    </row>
    <row r="1080" spans="1:6" ht="25.5">
      <c r="A1080" s="26" t="s">
        <v>1656</v>
      </c>
      <c r="B1080" s="249" t="s">
        <v>1420</v>
      </c>
      <c r="C1080" s="38"/>
      <c r="D1080" s="71"/>
      <c r="E1080" s="177"/>
      <c r="F1080" s="28"/>
    </row>
    <row r="1081" spans="1:6">
      <c r="A1081" s="29" t="s">
        <v>1657</v>
      </c>
      <c r="B1081" s="159" t="s">
        <v>1665</v>
      </c>
      <c r="C1081" s="38" t="s">
        <v>30</v>
      </c>
      <c r="D1081" s="72">
        <v>3</v>
      </c>
      <c r="E1081" s="315"/>
      <c r="F1081" s="31">
        <f>D1081*E1081</f>
        <v>0</v>
      </c>
    </row>
    <row r="1082" spans="1:6">
      <c r="A1082" s="52" t="s">
        <v>1669</v>
      </c>
      <c r="B1082" s="52" t="s">
        <v>1668</v>
      </c>
      <c r="C1082" s="46"/>
      <c r="D1082" s="70"/>
      <c r="E1082" s="310"/>
      <c r="F1082" s="86">
        <f>SUM(F1083:F1084)</f>
        <v>0</v>
      </c>
    </row>
    <row r="1083" spans="1:6" ht="38.25">
      <c r="A1083" s="26" t="s">
        <v>1670</v>
      </c>
      <c r="B1083" s="26" t="s">
        <v>58</v>
      </c>
      <c r="C1083" s="27"/>
      <c r="D1083" s="93"/>
      <c r="E1083" s="177"/>
      <c r="F1083" s="28"/>
    </row>
    <row r="1084" spans="1:6">
      <c r="A1084" s="29" t="s">
        <v>1671</v>
      </c>
      <c r="B1084" s="128" t="s">
        <v>708</v>
      </c>
      <c r="C1084" s="147" t="s">
        <v>13</v>
      </c>
      <c r="D1084" s="139">
        <v>3508</v>
      </c>
      <c r="E1084" s="315"/>
      <c r="F1084" s="148">
        <f>D1084*E1084</f>
        <v>0</v>
      </c>
    </row>
    <row r="1085" spans="1:6">
      <c r="A1085" s="52" t="s">
        <v>1703</v>
      </c>
      <c r="B1085" s="119" t="s">
        <v>1678</v>
      </c>
      <c r="C1085" s="46"/>
      <c r="D1085" s="70"/>
      <c r="E1085" s="310"/>
      <c r="F1085" s="86">
        <f>SUM(F1086:F1087)</f>
        <v>0</v>
      </c>
    </row>
    <row r="1086" spans="1:6" ht="14.25">
      <c r="A1086" s="26" t="s">
        <v>1702</v>
      </c>
      <c r="B1086" s="300" t="s">
        <v>1679</v>
      </c>
      <c r="C1086" s="38"/>
      <c r="D1086" s="71"/>
      <c r="E1086" s="177"/>
      <c r="F1086" s="28"/>
    </row>
    <row r="1087" spans="1:6">
      <c r="A1087" s="29" t="s">
        <v>1704</v>
      </c>
      <c r="B1087" s="279" t="s">
        <v>1680</v>
      </c>
      <c r="C1087" s="38" t="s">
        <v>30</v>
      </c>
      <c r="D1087" s="72">
        <v>4</v>
      </c>
      <c r="E1087" s="315"/>
      <c r="F1087" s="31">
        <f>D1087*E1087</f>
        <v>0</v>
      </c>
    </row>
    <row r="1088" spans="1:6">
      <c r="A1088" s="52" t="s">
        <v>1779</v>
      </c>
      <c r="B1088" s="119" t="s">
        <v>1762</v>
      </c>
      <c r="C1088" s="46"/>
      <c r="D1088" s="70"/>
      <c r="E1088" s="310"/>
      <c r="F1088" s="86">
        <f>SUM(F1089:F1101)</f>
        <v>0</v>
      </c>
    </row>
    <row r="1089" spans="1:6" ht="89.25">
      <c r="A1089" s="26" t="s">
        <v>1780</v>
      </c>
      <c r="B1089" s="118" t="s">
        <v>1781</v>
      </c>
      <c r="C1089" s="38"/>
      <c r="D1089" s="71"/>
      <c r="E1089" s="177"/>
      <c r="F1089" s="28"/>
    </row>
    <row r="1090" spans="1:6">
      <c r="A1090" s="29" t="s">
        <v>1783</v>
      </c>
      <c r="B1090" s="179" t="s">
        <v>1782</v>
      </c>
      <c r="C1090" s="207" t="s">
        <v>30</v>
      </c>
      <c r="D1090" s="152">
        <v>4</v>
      </c>
      <c r="E1090" s="315"/>
      <c r="F1090" s="31">
        <f t="shared" ref="F1090" si="69">D1090*E1090</f>
        <v>0</v>
      </c>
    </row>
    <row r="1091" spans="1:6" ht="153">
      <c r="A1091" s="26" t="s">
        <v>1784</v>
      </c>
      <c r="B1091" s="118" t="s">
        <v>1786</v>
      </c>
      <c r="C1091" s="38"/>
      <c r="D1091" s="71"/>
      <c r="E1091" s="177"/>
      <c r="F1091" s="28"/>
    </row>
    <row r="1092" spans="1:6">
      <c r="A1092" s="29" t="s">
        <v>1785</v>
      </c>
      <c r="B1092" s="179" t="s">
        <v>1789</v>
      </c>
      <c r="C1092" s="207" t="s">
        <v>30</v>
      </c>
      <c r="D1092" s="152">
        <v>2</v>
      </c>
      <c r="E1092" s="315"/>
      <c r="F1092" s="31">
        <f t="shared" ref="F1092" si="70">D1092*E1092</f>
        <v>0</v>
      </c>
    </row>
    <row r="1093" spans="1:6" ht="204">
      <c r="A1093" s="26" t="s">
        <v>1788</v>
      </c>
      <c r="B1093" s="118" t="s">
        <v>1787</v>
      </c>
      <c r="C1093" s="38"/>
      <c r="D1093" s="71"/>
      <c r="E1093" s="177"/>
      <c r="F1093" s="28"/>
    </row>
    <row r="1094" spans="1:6">
      <c r="A1094" s="29" t="s">
        <v>1790</v>
      </c>
      <c r="B1094" s="179" t="s">
        <v>1789</v>
      </c>
      <c r="C1094" s="207" t="s">
        <v>30</v>
      </c>
      <c r="D1094" s="152">
        <v>2</v>
      </c>
      <c r="E1094" s="315"/>
      <c r="F1094" s="31">
        <f t="shared" ref="F1094" si="71">D1094*E1094</f>
        <v>0</v>
      </c>
    </row>
    <row r="1095" spans="1:6" ht="114.75">
      <c r="A1095" s="26" t="s">
        <v>1791</v>
      </c>
      <c r="B1095" s="118" t="s">
        <v>1793</v>
      </c>
      <c r="C1095" s="38"/>
      <c r="D1095" s="71"/>
      <c r="E1095" s="177"/>
      <c r="F1095" s="28"/>
    </row>
    <row r="1096" spans="1:6">
      <c r="A1096" s="29" t="s">
        <v>1792</v>
      </c>
      <c r="B1096" s="179" t="s">
        <v>1794</v>
      </c>
      <c r="C1096" s="207" t="s">
        <v>30</v>
      </c>
      <c r="D1096" s="152">
        <v>2</v>
      </c>
      <c r="E1096" s="315"/>
      <c r="F1096" s="31">
        <f t="shared" ref="F1096" si="72">D1096*E1096</f>
        <v>0</v>
      </c>
    </row>
    <row r="1097" spans="1:6" ht="102">
      <c r="A1097" s="26" t="s">
        <v>1795</v>
      </c>
      <c r="B1097" s="118" t="s">
        <v>1799</v>
      </c>
      <c r="C1097" s="38"/>
      <c r="D1097" s="71"/>
      <c r="E1097" s="177"/>
      <c r="F1097" s="28"/>
    </row>
    <row r="1098" spans="1:6">
      <c r="A1098" s="29" t="s">
        <v>1796</v>
      </c>
      <c r="B1098" s="179" t="s">
        <v>1800</v>
      </c>
      <c r="C1098" s="207" t="s">
        <v>30</v>
      </c>
      <c r="D1098" s="152">
        <v>2</v>
      </c>
      <c r="E1098" s="315"/>
      <c r="F1098" s="31">
        <f t="shared" ref="F1098" si="73">D1098*E1098</f>
        <v>0</v>
      </c>
    </row>
    <row r="1099" spans="1:6" ht="63.75">
      <c r="A1099" s="26" t="s">
        <v>1797</v>
      </c>
      <c r="B1099" s="118" t="s">
        <v>1804</v>
      </c>
      <c r="C1099" s="38"/>
      <c r="D1099" s="71"/>
      <c r="E1099" s="177"/>
      <c r="F1099" s="28"/>
    </row>
    <row r="1100" spans="1:6">
      <c r="A1100" s="29" t="s">
        <v>1798</v>
      </c>
      <c r="B1100" s="179" t="s">
        <v>1801</v>
      </c>
      <c r="C1100" s="207" t="s">
        <v>208</v>
      </c>
      <c r="D1100" s="152">
        <v>1</v>
      </c>
      <c r="E1100" s="315"/>
      <c r="F1100" s="31">
        <f t="shared" ref="F1100" si="74">D1100*E1100</f>
        <v>0</v>
      </c>
    </row>
    <row r="1101" spans="1:6" ht="24">
      <c r="A1101" s="29" t="s">
        <v>1802</v>
      </c>
      <c r="B1101" s="179" t="s">
        <v>1803</v>
      </c>
      <c r="C1101" s="207" t="s">
        <v>208</v>
      </c>
      <c r="D1101" s="152">
        <v>1</v>
      </c>
      <c r="E1101" s="315"/>
      <c r="F1101" s="31">
        <f t="shared" ref="F1101" si="75">D1101*E1101</f>
        <v>0</v>
      </c>
    </row>
  </sheetData>
  <sheetProtection algorithmName="SHA-512" hashValue="vRsWM+yTheRNWtMxiI309O1G71zqbrEQzWhlqFIuTaOXbUi1i5Y6EtQ5nTna1hlRyY9+2vpsRvjLnZ8wK+ukhg==" saltValue="jEdMv+6uwWoI8dALUlRwbQ==" spinCount="100000" sheet="1" selectLockedCells="1"/>
  <phoneticPr fontId="82"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8" manualBreakCount="18">
    <brk id="26" max="16383" man="1"/>
    <brk id="248" max="16383" man="1"/>
    <brk id="286" max="16383" man="1"/>
    <brk id="336" max="16383" man="1"/>
    <brk id="380" max="16383" man="1"/>
    <brk id="390" max="16383" man="1"/>
    <brk id="558" max="16383" man="1"/>
    <brk id="592" max="16383" man="1"/>
    <brk id="606" max="16383" man="1"/>
    <brk id="685" max="16383" man="1"/>
    <brk id="736" max="16383" man="1"/>
    <brk id="804" max="16383" man="1"/>
    <brk id="901" max="16383" man="1"/>
    <brk id="930" max="16383" man="1"/>
    <brk id="979" max="16383" man="1"/>
    <brk id="1023" max="16383" man="1"/>
    <brk id="1051" max="16383" man="1"/>
    <brk id="107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4.1.-obj.C-GO dela</vt:lpstr>
      <vt:lpstr>'4.1.-obj.C-GO dela'!Področje_tiskanja</vt:lpstr>
      <vt:lpstr>'4.1.-obj.C-GO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2021-07-21T08:51:03Z</cp:lastPrinted>
  <dcterms:created xsi:type="dcterms:W3CDTF">2021-03-09T16:47:59Z</dcterms:created>
  <dcterms:modified xsi:type="dcterms:W3CDTF">2021-11-24T16:59:16Z</dcterms:modified>
</cp:coreProperties>
</file>