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ED7C79E3-F6BF-4561-A563-9A961C788DA4}" xr6:coauthVersionLast="47" xr6:coauthVersionMax="47" xr10:uidLastSave="{00000000-0000-0000-0000-000000000000}"/>
  <bookViews>
    <workbookView xWindow="12495" yWindow="375" windowWidth="16020" windowHeight="15510" tabRatio="708" xr2:uid="{00000000-000D-0000-FFFF-FFFF00000000}"/>
  </bookViews>
  <sheets>
    <sheet name="1.-Skupna dela-Rekap" sheetId="2" r:id="rId1"/>
    <sheet name="1.1.-Preddela" sheetId="33" r:id="rId2"/>
    <sheet name="1.2.-Gr.jama+VGJ" sheetId="34" r:id="rId3"/>
    <sheet name="1.3.-razna skupna dela" sheetId="35" r:id="rId4"/>
    <sheet name="1.4.-Sončna elektrarna" sheetId="36" r:id="rId5"/>
  </sheets>
  <externalReferences>
    <externalReference r:id="rId6"/>
    <externalReference r:id="rId7"/>
  </externalReferences>
  <definedNames>
    <definedName name="__xlnm.Print_Area_1">#REF!</definedName>
    <definedName name="__xlnm.Print_Titles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315432761">'[1]4.3_EE-T'!#REF!</definedName>
    <definedName name="_Toc315432762">'[1]4.3_EE-T'!#REF!</definedName>
    <definedName name="_Toc315969419">'[1]4.3_EE-T'!#REF!</definedName>
    <definedName name="agregat">#REF!</definedName>
    <definedName name="EKK">#REF!</definedName>
    <definedName name="Excel_BuiltIn_Database">#REF!</definedName>
    <definedName name="Excel_BuiltIn_Database_1">'[1]3.5_EKK'!#REF!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1">'[2]NEPREDVIDENA GR.DELA'!#REF!</definedName>
    <definedName name="Excel_BuiltIn_Print_Titles_4" localSheetId="2">'[2]NEPREDVIDENA GR.DELA'!#REF!</definedName>
    <definedName name="Excel_BuiltIn_Print_Titles_4" localSheetId="3">'[2]NEPREDVIDENA GR.DELA'!#REF!</definedName>
    <definedName name="Excel_BuiltIn_Print_Titles_4" localSheetId="4">'[2]NEPREDVIDENA GR.DELA'!#REF!</definedName>
    <definedName name="Excel_BuiltIn_Print_Titles_4" localSheetId="0">'[2]NEPREDVIDENA GR.DELA'!#REF!</definedName>
    <definedName name="Excel_BuiltIn_Print_Titles_4">'[2]NEPREDVIDENA GR.DELA'!#REF!</definedName>
    <definedName name="izvesek">#REF!</definedName>
    <definedName name="l">#REF!</definedName>
    <definedName name="oddusek">#REF!</definedName>
    <definedName name="oprema">#REF!</definedName>
    <definedName name="_xlnm.Print_Area" localSheetId="1">'1.1.-Preddela'!$A$1:$F$286</definedName>
    <definedName name="_xlnm.Print_Area" localSheetId="2">'1.2.-Gr.jama+VGJ'!$A$1:$F$187</definedName>
    <definedName name="_xlnm.Print_Area" localSheetId="3">'1.3.-razna skupna dela'!$A$1:$F$49</definedName>
    <definedName name="_xlnm.Print_Area" localSheetId="4">'1.4.-Sončna elektrarna'!$A$1:$F$70</definedName>
    <definedName name="_xlnm.Print_Area" localSheetId="0">'1.-Skupna dela-Rekap'!$A$1:$F$25</definedName>
    <definedName name="Print_Area_MI">#REF!</definedName>
    <definedName name="Print_Titles_MI">#REF!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1">'1.1.-Preddela'!$1:$1</definedName>
    <definedName name="_xlnm.Print_Titles" localSheetId="2">'1.2.-Gr.jama+VGJ'!$1:$1</definedName>
    <definedName name="_xlnm.Print_Titles" localSheetId="3">'1.3.-razna skupna dela'!$1:$1</definedName>
    <definedName name="_xlnm.Print_Titles" localSheetId="4">'1.4.-Sončna elektrarna'!$1:$1</definedName>
    <definedName name="_xlnm.Print_Titles" localSheetId="0">'1.-Skupna dela-Rekap'!$1:$1</definedName>
    <definedName name="totem">#REF!</definedName>
    <definedName name="totm">#REF!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0" i="36" l="1"/>
  <c r="F9" i="36" s="1"/>
  <c r="F69" i="36"/>
  <c r="F67" i="36"/>
  <c r="F55" i="36"/>
  <c r="F53" i="36"/>
  <c r="F35" i="36"/>
  <c r="F48" i="35"/>
  <c r="F47" i="35"/>
  <c r="F46" i="35"/>
  <c r="F45" i="35"/>
  <c r="F44" i="35"/>
  <c r="F38" i="35"/>
  <c r="F37" i="35"/>
  <c r="F36" i="35"/>
  <c r="F35" i="35"/>
  <c r="F34" i="35"/>
  <c r="F33" i="35"/>
  <c r="F32" i="35"/>
  <c r="F31" i="35"/>
  <c r="F30" i="35"/>
  <c r="F29" i="35"/>
  <c r="F28" i="35"/>
  <c r="F27" i="35"/>
  <c r="F26" i="35"/>
  <c r="F25" i="35"/>
  <c r="F24" i="35"/>
  <c r="F23" i="35"/>
  <c r="F22" i="35"/>
  <c r="F21" i="35"/>
  <c r="F20" i="35"/>
  <c r="F186" i="34"/>
  <c r="F184" i="34"/>
  <c r="F183" i="34"/>
  <c r="F182" i="34"/>
  <c r="F180" i="34"/>
  <c r="F179" i="34"/>
  <c r="F178" i="34"/>
  <c r="F177" i="34"/>
  <c r="F176" i="34"/>
  <c r="F175" i="34"/>
  <c r="F174" i="34"/>
  <c r="F173" i="34"/>
  <c r="F172" i="34"/>
  <c r="F171" i="34"/>
  <c r="F170" i="34"/>
  <c r="F169" i="34"/>
  <c r="F168" i="34"/>
  <c r="F167" i="34"/>
  <c r="F165" i="34"/>
  <c r="F160" i="34"/>
  <c r="F159" i="34"/>
  <c r="F156" i="34"/>
  <c r="F155" i="34"/>
  <c r="F153" i="34"/>
  <c r="F152" i="34"/>
  <c r="F151" i="34"/>
  <c r="F150" i="34"/>
  <c r="F147" i="34"/>
  <c r="F146" i="34"/>
  <c r="F143" i="34"/>
  <c r="F142" i="34"/>
  <c r="F141" i="34"/>
  <c r="F140" i="34"/>
  <c r="F138" i="34"/>
  <c r="F136" i="34"/>
  <c r="F135" i="34"/>
  <c r="F134" i="34"/>
  <c r="F133" i="34"/>
  <c r="F131" i="34"/>
  <c r="F130" i="34"/>
  <c r="F129" i="34"/>
  <c r="F128" i="34"/>
  <c r="F127" i="34"/>
  <c r="F126" i="34"/>
  <c r="F124" i="34"/>
  <c r="F123" i="34"/>
  <c r="F122" i="34"/>
  <c r="F121" i="34"/>
  <c r="F120" i="34"/>
  <c r="F119" i="34"/>
  <c r="F117" i="34"/>
  <c r="F116" i="34"/>
  <c r="F115" i="34"/>
  <c r="F113" i="34"/>
  <c r="F112" i="34"/>
  <c r="F111" i="34"/>
  <c r="F108" i="34"/>
  <c r="F106" i="34"/>
  <c r="F105" i="34"/>
  <c r="F102" i="34"/>
  <c r="F101" i="34"/>
  <c r="F100" i="34"/>
  <c r="F99" i="34"/>
  <c r="F98" i="34"/>
  <c r="F96" i="34"/>
  <c r="F94" i="34"/>
  <c r="F92" i="34"/>
  <c r="F91" i="34"/>
  <c r="F90" i="34"/>
  <c r="F89" i="34"/>
  <c r="F88" i="34"/>
  <c r="F86" i="34"/>
  <c r="F85" i="34"/>
  <c r="F84" i="34"/>
  <c r="F78" i="34"/>
  <c r="F76" i="34"/>
  <c r="F75" i="34"/>
  <c r="F55" i="34"/>
  <c r="F53" i="34" s="1"/>
  <c r="F52" i="34"/>
  <c r="F50" i="34"/>
  <c r="F48" i="34"/>
  <c r="F46" i="34"/>
  <c r="F43" i="34"/>
  <c r="F41" i="34"/>
  <c r="F40" i="34"/>
  <c r="F38" i="34"/>
  <c r="F36" i="34"/>
  <c r="F35" i="34"/>
  <c r="F34" i="34"/>
  <c r="F33" i="34"/>
  <c r="F32" i="34"/>
  <c r="F31" i="34"/>
  <c r="F285" i="33"/>
  <c r="F283" i="33"/>
  <c r="F281" i="33"/>
  <c r="F280" i="33"/>
  <c r="F278" i="33"/>
  <c r="F276" i="33"/>
  <c r="F274" i="33"/>
  <c r="F271" i="33"/>
  <c r="F269" i="33"/>
  <c r="F268" i="33"/>
  <c r="F267" i="33"/>
  <c r="F265" i="33"/>
  <c r="F263" i="33"/>
  <c r="F261" i="33"/>
  <c r="F259" i="33"/>
  <c r="F257" i="33"/>
  <c r="F256" i="33"/>
  <c r="F254" i="33"/>
  <c r="F252" i="33"/>
  <c r="F250" i="33"/>
  <c r="F248" i="33"/>
  <c r="F246" i="33"/>
  <c r="F244" i="33"/>
  <c r="F242" i="33"/>
  <c r="F239" i="33"/>
  <c r="F238" i="33"/>
  <c r="F237" i="33"/>
  <c r="F236" i="33"/>
  <c r="F235" i="33"/>
  <c r="F234" i="33"/>
  <c r="F233" i="33"/>
  <c r="F226" i="33"/>
  <c r="F225" i="33"/>
  <c r="F224" i="33"/>
  <c r="F223" i="33"/>
  <c r="F222" i="33"/>
  <c r="F221" i="33"/>
  <c r="F220" i="33"/>
  <c r="F219" i="33"/>
  <c r="F218" i="33"/>
  <c r="F216" i="33"/>
  <c r="F215" i="33"/>
  <c r="F214" i="33"/>
  <c r="F213" i="33"/>
  <c r="F206" i="33"/>
  <c r="F205" i="33"/>
  <c r="F203" i="33"/>
  <c r="F202" i="33"/>
  <c r="F201" i="33"/>
  <c r="F200" i="33"/>
  <c r="F198" i="33"/>
  <c r="F196" i="33"/>
  <c r="F195" i="33"/>
  <c r="F194" i="33"/>
  <c r="F193" i="33"/>
  <c r="F192" i="33"/>
  <c r="F191" i="33"/>
  <c r="F190" i="33"/>
  <c r="F182" i="33"/>
  <c r="F181" i="33"/>
  <c r="F180" i="33"/>
  <c r="F179" i="33"/>
  <c r="F177" i="33"/>
  <c r="F176" i="33"/>
  <c r="F175" i="33"/>
  <c r="F174" i="33"/>
  <c r="F173" i="33"/>
  <c r="F172" i="33"/>
  <c r="F171" i="33"/>
  <c r="F170" i="33"/>
  <c r="F168" i="33"/>
  <c r="F166" i="33"/>
  <c r="F165" i="33"/>
  <c r="F164" i="33"/>
  <c r="F163" i="33"/>
  <c r="F162" i="33"/>
  <c r="F161" i="33"/>
  <c r="F160" i="33"/>
  <c r="F158" i="33"/>
  <c r="F157" i="33"/>
  <c r="F156" i="33"/>
  <c r="F155" i="33"/>
  <c r="F154" i="33"/>
  <c r="F144" i="33"/>
  <c r="F143" i="33"/>
  <c r="F142" i="33"/>
  <c r="F141" i="33"/>
  <c r="F139" i="33"/>
  <c r="F138" i="33"/>
  <c r="F137" i="33"/>
  <c r="F135" i="33"/>
  <c r="F133" i="33"/>
  <c r="F132" i="33"/>
  <c r="F131" i="33"/>
  <c r="F130" i="33"/>
  <c r="F122" i="33"/>
  <c r="F120" i="33"/>
  <c r="F119" i="33"/>
  <c r="F118" i="33"/>
  <c r="F117" i="33"/>
  <c r="F115" i="33"/>
  <c r="F114" i="33"/>
  <c r="F113" i="33"/>
  <c r="F112" i="33"/>
  <c r="F110" i="33"/>
  <c r="F109" i="33"/>
  <c r="F107" i="33"/>
  <c r="F106" i="33"/>
  <c r="F105" i="33"/>
  <c r="F104" i="33"/>
  <c r="F96" i="33"/>
  <c r="F95" i="33"/>
  <c r="F93" i="33"/>
  <c r="F92" i="33"/>
  <c r="F91" i="33"/>
  <c r="F90" i="33"/>
  <c r="F80" i="33"/>
  <c r="F79" i="33"/>
  <c r="F77" i="33"/>
  <c r="F76" i="33"/>
  <c r="F74" i="33"/>
  <c r="F72" i="33"/>
  <c r="F70" i="33"/>
  <c r="F69" i="33"/>
  <c r="F47" i="33"/>
  <c r="F46" i="33"/>
  <c r="F45" i="33"/>
  <c r="F44" i="33"/>
  <c r="F43" i="33"/>
  <c r="F42" i="33"/>
  <c r="F39" i="33"/>
  <c r="F38" i="33"/>
  <c r="F37" i="33"/>
  <c r="F36" i="33"/>
  <c r="F30" i="33"/>
  <c r="F29" i="33"/>
  <c r="F28" i="33"/>
  <c r="F21" i="33"/>
  <c r="F20" i="33"/>
  <c r="F18" i="33"/>
  <c r="F16" i="33"/>
  <c r="F15" i="33"/>
  <c r="F4" i="36" l="1"/>
  <c r="F21" i="2" s="1"/>
  <c r="F20" i="2" s="1"/>
  <c r="F18" i="35"/>
  <c r="F13" i="35" s="1"/>
  <c r="F161" i="34"/>
  <c r="F148" i="34"/>
  <c r="F109" i="34"/>
  <c r="F79" i="34"/>
  <c r="F44" i="34"/>
  <c r="F29" i="34"/>
  <c r="F272" i="33"/>
  <c r="F227" i="33"/>
  <c r="F207" i="33"/>
  <c r="F183" i="33"/>
  <c r="F145" i="33"/>
  <c r="F123" i="33"/>
  <c r="F97" i="33"/>
  <c r="F67" i="33"/>
  <c r="F73" i="34"/>
  <c r="F144" i="34"/>
  <c r="F157" i="34"/>
  <c r="F34" i="33"/>
  <c r="F42" i="35"/>
  <c r="F41" i="35" s="1"/>
  <c r="F5" i="35" s="1"/>
  <c r="F18" i="2" s="1"/>
  <c r="F103" i="34"/>
  <c r="F81" i="33"/>
  <c r="F13" i="33"/>
  <c r="F12" i="33" s="1"/>
  <c r="F4" i="33" s="1"/>
  <c r="F40" i="33"/>
  <c r="F25" i="33"/>
  <c r="F24" i="33" s="1"/>
  <c r="F5" i="33" s="1"/>
  <c r="F8" i="2" s="1"/>
  <c r="F58" i="34" l="1"/>
  <c r="F5" i="34" s="1"/>
  <c r="F14" i="2" s="1"/>
  <c r="F12" i="34"/>
  <c r="F4" i="34" s="1"/>
  <c r="F50" i="33"/>
  <c r="F7" i="33" s="1"/>
  <c r="F10" i="2" s="1"/>
  <c r="F3" i="36"/>
  <c r="F7" i="2"/>
  <c r="F12" i="35"/>
  <c r="F4" i="35"/>
  <c r="F33" i="33"/>
  <c r="F6" i="33" s="1"/>
  <c r="F9" i="2" s="1"/>
  <c r="F3" i="35" l="1"/>
  <c r="F17" i="2"/>
  <c r="F3" i="34"/>
  <c r="F13" i="2"/>
  <c r="F6" i="2"/>
  <c r="F3" i="33"/>
  <c r="F11" i="34"/>
  <c r="F11" i="33"/>
  <c r="F16" i="2" l="1"/>
  <c r="F12" i="2" l="1"/>
  <c r="F23" i="2" l="1"/>
</calcChain>
</file>

<file path=xl/sharedStrings.xml><?xml version="1.0" encoding="utf-8"?>
<sst xmlns="http://schemas.openxmlformats.org/spreadsheetml/2006/main" count="1496" uniqueCount="1005">
  <si>
    <t>ŠT.</t>
  </si>
  <si>
    <t>OPIS POSTAVKE / VRSTE DEL</t>
  </si>
  <si>
    <t>EM</t>
  </si>
  <si>
    <t>KOLIČINA</t>
  </si>
  <si>
    <t>1.</t>
  </si>
  <si>
    <t/>
  </si>
  <si>
    <t>1.2.</t>
  </si>
  <si>
    <t>1.2.2.00.</t>
  </si>
  <si>
    <t>SPLOŠNA DOLOČILA</t>
  </si>
  <si>
    <t>1.2.2.00.01.</t>
  </si>
  <si>
    <t>1.2.2.00.01.01</t>
  </si>
  <si>
    <t>1.2.2.00.01.02</t>
  </si>
  <si>
    <t>1.2.2.00.01.03</t>
  </si>
  <si>
    <t>1.2.2.00.01.04</t>
  </si>
  <si>
    <t>1.2.2.00.01.05</t>
  </si>
  <si>
    <t>1.2.2.00.01.06</t>
  </si>
  <si>
    <t>1.2.2.00.01.07</t>
  </si>
  <si>
    <t>1.2.2.00.01.08</t>
  </si>
  <si>
    <t>1.2.2.00.01.09</t>
  </si>
  <si>
    <t>1.2.2.00.01.10</t>
  </si>
  <si>
    <t>1.2.2.00.02.</t>
  </si>
  <si>
    <t>Splošna določila glede cene na enoto mere posameznih postavk.</t>
  </si>
  <si>
    <t>1.2.2.00.02.01</t>
  </si>
  <si>
    <t>m3</t>
  </si>
  <si>
    <t>m2</t>
  </si>
  <si>
    <t>LOČILNE, DRENAŽNE IN FILTRSKE PLASTI</t>
  </si>
  <si>
    <t>NASIPI, ZASIPI, POSTELJICE</t>
  </si>
  <si>
    <t>kg</t>
  </si>
  <si>
    <t>kos</t>
  </si>
  <si>
    <t>m1</t>
  </si>
  <si>
    <t>1.1.</t>
  </si>
  <si>
    <t>REKAPITULACIJA</t>
  </si>
  <si>
    <t>PREDDELA</t>
  </si>
  <si>
    <t>1.1.1.01.</t>
  </si>
  <si>
    <t>URADNA ZAKOLIČBA</t>
  </si>
  <si>
    <t>1.1.1.01.01.</t>
  </si>
  <si>
    <t>1.1.1.01.01.01</t>
  </si>
  <si>
    <t>CENA [€/EM]</t>
  </si>
  <si>
    <t>VREDNOST  [€]</t>
  </si>
  <si>
    <t>1.1.1.01.01.02</t>
  </si>
  <si>
    <t>1.1.1.01.02.</t>
  </si>
  <si>
    <t>1.1.1.01.02.01</t>
  </si>
  <si>
    <t xml:space="preserve">ZAŠČITNI UKREPI PRI GRADNJI </t>
  </si>
  <si>
    <t>1.1.2.01.</t>
  </si>
  <si>
    <t>1.1.2.01.01.</t>
  </si>
  <si>
    <t>1.1.2.01.01.01</t>
  </si>
  <si>
    <t>1.1.2.01.01.02</t>
  </si>
  <si>
    <t>1.1.1.</t>
  </si>
  <si>
    <t>1.1.2.</t>
  </si>
  <si>
    <t>1.1.3.</t>
  </si>
  <si>
    <t>1.1.3.01.</t>
  </si>
  <si>
    <t>1.1.2.02.01.02</t>
  </si>
  <si>
    <t>1.1.2.02.01.03</t>
  </si>
  <si>
    <t>1.1.2.02.01.04</t>
  </si>
  <si>
    <t>1.1.3.01.01.</t>
  </si>
  <si>
    <t>1.1.3.01.01.01</t>
  </si>
  <si>
    <t>1.1.4.</t>
  </si>
  <si>
    <t>1.1.4.01.</t>
  </si>
  <si>
    <t>1.1.4.00.</t>
  </si>
  <si>
    <t>1.1.4.00.01.</t>
  </si>
  <si>
    <t>1.1.4.00.01.01</t>
  </si>
  <si>
    <t>1.1.4.00.01.02</t>
  </si>
  <si>
    <t>1.1.4.00.01.03</t>
  </si>
  <si>
    <t>1.1.4.00.01.04</t>
  </si>
  <si>
    <t>1.1.4.00.02.</t>
  </si>
  <si>
    <t>1.1.4.00.02.01</t>
  </si>
  <si>
    <t>1.1.4.01.01.</t>
  </si>
  <si>
    <t>1.1.4.01.01.01</t>
  </si>
  <si>
    <t>1.1.4.01.01.02</t>
  </si>
  <si>
    <t>1.1.4.01.02.</t>
  </si>
  <si>
    <t>1.1.4.01.02.01</t>
  </si>
  <si>
    <t>1.1.4.02.</t>
  </si>
  <si>
    <t>1.1.4.02.01.</t>
  </si>
  <si>
    <t>1.1.4.02.01.01</t>
  </si>
  <si>
    <t>1.1.4.02.01.02</t>
  </si>
  <si>
    <t>1.1.4.02.01.03</t>
  </si>
  <si>
    <t>1.1.4.02.02.</t>
  </si>
  <si>
    <t>1.1.4.02.02.01</t>
  </si>
  <si>
    <t>GRADBENA JAMA</t>
  </si>
  <si>
    <t>GRADBENA JAMA IN PRIPRAVA TEMELJENIH TAL</t>
  </si>
  <si>
    <t>1.2.1.</t>
  </si>
  <si>
    <t>1.2.1.00.</t>
  </si>
  <si>
    <t>1.2.1.00.01.</t>
  </si>
  <si>
    <t>1.2.1.00.01.01</t>
  </si>
  <si>
    <t>1.2.1.00.01.02</t>
  </si>
  <si>
    <t>1.2.1.00.01.03</t>
  </si>
  <si>
    <t>1.2.1.00.01.04</t>
  </si>
  <si>
    <t>1.2.1.00.02.</t>
  </si>
  <si>
    <t>1.2.1.00.02.01</t>
  </si>
  <si>
    <t>1.2.1.01.</t>
  </si>
  <si>
    <t>IZKOP GRADBENE JAME</t>
  </si>
  <si>
    <t>1.2.1.01.01.</t>
  </si>
  <si>
    <t>1.2.1.01.01.01</t>
  </si>
  <si>
    <t>1.2.1.01.01.02</t>
  </si>
  <si>
    <t>1.2.1.01.02.</t>
  </si>
  <si>
    <t>1.2.1.01.02.01</t>
  </si>
  <si>
    <t>1.2.1.02.</t>
  </si>
  <si>
    <t>1.2.1.02.01.</t>
  </si>
  <si>
    <t>1.2.1.02.01.01</t>
  </si>
  <si>
    <t>1.2.1.02.02.</t>
  </si>
  <si>
    <t>1.2.1.02.02.01</t>
  </si>
  <si>
    <t>1.2.1.03.</t>
  </si>
  <si>
    <t>1.2.1.03.01.</t>
  </si>
  <si>
    <t>1.2.1.03.01.01</t>
  </si>
  <si>
    <t>1.2.2.</t>
  </si>
  <si>
    <t>VAROVANJE GRADBENE JAME</t>
  </si>
  <si>
    <t>1.2.2.01.</t>
  </si>
  <si>
    <t>1.2.2.01.01.</t>
  </si>
  <si>
    <t>1.2.2.01.01.01</t>
  </si>
  <si>
    <t>1.2.2.02.02.</t>
  </si>
  <si>
    <t>1.2.2.02.02.01</t>
  </si>
  <si>
    <t>1.2.2.02.02.02</t>
  </si>
  <si>
    <t>1.2.2.02.</t>
  </si>
  <si>
    <t>1.2.2.02.01.</t>
  </si>
  <si>
    <t>1.2.2.02.01.01</t>
  </si>
  <si>
    <t>1.2.2.02.01.02</t>
  </si>
  <si>
    <t>1.2.2.01.02.</t>
  </si>
  <si>
    <t>1.2.2.01.02.01</t>
  </si>
  <si>
    <t>1.2.2.02.02.03</t>
  </si>
  <si>
    <t>1.2.2.03.</t>
  </si>
  <si>
    <t>1.2.2.03.01.</t>
  </si>
  <si>
    <t>1.2.2.03.01.01</t>
  </si>
  <si>
    <t>1.2.2.03.01.02</t>
  </si>
  <si>
    <t>1.2.2.03.02.</t>
  </si>
  <si>
    <t>1.2.2.03.02.01</t>
  </si>
  <si>
    <t>1.2.2.04.</t>
  </si>
  <si>
    <t>1.2.2.04.01.</t>
  </si>
  <si>
    <t>1.2.2.04.01.01</t>
  </si>
  <si>
    <t>1.2.2.04.01.02</t>
  </si>
  <si>
    <t>1.2.2.04.02.</t>
  </si>
  <si>
    <t>1.2.2.04.02.01</t>
  </si>
  <si>
    <t>1.2.2.04.02.02</t>
  </si>
  <si>
    <t>GEOTEHNIČNA SIDRA (ZEMELJSKA SIDRA)</t>
  </si>
  <si>
    <t>1.2.2.05.</t>
  </si>
  <si>
    <t>1.2.2.05.01.</t>
  </si>
  <si>
    <t>1.2.2.05.01.01</t>
  </si>
  <si>
    <t>1.2.2.06.</t>
  </si>
  <si>
    <t>1.2.2.06.01.</t>
  </si>
  <si>
    <t>1.2.2.06.01.01</t>
  </si>
  <si>
    <t>1.2.2.06.01.02</t>
  </si>
  <si>
    <t>1.2.2.06.02.</t>
  </si>
  <si>
    <t>1.2.2.06.02.01</t>
  </si>
  <si>
    <t>1.2.2.06.02.02</t>
  </si>
  <si>
    <t>ZAČASNE JEKLENE RAZPORE IN GREDE</t>
  </si>
  <si>
    <t>1.2.2.07.</t>
  </si>
  <si>
    <t>1.2.2.07.01.</t>
  </si>
  <si>
    <t>1.2.2.07.01.01</t>
  </si>
  <si>
    <t>1.2.2.07.01.02</t>
  </si>
  <si>
    <t>ZAGATNE STENE</t>
  </si>
  <si>
    <t>1.2.2.08.</t>
  </si>
  <si>
    <t>1.2.2.08.01.</t>
  </si>
  <si>
    <t>1.2.2.08.01.01</t>
  </si>
  <si>
    <t>1.2.2.08.02.</t>
  </si>
  <si>
    <t>1.2.2.08.02.01</t>
  </si>
  <si>
    <t>1.2.2.08.02.02</t>
  </si>
  <si>
    <t>SPREMLJAVA GRADNJE (kontrola, meritve preiskusi, monitoring)</t>
  </si>
  <si>
    <t>1.1.4.01.03.</t>
  </si>
  <si>
    <t>1.1.4.01.03.01</t>
  </si>
  <si>
    <t>KPL</t>
  </si>
  <si>
    <t>Vsa potrebna rušitvena dela je potrebno izvajati v skladu z veljavnimi predpisi, zakonodajo, vranostnim načrtom in projektno dokumentacijo (2/4 Načrt rušitev, ELEA iC d.o.o., št.načrta 190020-R in elaborati NGGO in PVO ter zahtevami iz soglasij ZVKDS)</t>
  </si>
  <si>
    <t>Pri izvedbi rušitvenih del, je potrebno dosledno upoštevati predpisane faze izvajanja in način oz. postopek rušitvenih del ter fazni izvedbi začasnih konstrukcijskih elementov podpiranja in opiranja, ki je razviden iz teh. poročila načrta rušitvenih del. Navedene zahteve iz načrta GK mora izvajalec upoštevati v rušitvenem elaboratu izvajalca del.</t>
  </si>
  <si>
    <t>Izvajalec del mora izdelati elaborat rušitvenih del, glede na tehnologijo s katero razpolaga, upoštevajoč faznosti, ki bodo predlagane v tem elaboratu rušitvenih del in to upoštevati v ceni rušitvenih del! Varnost pri izvajanju del je predpisana z veljavno zakonodajo in varnostnim načrtom. Elaborat rušitev in izvedbe mora izvajalec predati v potrditev nadzoru in koordinatorju varstva pri delu pred pričetkom rušitvenih del!</t>
  </si>
  <si>
    <t>Ponudnik - izvajalec sam izbere primerne lokacije deponij in v cenah upošteva vse stroške deponiranja in transporta.
Investitor zavezuje izvajalca - prevzemnika del, da le-ta gradbene odpadke odda pooblaščenemu zbiralcu gradbenih odpadkov ( ki ima za svoje delo dovoljenje Ministrstva pristojnega za okolje in je ustrezno registriran), kar bo razvidno iz dokazil o naročilu prevzema gradbenih odpadkov in izpolnjenem evidenčnem listu, ki jih mora izvajalec predložiti pooblaščenemu nadzoru investitorja.</t>
  </si>
  <si>
    <t>Nakladanje in odvoz ruševin izraženih v m3 se obračuna v stanju pred rušitvijo-odstranitvijo (ne v razsutem stanju), zato je potrebno to upoštevati v kalkulaciji cene na enoto!</t>
  </si>
  <si>
    <t>Pred pričetkom rušenja objektov je potrebno ustrezno odklopiti vse energente in druge priključke na javna omrežja (elektrika, vročevod, vodovod, plin itd.), ki so priključeni na objekta s strani pristojnih služb!</t>
  </si>
  <si>
    <t>Pred posegom v nosilne konstrukcije se je potrebno obvezno seznaniti s projektno dokumentacijo in morebitnimi navodili projektanta ter dosledno upoštevati način in vrstni red izvajanja rušitvenih del in začasnih gradbenih konstrukcij!</t>
  </si>
  <si>
    <t>Vsa dvigala , odri in ostalo za potrebe rušenja mora biti zajeto v ceni posameznih postavk in se ne zaračunava posebej!</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</si>
  <si>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varovalnimi ukrepi, ki so potrebni za izvajanje osnovnih del in varnega dela;
</t>
  </si>
  <si>
    <t>1.1.4.00.01.05</t>
  </si>
  <si>
    <t>1.1.4.00.01.06</t>
  </si>
  <si>
    <t>1.1.4.00.01.07</t>
  </si>
  <si>
    <t>1.1.4.00.01.08</t>
  </si>
  <si>
    <t>1.1.4.00.01.09</t>
  </si>
  <si>
    <t>1.1.4.00.01.10</t>
  </si>
  <si>
    <t>1.1.4.00.01.11</t>
  </si>
  <si>
    <t>Splošna določila veljajo skupno za vse postavke! Upoštevati pri izdelavi ponudbe in kasneje pri samem izvajanju del - veljajo kot sestavni del postavk.</t>
  </si>
  <si>
    <t>Ureditev gradbišča:
- če gradbišče ni zajeto v kakšni posebni postavki, je treba stroške priprave gradbišča in odstranitve gradbišča, dobavo in vzdrževanje vseh za obseg in vrsto dela potrebnih naprav, orodij, priprav, vozil, transportnih sistemov in strojev (vključno z gorivi), odrov, podpornikov, zaščitnih in varnostnih ukrepov ter opremljanje gradbišča z varnostnimi oznakami vračunati v enoten strošek.
- izvajalec se zavezuje, da bo ves čas skrbel za čistočo dovoznih in odvoznih poti. Izvajalec mora pridobiti dovoljenje za uporabo javnih in zasebnih površin (pločniki, ceste, parcele, ipd.), ki ga mora predložiti lokalnemu gradbenemu nadzoru; stroški pristojbin, najema in podobni stroški bremenijo IZV.
- Po opravljeni storitvi je treba gradbišče zapustiti v brezhibnem stanju.</t>
  </si>
  <si>
    <t xml:space="preserve">Ogled lokacije:
Od ponudnika se pričakuje, da bo o lastnostih zemljišča pridobil informacije na lokaciji. Kasnejše terjatve zaradi nepoznavanja lastnosti zemljišča ali drugih pogojev lokacije ne bodo upoštevane. </t>
  </si>
  <si>
    <t>Vsa utrjevanja dna izkopa, tampona, nasutij in zasipov je potrebno izvajati do predpisane zbitosti v skladu z načrtom gradbenih konstrukcij (statika) ali po navodilih projektanta. Robov izkopov se ne sme dodatno obremenjevati. V ceno je vkalkulirati izdelavo poročila o opravljenih meritvah utrjene tamponske temeljne blazine oz. planuma  temeljnih tal.</t>
  </si>
  <si>
    <t>Črpanje meteorne vode in eventualnih vdorov podtalnice/zalednih vod iz gradbene jame je zajeto v postavkah sklop Varovanje gradbene jame.</t>
  </si>
  <si>
    <t>Obračun izkopanih, nasutih, zasutih in odpeljanih materialov se obračunava v raščenem stanju. Stalne koeficiente razrahljivosti je upoštevati v ceni za E.M. posamezne postavke. Pri obračunu zemeljskih del je upoštevati že izvedene odstranitve zemljine in vkopane odstranjene konstrukcije iz časa izvajanja rušitvenih del!</t>
  </si>
  <si>
    <t>Pred izvedbo del na območju spomeniško zaščitenega objekta A je potrebno predhodno obvestiti ZVKDS.</t>
  </si>
  <si>
    <t>V primeru odkritja intaktnih arheoloških ostalin se delo nemudoma ustavi. Izdajo se novi parametri za arheološka izkopavanja oz. raziskavo dediščine. Arheološke depozite in strukture pa se razišče v skladu z metodologijo stroke do arheološko sterilnih plasti. Pri tem se lahko zahteva razširitev plasti. V teh območjih naj izkop poteka z ravno žlico.</t>
  </si>
  <si>
    <t xml:space="preserve">Dela se izvajajo v skladu s projektno dokumentacijo, projektant Elea iC d.o.o.. Vse nejasnosti mora izvajalec pravočasno uskladiti s projektantom.
</t>
  </si>
  <si>
    <t>1.2.1.00.01.05</t>
  </si>
  <si>
    <t>1.2.1.00.01.06</t>
  </si>
  <si>
    <t>1.2.1.00.01.07</t>
  </si>
  <si>
    <t>1.2.1.00.01.08</t>
  </si>
  <si>
    <t>1.2.1.00.01.09</t>
  </si>
  <si>
    <t>1.2.1.00.01.10</t>
  </si>
  <si>
    <t>1.2.1.00.01.11</t>
  </si>
  <si>
    <t xml:space="preserve">Zemeljska dela, ki se ga izvajajo v neposredni bližini obstoječih vodnjakov, je potrebno izvajati z izredno previdnostjo, da se ne poškoduje ustja vodnjakov. Če se izkaže, da je za izvedbo varovanja gradbene jame potrebno vodnjake  dodatno  zaščititi,  oziroma  morebiti  skrajšati,  je  potrebno  vse  morebitne  spremembe  na  vodnjakih predpisati v konsenzu s projektanti vodnjakov. </t>
  </si>
  <si>
    <t>Vse potrebne zaščite obstoječih objektov, ki se nahajajo v neposredni bližini in zavarovanje le teh v
času izvajanja del vse do dokončanja del.</t>
  </si>
  <si>
    <t>Za potrebe kanaliziranja ujete črpane vode znotraj gradbene jame je potrebno predhodno pridobiti soglasje upravljavca komunalnih vodov VO‐KA za začasno odvajanje ujete vode v meteorno kanalizacijo. Črpanje vode je potrebno prilagoditi terenskim razmeram in lokacijo črpalnih jaškov sproti prilagajati poteku izkopov in VGJ. Obvezno je potrebno v fazi črpanja vode le to prvo črpati v primerne usedalnike (kot npr. več prekatni prodni usedalnik), ki morajo biti izdelani na lokaciji ter šele po prečistitvi vode od finih delcev zemljine (zaradi izkopa) se lahko le to spusti v bližnjo meteorno kanalizacijo skladno s pogoji soglasij upravljavcev. Po znižanju podtalne vode pod dno izkopa se bo lahko predvidoma črpanje izvajalo le v manjših količinah in po potrebi.</t>
  </si>
  <si>
    <t xml:space="preserve">Dela se izvajajo v skladu z načrtom 311190020 - VGJ - zaščita gradbene jame, projektant Elea iC d.o.o.. Vse nejasnosti mora izvajalec pravočasno uskladiti s projektantom.
</t>
  </si>
  <si>
    <t>Izdelava dokumentacije izvajalca za potrebe rušitvenih del in spremljava rušitvenih del z vplivom na okolico</t>
  </si>
  <si>
    <t>izdelava elaborata varstva pri delu na gradbišču - elaborat izdela pooblaščena oseba</t>
  </si>
  <si>
    <t>izdelava dokumentacije in stroški ugotavljanja vpliva rušitvenih del oz. poškodbe na sosednje objekte v neposredni bližini s strani pooblaščene organizacije</t>
  </si>
  <si>
    <t>Zakoličba obstoječih komunalnih vodov</t>
  </si>
  <si>
    <t>zakoličba vseh obstoječih podzemnih komunalnih vodov (pred izvedbo rušitvenih del) z označitvijo le-teh na terenu</t>
  </si>
  <si>
    <t>DEMONTAŽA IN ODSTRANITVE INSTALACIJ TER KOMUNALNIH VODOV</t>
  </si>
  <si>
    <t>1.1.4.00.01.12</t>
  </si>
  <si>
    <t>Odstranjevanje:  v nadaljevanju se pod izrazom odstranjevanje razume tudi nalaganje in odvoz ruševin ter materiala (odpadnega ali nekoristnega) v primeren obrat za predelavo - reciklažo ali v trajno deponijo (vključno z vsemi stroški predaje materiala v predelavo oz. v trajno deponijo).</t>
  </si>
  <si>
    <t>1.1.4.02.00.</t>
  </si>
  <si>
    <t>dela se morajo izvajati skladno z zahtevami iz načrta rušitvenih del, načrti za odstranitev instalacij in soglasji pristojnih posameznih upravljalcev omrežij;</t>
  </si>
  <si>
    <t>1.1.4.02.00.01</t>
  </si>
  <si>
    <t>pred začetkom rušitvenih del posameznih objektov je potrebno preveriti obstoječe trase vseh instalacij v tlaku, steni in pod stropom;</t>
  </si>
  <si>
    <t>za ves odstranjeni material, ki je predmet rušitev, je predviden odvoz na stalno deponijo kar je upoštevati v cenah posamezne postavke, vključno z vsemi stroški deponije;</t>
  </si>
  <si>
    <t>morebitna potrebna zemeljska in druga gradbena dela je v zvezi z odstranitvijo instalacij je potrebno zajeti v sami postavki;</t>
  </si>
  <si>
    <t>1.1.4.02.01.04</t>
  </si>
  <si>
    <t>1.1.4.02.00.02</t>
  </si>
  <si>
    <t>1.1.4.02.00.03</t>
  </si>
  <si>
    <t>1.1.4.02.00.04</t>
  </si>
  <si>
    <t>1.1.4.02.00.05</t>
  </si>
  <si>
    <t>1.1.4.02.00.06</t>
  </si>
  <si>
    <t>Splošni opis izvajanja:</t>
  </si>
  <si>
    <t>pred začetkom rušenja, investitor določi morebitno uporabno instalacijsko opremo oz. opremo, ki je predvidena previdni odstranitvi z zahtevami ZVKDS (npr.svetila, posebna strojna oprema), katera se strokovno demontira, zaščiti in skladišči;</t>
  </si>
  <si>
    <t xml:space="preserve">Odklop, rušenje/demontaža in odstranitev obstoječe elektroinstalacijske in TK infrastrukture  predvidenih za rušitev znotraj kompleksa in elektroinstalacij v posameznih objektih (opreme in njihovih vodov), vključno s predhodnimi pripravljalnimi in varovalnimi deli pred samo odstranitvijo.
- predvidena je odstranitev vse večje električne opreme, katera vsebuje za okolico nevarne snovi, te se nahajajo na primer v fluorescenčnih in varčnih sijalkah, v kompezacijskih kondezatorjih, raznih akumulatorjih in podobno. Vso to opremo, katera vsebuje nevarne snovi je potrebno odpeljati na za to predvideno zbirališče.
- iz objektov je potrebno demontirati vso večjo električno opremo, kot so električni razdelilniki, luči, itd., ter jo odpeljati na za to predvideno zbirališče.
- demontirati, odstraniti je kable večjega preseka in čim več lahko dostopnih instalacijskih kablov iz kabelskih polic in jih odpeljati na predvideno zbirališče.
</t>
  </si>
  <si>
    <t>odklop vseh električnih napajalnih kablov, kateri napajajo obravnavane objekte. Napajalne kable je potrebno odklopiti tudi v NN distribucijski omari oziroma v TP, kar se izvede v breznapetostnem stanju. Po odklopu je napajalne kable izvleči iz kabelske kanalizacije.
Pred začetkom rušenja je potrebno odklopiti tudi vse telekomunikacijske kable.</t>
  </si>
  <si>
    <t>kompletna predhodna dela - čiščenja terena po osnovnem opisu</t>
  </si>
  <si>
    <t>1.1.4.01.04.</t>
  </si>
  <si>
    <t>1.1.4.01.04.01</t>
  </si>
  <si>
    <t>Zaključna dela - stanje območja po rušitvenih delih</t>
  </si>
  <si>
    <t>vse gradbene jame in luknje na območju porušenih stavb in kom.vodov je treba zravnati ter zaščititi jaške (v kolikor so predvideni za ponovno uporabo)</t>
  </si>
  <si>
    <t>1.1.4.01.04.02</t>
  </si>
  <si>
    <t xml:space="preserve">dobava materiala in izvedba zaščitnih ograj višine min. 2,2 m za ograditev odprtih delov kompleksa (po izvedenih porušitvah) proti javnim in drugim površinam . 
* količina je ocenjena (izvedba po dogovoru z naročnikom in načrtom ureditve gradbišča) </t>
  </si>
  <si>
    <t>Demontaža, sortiranje , nakladanje in odvoz kompletne strojne opreme v strojnici bazenske tehnike (cevi, črpalke,ventili, bojlerji itd). 
Oprema je spomeniško zaščitena in se jo demontra po zahtevi ZVKDS! 
V postavki zajeti tudi nakladanje na prevozno sredstvo posameznih kosov/elementov, ki so predvideni za restavriranje in odvoz le-teh na lokacijo, ki jo določi ZVKDS.
V postavki je upoštevati nakladanje in odvoz preostalega neuporabnega materiala v trajno deponijo in plačilo stroškov trajne deponije.
Izvajalec si mora pred izdelavo ponudbe ogledati strojno opremo in določiti količino ter stroške demontaže oz. odstranitve!</t>
  </si>
  <si>
    <t>1.1.4.03.</t>
  </si>
  <si>
    <t>1.1.4.03.00.</t>
  </si>
  <si>
    <t>Opis obstoječega stanja objekta:</t>
  </si>
  <si>
    <r>
      <rPr>
        <u/>
        <sz val="9"/>
        <rFont val="Arial"/>
        <family val="2"/>
        <charset val="238"/>
      </rPr>
      <t>lega objektov:</t>
    </r>
    <r>
      <rPr>
        <sz val="9"/>
        <rFont val="Arial"/>
        <family val="2"/>
        <charset val="238"/>
      </rPr>
      <t xml:space="preserve"> objekti so razporejeni okoli centralnega bazenskega dela na vzhodni , južni in zahodni strani. Nahajajo se med  glavnim objekto, tehničnim objektom, tuši in sanitarijami.Sestavljeni so iz treh tlorisno različnih sklopov.</t>
    </r>
  </si>
  <si>
    <t>Opis obstoječega stanja objektov (˝preoblačilnice˝):</t>
  </si>
  <si>
    <r>
      <rPr>
        <u/>
        <sz val="9"/>
        <rFont val="Arial"/>
        <family val="2"/>
        <charset val="238"/>
      </rPr>
      <t>velikost in etažnost objektov:</t>
    </r>
    <r>
      <rPr>
        <sz val="9"/>
        <rFont val="Arial"/>
        <family val="2"/>
        <charset val="238"/>
      </rPr>
      <t xml:space="preserve"> 
 - skupna zazidana povšina znaša 896 m2
 - skupna prostornina znaša 2.446 m3
 - objekti so pritlični
 - vzhodni objekt:  tlorisna površina cca 235 m2, višina 3,30 m
 - južni objekt - tlorisna površina 226 m2, višina 3,30m
 - jugo zahodni objekt - tlorisna površina 435 m2, višina 3,30 m</t>
    </r>
  </si>
  <si>
    <t>1.1.4.03.00.01</t>
  </si>
  <si>
    <t>1.1.4.03.00.02</t>
  </si>
  <si>
    <t>1.1.4.03.00.03</t>
  </si>
  <si>
    <t>1.1.4.03.00.04</t>
  </si>
  <si>
    <t>1.1.4.03.01.</t>
  </si>
  <si>
    <t>1.1.4.03.01.01</t>
  </si>
  <si>
    <t>1.1.4.03.01.02</t>
  </si>
  <si>
    <t>1.1.4.03.01.03</t>
  </si>
  <si>
    <t>1.1.4.03.01.04</t>
  </si>
  <si>
    <t>kompletna demontaža in odstranitev konstrukcije strehe (kompletno: sekundarni leseni nosilci, lesenimi stebrički  - delež lesa do 0,04 m3/m2, vključno z morebitno stropno oblogo iz desk z leseno podkonstrucijo</t>
  </si>
  <si>
    <t>1.1.4.03.02.</t>
  </si>
  <si>
    <t>1.1.4.03.02.01</t>
  </si>
  <si>
    <r>
      <t xml:space="preserve">kompletna demontaža in odstranitev lesenih predelnih sten med kabinami, lesenimi vrati v stenah, sanitarnih kabin, izdelanih iz desk in moralov ( izmera po m2 površine)
</t>
    </r>
    <r>
      <rPr>
        <u/>
        <sz val="9"/>
        <rFont val="Arial"/>
        <family val="2"/>
        <charset val="238"/>
      </rPr>
      <t>Op.: Pred rušitvijo lesenih predelnih sten ZVKDS označi katere stene so primerne za prestavitev v predstavitveni prostor.!</t>
    </r>
  </si>
  <si>
    <t>kompletna demontaža in odstranitev lesenih klopi v kabinah izdelanih iz lesenih skoblanih plohov širine 35 cm, debeline 5 cm ( izmera po m1 )</t>
  </si>
  <si>
    <t>1.1.4.03.02.02</t>
  </si>
  <si>
    <t>1.1.4.03.03.</t>
  </si>
  <si>
    <t>1.1.4.03.03.01</t>
  </si>
  <si>
    <t>Enostavna demontaža-izbijanje in odstranitev obstoječega stavbnega pohištva ne glede na velikost, vključno s podboji.</t>
  </si>
  <si>
    <t>odstranitev zunanjega in notranjega lesenega stavbnega pohištva (okna, vrata)</t>
  </si>
  <si>
    <t>1.1.4.03.03.02</t>
  </si>
  <si>
    <t>1.1.4.03.03.03</t>
  </si>
  <si>
    <t>1.1.4.03.03.04</t>
  </si>
  <si>
    <t>1.1.4.03.04.</t>
  </si>
  <si>
    <t>1.1.4.03.04.01</t>
  </si>
  <si>
    <t>Rušenje in odstranitev gradbenih konstrukcij in elementov</t>
  </si>
  <si>
    <t>1.1.4.03.04.02</t>
  </si>
  <si>
    <t>1.1.4.03.04.03</t>
  </si>
  <si>
    <t>kompletno rušenje in odstranitev AB betonskih temeljev in temeljnih nastavkov , vključno z zemeljskimi deli (odkopom  temeljev in grobim planiranjem), rezanjem oz. drobljenjem na manjše kose primerne za transport;</t>
  </si>
  <si>
    <t>1.1.4.03.05.</t>
  </si>
  <si>
    <t>1.1.4.03.05.01</t>
  </si>
  <si>
    <t>1.1.4.03.04.04</t>
  </si>
  <si>
    <t>enostavna demontaža in odstranitev raznih kovinskih izdelkov in lažjih profilov (rešetke, zaklj. profili ipd.)</t>
  </si>
  <si>
    <t>1.1.4.04.</t>
  </si>
  <si>
    <r>
      <rPr>
        <u/>
        <sz val="9"/>
        <rFont val="Arial"/>
        <family val="2"/>
        <charset val="238"/>
      </rPr>
      <t>lega objektov:</t>
    </r>
    <r>
      <rPr>
        <sz val="9"/>
        <rFont val="Arial"/>
        <family val="2"/>
        <charset val="238"/>
      </rPr>
      <t xml:space="preserve"> objekt je umeščen na južni strani med objekta preoblačilnice.</t>
    </r>
  </si>
  <si>
    <t>1.1.4.04.00.</t>
  </si>
  <si>
    <t>1.1.4.04.00.01</t>
  </si>
  <si>
    <t>1.1.4.04.00.02</t>
  </si>
  <si>
    <t>1.1.4.04.00.03</t>
  </si>
  <si>
    <t>1.1.4.04.00.04</t>
  </si>
  <si>
    <r>
      <rPr>
        <u/>
        <sz val="9"/>
        <rFont val="Arial"/>
        <family val="2"/>
        <charset val="238"/>
      </rPr>
      <t>velikost in etažnost objektov:</t>
    </r>
    <r>
      <rPr>
        <sz val="9"/>
        <rFont val="Arial"/>
        <family val="2"/>
        <charset val="238"/>
      </rPr>
      <t xml:space="preserve"> 
 - skupna zazidana povšina znaša 73,0 m2, tlorisna dimenzija 13,85 x 5,30 m 
 - skupna prostornina znaša 278 m3
 - objekt je pritličen
 - višina do slemena 5,0 m</t>
    </r>
  </si>
  <si>
    <r>
      <rPr>
        <u/>
        <sz val="9"/>
        <rFont val="Arial"/>
        <family val="2"/>
        <charset val="238"/>
      </rPr>
      <t>opis objektov:</t>
    </r>
    <r>
      <rPr>
        <sz val="9"/>
        <rFont val="Arial"/>
        <family val="2"/>
        <charset val="238"/>
      </rPr>
      <t xml:space="preserve">
 - temelji objekta so pasovni AB, dimenzije cca 50 x 80 cm
 - vzolžni temeljni nastavki so AB dim. cca 30 x 100 cm
 - vmesni parapeti med kabinami so AB , debeline 10 cm 
 - talna plošča AB debeline 10 cm, delno obložena z keramiko.
 - vhodni del je AB oporni zid in betonske stopnice
 - stene so pozidane z opeko  z opeko, deb. 30 cm, obojestransko ometana, delno obložene s keramiko
 - ostala nosilna konstrukcija in ostrešje je iz masivnega lesa
 - streha je enokapnica - kritina azbest valovite plošče, obrobe iz pocinkane jeklene pločevine
 - okna in vrata so lesena</t>
    </r>
  </si>
  <si>
    <t>1.1.4.04.01.</t>
  </si>
  <si>
    <t>1.1.4.04.01.01</t>
  </si>
  <si>
    <t>demontaža in odstranitev lesene nosilne podloge (strešnih letev in/ali desk) za kritino in za kleparske elemente (obrobe, žlote, itd.); delež lesa do 0,025/m2;</t>
  </si>
  <si>
    <t>demontaža in odstranitev lesene nosilne podloge (strešnih letev in/ali desk) za kritino in za kleparske elemente (obrobe, žlote, itd.), delež lesa do 0,02/m2;</t>
  </si>
  <si>
    <t>1.1.4.04.01.02</t>
  </si>
  <si>
    <t>1.1.4.04.01.03</t>
  </si>
  <si>
    <t>1.1.4.04.01.04</t>
  </si>
  <si>
    <t>1.1.4.04.02.</t>
  </si>
  <si>
    <t>1.1.4.04.04.01</t>
  </si>
  <si>
    <t>1.1.4.04.03.</t>
  </si>
  <si>
    <t>1.1.4.04.03.01</t>
  </si>
  <si>
    <t>1.1.4.04.02.01</t>
  </si>
  <si>
    <t>kompletno rušenje in odstranitev AB betonskih temeljev in temeljnih nastavkov , stopnic, vključno z zemeljskimi deli (odkopom temeljev in grobim planiranjem), rezanjem oz. drobljenjem na manjše kose primerne za transport;</t>
  </si>
  <si>
    <t>1.1.4.04.04.</t>
  </si>
  <si>
    <t>enostavna demontaža in odstranitev raznih kovinskih izdelkov in lažjih profilov (rešetke, zaklj. profili, jekl. preklade ipd.)</t>
  </si>
  <si>
    <t>1.1.4.04.04.02</t>
  </si>
  <si>
    <t>1.1.4.04.04.03</t>
  </si>
  <si>
    <t>1.1.4.04.04.04</t>
  </si>
  <si>
    <t>1.1.4.05.</t>
  </si>
  <si>
    <t>1.1.4.05.00.</t>
  </si>
  <si>
    <t>1.1.4.05.00.01</t>
  </si>
  <si>
    <r>
      <rPr>
        <u/>
        <sz val="9"/>
        <rFont val="Arial"/>
        <family val="2"/>
        <charset val="238"/>
      </rPr>
      <t>lega objektov:</t>
    </r>
    <r>
      <rPr>
        <sz val="9"/>
        <rFont val="Arial"/>
        <family val="2"/>
        <charset val="238"/>
      </rPr>
      <t xml:space="preserve"> po situaciji iz rušitvenega načrta je objekt lociran na V strani ob Blaiwaisovi cesti in meji na dva objekta preoblačilnic in na stari objekt pokritega bazena. Objekti ˝Bazenskega dela˝ so sestavljen iz treh povezanih sklopov:</t>
    </r>
  </si>
  <si>
    <r>
      <rPr>
        <b/>
        <sz val="9"/>
        <rFont val="Arial"/>
        <family val="2"/>
        <charset val="238"/>
      </rPr>
      <t>1/ objekt s pokritim plavalnim bazenom:</t>
    </r>
    <r>
      <rPr>
        <u/>
        <sz val="9"/>
        <rFont val="Arial"/>
        <family val="2"/>
        <charset val="238"/>
      </rPr>
      <t xml:space="preserve">
velikost in etažnost objektov</t>
    </r>
    <r>
      <rPr>
        <sz val="9"/>
        <rFont val="Arial"/>
        <family val="2"/>
        <charset val="238"/>
      </rPr>
      <t xml:space="preserve"> 
 - skupna zazidana povšina znaša 145 m2, H= ca 5,50 m.
 - skupna prostornina znaša ca.  705,2 m3
 - objekt je pritličen
</t>
    </r>
    <r>
      <rPr>
        <u/>
        <sz val="9"/>
        <rFont val="Arial"/>
        <family val="2"/>
        <charset val="238"/>
      </rPr>
      <t>opis objekta:</t>
    </r>
    <r>
      <rPr>
        <sz val="9"/>
        <rFont val="Arial"/>
        <family val="2"/>
        <charset val="238"/>
      </rPr>
      <t xml:space="preserve">
 - streha dvokapnica, kritina iz pločevine. Tri stene so opečne, ena stena je lesena montažna.Strop je lesen. Fasada je obložena s Heraklit ploščami, notranje stene so obložene z lesom.Temelji, temeljni nastavki, bazenska školjka so AB.Tlak betonski.</t>
    </r>
  </si>
  <si>
    <r>
      <rPr>
        <b/>
        <sz val="9"/>
        <rFont val="Arial"/>
        <family val="2"/>
        <charset val="238"/>
      </rPr>
      <t>2/ objekt z vgrajeno bazensko opremo:</t>
    </r>
    <r>
      <rPr>
        <u/>
        <sz val="9"/>
        <rFont val="Arial"/>
        <family val="2"/>
        <charset val="238"/>
      </rPr>
      <t xml:space="preserve">
velikost in etažnost objektov</t>
    </r>
    <r>
      <rPr>
        <sz val="9"/>
        <rFont val="Arial"/>
        <family val="2"/>
        <charset val="238"/>
      </rPr>
      <t xml:space="preserve"> 
 - skupna zazidana povšina znaša 102 m2, H= ca 6,0 m.
 - skupna prostornina znaša ca.  761,6 m3
- etažnost: P+N
</t>
    </r>
    <r>
      <rPr>
        <u/>
        <sz val="9"/>
        <rFont val="Arial"/>
        <family val="2"/>
        <charset val="238"/>
      </rPr>
      <t>opis objekta:</t>
    </r>
    <r>
      <rPr>
        <sz val="9"/>
        <rFont val="Arial"/>
        <family val="2"/>
        <charset val="238"/>
      </rPr>
      <t xml:space="preserve">
 - streha enokapnica, kritina iz valovitih azbestnih plošč
 - stene so opečne zidane , ometane, strop delno lesen
 - temelji, kletni zidovi, temeljninastavki, bazen za filtracijo, kinete so AB, tlak betonski</t>
    </r>
  </si>
  <si>
    <r>
      <rPr>
        <b/>
        <sz val="9"/>
        <rFont val="Arial"/>
        <family val="2"/>
        <charset val="238"/>
      </rPr>
      <t>3/ objekt s pomožnimi prostori:</t>
    </r>
    <r>
      <rPr>
        <u/>
        <sz val="9"/>
        <rFont val="Arial"/>
        <family val="2"/>
        <charset val="238"/>
      </rPr>
      <t xml:space="preserve">
velikost in etažnost objektov</t>
    </r>
    <r>
      <rPr>
        <sz val="9"/>
        <rFont val="Arial"/>
        <family val="2"/>
        <charset val="238"/>
      </rPr>
      <t xml:space="preserve"> 
 - skupna zazidana povšina znaša 28 m2, H= ca 6,0 m.
 - skupna prostornina znaša ca.  170,0 m3
- objekt je pritličen - delno podkleten
</t>
    </r>
    <r>
      <rPr>
        <u/>
        <sz val="9"/>
        <rFont val="Arial"/>
        <family val="2"/>
        <charset val="238"/>
      </rPr>
      <t>opis objekta:</t>
    </r>
    <r>
      <rPr>
        <sz val="9"/>
        <rFont val="Arial"/>
        <family val="2"/>
        <charset val="238"/>
      </rPr>
      <t xml:space="preserve">
 - streha enokapnica, kritina iz betonskih strešnikov
 - stene so opečne zidane, ometane, strop delno lesen
 - plošča nad pritličjem in nadstropjem je AB
 - talna plošča in temelji so AB</t>
    </r>
  </si>
  <si>
    <t>1.1.4.05.00.02</t>
  </si>
  <si>
    <t>1.1.4.05.00.03</t>
  </si>
  <si>
    <t>1.1.4.05.00.04</t>
  </si>
  <si>
    <t>1.1.4.05.00.05</t>
  </si>
  <si>
    <t>1.1.4.05.01.</t>
  </si>
  <si>
    <t>1.1.4.05.01.01</t>
  </si>
  <si>
    <t>1.1.4.05.01.02</t>
  </si>
  <si>
    <t>1.1.4.05.01.03</t>
  </si>
  <si>
    <t>1.1.4.05.01.04</t>
  </si>
  <si>
    <t>1.1.4.05.01.05</t>
  </si>
  <si>
    <t>Kompletna odstranitev strešne kritine objekta z vsemi kleparskimi elementi in drugimi zaključki  (izmera po m2 poševne projekcije strehe)</t>
  </si>
  <si>
    <t>demontaža in odstranitev stenske obloge okoli bazena iz pocinkane pločevine, vključno s pritrdilnim materialom</t>
  </si>
  <si>
    <t>1.1.4.05.02.</t>
  </si>
  <si>
    <t>1.1.4.05.02.01</t>
  </si>
  <si>
    <t>Rušenje/demontaža in odstranitev lesenih konstrukcij, oblog, tlakov</t>
  </si>
  <si>
    <t>1.1.4.05.02.02</t>
  </si>
  <si>
    <t>1.1.4.05.02.03</t>
  </si>
  <si>
    <t>1.1.4.05.02.04</t>
  </si>
  <si>
    <t>1.1.4.05.02.05</t>
  </si>
  <si>
    <t>1.1.4.05.02.06</t>
  </si>
  <si>
    <t>1.1.4.05.02.07</t>
  </si>
  <si>
    <t>1.1.4.05.03.</t>
  </si>
  <si>
    <t>1.1.4.05.03.01</t>
  </si>
  <si>
    <t>1.1.4.05.04.</t>
  </si>
  <si>
    <t>1.1.4.05.04.01</t>
  </si>
  <si>
    <t>1.1.4.05.04.02</t>
  </si>
  <si>
    <t>1.1.4.05.04.03</t>
  </si>
  <si>
    <t>Rušenje/demontaža in odstranitev raznih vgradnih elementov in materiala</t>
  </si>
  <si>
    <t>1.1.4.05.04.04</t>
  </si>
  <si>
    <t>1.1.4.05.04.05</t>
  </si>
  <si>
    <t>1.1.4.05.04.06</t>
  </si>
  <si>
    <t>1.1.4.05.04.07</t>
  </si>
  <si>
    <t>1.1.4.05.05.</t>
  </si>
  <si>
    <t>1.1.4.05.05.01</t>
  </si>
  <si>
    <t>1.1.4.05.05.02</t>
  </si>
  <si>
    <t>1.1.4.05.05.03</t>
  </si>
  <si>
    <t>1.1.4.05.05.04</t>
  </si>
  <si>
    <t>enostavna demontaža in odstranitev raznih kovinskih izdelkov in lažjih profilov (okvirji rešetk,rešetke,pokrivne pločevine, zaklj. profili, kovinske stopnice,ograje, ipd.)</t>
  </si>
  <si>
    <t>1.1.4.05.04.08</t>
  </si>
  <si>
    <t>1.1.4.05.00.06</t>
  </si>
  <si>
    <t>1.1.4.06.</t>
  </si>
  <si>
    <t>1.1.4.06.00.</t>
  </si>
  <si>
    <t>1.1.4.06.00.01</t>
  </si>
  <si>
    <r>
      <rPr>
        <u/>
        <sz val="9"/>
        <rFont val="Arial"/>
        <family val="2"/>
        <charset val="238"/>
      </rPr>
      <t>lega objekta:</t>
    </r>
    <r>
      <rPr>
        <sz val="9"/>
        <rFont val="Arial"/>
        <family val="2"/>
        <charset val="238"/>
      </rPr>
      <t xml:space="preserve"> objekt je prizidek v atriju k obstoječem vhodnem objektu (samostojni objekt, na eni strani meji na obstoječi objekt A, ki se ne ruši in je spomeniško zaščiten!);</t>
    </r>
  </si>
  <si>
    <t>1.1.4.06.00.02</t>
  </si>
  <si>
    <t>1.1.4.06.00.03</t>
  </si>
  <si>
    <t>1.1.4.06.00.04</t>
  </si>
  <si>
    <t>1.1.4.06.01.</t>
  </si>
  <si>
    <t>1.1.4.06.01.01</t>
  </si>
  <si>
    <t>Kompletna odstranitev strehe s strešno kritino, vključno z vsemi kleparskimi elementi in drugimi zaključki. (izmera po m2 poševne projekcije strehe)</t>
  </si>
  <si>
    <t>1.1.4.06.01.02</t>
  </si>
  <si>
    <t>1.1.4.06.01.03</t>
  </si>
  <si>
    <t>1.1.4.06.01.04</t>
  </si>
  <si>
    <t>1.1.4.06.01.05</t>
  </si>
  <si>
    <t>1.1.4.06.01.06</t>
  </si>
  <si>
    <t>lesena podloga iz desk in rezervna kritina iz strešne lepenke kot podlaga pločevinasti kritini</t>
  </si>
  <si>
    <r>
      <rPr>
        <u/>
        <sz val="9"/>
        <rFont val="Arial"/>
        <family val="2"/>
        <charset val="238"/>
      </rPr>
      <t>opis objekta:</t>
    </r>
    <r>
      <rPr>
        <sz val="9"/>
        <rFont val="Arial"/>
        <family val="2"/>
        <charset val="238"/>
      </rPr>
      <t xml:space="preserve">
Prizidek:
- zidovi so opečni, ometani, temelji so betonski. V pritličju je tlak betonski estrih, finalni tlak keramika. Ostrešje leseno, podeskano kot podlaga pločevinasti kritini. Ob objektu stoji nadstrešek iz lesene konstrukcije, streha nadstreška je enokapnica (v naklonu 10° kritina pločevina;
Nadstrešnica:
- temelji točkovni, pasovni AB, tlak v sklopu tlaka atrija. Konstrukcija  ( stebri , streha)lesena. Kritina valoviti ESAL;</t>
    </r>
  </si>
  <si>
    <r>
      <rPr>
        <u/>
        <sz val="9"/>
        <rFont val="Arial"/>
        <family val="2"/>
        <charset val="238"/>
      </rPr>
      <t>velikost in etažnost objekta:</t>
    </r>
    <r>
      <rPr>
        <sz val="9"/>
        <rFont val="Arial"/>
        <family val="2"/>
        <charset val="238"/>
      </rPr>
      <t xml:space="preserve"> 
Prizidek:
- zazidana površina 38,0 m2; višina slemena 3,50 m
- etažnost klet + P
Nadstrešnica:
- zazidana površina 60,0 m2;
- etažnost P , ostale velikosti navedene v načrtu - Vodilna mapa;
- tlorisne velikosti in max. višina (H= sleme od kote pritličja): skupaj ca. 9,95x 6,15 m; H = 3,50 m</t>
    </r>
  </si>
  <si>
    <t>1.1.4.06.02.</t>
  </si>
  <si>
    <t>1.1.4.06.02.01</t>
  </si>
  <si>
    <t>1.1.4.06.03.</t>
  </si>
  <si>
    <t>1.1.4.06.03.01</t>
  </si>
  <si>
    <t>1.1.4.06.03.02</t>
  </si>
  <si>
    <t>1.1.4.06.03.03</t>
  </si>
  <si>
    <t>1.1.4.06.04.</t>
  </si>
  <si>
    <t>1.1.4.06.04.01</t>
  </si>
  <si>
    <t>1.1.4.06.04.02</t>
  </si>
  <si>
    <t>enostavna demontaža in odstranitev raznih kovinskih izdelkov in lažjih profilov (rešetke, zaklj. profili, ipd.)</t>
  </si>
  <si>
    <t>1.1.4.06.03.04</t>
  </si>
  <si>
    <t>1.1.4.07.</t>
  </si>
  <si>
    <t>1.1.4.07.00.</t>
  </si>
  <si>
    <t>1.1.4.07.00.01</t>
  </si>
  <si>
    <t>1.1.4.07.00.02</t>
  </si>
  <si>
    <t>1.1.4.07.00.03</t>
  </si>
  <si>
    <t>Opis obstoječega stanja objektov/površin:</t>
  </si>
  <si>
    <r>
      <rPr>
        <u/>
        <sz val="9"/>
        <rFont val="Arial"/>
        <family val="2"/>
        <charset val="238"/>
      </rPr>
      <t>velikost objektov:</t>
    </r>
    <r>
      <rPr>
        <sz val="9"/>
        <rFont val="Arial"/>
        <family val="2"/>
        <charset val="238"/>
      </rPr>
      <t xml:space="preserve"> 
skupna  velikost ploščadi: ca. 2.525 m2
 - tlorisna površina velikega betonskega bazena 950,0 m2, globina od 1,20 - 2,80 m
 - tlorisna površina malega betonskega bazena 36,0 m2, globina od 40 - 80 cm
 - montažni bazen, tlorisna površina 55,0 m2, višina 80 cm</t>
    </r>
  </si>
  <si>
    <r>
      <rPr>
        <u/>
        <sz val="9"/>
        <rFont val="Arial"/>
        <family val="2"/>
        <charset val="238"/>
      </rPr>
      <t>lega objekta/površine:</t>
    </r>
    <r>
      <rPr>
        <sz val="9"/>
        <rFont val="Arial"/>
        <family val="2"/>
        <charset val="238"/>
      </rPr>
      <t xml:space="preserve"> atrij ( bazenska ploščad ) obsega plato ob zunanjem bazenu, zunanji veliki in mala bazena, tobogan itd. Plato je obdan z vhodnim objeketom na V, preoblačilnicami in sanitarijami na J, Z in S strani.</t>
    </r>
  </si>
  <si>
    <t>1.1.4.07.01.</t>
  </si>
  <si>
    <t>1.1.4.07.01.01</t>
  </si>
  <si>
    <t>1.1.4.07.02.</t>
  </si>
  <si>
    <t>1.1.4.07.02.01</t>
  </si>
  <si>
    <t>1.1.4.07.01.02</t>
  </si>
  <si>
    <t>1.1.4.07.01.03</t>
  </si>
  <si>
    <t>1.1.4.07.01.04</t>
  </si>
  <si>
    <t>1.1.4.07.02.02</t>
  </si>
  <si>
    <t>1.1.4.07.02.03</t>
  </si>
  <si>
    <t>1.1.4.07.02.04</t>
  </si>
  <si>
    <t>kompletno rušenje in odstranitev raznih betonskih temeljev  minimalno armirani), vključno z zemeljskimi deli (odkopom in kasnejšim zasipom po odstranitvi temeljev), rezanjem oz. drobljenjem na manjše kose primerne za transport</t>
  </si>
  <si>
    <t>1.1.4.07.02.05</t>
  </si>
  <si>
    <t>1.1.4.07.02.06</t>
  </si>
  <si>
    <t>1.1.4.07.02.07</t>
  </si>
  <si>
    <t>1.1.4.07.02.08</t>
  </si>
  <si>
    <t>1.1.4.07.02.09</t>
  </si>
  <si>
    <t>1.1.4.08.</t>
  </si>
  <si>
    <t>Opis obstoječega stanja površin:</t>
  </si>
  <si>
    <t>1.1.4.08.00.</t>
  </si>
  <si>
    <t>1.1.4.08.00.01</t>
  </si>
  <si>
    <r>
      <rPr>
        <u/>
        <sz val="9"/>
        <rFont val="Arial"/>
        <family val="2"/>
        <charset val="238"/>
      </rPr>
      <t>lega površine-lokacija:</t>
    </r>
    <r>
      <rPr>
        <sz val="9"/>
        <rFont val="Arial"/>
        <family val="2"/>
        <charset val="238"/>
      </rPr>
      <t xml:space="preserve"> površine se nahajajo na južni in zahodni strani objektov</t>
    </r>
  </si>
  <si>
    <t>1.1.4.08.01.</t>
  </si>
  <si>
    <t>1.1.4.08.01.01</t>
  </si>
  <si>
    <t>1.1.4.08.01.02</t>
  </si>
  <si>
    <t>1.1.4.08.01.03</t>
  </si>
  <si>
    <t>1.1.4.08.01.04</t>
  </si>
  <si>
    <t>1.1.4.08.01.05</t>
  </si>
  <si>
    <t>1.1.4.08.01.06</t>
  </si>
  <si>
    <t>1.1.4.08.02.</t>
  </si>
  <si>
    <t>1.1.4.08.02.01</t>
  </si>
  <si>
    <t>demontaža kompletenga tobogana ( nosilne kovinske konstrukcije) in plastične steze/drsalnice
* v kompletu po ogledu na objektu z nakladanjem in odvoz v deponijo (ali po navodilu investitorja);</t>
  </si>
  <si>
    <t>1.1.4.08.03.</t>
  </si>
  <si>
    <t>1.1.4.08.03.01</t>
  </si>
  <si>
    <t>kompletna odstranitev za vso drobno opremo</t>
  </si>
  <si>
    <t>1.1.4.08.04.</t>
  </si>
  <si>
    <t>1.1.4.08.04.01</t>
  </si>
  <si>
    <t>1.1.4.08.05.</t>
  </si>
  <si>
    <t>1.1.4.08.05.01</t>
  </si>
  <si>
    <t>kompletna demontaža in odstranitev kioska</t>
  </si>
  <si>
    <t>1.1.4.08.06.</t>
  </si>
  <si>
    <t>1.1.4.08.06.01</t>
  </si>
  <si>
    <t>kompletna demontaža in odstranitev nadstrešnice dimnezije 3 x 4 m</t>
  </si>
  <si>
    <t>1.1.4.08.07.</t>
  </si>
  <si>
    <t>1.1.4.08.07.01</t>
  </si>
  <si>
    <t>kompletna demontaža in odstranitev nadstrešnice dimenzije 17x5 m, višina 3m</t>
  </si>
  <si>
    <t>1.1.4.08.08.</t>
  </si>
  <si>
    <t>1.1.4.08.08.01</t>
  </si>
  <si>
    <t>1.1.4.08.09.</t>
  </si>
  <si>
    <t>1.1.4.08.09.01</t>
  </si>
  <si>
    <t>demontaža in odstranitev žične ograje s tkanino, višina ca. 3m (izmera po dolžini ograje)</t>
  </si>
  <si>
    <t>rušenje in odstranitev opeke z ometom</t>
  </si>
  <si>
    <t>1.1.4.08.09.02</t>
  </si>
  <si>
    <t>rušenje in odstranitev betona</t>
  </si>
  <si>
    <t>1.1.4.08.10.</t>
  </si>
  <si>
    <t>1.1.4.08.10.01</t>
  </si>
  <si>
    <t>1.1.4.01.05.</t>
  </si>
  <si>
    <t>1.1.4.01.05.01</t>
  </si>
  <si>
    <t>1.1.4.01.05.02</t>
  </si>
  <si>
    <t>posek in odstranitev drevesa premera nad 50 cm, vključno s panjem</t>
  </si>
  <si>
    <t>Posek dreves in izkop panjev, vključno z razrez in odvozom v trajno deponijo ter stroški deponije
Opomba: posamezna drevesa na lokaciji so spomeniško zaščitena, zato morajo biti drevesa predvidena za posek predhodno označena!</t>
  </si>
  <si>
    <t>posek in odstranitev drevesa premera do 50 cm, vključno s panjem</t>
  </si>
  <si>
    <t>Predhodna dela - čiščenje terena (v ceni postavke zajeti tudi odvoz v trajno deponijo, vključno z vsemi stroški deponije):
&gt; posek in odstranitev grmičevja, plezavke ipd. - ocena ca. 200m2;
&gt; čiščenje terena raznih rastlinskih odpadkov (trava, veje, ipd.) mešanih z zemljo;
&gt; odstranitev raznih začasnih ograj in zapor iz pločevine ali lesa (med posameznimi objekti);
* strošek oceniti po predhodnem ogledu na terenu;</t>
  </si>
  <si>
    <t>RUŠITVE, DEMONTAŽE IN ODSTRANJEVANJA</t>
  </si>
  <si>
    <r>
      <rPr>
        <u/>
        <sz val="9"/>
        <rFont val="Arial"/>
        <family val="2"/>
        <charset val="238"/>
      </rPr>
      <t>opis objektov:</t>
    </r>
    <r>
      <rPr>
        <sz val="9"/>
        <rFont val="Arial"/>
        <family val="2"/>
        <charset val="238"/>
      </rPr>
      <t xml:space="preserve">
 - temelji objekta so pasovni AB, dimenzije cca 50 x 80 cm
 - vzdolžni temeljni nastavki so AB dim. cca 30 x 100 cm
 - vmesni parapeti med kabinami so AB , debeline 10 cm 
 - talna plošča AB debeline 10 cm
 - zunanja stena je pozidana z opeko NF, deb. 15 cm, obojestransko ometana, na vsakih 4,0 m je stena ojačana z opečnimi stebri
 - ostala nosilna konstrukcija in ostrešje je iz masivnega lesa
 - predelne stene so lesene debeline c.a 3,0 cm
 - streha je nesimetrična dvokapnica- kritina azbest valovite plošče, obrobe iz pocinkane jeklene pločevine
 - okna in vrata so lesena, razen enih</t>
    </r>
  </si>
  <si>
    <t>Zaščita brežin s PVC folijo na brežinah prostega izkopa je potrebno vkalkulirati v ceno.</t>
  </si>
  <si>
    <t>Izkop gradb.jame, 0&lt;gl.≤2,0m, 3.-ktg.
1.faza (izkop za izvajanje diafragme, JG kolov, grede in široki izkop)
- umetni nasip in peščen-zaglinjen prod</t>
  </si>
  <si>
    <t>Izkop gradb.jame, 2&lt;gl.≤3,0m, 3.-ktg.
2.faza (izkop za izvajanje sider in široki izkop)
- peščen, zamljen in zaglinjen prod</t>
  </si>
  <si>
    <t>1.2.1.01.01.03</t>
  </si>
  <si>
    <t>1.2.1.01.01.04</t>
  </si>
  <si>
    <t>Izkop gradb.jame, 3&lt;gl.&gt;10,0m, 3.-ktg. - globine:
4.faza (izkop do dna gradbene jame - po odstranitvi razpor diafragme)
- peščen, zamljen in zaglinjen prod</t>
  </si>
  <si>
    <t>1.2.1.01.01.05</t>
  </si>
  <si>
    <t>Ročni izkop kot pomoč strojnemu izkopu na lokalnih mestih kjer ni mogoč strojni izkop v celoti.</t>
  </si>
  <si>
    <t>Ročni izkop - ocena.</t>
  </si>
  <si>
    <t>1.2.1.01.03.</t>
  </si>
  <si>
    <t>Nakladanje izkopnega materiala na kamion in odvoz na deponijo.</t>
  </si>
  <si>
    <t>1.2.1.01.03.01</t>
  </si>
  <si>
    <t>Nakladanje in odvoz zemeljskega materiala na stalno deponijo, vključno s stroški deponiranja.
- zemljino odpelje izvajalec in jo po postopku R5 preda pooblaščenem predelovalcu kar je zajeti v ceni postavke</t>
  </si>
  <si>
    <t>1.2.1.01.03.02</t>
  </si>
  <si>
    <t>Nakladanje in odvoz zemeljskega materiala primernega za ponovni zasip na začasno deponijo (izven gradbišča po izbiri izvajalca in dogovoru z naročnikom), vključno s stroški urejanja deponije.</t>
  </si>
  <si>
    <t>1.2.1.01.04.</t>
  </si>
  <si>
    <t>Izvedba utrditve planuma dna temeljnih tal po izkopu v zemljini 3.ktg, s planiranjem ±3cm ter statično utrditvijo do zahtevane nosilnosti.</t>
  </si>
  <si>
    <t>1.2.1.01.04.01</t>
  </si>
  <si>
    <t>Dobava enakomerno zrnate kamnine/drobljenec in izvedba tamponske posteljice/blazine, vključno z zgoščevanjem in utrjevanjem po plasteh (po zahtevah iz načrta GK) ter izdelavo planuma na vrhu tamponske posteljice/blazine</t>
  </si>
  <si>
    <t>1.2.1.02.03.</t>
  </si>
  <si>
    <t>Dobava enakomerno zrnate kamnine/drobljenec in izvedba drenažnega zasipa za temelji in kletnimi zidovi, vključno s komprimiranjem v slojih po plasteh (po zahtevah iz načrta GK).</t>
  </si>
  <si>
    <t>1.2.1.02.03.01</t>
  </si>
  <si>
    <t>1.2.1.02.04.</t>
  </si>
  <si>
    <t>Nakladanje in dovoz zemeljskega materiala 3.ktg iz začasne deponije (material od izkopa) ter izvedba zasipa za temelji in kletnimi zidovi, vključno s komprimiranjem v slojih po plasteh (po zahtevah iz načrta GK).</t>
  </si>
  <si>
    <t>1.2.1.02.04.01</t>
  </si>
  <si>
    <t>Dobava in vgraditev geotekstila na izveden planum temeljnih tal za ločilno plast pod kamnito posteljico oz. tamponsko blazino (po načrtu GK), vključno z izvedbo preklopov na stikovanju
* izmera količin po neto prekriti površini z geotekstilom, brez upoštevanja preklopne površine</t>
  </si>
  <si>
    <t>Ločilna plast iz geotekstila, natezne trdnosti večje od 20kN/m (v obeh smereh - prečno in vzdolžno) 
* površina planuma gr.jame 19.653m2 + rob brežine 633,00 m2 (v višini ca. 0,8m oz. min. v deb. tamponske blazine)</t>
  </si>
  <si>
    <t>1.2.2.02.00.</t>
  </si>
  <si>
    <t>Opombe in opozorila k izvajanju del:</t>
  </si>
  <si>
    <t>1.2.2.02.00.01</t>
  </si>
  <si>
    <t>Pred izvedbo JG slopov na severnem delu, mora biti obstoječa klet objekta A zasuta ! 
Zasutje se izvede po plasteh in ustrezno komprimira - zajeto v popisu obst. objekta A.</t>
  </si>
  <si>
    <t xml:space="preserve">Posebna gradbiščna ureditev in oprema (npr. delovni platoji, podesti, odri, zaščitni odri, ograde in drugi potrebni ukrepi za varno delo) za potrebe vgrajevanja "Jet Grouting" kolov (pos.gr. ured./opr. za "Jet Grouting" kole), po izvajalčevem načrtu ureditve delovišča/gradbišča, ki mora upoštevati naravno in organizacijsko stanje same lokacije gradbišča. </t>
  </si>
  <si>
    <t>Gradbiščna ureditev, vzdrževanje in odstranitev opreme (strojna mehanizacija, podesti, odri, zaščitni odri, ograde in drugi potrebni ukrepi za varno delo). Vključno z odstranjitvijo vsega odpadnega materiala, povzročenega zaradi izvajanja del, tudi presežek pri izkopu.</t>
  </si>
  <si>
    <t>1.2.2.02.01.03</t>
  </si>
  <si>
    <t>Geodetsko zakoličenje osi  Jet Grouting kolov ‐ pavšal ‐ fiksni znesek.</t>
  </si>
  <si>
    <t>Na terenu so bili odvzeti vzorci zemljine in opravljene analize vzorcev stanja tal, pri tem je ugotovljeno, da ima zemljina prekoračene opozorilne vrednosti svinca (133), prekoračene mejne vrednosti bakra (88,6) in cinka (225). Skladno z zahtevami zakonodaje in PVO, je potrebno vso zemljino, ki se trajno odstrani, sicer obravnavati kot nenevaren odpadek, vendar je uporaba zemeljine oz. predelave predvidena po postopku predelave R5.</t>
  </si>
  <si>
    <t>doplačilo k osnovnemu izkopu - otežen izkop z mini mehanizacijo v zemljini 3.ktg.
- izkop pod razporami</t>
  </si>
  <si>
    <t xml:space="preserve">Injektirani navpični koli po sistemu "JET Grouting" ("JET Grouting" koli), izdelani s pomočjo uvrtavanja delovne cevi in injeciranjem cementne ali cementno/betonitne suspenzije (pod pritiskom, odvisnim od tehnologije, tudi s pomočjo/podporo zraka in/ali vode) v zemljino za poboljšanje temeljnih tal ali pri izvedbi zaščite gradbene jame ter naknadno vgradnjo armature-jeklene palice. V postavki je potrebno zajeti tudi vsa pripravljalna in zaključna dela - obračun po številu kolov.
V postavki za vgradnjo kolov so navedene zahteve glede tehnologije izvajanja in premera kola (D = od 0 do zgornje meje premera), dodatno po potrebi tudi parametri iz načrta. Obračun za vgradnjo kolov se vrši po skupni dolžini/globini kolov.
Upoštevati je potrebno tudi izdelavo testnega polja s tremi "JET Grouting" koli D=60cm. Testne  JG  kole  se  odkoplje  in  preveri nastanek JG kola. Za izvedbo vseh preostalih JG slopov se uporabi parametre injektiranja, s katerimi se je na testnem polju dokazalo s projektom predviden premer JG slopa. </t>
  </si>
  <si>
    <t>Vertikalni "JET Grouting" koli D=60cm
- globine: 0-6m = 152kos
- trdnostni razred: C12/15</t>
  </si>
  <si>
    <t>Vertikalni "JET Grouting" koli D=60cm
- globine: 0-9m = 99kos
- trdnostni razred: C12/15</t>
  </si>
  <si>
    <t>Poševni  "JET Grouting" koli - koze v odklonu 10° od vertikale, D=60cm
- globine: 0-9m = 43kos
- trdnostni razred: C12/15</t>
  </si>
  <si>
    <t>Vertikalni "JET Grouting" koli D=60cm
- globine: 1,1-9m = 11kos
- trdnostni razred: C12/15</t>
  </si>
  <si>
    <t>Poševni  "JET Grouting" koli - koze v odklonu 10° od vertikale, D=60cm
- globine: 1,1-9m = 5kos
- trdnostni razred: C12/15</t>
  </si>
  <si>
    <t>1.2.2.02.02.04</t>
  </si>
  <si>
    <t>1.2.2.02.02.05</t>
  </si>
  <si>
    <t>1.2.2.02.03.</t>
  </si>
  <si>
    <t>Armatura "JET Grouting" kolov, z vgradnjo - vtiskanjem v svežo betonsko mešanico.</t>
  </si>
  <si>
    <t>1.2.2.02.03.01</t>
  </si>
  <si>
    <t>Armatura B 500-B - jeklena palica RA Φ=28mm (1kos/kol)</t>
  </si>
  <si>
    <t>1.2.2.02.04.</t>
  </si>
  <si>
    <t>Priprava za povezavo "JET Grouting" kolov z AB gredo/temeljem.</t>
  </si>
  <si>
    <t>1.2.2.02.04.01</t>
  </si>
  <si>
    <t xml:space="preserve">Obsekavanje betona na vrhu-glavi "JET Grouting" kola (ne glede na razred trdnosti betona) s čiščenjem površine, vključno z ohranitvijo armature in krivljenjem armaturih palic za povezavo z gredo/temeljem (po načrtu) in odstranitvijo odpadnega materiala. Premer kola (D): 60cm
</t>
  </si>
  <si>
    <t>1.2.2.02.05.</t>
  </si>
  <si>
    <t>Izvedba povezovalne grede na vrhu JET grouting kolov</t>
  </si>
  <si>
    <t>Postavitev opaža vut za sidra. Oblika prirezan pravokotnik dimenzij cca 40x40x23cm</t>
  </si>
  <si>
    <t>Dvostransko opaženje povezovalne grede z vsem potrebnim opiranjem.</t>
  </si>
  <si>
    <t>Dobava, krivljenje in polaganje armature vezne grede B500B. Jeklo kvalitete B500B - palice RA Φ≤12mm</t>
  </si>
  <si>
    <t>Dobava, krivljenje in polaganje armature vezne grede B500B. Jeklo kvalitete B500B - palice RA Φ≥14mm</t>
  </si>
  <si>
    <t>Dobava in betoniranje vezne grede z betonom C30/37, XC4, d32.</t>
  </si>
  <si>
    <t>Posebna gradbiščna ureditev in oprema (npr. delovni platoji, podesti, odri, zaščitni odri, ograde in drugi potrebni ukrepi za varno delo) za potrebe vgrajevanja "geotehničnih sider", po izvajalčevem načrtu ureditve delovišča/gradbišča, ki mora upoštevati naravno in organizacijsko stanje same lokacije gradbišča.</t>
  </si>
  <si>
    <t>Transport in selitev strojne mehanizacije in ostale opreme.</t>
  </si>
  <si>
    <t>Gradbiščna ureditev, vzdrževanje in odstranitev opreme (strojna mehanizacija, zaščitni odri, ograde in drugi potrebni ukrepi za varno delo). Vključno z odstranjitvijo vsega odpadnega materiala, povzročenega zaradi izvajanja del, tudi presežek pri izkopu.</t>
  </si>
  <si>
    <t>Izdelava začasnih tripremenskih geotehničnih sider nazivnega preseka 1,5cm2 (skupno 4,5cm2), kvalitete fpy/fpu = 1670/1860 Mpa s silo zaklinjanja 340kN ter nosilnostjo 586kN, po sistemu jet-grouting, dolžine 13 m, dolžina veznega dela sidra 6 m, dolžina prostega dela sidra 7 m, vrtanje pod kotom. Prednapenjanje sider se izvede v smislu navodil in zahtev EN 22477‐5, vsa sidra je potrebno napeti z enostavnim napenjalnim preizkusom, 10% sider je potrebno testirati s popolnim preizkusom napenjanja, za vsa sidra je potrebno voditi protokole napenjanja sider! 
Upoštevati je potrebno tudi izdelavo 3 testnih sider.  Na podlagi tesnih sider se določi točno dolžino sider, točno dolžino veznega dela sider in nosilnost sider</t>
  </si>
  <si>
    <t>Tripremenska sidra, F=340kN, po zahtevah iz načrta:
Naklon sidra = 10°,  20°, 30° od horizontale
F= 340kN
dolžina sidra: 13,0m</t>
  </si>
  <si>
    <t>1.2.2.02.05.01</t>
  </si>
  <si>
    <t>1.2.2.02.05.02</t>
  </si>
  <si>
    <t>1.2.2.02.05.03</t>
  </si>
  <si>
    <t>1.2.2.02.05.04</t>
  </si>
  <si>
    <t>1.2.2.02.05.05</t>
  </si>
  <si>
    <t>AB DIAFRAGMA</t>
  </si>
  <si>
    <t>Posebna gradbiščna ureditev in oprema (npr. delovni platoji, podesti, odri, zaščitni odri, ograde in drugi potrebni ukrepi za varno delo) za potrebe vgrajevanja "diafragme", po izvajalčevem načrtu ureditve delovišča/gradbišča, ki mora upoštevati naravno in organizacijsko stanje same lokacije gradbišča.</t>
  </si>
  <si>
    <t>Geodetsko zakoličenje osi  diafragme ‐ pavšal ‐ fiksni znesek.</t>
  </si>
  <si>
    <t>1.2.2.04.01.03</t>
  </si>
  <si>
    <t>Pripravljalna dela pred pričetkom del.</t>
  </si>
  <si>
    <t>Rušenje in odstranitev obstoječega armirano-betonskega zaklonišča, komplet vse stene, plošče, temelji.  Nalaganje ruševin na kamion, odvoz na deponijo ter plačilo takse. Količina je ocenjena. Zasutje praznine po odstranitvi rušitev je zajeto v zemeljskih delih.</t>
  </si>
  <si>
    <t>Višinska prilagoditev cevi raziskovalnih vodnjakov. Delo vključuje odrez cevi vodnjaka na ustrezno višino, ponovno varjenje prirobe in pokrova z vijaki.</t>
  </si>
  <si>
    <t>Izdelava povoznih jaškov za zaščito vodnjakov. Okrog vodnjaka se skoplje in zabetonira okroglo betonsko cev s povoznim litoželeznim pokrovom. Pokrov mora biti dovolj nosilen za gradbeno mehanizacijo. Sam začasni jašek se lahko izvede tudi cca 0,5 m pod nivojem delavnega platoja za mehanizacijo VGJ.
Med izvedbo posega v strukturo vodnjaka je potreben stalni nadzor projektanta vodnjakov in strokovnega predstavnika podjetja Pivovarna Laško Union. Poseg v vodnjak lahko opravlja samo strokovno usposobljena oseba z izkazanimi referencami za podobne posege.</t>
  </si>
  <si>
    <t>1.2.2.04.02.03</t>
  </si>
  <si>
    <t>Izvedba vodilnega kanala diafragme:</t>
  </si>
  <si>
    <t>Strojni izkop vodilnega kanala. Izkop v zemljišču III. kategorije z odvozom materiala na deponijo.</t>
  </si>
  <si>
    <t>Izdelava enostranskega opaža vodilnega kanala z razpiranjem.</t>
  </si>
  <si>
    <t>Dobava in polaganje enostavne armature vodilnega kanala B500A.  Jeklo kvalitete B500B - palice RA Φ≤12mm</t>
  </si>
  <si>
    <t>Betoniranje vodilnega kanala z betonom C 20/25, povprečno 2x0.25x1.2m</t>
  </si>
  <si>
    <t>Rušenje in odstranitev notranje strani vodilnega kanala z odvozom ruševin na deponijo 10 km.</t>
  </si>
  <si>
    <t>1.2.2.04.03.</t>
  </si>
  <si>
    <t>1.2.2.04.03.01</t>
  </si>
  <si>
    <t>1.2.2.04.03.02</t>
  </si>
  <si>
    <t>1.2.2.04.03.03</t>
  </si>
  <si>
    <t>1.2.2.04.03.04</t>
  </si>
  <si>
    <t>1.2.2.04.03.05</t>
  </si>
  <si>
    <t>1.2.2.04.03.06</t>
  </si>
  <si>
    <t>Izvedba diafragme:</t>
  </si>
  <si>
    <t>Izkop za diafragmo debeline 0,60 m s posebnim strojem v zemljišču III. kategorije z odvozom materiala na deponijo do 4 km. Izkop poteka z uporabo biorazgradljive izplake, ki ima ustrezen tehnični list za uporabo na vodovarstvenem območju. V ceno je všteta tudi postavitev postrojenja ter poraba elektrike in vode.</t>
  </si>
  <si>
    <t>Dobava, krivljenje, sestavljanje ter vstavljanje armaturnih košev za diafragmo. Jeklo kvalitete B500B - palice RA Φ≤12mm</t>
  </si>
  <si>
    <t>Dobava, krivljenje, sestavljanje ter vstavljanje armaturnih košev za diafragmo. Jeklo kvalitete B500B - palice RA Φ≥14mm</t>
  </si>
  <si>
    <t>Dobava in vgradnja betona C30/37, XC4, d32, N (PV‐II) za betoniranje panelov diafragme po kontraktorskem postopku. Dodanih +5% na skupno količino.</t>
  </si>
  <si>
    <t>Čiščenje odkopane diafragme z vodnim curkom ter morebitno obklesanje diafragme po izkopu.</t>
  </si>
  <si>
    <t>Sekanje slabšega betona na vrhu diafragme (cca 50 cm)  z odvozom ruševin na deponijo 10 km.</t>
  </si>
  <si>
    <t>1.2.2.04.04.</t>
  </si>
  <si>
    <t>1.2.2.04.04.01</t>
  </si>
  <si>
    <t>1.2.2.04.04.02</t>
  </si>
  <si>
    <t>1.2.2.04.04.03</t>
  </si>
  <si>
    <t>1.2.2.04.04.04</t>
  </si>
  <si>
    <t>1.2.2.04.04.05</t>
  </si>
  <si>
    <t>1.2.2.04.04.06</t>
  </si>
  <si>
    <t>Izvedba povezovalne grede na vrhu panelov diafragme:</t>
  </si>
  <si>
    <t>Opaž za opažanje notranje stene vezne grede z vsem potrebnim opiranjem.</t>
  </si>
  <si>
    <t>1.2.2.04.05.</t>
  </si>
  <si>
    <t>1.2.2.04.05.01</t>
  </si>
  <si>
    <t>Dobava in betoniranje vezne grede z betonom C30/37, XC4, d32</t>
  </si>
  <si>
    <t>1.2.2.04.05.02</t>
  </si>
  <si>
    <t>1.2.2.04.05.03</t>
  </si>
  <si>
    <t>1.2.2.04.05.04</t>
  </si>
  <si>
    <t>1.2.2.04.06.</t>
  </si>
  <si>
    <t>1.2.2.04.06.01</t>
  </si>
  <si>
    <t>Razpora MP150 razpon 9.3 m</t>
  </si>
  <si>
    <t>Razpora MP150 razpon 12.2 m</t>
  </si>
  <si>
    <t>Razpora MP150 razpon 15.5 m</t>
  </si>
  <si>
    <t>Razpora MP150 razpon 16.7 m</t>
  </si>
  <si>
    <t>Dobava in postavitev jeklene sidrne grede sestavljene iz dveh jeklenih U profilov. Za podlaganje profilov pod ustreznim naklonom se uporabijo jeklene podložne pločevine oz. trd les. Na mestih vnosa točkovne obtežbe (mesto sidranja) sta profila ustrezno ojačana in bočno podprta. Odstranitev grede po končanih delih. Upoštevati 2x C profil /m1.</t>
  </si>
  <si>
    <t>Jeklena greda na jeklenih zagatnih stenah</t>
  </si>
  <si>
    <t>Jeklena greda na JG kolih</t>
  </si>
  <si>
    <t>Posebna gradbiščna ureditev in oprema (npr. delovni platoji, podesti, odri, zaščitni odri, ograde in drugi potrebni ukrepi za varno delo) za potrebe vgrajevanja "zagatnic", po izvajalčevem načrtu ureditve delovišča/gradbišča, ki mora upoštevati naravno in organizacijsko stanje same lokacije gradbišča</t>
  </si>
  <si>
    <t>Transport, postavitev in odstranitev opreme in stroja za zabijanje in izvlačenje zagatnic.</t>
  </si>
  <si>
    <t>Transport zagatnih sten na gradbišče vključno z manipulacijo na gradbišču in odvozom.</t>
  </si>
  <si>
    <t>Gradbiščna ureditev, vzdrževanje in odstranitev opreme (strojna mehanizacija, zaščitni odri, ograde in drugi potrebni ukrepi za varno delo). Vključno z čiščenjem gradbišča po končanih delih.</t>
  </si>
  <si>
    <t>Geodetsko zakoličenje osi  jeklenih zagatnic ‐ pavšal ‐ fiksni znesek.</t>
  </si>
  <si>
    <t>1.2.2.06.01.03</t>
  </si>
  <si>
    <t>1.2.2.06.01.04</t>
  </si>
  <si>
    <t>Zabijanje in izvlačenje jeklenih zagatnic tipa Larssen 604n, kvaliteta jekla S270 (Max=393 kNm/m), s strojem in vibratorjem z regulacijo moči, dolžine 9,0m. Medsebojno stikanje posameznih zagatnic mora biti izvedno tako, da je zagotovljena ustrezna povezanost zagatnic - neprepustnost (zagatnice se v vogalih ustrezno povežejo z vogalnimi elementi (tip 20 ali V200)). 
- skupna dolžina varovanja L=177m</t>
  </si>
  <si>
    <t>Obrabnina in amortizacija zagatnih sten tipa Larssen 604n, S270 (Max=393 kNm/m), dolžine 9,0m za 150 dni - OCENA.</t>
  </si>
  <si>
    <t>Zabijanje, najem in izvlačenje jeklenih zagatnic.</t>
  </si>
  <si>
    <t>ODVODNJAVANJE GRADBENE JAME</t>
  </si>
  <si>
    <t>Dobava potrebnega materiala in izvedba začasnega odvodnjavanja vode (občasna padavinska in pronicajoča terenska voda) iz gradbene jame v času trajanja izvajanja del v odprti gradbeni jami.</t>
  </si>
  <si>
    <t>Izdelava jaška iz betonske cevi D= 100 cm, glob. do 1,5m za črpanje vode, vključno s potrebnimi zemeljskimi deli (izkop za jašek in poglobitve za usmerjanje vode v jaške). Količina ocenjena.</t>
  </si>
  <si>
    <t>črpanje talne vode s prenosljivo potopno črpalko s primerno kapaciteto, vključno z odvajanjem vode v primeren jarek oz. obstoječo kanalizacijo - izvajalec pridobi soglasje VOKA. Količina ocenjena.</t>
  </si>
  <si>
    <t>h</t>
  </si>
  <si>
    <t>Izdelava katastra poškodb.</t>
  </si>
  <si>
    <t>Izdelava katastra poškodb vseh okoliških objektov ter komunalne infrastrukture s predhodnim komisijskim pregledom. Kataster poškodb z dokumentacijo je izdelati še pred pričetkom vseh del.</t>
  </si>
  <si>
    <t>Izvajanje kontrolnih meritev med in po izvedbi varovanja gradbene jame.</t>
  </si>
  <si>
    <t>Vgradnja inklinacijske cevi v diafragmo. V ceno je vštet material in vgradnja. Pet inklinometrskih cevi dolžine 7, 9 in 13m.</t>
  </si>
  <si>
    <t>Dobava in namestitev devetih merskih sider.</t>
  </si>
  <si>
    <t>Dobava in namestitev devetih merskih točk na terenu.</t>
  </si>
  <si>
    <t>Dobava in namestitev devetih merskih točk na objektih.</t>
  </si>
  <si>
    <t>Dobava in namestitev devetih merskih točk na stenah varovanja gradbene jame.</t>
  </si>
  <si>
    <t>Vgradnja cevi za kontrolo homogenosti v diafragmo. V ceno je vštet material in vgradnja 2 oziroma 4 jeklene cevi na lamelo, vgradi se v 10 lamel. Cevi je potrebno nemudoma po vgradnji zaliti z vodo.</t>
  </si>
  <si>
    <t>Meritve homogenosti betona CSL (Cross-hole Sonic Logging) skladno s standardom ASTM D6760-16  Standard Test Method for Integrity Testing of Concrete Deep Foundations by Ultrasonic Crosshole Testing. Meritve se izvede za 10 lamel.</t>
  </si>
  <si>
    <t>Meritev izkopnega profila lamele diafragme s Caliper-jem. Meritev se izvede ob začetku izgradnje lamel diafragme, v treh lamelah ob začetku izgradnje lamele, v dveh kasneje ter po potrebi in sicer v primeru, da geomehanski nadzor potrdi anomalije pri izkopu lamele.</t>
  </si>
  <si>
    <t>Meritve tlakov na vseh jeklenih razporah diafragme.</t>
  </si>
  <si>
    <t>1.2.2.08.02.03</t>
  </si>
  <si>
    <t>1.2.2.08.02.04</t>
  </si>
  <si>
    <t>1.2.2.08.02.05</t>
  </si>
  <si>
    <t>1.2.2.08.02.06</t>
  </si>
  <si>
    <t>1.2.2.08.02.07</t>
  </si>
  <si>
    <t>1.2.2.08.02.08</t>
  </si>
  <si>
    <t>1.2.2.08.02.09</t>
  </si>
  <si>
    <t>1.2.2.08.02.10</t>
  </si>
  <si>
    <t>1.2.2.08.02.11</t>
  </si>
  <si>
    <t>1.2.2.08.02.12</t>
  </si>
  <si>
    <t>1.2.2.08.02.13</t>
  </si>
  <si>
    <t>1.2.2.08.02.14</t>
  </si>
  <si>
    <t>1.2.2.08.03.</t>
  </si>
  <si>
    <t>1.2.2.08.03.01</t>
  </si>
  <si>
    <t>Izvedba piezometra globine 10 m z dobavo in vgradnjo PVC cevi φ3'' v dolžini 10m, (konstrukcija piezometra (gledano iz površja); 5m polna cev + 4m filtrski odsek + 1m polna cev/usedalnik). Ustje piezometra mora biti betonirano, vgrajena mora biti sonda za kontinuirani avtomatski zajem podatkov. Pred vgradnjo sonde je potrebno izvesti aktivacijo piezometra po metodi airlifta v trajanju min. 4h. Vključno z zakoličbo lokacij vrtin.</t>
  </si>
  <si>
    <t>Nabava in vgradnja kontinuiranih merilnikov nivoja podzemne vode. Meritve se izvajajo na novem in obstoječem piezometru.</t>
  </si>
  <si>
    <t>Meritev v piezometrih, vključno z obdelavo podatkov ter periodičnim poročilom. Meritve se izvajajo na novem in obstoječem piezometru.</t>
  </si>
  <si>
    <t>Izvedba piezometra, merilnikov in meritev</t>
  </si>
  <si>
    <t>GEODETSKA DELA</t>
  </si>
  <si>
    <t>Po rušitvi garderobnih delov ob objektu A, je potrebno obvezno izvajati monitoring vplivov izkopa in zaščite gradbene jame na obstoječ vstopni objekt (objekt A, ki je pod posebno zaščito ZVKDS) in pravočasno izvajati vse morebitno potrebne ukrepe za njegovo stabilnost  !</t>
  </si>
  <si>
    <t>armatura za brizgani beton - izravnava JG kolov - mreže MA Q196, B500A (enoslojno polaganje, skupne teže ca. 3,5-4,0kg/m2)</t>
  </si>
  <si>
    <t>Vgrajevanje jeklene armaturne mreže za ojačitev brizganega betona, vključno z morebitnimi pritrdili (npr. kljuke iz jeklenih armaturnih palic). Armatura mora ustrezati statičnim zahtevam. 
* izmera po površini brizganega betona (brez upoštevanja odrezov in preklopov na stičiščih), v postavki navedena teža armature na 1m2 površine brizganega betona;</t>
  </si>
  <si>
    <t xml:space="preserve">Splošna in tehnična določila za izvajanje rušitvenih del, ki so zajeta v cenah izvedbe posameznih postavk predmetnih del  </t>
  </si>
  <si>
    <t>op.: rušitvena/demontažna dela znotraj in zunaj objekta A so zajeta ločeno (v sklopu ˝2.1.1.-  objekt A˝), upoštevaati pa je potrebno rušitev/demontažo in odstranitev zun.komunalnih vodov in priključkov na objekt A;</t>
  </si>
  <si>
    <t>Ponudnik-izvajalec se je, pred izdelavo ponudbe za rušitvena dela, dolžan seznaniti z obstoječim stanjem objektov in površin ter na osnovi predhodnega ogleda na lokaciji in posameznih objektov predvidenih za rušenje, po lastni presoji določiti stroške rušenja in odstranitve materiala za posamezne postavke, ki tak način vrednotenja stroškov predpisujejo!</t>
  </si>
  <si>
    <t xml:space="preserve">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potrebnimi odri (delovni, varovalni) in drugimi varovalnimi ukrepi, ki so potrebni za izvajanje osnovnih del in varnega dela;
- stroške morebitnega začasnega podpiranja in opiranja posameznih konstrukcijskih elementov;
- stroške morebitnih zaščit posameznih elementov objekta na zahtevo ZVKDS;
</t>
  </si>
  <si>
    <t>pred odstranitvijo je potrebno preveriti ali so objekti odklopljeni od dovodnih komunalnih vodov (priključki) in v kolikor se ugotovi da niso, je potrebno to izvesti s pristojnimi službami in strokovnim osebjem;
distributer električne energije mora odklopiti vse električne napajalne kable, kateri napajajo obravnavane objekte;</t>
  </si>
  <si>
    <t>Odklop, rušenje/demontaža in odstranitev obstoječe komunalne infrastrukture predvidenih za rušitev znotraj kompleksa (vodovod, kanalizacija, vročevod) in hišnih strojnih instalacij v posameznih objektih (opreme in njihovih vodov), vključno s predhodnimi pripravljalnimi in varovalnimi deli pred samo odstranitvijo.
- predvidena je odstranitev radiatorjev, cevnega omrežja radiatorskega ogrevanja in obstoječe toplotne postaje z vsemi črpalkami, razdelilniki, regulacijskimi in zapornimi elementi, odstranitev drobnega instalacijskega materiala ter držal. Pred odstranitvijo je potrebno preveriti morebitno vsebnost ogrevalne vode v cevnem omrežju in ga preko izpustnih pipic izprazniti. Predvidena je odstranitev in razrez cevnega omrežja iz črnih cevi, delno izoliranih z mineralno volno in oplaščenih z AL-pločevino.
- predvidena je odstranitev vseh prezračevalnih naprav, kanalskega razvoda prezračevanja z vsemi regulacijskimi in zapornimi elementi ter držali. Odstrani se tudi vse vratne in stenske rešetke ter zamrežene odprtine.
- predvidena odstranitev obsega PVC ali LTŽ kanalizacijskih cevi vertikalne in horizontalne fekalne kanalizacije od posameznih sanitarnih predmetov ter naprav iz , ki so med seboj povezane s fazonskimi kosi. Kanalizacijski razvodi so vodeni v zidnih utorih in v sestavi tlakov  ter glavni razvodi v zemljini, vključno z revizijskimi in priključnimi jaški;</t>
  </si>
  <si>
    <t>rušenje/demontaža in odstranitev interne vodovodne instalacije in fekalne kanalizacije (interne povezave znotraj kompleksa in v posameznih objektih) - za vse objekte;</t>
  </si>
  <si>
    <t>demontaža in odstranitev instalacij ter opreme za prezračevanje (interne povezave znotraj kompleksa in v posameznih objektih) - za vse objekte;</t>
  </si>
  <si>
    <t>demontaža in odstranitev instalacij ter opreme ogrevanja (interne povezave znotraj kompleksa in v posameznih objektih) - za vse objekte;</t>
  </si>
  <si>
    <t>demontaža in odstranitev elektroinstalacij ter elektroopreme (interne povezave znotraj kompleksa in v posameznih objektih) in TK instalacij - za vse objekte;</t>
  </si>
  <si>
    <t>Transport in selitve vrtalne garniture in opreme za izdelavo JET Grouting kolov in sider.</t>
  </si>
  <si>
    <t>Nabava, najem in postavitev hidravličnih jeklenih razpornih gred za razpiranje AB stene diafragme. Razpore zmogljivosti 1500kN kot npr. Groundforce Shorco MP150, se prednapnejo do zahtevane sile. Spodaj pritrditev v ab talno ploščo, zgoraj v ab gredo. Po končani izvedbi plošče in stene se razpore demontirajo in odstranijo. Upoštevati ves pomožni in pritrdilni material. Izvedba po načrtu varovanja gradbene jame in navodilih proizvajalca.</t>
  </si>
  <si>
    <r>
      <t>opomba:</t>
    </r>
    <r>
      <rPr>
        <u/>
        <sz val="9"/>
        <rFont val="Arial"/>
        <family val="2"/>
        <charset val="238"/>
      </rPr>
      <t xml:space="preserve"> pred rušitvijo objekta je potrebno demontirati strojno opremo v strojnici bazenske tehnike (del opreme zaščiten po zahtevah ZVKDS) - glej post.1.1.4.02.01.04 !</t>
    </r>
  </si>
  <si>
    <t>kompletno rušenje in odstranitev zaklonišča dim. ca. 200 m2</t>
  </si>
  <si>
    <t>Pred izvedbo del na območju spomeniško zaščitenega objekta A je potrebno predhodno obvestiti ZVKDS. 
Po rušitvi garderobnih delov ob objektu A, je potrebno obvezno izvajati monitoring vplivov izkopa in zaščite gradbene jame na obstoječ vstopni objekt (objekt A, ki je pod posebno zaščito ZVKDS) in pravočasno izvajati vse morebitno potrebne ukrepe za njegovo stabilnost  ! V primeru nastajanja poškodb na objektu A je potrebno dela nemudoma zaustaviti ter zagotoviti dodatne ukrepe in tehnološke rešitve, ki bodo zagotovile varnost vstopnega objekta A!</t>
  </si>
  <si>
    <r>
      <rPr>
        <u/>
        <sz val="9"/>
        <rFont val="Arial"/>
        <family val="2"/>
        <charset val="238"/>
      </rPr>
      <t>velikost objektov:</t>
    </r>
    <r>
      <rPr>
        <sz val="9"/>
        <rFont val="Arial"/>
        <family val="2"/>
        <charset val="238"/>
      </rPr>
      <t xml:space="preserve"> 
skupna  velikost zun.površin: ca. 17.570 m2</t>
    </r>
  </si>
  <si>
    <t>1.1.4.08.01.07</t>
  </si>
  <si>
    <t>1.1.4.08.01.08</t>
  </si>
  <si>
    <t>demontaža in odstranitev žične ograje okoli balinišča, višina ca. 3m (izmera po dolžini ograje)</t>
  </si>
  <si>
    <t>1.1.4.08.11.</t>
  </si>
  <si>
    <t>1.1.4.08.11.01</t>
  </si>
  <si>
    <t>demontaža in odstranitev žične ograje na parapetnem zidu balinišča, višine 1,0 m (izmera po dolžini ograje)</t>
  </si>
  <si>
    <t>1.1.4.08.12.</t>
  </si>
  <si>
    <t>1.1.4.08.12.01</t>
  </si>
  <si>
    <t>1.1.4.08.13.</t>
  </si>
  <si>
    <t>1.1.4.08.13.01</t>
  </si>
  <si>
    <t>1.1.4.08.14.</t>
  </si>
  <si>
    <t>1.1.4.08.14.01</t>
  </si>
  <si>
    <t>rezanje asfalta deb. do 10cm ( okoli objekta A  in po potrebi na različnih lokacijah), izmera po dolžini reza - ocena</t>
  </si>
  <si>
    <t>1.1.4.08.14.02</t>
  </si>
  <si>
    <t>1.1.4.08.14.03</t>
  </si>
  <si>
    <r>
      <t>1.1.4.08.15</t>
    </r>
    <r>
      <rPr>
        <sz val="10"/>
        <color rgb="FF0070C0"/>
        <rFont val="Arial"/>
        <family val="2"/>
        <charset val="238"/>
      </rPr>
      <t>.</t>
    </r>
  </si>
  <si>
    <t>1.1.4.08.15.01</t>
  </si>
  <si>
    <t>1.1.4.09.</t>
  </si>
  <si>
    <t>RUŠITVE NA ZUNANJIH POVRŠINAH (območje Narodnega doma)</t>
  </si>
  <si>
    <t>1.1.4.09.01.</t>
  </si>
  <si>
    <t>1.1.4.09.01.01</t>
  </si>
  <si>
    <t>rušenje in odstranitev kovinske ograje z labirintom (izmera po dolžini ograje)</t>
  </si>
  <si>
    <t>1.1.4.09.02.</t>
  </si>
  <si>
    <t>1.1.4.09.02.01</t>
  </si>
  <si>
    <t>demontaža in odstranitev kovinske ograje nad betonskim zidom ograje (izmera po teži ograje)</t>
  </si>
  <si>
    <t>1.1.4.09.03.</t>
  </si>
  <si>
    <t>1.1.4.09.03.01</t>
  </si>
  <si>
    <t>1.1.4.09.04.</t>
  </si>
  <si>
    <t>1.1.4.09.04.01</t>
  </si>
  <si>
    <t>rušenje in odstranitev opečnega dela ograje  z ometom</t>
  </si>
  <si>
    <t>1.1.4.09.04.02</t>
  </si>
  <si>
    <t>rušenje in odstranitev betonskega dela ograje  z ometom</t>
  </si>
  <si>
    <t>1.1.4.09.05.</t>
  </si>
  <si>
    <t>1.1.4.09.05.01</t>
  </si>
  <si>
    <t>demontaža in odstranitev kovinskih enokrilnih vrat dim. 100 x 200 cm (izmera po kosu)</t>
  </si>
  <si>
    <t>1.1.4.09.06.</t>
  </si>
  <si>
    <t>1.1.4.09.06.01</t>
  </si>
  <si>
    <t>Rušenje in odstranitev kompletne ponikovalnice
- v ceni postavk zajeti sortiranje na gradbiščni deponiji, vključno s kasnejšim odvozom v stalno deponijo in plačilo stroškov trajne deponije;</t>
  </si>
  <si>
    <t>rušenje in odstranitev kompletne ponikovalnice (izmera po kosu)</t>
  </si>
  <si>
    <t>Široki izkop gradbene jame (izkop gradb.jame) - vezljive zemljine ali zrnate kamnine. V postavki je navedena globina izkopa (gl.) in kategorija zemljine (.-ktg.). 
* izmera količin po prostornini izkopa v raščenem terenu.</t>
  </si>
  <si>
    <t>PRIPRAVLJALNA in ZAKLJUČNA DELA PRED RUŠITVAMI</t>
  </si>
  <si>
    <t>Izkop gradb.jame, 3&lt;gl.≤10,0m, 3.-ktg.
3.faza (izkop do dna gradbene jame)
- peščen, zamljen in zaglinjen prod</t>
  </si>
  <si>
    <t>1.2.1.00.01.12</t>
  </si>
  <si>
    <t>Dodatni ukrepi pri izvajanju izkopa in transportu izkopanega materiala:
-  Odkop raščene zemljine mora potekati pri optimalni vlažnosti tal, to je med 80 in 90 % poljske kapacitete v celotni globini izkopa. Če izkop poteka po daljšem suhem obdobju je potrebno tla najmanj 24 ur pred izkopom zaliti z ustrezno količino vode, da se doseže optimalna vlažnost tal. Bolje je, da namakanje poteka počasi in daljši čas. Pred pričetkom del ustreznost vlažnosti tal presodi nadzornik  (ustrezna vlažnost tal v veliki meri zmanjša prašenje ob izkopu, s čimer se zaščiti delavce in ljudi, ki bi se zadrževali v bližini posega).
- Delavci morajo biti obveščeni o vsebnosti nevarnih snovi v tleh, opremljeni z delovno zaščitno obleko, ki jo po koncu del pustijo na delovišču. Na delih gradbišča, kjer poteka zemeljski izkop, ne smejo malicati. Pred odhodom z delovišča se morajo preobleči in umiti roke.
- Pri prevozu mora biti zemeljski material od izkopa pokrit.</t>
  </si>
  <si>
    <t>PRIPRAVLJALNA DELA</t>
  </si>
  <si>
    <t>ZAKLJUČNA DELA</t>
  </si>
  <si>
    <t>1.2.1.01.01.06</t>
  </si>
  <si>
    <t>Izkop lokalnih poglobitev v terenu 3.ktg. globine do 1,5m, za izvedbo dvigalnih jaškov
- poglobitev od kote osnovnega izkopa</t>
  </si>
  <si>
    <t>1.2.2.01.01.02</t>
  </si>
  <si>
    <t>Dobava materiala in izdelava brizganega betona C20/25 za izravnavo površine na JG kolov in AB sten diafragme - zagotoviti ravnost površine z natančnostjo +-2cm/4m (za podlago lepljenjih XPS plošč). V ceni postavke zajeti tudi:
- predhodno pripravo površine (čiščenje z vodo pod pritiskom);
- dovoz potrebne mehanizacije oz. naprav za izvajanje, z vso manipulacijo med izvajanjem (postavitev, premiki) in kasnejši odvoz po končanih delih;
- stroške za morebitne težave pri izvedbi po odsekih;
* izmera po površini, ne glede na število nanosov obrizga. V postavki je navedena skupna debelina sloja (d).</t>
  </si>
  <si>
    <t>IZRAVNAVE POVRŠIN Z BRIZGANIM BETONOM</t>
  </si>
  <si>
    <t xml:space="preserve">izravnava in površinska obdelavo vert.bet.površin (stene AB diafragme) z brizganim betononom deb. do 5cm, (glej sestavo z ozn. Z1.at, Z2.a - v načrtu ARH)
- ni predvideno armiranje; </t>
  </si>
  <si>
    <t>KOLI PO SISTEMU "JET GROUTING" ("JG" KOLI)</t>
  </si>
  <si>
    <t xml:space="preserve">izravnava in površinska obdelava JG kolov z brizganim betononom deb.  5-15cm, (glej sestavo z ozn. Z1.b3t, Z1.b2t - v načrtu ARH)
- armatura zajeta v ločeni postavki; </t>
  </si>
  <si>
    <r>
      <t>Utrditev planuma temeljnih tal v zemljini 3.ktg. 
- zahteve za zbitost tal: 20MPa</t>
    </r>
    <r>
      <rPr>
        <sz val="9"/>
        <rFont val="Calibri"/>
        <family val="2"/>
        <charset val="238"/>
      </rPr>
      <t>≤</t>
    </r>
    <r>
      <rPr>
        <sz val="9"/>
        <rFont val="Arial"/>
        <family val="2"/>
        <charset val="238"/>
      </rPr>
      <t>Ev2&lt;40MPa</t>
    </r>
  </si>
  <si>
    <t>Tamponska blazina (TD=0-63mm) za izvedbo delovnih platojev, v skupni debelini do 30cm, vključno z utrditvijo.
- zahteve na vrhu planuma: Evd ≥ 40MPa; Ev2 ≥ 80MPa
- zgoščenost nasipa: SZ≥ 95% po Proctorju (MPP);</t>
  </si>
  <si>
    <t>Tamponska blazina (TD=0-63mm) pod temelji, v skupni debelini 50-55cm (posamezni vgradni sloj d≤30cm)
- zahteve na vrhu planuma: Ev2 ≥ 100MPa; 
- zgoščenost nasipa: SZ ≥ 98% po Proctorju (MPP);
* pod temelnimi ploščami</t>
  </si>
  <si>
    <t>Drenažni zasip za obodnimi zidovi in temeljno ploščo (TD=0-63mm; posamezni vgradni sloj d≤30cm) 
- zgoščenost nasipa: SZ≥ 95% po Proctorju (MPP);
* v količini predviden zasip me osjo D.01 in ODT kanalom</t>
  </si>
  <si>
    <t>Zasip z zemljino 3.ktg. za temeljno ploščo in obodnimi zidovi (posamezni vgradni sloj d≤30cm)
- zahteve: Ev2 ≥60MPa; zgoščenost nasipa: SZ≥ 98% po Proctorju (MPP);
* v količini je predvidena višina zasipa do vrha stropne plošče kletne etaže</t>
  </si>
  <si>
    <t>1.2.2.04.07.</t>
  </si>
  <si>
    <t>1.2.2.04.07.01</t>
  </si>
  <si>
    <t>1.2.2.04.07.02</t>
  </si>
  <si>
    <t>1.2.2.04.07.03</t>
  </si>
  <si>
    <t>1.2.2.04.07.04</t>
  </si>
  <si>
    <t>Doplačilo za varjenje armature - zaradi katodne zaščite objekta pred blodečimi tokovi s strani železnice je potrebno variti armaturne palice, ki pridejo iz AB lamel diafragme na vzdolžne armaturne palice povezovalne AB grede in vse vzdolžne palice AB grede med seboj na sledeči način:
- Na mestu, kjer se vzdolžne palice lamele diafragme križajo z vzdolžnimi palicami AB grede se na vsaki strani (proti železnici ter proti izkopni jami) izvedejo po 4 vari med palicami lamele in grede. Izvedejo naj se na drugi palici lamele, glej list L-17 elaborata katodne zaščite št.: 1588/2021. Pri tem je potrebno upoštevati, da so konstrukcijski križi v lamelah diafragme natančno privarjeni na vse vzdolžne palice lamele diafragme.
- Na mestih preklopov vzdolžnih palic AB grede se vari vse vzdolžne palice na streme, ki jih obdaja na tem mestu glej list L-17 elaborata katodne zaščite št.: 1588/2021.
* izmera po številu zvarov;</t>
  </si>
  <si>
    <t>izvedba povezave armature z zvari - za potrebe katodne zaščite</t>
  </si>
  <si>
    <t>SKUPNA DELA (preddela, gradbena jama z zaščito, razna in zaključna dela)</t>
  </si>
  <si>
    <t>SKUPNA DELA (preddela, gradbena jama z zaščito, razna in zaključna dela)
(osnova za DDV):</t>
  </si>
  <si>
    <t>1.3.</t>
  </si>
  <si>
    <t>RAZNA IN ZAKLJUČNA SKUPNA DELA</t>
  </si>
  <si>
    <t>1.3.1.</t>
  </si>
  <si>
    <t>1.3.1.00.</t>
  </si>
  <si>
    <t>1.3.1.00.01.</t>
  </si>
  <si>
    <t xml:space="preserve">Za vse postavke velja, da je v ceni upoštevana dobava, usklajevanje z naročnikom in ostalimi izvajalci, organiziranje, montaža in montažni material. </t>
  </si>
  <si>
    <t>ZAŠČITA OBJEKTOV PRED VPLIVI STRESANIH TOKOV</t>
  </si>
  <si>
    <t>1.3.1.00.01.01</t>
  </si>
  <si>
    <t>Dela izvajati po načrtu št.1588/2021 - ˝Načrt  zaščite objekta pred stresanimi tokovi˝, ki ga je izdelalo podjetje CPS d.o.o., Trzin v maju 2021</t>
  </si>
  <si>
    <t>Splošna določila k izvedbi in popisu</t>
  </si>
  <si>
    <t>1.3.1.01.</t>
  </si>
  <si>
    <t>ZAŠČITA PRED BLODEČIMI TOKOVI</t>
  </si>
  <si>
    <t>1.3.1.01.01.</t>
  </si>
  <si>
    <t>1.3.1.00.01.02</t>
  </si>
  <si>
    <t>Kompletna izvedba  zaščite objektov pred blodečimi tokovi</t>
  </si>
  <si>
    <t>1.2.2.08.03.02</t>
  </si>
  <si>
    <t>1.2.2.08.03.03</t>
  </si>
  <si>
    <t>Demontaža, odstranitev in odvoz na deponijo obstoječe usmerniške naprave UKZ in omare s podstavkom (Telekom)</t>
  </si>
  <si>
    <t>Dobava in montaža INOX omare, dimenzij 600x1000x315 z izdelavo in postavljanjem na nov betonski temelj</t>
  </si>
  <si>
    <t>Dobava in montaža drenažne naprave katodne zaščite skladno s tehničnimi zahtevami                                                                           maksimalen tok objekt/tirnica 100A
· maksimalna napetost objekt/tirnica +/-80V
· kratkotrajna zdržna napetost 1000V
· nastavitev izhodnega potenciala 0-3V
· prenapetostna zaščita vhodnega dela (merilne referenčne elektrode, DNKZ)
· prenapetostna zaščita izhodnega dela (objekt, tirnica)</t>
  </si>
  <si>
    <t>Dobava in montaža merilnega mesta z INOX omaro tipski SMM, betonski prefabrikat, komplet s priključnim poljem, ožičeno</t>
  </si>
  <si>
    <t xml:space="preserve">katodni priključkek drenaže z Cu 120mm2 vodnikom na armaturo  </t>
  </si>
  <si>
    <t xml:space="preserve">katodni priključkek merilne tehnike s termitnim varjenje Cu vodnika na armatura  </t>
  </si>
  <si>
    <t xml:space="preserve">Dobava in vgradnja ref. elektrode CuCuSO4 vključno z montažnim priborom in priključitev elektrode na merilni kabel z izdelavo kabelske spojke. </t>
  </si>
  <si>
    <t xml:space="preserve">Dobava in vgradnja Korozijskega kupona za AB konstrukcije vključno z montažnim priborom in priključitev kupona na merilni kabel z izdelavo kabelske spojke. </t>
  </si>
  <si>
    <t xml:space="preserve">Izkop in polaganje električne kabelske kanalizacije stigmaflex fi 50,  in zasip </t>
  </si>
  <si>
    <t>Dobava in montaža naprave KOLEN TZD-1NR, montirana v omari UDR 1 najbližji točki ob elektrificiranem tiru, komplet s priključevanjem</t>
  </si>
  <si>
    <t>Izvedba priključka na tir izolirano bakreno  vrvjo 120 mm2 vključno mehanska zaščita povezav  med drogom in tirnico z ploščo dim. 110x110 cm iz vroče cinkane rebraste pločevine, ki se z INOX stremeni pritrdi na dva praga (INOX matice z zaščito proti odvijanju) tako, da ščiti vrvi med drogom in tirnico. Vključno z vskladitvijo soglasja za priklop</t>
  </si>
  <si>
    <t>Izvedba spojev ozemljitvenega traku Rf30x5 in Fe/Zn 25x4 s križno sponko</t>
  </si>
  <si>
    <t>Dobava in polaganje ozemljitvenega traku Rf30x3 za izenačitev potenciala</t>
  </si>
  <si>
    <t xml:space="preserve">dobava in polaganje kabla NYY 1x16 mm2 </t>
  </si>
  <si>
    <t xml:space="preserve">dobava in polaganje kabla NYY 4x2,5 mm2 </t>
  </si>
  <si>
    <t xml:space="preserve">dobava in polaganje kabla RHH # AWG 14 </t>
  </si>
  <si>
    <t>Priprava in zavarovanje gradbišča</t>
  </si>
  <si>
    <t>Meritve galvanskih stikov varjene armature pred izvedbi posamezne betonaže vključno z poročilom o ustreznosti</t>
  </si>
  <si>
    <t>Vključitev v obratovanje, meritve, funkcijski preizkus in merilno poročilo</t>
  </si>
  <si>
    <t>GEODETSKA DELA IN ZAKOLIČBE</t>
  </si>
  <si>
    <t>Uradna zakoličba parcelnih mej, objektov in novih elementov (tlorisno in z višinskimi točkami) - zakoličbo opravi za to pooblaščen geometer in pripravi elaborat oz. zapisnik o zakoličbi elementov/objektov (v pristnosti predstavnikov naročnika, nadzora in glavnega izvajalca);</t>
  </si>
  <si>
    <t>geodetska zakoličba mej do sosednjih parcel - za določitev gradbene parcele, ki je na razpolago izvajalcu za postavitev gradbišča</t>
  </si>
  <si>
    <t>1.1.1.01.03.</t>
  </si>
  <si>
    <t>Obnova in pomožne zakoličbe s pomočjo geodetske službe, ki jo najema izvajalec, vključno z zavarovanjem zakoličbenih točk ter postavitev gradbenih profilov in prenosom zakoličbe na profile, vključno z višinskimi točkami (za vse nove objekte/elemente gradnje po načrtu);</t>
  </si>
  <si>
    <t xml:space="preserve">Geodetska pripravljalna dela - posnetek obstoječega stanja pred izvedbo del </t>
  </si>
  <si>
    <t>zakoličba in označevanje trase obstoječih komunalnih vodov na terenu.</t>
  </si>
  <si>
    <t>1.1.1.01.03.01</t>
  </si>
  <si>
    <t>1.1.1.01.03.02</t>
  </si>
  <si>
    <t>kompletna obnova in pomožna  zakoličba z zavarovanjem zakoličbenih točk ter postavitev gradbenih profilov za vse nove objekte in novih elementov zunanje ureditve
* v postavki zajeti kompletno vse objekte in vse elemente zunanje ureditve ter komunalne infrastrukture , vključno z vmesnimi kontrolami;</t>
  </si>
  <si>
    <t>RAZNA PREDDELA</t>
  </si>
  <si>
    <t>1.1.3.01.01.02</t>
  </si>
  <si>
    <t>Posebni stroški pripravljalnih del za potrebe ureditve gradbišča in zaradi organizacije del - po predhodnem dogovoru z naročnikom.</t>
  </si>
  <si>
    <t>opomba:
Splošni stroški pripravljalnih del za uredititev-vzpostavitev in vzdrževanje gradbišča ter stroške ukinitve gradbišča po končani gradnji, so zajeti v cenah na enoto postavk (skladno z zahtevami "0.2 - PRIPRAVA - UREDITEV GRADBIŠČA" v sklopu popisa "0.. UVODNI DEL-SPLOŠNO")! 
Posebej se zaračunajo samo posebej navedeni stroški pripravljalnih del!</t>
  </si>
  <si>
    <t>POZOR: Izbrani izvajalec je dolžan v ceni za enoto mere predvideti in vkalkulirati tudi izdelavo testnega polja s tremi JG koli in sidri, katerega se izvede pred pričetkom pilotiranja ‐ takoj po izdelavi delovnega platoja. Pri umerjanju, kontroli in pregledu polja mora obvezno sodelovati geomehanski nadzor, gradbeni nadzor, odgovorni nadzornik, odg.vodja del, odg. vodja projekta ter odg. statik. Ugotovitve so obvezujoče za nadaljevanje del.</t>
  </si>
  <si>
    <t>posnetek obstoječega stanja terena (za evidence in za spremljanje izmer izvedenih del) - začetno stanje
(opomba: vmesne meritve za dokazovanje izvedenih količin so breme izvajalca in jih mora vkalkulirati v cene na enoto!)</t>
  </si>
  <si>
    <t>izdelava, dobava in postavitev  gradbiščne table po zahtevah veljavnega predpisa o označitvi gradbišča in zahtevah s strani naročnika, vključno z najemom in odstranitvijo po končanih delih na projektu</t>
  </si>
  <si>
    <t>1.1.2.01.01.00</t>
  </si>
  <si>
    <t>izvedba uvozov in izvozov na javno cesto po zahtevah upravljalca ceste, vključno z vsemi stroški pridobitve dovoljenja upravljalca ceste, stroški potrebne opozorilne signalizacije, delnimi zaporami, pridobitvijo dovoljenja upravljalca ceste ter vsemi stroški rednega vzdrževanja v času trajanja gradbišča.</t>
  </si>
  <si>
    <t>uradna zakoličba objektov s strani pooblaščenega geometra - po zakoličbenem načrtu:
- skupaj - št..zakoličbenih točk: 50</t>
  </si>
  <si>
    <t>MONITORING</t>
  </si>
  <si>
    <t>Izdelava dokumentacije in stroški ugotavljanja vpliva gradnje (poškodbe) na obstoječe objekte in infrastrukturo v neposredni bližini gradnje in delovišča. 
Monitoring izvaja zunanja organizacija, pooblaščena s strani naročnika.</t>
  </si>
  <si>
    <t>pregled in izdelava posnetka - dokumentacije obstoječega stanja sosednjih objektov in cestne ter komunalne infrastrukture, s katero se ugotovijo obstoječe poškodbe in dejansko stanje teh objektov pred pričetkom gradnje.</t>
  </si>
  <si>
    <t>pregled in izdelava posnetka - dokumentacije obstoječega stanja obstoječega objekta A, s katero se ugotovijo obstoječe poškodbe in dejansko stanje teh objektov pred pričetkom gradnje.</t>
  </si>
  <si>
    <t>spremljanje med gradnjo in končni pregled po končani gradnji ter ugotovitev novega stanja obstoječih sosednjih objektov in cestne ter komunalne infrastrukture, s katerim se dokumentirano ugotovi morebitno novonastale poškodbe oz. dejansko stanje teh objektov po končani gradnji.</t>
  </si>
  <si>
    <t>1.1.3.01.01.03</t>
  </si>
  <si>
    <t>1.1.3.01.01.04</t>
  </si>
  <si>
    <t>spremljanje med gradnjo in končni pregled po končani gradnji ter ugotovitev novega stanja obstoječega objekta A, s katerim se dokumentirano ugotovi morebitno novonastale poškodbe po končani gradnji.</t>
  </si>
  <si>
    <t>VAROVANJE IZVEDENIH VODNJAKOV</t>
  </si>
  <si>
    <t>Varovanje izvedenih vodnjakov med gradnjo</t>
  </si>
  <si>
    <t>Obvezna preveritev pozicij (zakoličba) črpalnih vodnjakov ČVIL (1,2,3) in ponikovalnih vodnjakov PVIL (1,2,3) pred pričetkom del,</t>
  </si>
  <si>
    <t>1.1.3.02.</t>
  </si>
  <si>
    <t>Pazljivi (ročni) odkop zasutih ustij vodnjakov na ČVIL-1, ČVIL-2, ČVIL-3 in PVIL 3, ter okoli začasnih varovalnih jaškov na PVIL-1 in PVIL-2 do betonske cevi</t>
  </si>
  <si>
    <t>Pazljivo odstranjevanje betonske cevi fi 80 cm, višine 1,00 m in AB venca z LTŽ (40 t) pokrovom na PVIL-1 in PVIL-2</t>
  </si>
  <si>
    <t>1.1.3.02.01.</t>
  </si>
  <si>
    <t>1.1.3.02.01.01</t>
  </si>
  <si>
    <t>Pazljiva prilagoditev ustij vrtin (odrez na ustrezno višino) glede na tehnološki projekt v zvezi montaže opreme (črpalke, …) zaradi aktivacije vodnjakov (vsi vodnjaki)</t>
  </si>
  <si>
    <t>Ves čas izvajanja del na ustjih vodnjakov obvezno izvajanje ustreznih varnostnih ukrepov zaščite vsled preprečitve morebitnega onesnaženja podzemnih vod</t>
  </si>
  <si>
    <t>Pri izvedbi prilagoditve ustij (vhodnih odprtin) vodnjakov se priporoča prisotnost projektanta, izvajalca in nadzorne skupine, ki je sodelovala pri izgradnji vodnjakov (naročilo izvajalca del)</t>
  </si>
  <si>
    <t>1.1.2.02.01.05</t>
  </si>
  <si>
    <t>1.1.2.02.01.06</t>
  </si>
  <si>
    <t>1.1.2.01.01.03</t>
  </si>
  <si>
    <t>kompletna ureditev in izvedba začasnih zapor (delnih ali celih) na cestišču, pločniku oz. javnih površinah za potrebe izvedbe del po projektu (za izvedbo del na infrastrukturi, ki posegajo v cestišče, pločnik ali javne površine).
opomba: ostale začasne zapore v kolikor bodo potrebne za izvedbo (dovoz in postavitev mehanizacije ipd. vsled tehnologije dela izvajalca), mora izvajalec zajeti v ceni na enoto.</t>
  </si>
  <si>
    <t>1.3.2.</t>
  </si>
  <si>
    <t>1.3.2.01.</t>
  </si>
  <si>
    <t>1.3.2.01.01.</t>
  </si>
  <si>
    <t>1.3.2.01.01.01</t>
  </si>
  <si>
    <t>1.3.1.01.01.01</t>
  </si>
  <si>
    <t>1.3.1.01.01.02</t>
  </si>
  <si>
    <t>1.3.1.01.01.03</t>
  </si>
  <si>
    <t>1.3.1.01.01.04</t>
  </si>
  <si>
    <t>1.3.1.01.01.05</t>
  </si>
  <si>
    <t>1.3.1.01.01.06</t>
  </si>
  <si>
    <t>1.3.1.01.01.07</t>
  </si>
  <si>
    <t>1.3.1.01.01.08</t>
  </si>
  <si>
    <t>1.3.1.01.01.09</t>
  </si>
  <si>
    <t>1.3.1.01.01.10</t>
  </si>
  <si>
    <t>1.3.1.01.01.11</t>
  </si>
  <si>
    <t>1.3.1.01.01.12</t>
  </si>
  <si>
    <t>1.3.1.01.01.13</t>
  </si>
  <si>
    <t>1.3.1.01.01.14</t>
  </si>
  <si>
    <t>1.3.1.01.01.15</t>
  </si>
  <si>
    <t>1.3.1.01.01.16</t>
  </si>
  <si>
    <t>1.3.1.01.01.17</t>
  </si>
  <si>
    <t>1.3.1.01.01.18</t>
  </si>
  <si>
    <t>1.3.1.01.01.19</t>
  </si>
  <si>
    <t>Izdelava izkaza požarne varnosti, ki je obvezna priloga dokazila o zanesljivosti objekta. Izkaz požarne varnosti (za fazo PID) lahko izpolni samo odgovorni projektant požarne varnosti, ki je izdelal Zasnovo požarne varnosti.</t>
  </si>
  <si>
    <t>Izdelava požarnega reda za objekte in montaža tabel z označbo evakuacijskih poti, skladno s Pravilnikom o požarnem redu, vključno z zastekljenimi PVC okvirji rdeče barve</t>
  </si>
  <si>
    <t>STROŠKI DEL VEZANI NA UPRAVNE POSTOPKE IN SPREMLJAVO GRADNJE</t>
  </si>
  <si>
    <t>Stroški dela in dokumentacije vezani na upravne postopke</t>
  </si>
  <si>
    <t>1.3.2.01.01.02</t>
  </si>
  <si>
    <t>1.3.2.01.01.03</t>
  </si>
  <si>
    <t>1.3.2.01.01.04</t>
  </si>
  <si>
    <t>SONČNA ELEKTRARNA</t>
  </si>
  <si>
    <t>Dobava enakomerno zrnate kamnine/drobljenec in izvedba tamponske posteljice/blazine za izvedbo delovnih platojev za postavitev delovne mehanizacije za potrebe izvajanja geotehničnih del, vključno z zgoščevanjem in utrjevanjem po plasteh in utrditvijo zgornje površine.</t>
  </si>
  <si>
    <t>Varovanje gradbene jame, ki se ga izvaja v neposredni bližini obstoječih vodnjakov, je potrebno izvajati z izredno previdnostjo, da se ne poškoduje ustja vodnjakov. Če se izkaže, da je za izvedbo varovanja gradbene jame potrebno vodnjake  dodatno  zaščititi,  oziroma  morebiti  skrajšati,  je  potrebno  vse  morebitne  spremembe  na  vodnjakih predpisati v konsenzu s projektanti vodnjakov. Izvajalec mora izdelati detajl varovanja v tehnološkem elaboratu in ga predložiti v potrditev projektantu!</t>
  </si>
  <si>
    <t>Kontrolne meritve so predvidena 1x na teden.
Predvidi se, da projektant v okviru projektantskega nadzora spremlja in analizira rezultate meritev ter v primeru odstopanj od predvidenih predpiše dodatne ukrepe.</t>
  </si>
  <si>
    <t>1.2.2.08.00.</t>
  </si>
  <si>
    <t>Splošne opombe k meritvam</t>
  </si>
  <si>
    <t>1.2.2.08.00.01</t>
  </si>
  <si>
    <t>Meritev merskih sider, predvidoma 30 odčitkov, vključno z obdelavo podatkov ter periodičnim poročilom.</t>
  </si>
  <si>
    <t xml:space="preserve">Geodetsko opazovanje merskih točk na terenu, predvidoma 30 odčitkov, vključno z obdelavo podatkov ter periodičnim poročilom. </t>
  </si>
  <si>
    <t xml:space="preserve">Geodetsko opazovanje merskih točk na objektih, predvidoma 30 odčitkov, vključno z obdelavo podatkov ter periodičnim poročilom. </t>
  </si>
  <si>
    <t xml:space="preserve">Geodetsko opazovanje merskih točk na stenah varovanja gradbene jame, predvidoma 30 odčitkov, vključno z obdelavo podatkov ter periodičnim poročilom. </t>
  </si>
  <si>
    <t>1.2.2.08.04.</t>
  </si>
  <si>
    <t>1.2.2.08.04.01</t>
  </si>
  <si>
    <t>Dobava in namestitev merilnika nagiba (tiltmeter). 
Op.: Tiltmetre se vgradi na obstoječe objekte in na diafragmo, poveže se jih preko interneta in omogoči stalna opazovanja (kontinuirane – online meritve)</t>
  </si>
  <si>
    <t>Dobava in namestitev merilnikov nagiba (tiltmeter) s povezavo na internet</t>
  </si>
  <si>
    <t>Meritve horizontalnih deformacij v petih inklinacijski ceveh med gradnjo, predvidoma 30 meritev, vključno z obdelavo podatkov ter periodičnim poročilom.</t>
  </si>
  <si>
    <t>RUŠENJE IN ODSTRANITEV GARDEROBNIH OBJEKTOV (preoblačilnice)</t>
  </si>
  <si>
    <t>previdna demontaža in odstranitev kritine iz azbestnih valovitih plošč - ravnanje v skladu z Uredbo o ravnanju z odpadki, ki vsebujejo azbest (UL RS št. 34/08) - vključno s pripravo za transport in z odvozom v stalno deponijo z vsemi stroški deponije za azbestne odpadke</t>
  </si>
  <si>
    <t>Demontaža in odstranitev lesenih elementov ( stene z vrati, oprema)</t>
  </si>
  <si>
    <t>demontaža in odstranitev zunanjega in notranjega lesenega stavbnega pohištva (okna, vrata)</t>
  </si>
  <si>
    <t>demontaža in odstranitev zunanjega kovinskega stavbnega pohištva ( vrata)</t>
  </si>
  <si>
    <r>
      <t>pazljiva demontaža in odstranitev  lesenih vrtljivih vrat. 
*</t>
    </r>
    <r>
      <rPr>
        <u/>
        <sz val="9"/>
        <rFont val="Arial"/>
        <family val="2"/>
        <charset val="238"/>
      </rPr>
      <t xml:space="preserve"> vrata se demontirajo pod nadzorom ZVKDS (evt. se določi mesto za prestavitev)!</t>
    </r>
  </si>
  <si>
    <t>demontaža in odstranitev kovinskih mrežnih zapor in vrat.</t>
  </si>
  <si>
    <t>rušenje in odstranitev nosilnih opečnih zidov, zidani z opeko 15 x 32 x 7 cm v apneno cem. malti. (ne glede na debelino), vključno z AB prekladami in vezmi ter ometi oz. finalnimi oblogami</t>
  </si>
  <si>
    <t>rušenje in odstranitev kompletnega AB tlaka na terenu, ocenjene deb. 10 cm; (izmera na m2 neto tlorisne površine)</t>
  </si>
  <si>
    <t>rušenje in odstranitev AB parapetov med kabinami debeline 10 cm, višine 75 cm. Obračun po m3</t>
  </si>
  <si>
    <t>RUŠENJE IN ODSTRANITEV OBJEKTA ˝TUŠI˝</t>
  </si>
  <si>
    <t>Kompletno rušenje/demontaža in odstranitev strešne kritine objekta z vsemi kleparskimi elementi in drugimi zaključki. (izmera po m2 poševne projekcije strehe)</t>
  </si>
  <si>
    <t>demontaža in odstranitev sanitarnih kabin</t>
  </si>
  <si>
    <t>demontaža in odstranitev kovinskega stropa skupaj s podkonstrukcijo</t>
  </si>
  <si>
    <t>demontaža in odstranitev lesenega stropa iz desk, deb. do 2,5 cm</t>
  </si>
  <si>
    <t>RUŠENJE IN ODSTRANITEV OBJEKTOV ˝BAZENSKI DEL˝</t>
  </si>
  <si>
    <t>demontaža in odstranitev krovsko-kleparskih izdelkov in elementov iz pocinkane pločevine z vsem podložnim in pritrdilnim materialom za razne zaključke in odvodnjavanje streh ter strelovodno/ozemljitveni trakovi</t>
  </si>
  <si>
    <t>demontaža in odstranitev kritine iz pločevine</t>
  </si>
  <si>
    <t>odkrivanje in odstranitev kritine iz betonskih zareznikov</t>
  </si>
  <si>
    <t>demontaža in odstranitev lesene nosilne podloge (strešnih letev in/ali desk) za salonitno kritino in za kleparske elemente (obrobe, žlote, itd.) (izmera na m2 poševne projekcije strehe; delež lesa do 0,025m3/m2)</t>
  </si>
  <si>
    <t>demontaža in odstranitev lesene konstrukcije strehe  - delež lesa do 0,06 m3/m2; (izmera na m2 tlorisne projekcije strehe)</t>
  </si>
  <si>
    <t>demontaža in odstranitev lesene nosilne konstrukcije (stebri in morali v sestavi fasadnega panela) objekta pokritega bazena - delež lesa do 0,05 m3/m2.</t>
  </si>
  <si>
    <t>demontaža in odstranitev obloge stropov iz  lesenih desk deb. do 2,5 cm, skupaj s podkonstrukcijo</t>
  </si>
  <si>
    <t>demontaža in odstranitev lesne obloge sten z deskami skupaj z podkonstrukcijo</t>
  </si>
  <si>
    <t>demontaža in odstranitev lesenega stopnišča (širina stopnic 1,0 m , višina dviga 3,0-4,0 m). Obračun po m3</t>
  </si>
  <si>
    <t>demontaža in odstranitev tlaka iz lesenih plohov deb. 5 cm (pokrov nad kletjo)</t>
  </si>
  <si>
    <t>rušenje in odstranitev nosilnih opečnih zidov,  (ne glede na debelino), vključno z AB prekladami in vezmi ter ometi oz. finalnimi oblogami</t>
  </si>
  <si>
    <t>rušenje in odstranitev dimnika zidanega iz opeke, skupaj z ometom, višina dimnika 11,30 m (izmera po V dimnika)</t>
  </si>
  <si>
    <t>rušenje in odstranitev kompletnega tlaka na terenu v celotni sestavi (podložni beton + hidroizolativni in toplotnoizolativni sloji, AC estrihi oz. AB plošče ter finalne talne obloge); (izmera na m2 neto tlorisne površine)</t>
  </si>
  <si>
    <t>rušenje in odstranitev AB tlaka na terenu v deb. do 12 cm. Upoštevati je rezanje in drobljenje na manjše kose primerne za transport. Upoštevati je grobo planiranje terena po končanem rušenju. (izmera po m2 tlor. površine)</t>
  </si>
  <si>
    <t>rušenje in odstranitev AB tlaka in sten filterskega bazena, viš.sten do 4,0 m. Upoštevati je rezanje in drobljenje na manjše kose primerne za transport.</t>
  </si>
  <si>
    <t>rušenje in odstranitev AB tlaka in sten plavalnega bazena. Upoštevati je rezanje in drobljenje na manjše kose primerne za transport. Upoštevati je grobo planiranje terena po končanem rušenju.</t>
  </si>
  <si>
    <t>demontaža in odstranitev jeklenih nosilcev IPN 340 in jeklenega stebra</t>
  </si>
  <si>
    <t>demontaža in odstranitev obloge iz HERAKLIT plošč skupaj z pritrdilnim materialom in ometom.</t>
  </si>
  <si>
    <t>odstranitev toplotne izolacije iz kamene volne nad lesenimi stropovi in v steni objekta v debelini 10 cm z odstranitvijo v trajno deponijo</t>
  </si>
  <si>
    <t>RUŠENJE IN ODSTRANITEV OBJEKTA ˝PRIZIDEK BIFE Z NADSTREŠNICO˝</t>
  </si>
  <si>
    <t>demontaža in odstranitev kritine iz pločevine (prizidek)</t>
  </si>
  <si>
    <t>demontaža in odstranitev kritine iz ESAL plošč (nadstrešnica)</t>
  </si>
  <si>
    <t>demontaža in odstranitev kompletne konstrukcije strehe (kompletno: sekundarni leseni nosilci, lesenimi stebrički  - delež lesa do 0,06 m3/m2 (prizidek)</t>
  </si>
  <si>
    <t>demontaža in odstranitev kompletne konstrukcije strehe (kompletno: sekundarni leseni nosilci, lesenimi stebrički  - delež lesa do 0,05 m3/m2 (nadstrešnica)</t>
  </si>
  <si>
    <t>demontaža in odstranitev zunanjega in notranjega stavbnega pohištva (PVC: okna, vrata)</t>
  </si>
  <si>
    <t>rušenje in odstranitev nosilnih opečnih zidov (ne glede na debelino), vključno z AB prekladami in vezmi ter ometi oz. finalnimi oblogami</t>
  </si>
  <si>
    <t>rušenje in odstranitev kompletnega AB  tlaka na terenu, ocenjene deb. 10 cm; (izmera na m2 neto tlorisne površine)</t>
  </si>
  <si>
    <t>rušenje in odstranitev kompletnega AB  tlaka na terenu v celotni sestavi (podložni beton + hidroizolativni in toplotnoizolativni sloji, AC estrihi oz. AB plošča ter finalne talne obloge iz keramike); (izmera na m2 neto tlorisne površine)</t>
  </si>
  <si>
    <t>rušenje in odstranitev opečnih predelnih sten, deb. 16-25cm, vključno z oblogami (ometom, lesenim opažem, keramiko..) in AB prekladami (izmera po vert.površini)</t>
  </si>
  <si>
    <t>demontaža in odstranitev mavčno-kartonskega stropa, skupaj s toplotno izolacijo, parno zaporo in podkonstrukcijo, v ocenjeni deb. 15 cm</t>
  </si>
  <si>
    <t>rušenje in odstranitev kompletnega tlaka - platoja na terenu v celotni sestavi: AB plošča povprečne debeline 10 cm, finalna obloga iz betonskih pranih plošč deb. 5 cm , položenih v cem. malto. Upoštevati je grobo planiranje površine (izmera na m2 neto tlorisne površine)</t>
  </si>
  <si>
    <t>kompletno rušenje in odstranitev AB plavalnih bazenov, vključno z rezanjem oz. drobljenjem na manjše kose primerne za transport - stene, talna plošča in stopnice velikega bazena</t>
  </si>
  <si>
    <t>kompletno rušenje in odstranitev AB plavalnih bazenov, vključno z rezanjem oz. drobljenjem na manjše kose primerne za transport - stene, talna plošča otroškega (malega) bazena in razkužilnega bazena</t>
  </si>
  <si>
    <t>demontaža in odstranitev jeklenih stopnic za dostop na streho objekta A, vključno nosilni profili, kovinskimi nastopnimi ploskvami in ograjami</t>
  </si>
  <si>
    <t>rušenje in odstranitev betonskega pitnika ( 2kosa)</t>
  </si>
  <si>
    <t>demontaža in odstranitev malega montažnega bazena -  tlorisna površina 55,0 m2, višina 80 cm</t>
  </si>
  <si>
    <t>demontaža in odstranitev drogov za razsvetljavo</t>
  </si>
  <si>
    <r>
      <t>kompletno rušenje in odstranitev kanalizacije iz betonskih cevi D</t>
    </r>
    <r>
      <rPr>
        <sz val="9"/>
        <rFont val="Calibri"/>
        <family val="2"/>
        <charset val="238"/>
      </rPr>
      <t>≤</t>
    </r>
    <r>
      <rPr>
        <sz val="9"/>
        <rFont val="Arial"/>
        <family val="2"/>
        <charset val="238"/>
      </rPr>
      <t xml:space="preserve"> 20cm</t>
    </r>
  </si>
  <si>
    <t>kompletno rušenje in odstranitev kanalizacije iz betonskih cevi D&gt; 20cm</t>
  </si>
  <si>
    <t>odstranitev gramoznega/peščenega filtra iz bazenov za filtriranje, nakladanje in odvoz v trajno deponijo (izmera po m3 vgrajenega materiala)</t>
  </si>
  <si>
    <t>RUŠENJE IN ODSTRANITEV NOTRANJEGA ATRIJA Z BAZENI</t>
  </si>
  <si>
    <t>RUŠITVE NA ZUNANJIH POVRŠINAH Z ODSTRANITVIJO RUŠEVIN (športno igrišče in igrišče ob bazenu)</t>
  </si>
  <si>
    <t>rušenje in odstranitev tekaške proge iz tartana</t>
  </si>
  <si>
    <r>
      <rPr>
        <u/>
        <sz val="9"/>
        <rFont val="Arial"/>
        <family val="2"/>
        <charset val="238"/>
      </rPr>
      <t>opis rušitev:</t>
    </r>
    <r>
      <rPr>
        <sz val="9"/>
        <rFont val="Arial"/>
        <family val="2"/>
        <charset val="238"/>
      </rPr>
      <t xml:space="preserve"> 
Prizidek:
 - kletni del objekta se ne ruši, rušenje plošče nad kletjo je zajeto pri rušitvah objekta A;
 - </t>
    </r>
    <r>
      <rPr>
        <u/>
        <sz val="9"/>
        <rFont val="Arial"/>
        <family val="2"/>
        <charset val="238"/>
      </rPr>
      <t xml:space="preserve">pozornejša rušitev da se ne poškoduje obstoječega objekta A !
</t>
    </r>
    <r>
      <rPr>
        <sz val="9"/>
        <rFont val="Arial"/>
        <family val="2"/>
        <charset val="238"/>
      </rPr>
      <t>Nadstrešnica:
 - objekt se ruši-odstrani v celoti
 *  v ceni postavk zajeti sortiranje na gradbiščni deponiji, vključno s kasnejšim odvozom v stalno deponijo in plačilo stroškov trajne deponije;</t>
    </r>
  </si>
  <si>
    <r>
      <rPr>
        <u/>
        <sz val="9"/>
        <rFont val="Arial"/>
        <family val="2"/>
        <charset val="238"/>
      </rPr>
      <t>opis rušitev:</t>
    </r>
    <r>
      <rPr>
        <sz val="9"/>
        <rFont val="Arial"/>
        <family val="2"/>
        <charset val="238"/>
      </rPr>
      <t xml:space="preserve"> 
 -  objekt se ruši-odstrani v celoti;
 *  v ceni postavk zajeti sortiranje na gradbiščni deponiji, vključno s kasnejšim odvozom v stalno deponijo in plačilo stroškov trajne deponije;
 - op.: rušenje asfaltiranih površin pred objektom A ni zajeto v tem podsklopu popisa, ampak je zajeto v popisu podsklopa 1.1.4.08.;</t>
    </r>
  </si>
  <si>
    <r>
      <rPr>
        <u/>
        <sz val="9"/>
        <rFont val="Arial"/>
        <family val="2"/>
        <charset val="238"/>
      </rPr>
      <t>opis rušitev:</t>
    </r>
    <r>
      <rPr>
        <sz val="9"/>
        <rFont val="Arial"/>
        <family val="2"/>
        <charset val="238"/>
      </rPr>
      <t xml:space="preserve"> 
 -  na zemljišču se odstranijo vsa igrišča, igrala, pomožni objekti, ograje, drobna oprema;
*  v ceni postavk zajeti sortiranje na gradbiščni deponiji, vključno s kasnejšim odvozom v stalno deponijo in plačilo stroškov trajne deponije;</t>
    </r>
  </si>
  <si>
    <r>
      <rPr>
        <u/>
        <sz val="9"/>
        <rFont val="Arial"/>
        <family val="2"/>
        <charset val="238"/>
      </rPr>
      <t>opis rušitev:</t>
    </r>
    <r>
      <rPr>
        <sz val="9"/>
        <rFont val="Arial"/>
        <family val="2"/>
        <charset val="238"/>
      </rPr>
      <t xml:space="preserve"> 
 -  objekti se rušijo-odstranijo v celoti;
*  v ceni postavk zajeti sortiranje na gradbiščni deponiji, vključno s kasnejšim odvozom v stalno deponijo in plačilo stroškov trajne deponije;</t>
    </r>
  </si>
  <si>
    <r>
      <rPr>
        <u/>
        <sz val="9"/>
        <rFont val="Arial"/>
        <family val="2"/>
        <charset val="238"/>
      </rPr>
      <t>opis rušitev:</t>
    </r>
    <r>
      <rPr>
        <sz val="9"/>
        <rFont val="Arial"/>
        <family val="2"/>
        <charset val="238"/>
      </rPr>
      <t xml:space="preserve"> 
 -  objekt se ruši-odstrani v celoti;
*  v ceni postavk zajeti sortiranje na gradbiščni deponiji, vključno s kasnejšim odvozom v stalno deponijo in plačilo stroškov trajne deponije;</t>
    </r>
  </si>
  <si>
    <r>
      <rPr>
        <u/>
        <sz val="9"/>
        <rFont val="Arial"/>
        <family val="2"/>
        <charset val="238"/>
      </rPr>
      <t>opis rušitev:</t>
    </r>
    <r>
      <rPr>
        <sz val="9"/>
        <rFont val="Arial"/>
        <family val="2"/>
        <charset val="238"/>
      </rPr>
      <t xml:space="preserve"> 
 -  objekt se ruši-odstrani v celoti;
*  v ceni postavk zajeti sortiranje na gradbiščni deponiji, vključno s kasnejšim odvozom v stalno deponijo in plačilo stroškov trajne deponije;
 - v času rušenja objekta je potrebno izvajati monitoring vplivov rušitev na obstoječi objekt A. V primeru nastajanja poškodb na objektu A je potrebno dela nemudoma zaustaviti ter zagotoviti dodatne ukrepe in tehnološke rešitve, ki bodo zagotovile varnost vstopnega objekta A.
</t>
    </r>
    <r>
      <rPr>
        <u/>
        <sz val="9"/>
        <rFont val="Arial"/>
        <family val="2"/>
        <charset val="238"/>
      </rPr>
      <t>op.: pred rušenjem mora objekt pregledati predstavnik ZVKD - ja , ki bo določil koliko in katere lesene dele objekta se bo rušilo pazljivo , ker se bodo kasneje restavrirali!</t>
    </r>
  </si>
  <si>
    <t>Rušenje in odstranitev tlakov in robnih elementov</t>
  </si>
  <si>
    <t>rušenje in odstranitev tekaške proge iz asfalta skupaj z betonskimi robniki in muldo na betonski podlagi.</t>
  </si>
  <si>
    <t>rušenje in odstranitev asfalta na ograjenem delu skupaj z betonskimi robniki na betonski podlagi.</t>
  </si>
  <si>
    <t>rušenje in odstranitev manjših betonskih ploščadi (3 kom: košarka, odbojka, skok v daljino) na zunanjem igrišču ob narodnem domu in manjših drugih ploščadi..</t>
  </si>
  <si>
    <t>rušenje in odstranitev tlaka iz kulir plošč</t>
  </si>
  <si>
    <t>rušenje in odstranitev betonskih robnikov skupaj z betonsko podlago (robniki, ki niso zajeti v sklopu rušenj asfalta itd..)</t>
  </si>
  <si>
    <t>rušenje in odstranitev betonskega parapeta in temeljev balinišča.</t>
  </si>
  <si>
    <t>odriv in odstranitev peščene podlage - mala tekaška proga in balinišče (A= 1.132 m2)
* op.: se izvede v sklopu samega izkopa gradbene jame in se ne vrednoti kot posebna postavka;</t>
  </si>
  <si>
    <t>kompletna demontaža in odstranitev otroških igral in športne opreme</t>
  </si>
  <si>
    <t>Rušenje/demontaže in odstranitev otroških igral in športne opreme v kompletu
- lesen pod (ca. 2,0m3);
- lesena ograja (ca. 1m3);
- lesena hišica - tlorisne dim.ca. 2x2 m, h=2,5 m (1kpl);
- lesena hišica - dvignjena od tal - tlorisne dim.ca. 2x2 m, h=3.5 m (1kpl);
- tobogan iz umetne mase (2 kos);
- lesen okvir peskovnika, vgrajen v tleh (ca. 0,72m3);
- trampolin premera ca. 3 m (1kpl);
- kompletni koš za košarko - tabla s kovinskim ogrodjem (2 kos)
- leseni okvirji za gugalinice;
- zip line;
* strošek oceniti po predhodnem ogledu na terenu (dimenzije in količine so okvirne);</t>
  </si>
  <si>
    <t>Demontaža in odstranitev razne drobne opreme po celotni površini:
- smeti, palete, klopi, betonski žar, stojala za dežnike, armaturna mreža, stojala za kolesa …
- sestavni deli za oder (les+jeklo)
* strošek oceniti po predhodnem ogledu na terenu;</t>
  </si>
  <si>
    <t>Demontaža in odstranitev nadstrešnice dimnezije 3 x 4 m
- platno za streho, 12 m2
- jekleni profili 6x4 cm - stebri (4 kom) - ocena 100 kg
- jekleni profili 5x4 cm - streha - ocena 300 kg
* strošek oceniti po predhodnem ogledu na terenu (dimenzije in količine so okvirne);</t>
  </si>
  <si>
    <t>Demontaža in odstranitev prefabriciranega kioska, posebnih oblik - dimenzija cca 4x2,5m h= 3 m
- jeklen okvir, okna in vrata- steklo in platika, omet, streha pločevina
* strošek oceniti po predhodnem ogledu na terenu (dimenzije so okvirne);</t>
  </si>
  <si>
    <t>Demontaža in odstranitev nadstrešnica dimenzije 17x5 m, višina 3m
- platno za streho, 85 m2
- jekleni profili 6x6 cm - stebri (10 kos), ocena 270 kg
- jekleni profili 2x4 cm - streha in okvir, prečke 3 x 8 cm, ocena 2.700 kg
* strošek oceniti po predhodnem ogledu na terenu (dimenzije in količine so okvirne);</t>
  </si>
  <si>
    <t>Demontaža in odstranitev nadstrešnica  ob prehodu, tlorisne dimenzije ca. 80 m2
- jekleni stebri 12/12, h= 3m in jekleni stebri 8/12, dolžina 3,6 m, ocena 1.600 kg
- vrata iz okroglih jeklenih okvirjev dim 2 x 3,5 m, polnilo jeklene palice, kos 1
* strošek oceniti po predhodnem ogledu na terenu (dimenzije in količine so okvirne);</t>
  </si>
  <si>
    <t>Demontaža in odstranitev žične ograje s tkanino, višina ca. 3m
- kovinske vertikale na ca. 3m
- vključno 2x dvokrilna vrata dim 3x3 m
* strošek oceniti po predhodnem ogledu na terenu (dimenzije in količine so okvirne);</t>
  </si>
  <si>
    <t>Rušenje in odstranitev ograje iz opeke in betona, vključno z ometom in kovinskimi paličnimi vrati
* strošek oceniti po predhodnem ogledu na terenu (dimenzije in količine so okvirne);
* ograja ob Tivolski cesti</t>
  </si>
  <si>
    <t>Demontaža in odstranitev žične ograje okoli balinišča, višine 2,50 m
- kovinske vertikale na ca. 3m
- vključno 1x dvokrilna vrata dim 3x3 m
* strošek oceniti po predhodnem ogledu na terenu (dimenzije in količine so okvirne);</t>
  </si>
  <si>
    <t>Demontaža in odstranitev žične ograje na parapetnem zidu balinišča, višine 1,0 m
- kovinske vertikale na ca. 3m
- vključno 1x dvokrilna vrata dim 1x1 m
* strošek oceniti po predhodnem ogledu na terenu (dimenzije in količine so okvirne);</t>
  </si>
  <si>
    <t>rušenje in odstranitev kompletnega objekta ob balinišču, tl.površine 13,80 m2 ,višine ca. 3,0m</t>
  </si>
  <si>
    <t>Rušenje in odstranitev objekta ob balinišču, tlorisne površine 13,80 m2, višine ca 3,0m
- streha AB plošča ( beton 2,50 m3)
- stene zidane ometane z AB prekladami ( 12,0 m3)
- kovinska vrata velikosti do 2,50 m2 ( kos 3)
- okno velikosti do 1,50 m2 ( kos 1)
- talna plošča in betonski temelji ( 5,50 m3)
* strošek oceniti po predhodnem ogledu na terenu (dimenzije in količine so okvirne);</t>
  </si>
  <si>
    <t>Rušenje in odstranitev tipske prefabricirane betonske garaže, skupaj s kovinskimi vrati, tlorisne dimenzije (ca. 16,10 m2).
* strošek oceniti po predhodnem ogledu na terenu (dimenzije in količine so okvirne);;</t>
  </si>
  <si>
    <t>rušenje in odstranitev kompletne tipske prefabricirane betonske garaže, tl.dim. 16,10 m2</t>
  </si>
  <si>
    <t>rušenje in odstranitev asfalta, deb. do 10cm, v pasu šir. 1,0m - za potrebe izolacije temeljev objekta A</t>
  </si>
  <si>
    <t>rušenje in odstranitev asfalta, deb. do 10cm - na parkirišču pred objektom A in ob Tivolski c.</t>
  </si>
  <si>
    <t xml:space="preserve">Rezanje in rušenje asfalta, vključno z odstranitvijo
</t>
  </si>
  <si>
    <t>Rušenje in odstranitev AB zaklonišča tlorisne dimenzije 200 m2, vključno z vso opremo</t>
  </si>
  <si>
    <t>Rušenje in odstranitev kovinske ograje z labirintom, višina ograje cca 2,0 m - ocenjena poraba železa 20 kg
* strošek oceniti po predhodnem ogledu na terenu (dimenzije in količine so okvirne);</t>
  </si>
  <si>
    <t>Demontaža in odstranitev kovinske ograje nad betonskim zidom ograje, višina ograje ca. 50 cm
* strošek oceniti po predhodnem ogledu na terenu (dimenzije in količine so okvirne);</t>
  </si>
  <si>
    <t>Demontaža in odstranitev nadstreška za kolesa, tlorisna dimenzija ca. 8,70 m2 (kos =3), nosilna konstrukcija pocinkani kovinski profili, kritina laksan
* strošek oceniti po predhodnem ogledu na terenu (dimenzije so okvirne);</t>
  </si>
  <si>
    <t xml:space="preserve">Rušenje in odstranitev kompletne opečne ometane ograje z betonskimi vezmi, betonskimi kapami itd. v dolžini 23,50 m. </t>
  </si>
  <si>
    <t>Demontaža in odstranitev kovinskih enokrilnih vrat dim. 100 x 200 cm</t>
  </si>
  <si>
    <t>demontaža in odstranitev nadstreškov za kolesa (izmera po številu nadstreškov)</t>
  </si>
  <si>
    <t>1.3.2.01.01.05</t>
  </si>
  <si>
    <t>Izvedba meritev in izdelava izkaza o zaščiti pred hrupom, ki je obvezna priloga dokazila o zanesljivosti objekta. Izkaz o zaščiti pred hrupom (za fazo PID) lahko izpolni pooblaščena akreditirana (pravna ali fizična) oseba, na osnovi izdelanega elaborata ˝Zaščita pred hrupom˝.</t>
  </si>
  <si>
    <t>Geodetski posnetek novih objektov in infrastrukture po končani gradnji in izdelava elaboratov za evidentiranje stavbe in komunalnih vodov v zemljiški kataster in kataster stavb ter komunalnih vodov.</t>
  </si>
  <si>
    <t>Pri vseh rušitvenih delih oz. demontažah je predvidena tudi odstranitev ruševin oz. odpadnega materiala, zato je potrebno pri teh delih upoštevati tudi strošek nakladanja na prevozno sredstvo, odvoz in vse stroške oddaje odpadkov prevzemniku v trajno deponijo.</t>
  </si>
  <si>
    <t>Priprava podatkov in izdelava grafičnih podlog za projekt zvedenih del (PID) - za vsa pogodbena dela:
Vris vseh sprememb, ki nastanejo pri izvedbi v risbe, ter dostava podatkov o vgrajeni opremi projektantu, da le-ta lahko izdela PID načrt in obratovalna in vzdrževalna navodila</t>
  </si>
  <si>
    <t>Dela izvajati po načrtu št.SE224/2020 - ˝Sončna elektrarna MFE Kopališče Ilirija˝, ki ga je izdelalo podjetje ARHSOL d.o.o., Sončna ulica 1, 3215 Loče, marec 2021</t>
  </si>
  <si>
    <t>SONČNA ELEKTRARNA - MFE Kopališče Ilirija</t>
  </si>
  <si>
    <t>modul Luxor npr. ECO LINE HALF CELLS 370W</t>
  </si>
  <si>
    <t>razsmernik npr. Solaredge SE82.8k, 82.8 kVA z DC zaščito</t>
  </si>
  <si>
    <t>razsmernik npr. Solaredge SE55k, 55 kVA z DC zaščito</t>
  </si>
  <si>
    <t>Optimizator npr. Solaredge Powerbox P850, 850W</t>
  </si>
  <si>
    <t>Vodnik solarni, ognjevarni npr. PV1-F 1x6mm2/,  rdeče barve</t>
  </si>
  <si>
    <t>Vodnik solarni, ognjevarni npr. PV1-F 1x6mm2/, črne barve</t>
  </si>
  <si>
    <t>MC4 konektor – ženski, komplet</t>
  </si>
  <si>
    <t>MC4 konektor – moški, komplet</t>
  </si>
  <si>
    <t>Ognjevarni kabel npr. (N)HXCH-FE 180/E30 4x50mm2</t>
  </si>
  <si>
    <t>Ognejvarni kabel npr. (N)HXCH-FE 180/E30 4x35mm2</t>
  </si>
  <si>
    <t xml:space="preserve">Vodnik npr. H07V-F ru/ze barve 1x25mm2 </t>
  </si>
  <si>
    <t xml:space="preserve">Vodnik npr. H07V-F ru/ze barve 1x50mm2 </t>
  </si>
  <si>
    <t>Kabel Liycy 2x2x0,25mm2</t>
  </si>
  <si>
    <t>Vodnik UTP, cat. 5E</t>
  </si>
  <si>
    <t>Kabelska polica PK200 s pokrovom in pritrdilnim materialom za mehanski šiv (folc) 30m, ostalo za na steno</t>
  </si>
  <si>
    <t>Kabelska polica PK100 s pokrovom in pritrdilnim materialom za mehanski šiv (folc) 350m, ostalo za na steno</t>
  </si>
  <si>
    <t>Kabelska lestev KL200 s pokrovom in pritrdilnim materialom</t>
  </si>
  <si>
    <t>Inštalacijski material (sponke, inšt. cevi, kabelski čevlji, tulci, drobni vezni in pritrdilni material)</t>
  </si>
  <si>
    <t>Kompletni razdelinik PMO MFE KOPALIŠČE ILIRIJA, dim: 500x700x250mm, n/o kovinski razdelilnik, IP54, z vgrajeno naslednjo opremo:</t>
  </si>
  <si>
    <t xml:space="preserve"> - polindirektni števec el. energije npr. Iskraemeco MT880-T1A42R …, 3x230/400, x/5A, z GSM komunikatorjem  CM-v-3</t>
  </si>
  <si>
    <t xml:space="preserve"> - sponke za merilno garnituro Strojkoplast</t>
  </si>
  <si>
    <t xml:space="preserve"> - drobni vezni in pritrdilni material</t>
  </si>
  <si>
    <t>kompletni razdelinik PMO MFE KOPALIŠČE ILIRIJA</t>
  </si>
  <si>
    <t>Kompletni razdelinik R-AC, dim: (700+700)x2000x400mm s podstavkom 100mm, prostostoječa kovinska omara, IP54, z vgrajeno naslednjo opremo:</t>
  </si>
  <si>
    <t xml:space="preserve"> - odklopnik npr. MC4 1000A, z motornim pogonom MC4 208- 240V, podnapetostni sprožnik 230V in pomožni kontakti 1xNC in 1xNO</t>
  </si>
  <si>
    <t xml:space="preserve"> - pod/nad napetostni rele in pod/nad frekvenčni rele npr. tip DOLD RP9800</t>
  </si>
  <si>
    <t xml:space="preserve"> - odklopnik MC1 160A, 3p, ročica na stikalu</t>
  </si>
  <si>
    <t xml:space="preserve"> - adapter za 60mm zbiralnični sistem 160A za MC1</t>
  </si>
  <si>
    <t xml:space="preserve"> - NV varovalčni ločilnik NV160/3p, horizontalni, za zbiralnični sistem 60mm</t>
  </si>
  <si>
    <t xml:space="preserve"> - NV talilna varovalka 160/100A</t>
  </si>
  <si>
    <t xml:space="preserve"> - varovalčno podnožje D02, 3p</t>
  </si>
  <si>
    <t xml:space="preserve"> - varovalčno podnožje D02, 1p</t>
  </si>
  <si>
    <t xml:space="preserve"> - talilna varovalka D02, 6A</t>
  </si>
  <si>
    <t xml:space="preserve"> - krmilno stikalo s ključem 0-1, 1xNC+1xNO, 10A</t>
  </si>
  <si>
    <t xml:space="preserve"> - prenapetostni odvodnik npr. Protec C</t>
  </si>
  <si>
    <t xml:space="preserve"> - tokovnik 1000/5A, žigosan</t>
  </si>
  <si>
    <t xml:space="preserve"> - Cu zbiralka 50x10mm</t>
  </si>
  <si>
    <t xml:space="preserve"> - zbiralnični sistem za 60mm, 1000A, 3p, komplet z vsemi adapterji in delitvenim delom med omarami</t>
  </si>
  <si>
    <t xml:space="preserve"> - izolatorji</t>
  </si>
  <si>
    <t>kompletni razdelinik R-AC</t>
  </si>
  <si>
    <t>GIP omarica, kovinska, IP54, dim. 500x300x200 z Cu zbiralko 30x5mm L = 0,5 m in sponkami</t>
  </si>
  <si>
    <t>kompletna GIP omarica</t>
  </si>
  <si>
    <t>Kompletna montažna aluminijasta nosilna konstrukcija npr. K2 za montažo PV modulov na pločevinasto streho s kovinskim šivom (folc)</t>
  </si>
  <si>
    <t xml:space="preserve"> - K2 Solid Standing SeamClamp (koda 2001712)</t>
  </si>
  <si>
    <t xml:space="preserve"> - K2 T-Bolt M10x20 (koda 1000637)</t>
  </si>
  <si>
    <t xml:space="preserve"> - K2 Hexagon flange nut with serration M10 DIN6923 A2 (koda 1000042)</t>
  </si>
  <si>
    <t xml:space="preserve"> - K2 End Clamp 34-36mm, SILVER (koda 2002514)</t>
  </si>
  <si>
    <t xml:space="preserve"> - K2 Middle Clamp Standard, 20mm, M8, SILVER (koda 2003071)</t>
  </si>
  <si>
    <t xml:space="preserve"> - K2 Climber 36/48 Set (koda 1006041)</t>
  </si>
  <si>
    <t xml:space="preserve"> - K2 SolidRail UltraLight; 5,50 m (koda 2003230)</t>
  </si>
  <si>
    <t xml:space="preserve"> - K2 SolidRail UltraLight; 3,30 m (koda 2003228)</t>
  </si>
  <si>
    <t xml:space="preserve"> - K2 SolidRail UltraLight; 2,25 m (koda 2003227)</t>
  </si>
  <si>
    <t xml:space="preserve"> - K2 SingleRail 36; 2,25 m (koda 2003220)</t>
  </si>
  <si>
    <t>kompletna montažna aluminijasta nosilna konstrukcija K2 za montažo PV modulov na streho</t>
  </si>
  <si>
    <t>Izvedba vodotesnega preboja fi160mm skozi streho in zatesnjenega s požarno bariero</t>
  </si>
  <si>
    <t>kompletna izvedba in požarna tesnitev preboja D=160mm, skozi streho</t>
  </si>
  <si>
    <t>1.4.</t>
  </si>
  <si>
    <t>1.4.1.</t>
  </si>
  <si>
    <t>1.4.1.00.</t>
  </si>
  <si>
    <t>1.4.1.00.01.</t>
  </si>
  <si>
    <t>1.4.1.00.01.01</t>
  </si>
  <si>
    <t>1.4.1.00.01.02</t>
  </si>
  <si>
    <t>1.4.1.01.</t>
  </si>
  <si>
    <t>1.4.1.01.01.</t>
  </si>
  <si>
    <t>1.4.1.01.01.01</t>
  </si>
  <si>
    <t>1.4.1.01.02.</t>
  </si>
  <si>
    <t>1.4.1.01.02.01</t>
  </si>
  <si>
    <t>1.4.1.01.03.</t>
  </si>
  <si>
    <t>1.4.1.01.03.01</t>
  </si>
  <si>
    <t>1.4.1.01.04.</t>
  </si>
  <si>
    <t>1.4.1.01.04.01</t>
  </si>
  <si>
    <t>1.4.1.01.05.</t>
  </si>
  <si>
    <t>1.4.1.01.05.01</t>
  </si>
  <si>
    <t>1.4.1.01.06.</t>
  </si>
  <si>
    <t>1.4.1.01.06.01</t>
  </si>
  <si>
    <t>1.4.1.01.01.00</t>
  </si>
  <si>
    <t>navedeni elementi in količine v nadaljevanju ustrezajo sončnemu panelu moči 370W</t>
  </si>
  <si>
    <t xml:space="preserve">Moduli s pripadajočo opremo in materialom za razvod
* zahtevana vršna moč sončne elektrarne Pmpp= 656 kWp
* izvedba sončne elktrarne mora biti skladna z »UREDBO o samooskrbi z električno energijo iz obnovljivih virov energije« 4. člen in skladna s požarno smernico SZPV 512.
* op.: dimenzije sončnih panelov so določene v tlorisu strehe;
</t>
  </si>
  <si>
    <t>kompletno moduli s pripadajočo opremo in materialom za razvod - vršna moč sončne elektrarne Pmpp= 656 kWp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</si>
</sst>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_-* #,##0.00\ _S_I_T_-;\-* #,##0.00\ _S_I_T_-;_-* \-??\ _S_I_T_-;_-@_-"/>
  </numFmts>
  <fonts count="88">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sz val="11"/>
      <name val="Arial"/>
      <family val="2"/>
      <charset val="238"/>
    </font>
    <font>
      <b/>
      <sz val="10"/>
      <name val="Arial"/>
      <family val="2"/>
      <charset val="238"/>
    </font>
    <font>
      <sz val="10"/>
      <color rgb="FF0070C0"/>
      <name val="Arial"/>
      <family val="2"/>
      <charset val="238"/>
    </font>
    <font>
      <sz val="10"/>
      <name val="Arial Narrow"/>
      <family val="2"/>
      <charset val="238"/>
    </font>
    <font>
      <sz val="10"/>
      <color indexed="12"/>
      <name val="Arial Narrow"/>
      <family val="2"/>
      <charset val="238"/>
    </font>
    <font>
      <sz val="10"/>
      <name val="Arial CE"/>
      <charset val="238"/>
    </font>
    <font>
      <sz val="10"/>
      <name val="Arial CE"/>
      <family val="2"/>
      <charset val="238"/>
    </font>
    <font>
      <i/>
      <sz val="9"/>
      <name val="Arial"/>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u/>
      <sz val="9"/>
      <name val="Arial"/>
      <family val="2"/>
      <charset val="238"/>
    </font>
    <font>
      <sz val="8"/>
      <name val="Arial"/>
      <family val="2"/>
      <charset val="238"/>
    </font>
    <font>
      <sz val="9"/>
      <name val="Arial CE"/>
      <family val="2"/>
      <charset val="238"/>
    </font>
    <font>
      <b/>
      <sz val="10"/>
      <color rgb="FFFF0000"/>
      <name val="Arial"/>
      <family val="2"/>
      <charset val="238"/>
    </font>
    <font>
      <sz val="9"/>
      <name val="Calibri"/>
      <family val="2"/>
      <charset val="238"/>
    </font>
    <font>
      <sz val="11"/>
      <color indexed="8"/>
      <name val="Calibri"/>
      <family val="2"/>
    </font>
    <font>
      <sz val="11"/>
      <color indexed="8"/>
      <name val="Arial"/>
      <family val="2"/>
    </font>
    <font>
      <sz val="10"/>
      <name val="Arial CE"/>
      <family val="2"/>
    </font>
    <font>
      <i/>
      <sz val="8"/>
      <name val="Arial"/>
      <family val="2"/>
      <charset val="238"/>
    </font>
    <font>
      <i/>
      <sz val="8"/>
      <color theme="1"/>
      <name val="Arial"/>
      <family val="2"/>
      <charset val="238"/>
    </font>
  </fonts>
  <fills count="48">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9"/>
        <bgColor indexed="64"/>
      </patternFill>
    </fill>
    <fill>
      <patternFill patternType="solid">
        <fgColor theme="9" tint="0.39997558519241921"/>
        <bgColor indexed="64"/>
      </patternFill>
    </fill>
  </fills>
  <borders count="30">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right/>
      <top style="hair">
        <color auto="1"/>
      </top>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right style="hair">
        <color auto="1"/>
      </right>
      <top/>
      <bottom/>
      <diagonal/>
    </border>
    <border>
      <left style="hair">
        <color auto="1"/>
      </left>
      <right/>
      <top/>
      <bottom/>
      <diagonal/>
    </border>
  </borders>
  <cellStyleXfs count="684">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10" fillId="0" borderId="0"/>
    <xf numFmtId="0" fontId="9" fillId="0" borderId="0"/>
    <xf numFmtId="0" fontId="10" fillId="0" borderId="0"/>
    <xf numFmtId="0" fontId="10" fillId="0" borderId="0"/>
    <xf numFmtId="0" fontId="10" fillId="0" borderId="0"/>
    <xf numFmtId="0" fontId="21" fillId="0" borderId="0"/>
    <xf numFmtId="0" fontId="9"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4" fillId="6" borderId="0" applyNumberFormat="0" applyBorder="0" applyAlignment="0" applyProtection="0"/>
    <xf numFmtId="0" fontId="25" fillId="6" borderId="0" applyNumberFormat="0" applyBorder="0" applyAlignment="0" applyProtection="0"/>
    <xf numFmtId="0" fontId="24" fillId="7" borderId="0" applyNumberFormat="0" applyBorder="0" applyAlignment="0" applyProtection="0"/>
    <xf numFmtId="0" fontId="25" fillId="7" borderId="0" applyNumberFormat="0" applyBorder="0" applyAlignment="0" applyProtection="0"/>
    <xf numFmtId="0" fontId="24" fillId="8" borderId="0" applyNumberFormat="0" applyBorder="0" applyAlignment="0" applyProtection="0"/>
    <xf numFmtId="0" fontId="25"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10" borderId="0" applyNumberFormat="0" applyBorder="0" applyAlignment="0" applyProtection="0"/>
    <xf numFmtId="0" fontId="25"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5" fillId="13" borderId="0" applyNumberFormat="0" applyBorder="0" applyAlignment="0" applyProtection="0"/>
    <xf numFmtId="0" fontId="24" fillId="8" borderId="0" applyNumberFormat="0" applyBorder="0" applyAlignment="0" applyProtection="0"/>
    <xf numFmtId="0" fontId="25" fillId="8" borderId="0" applyNumberFormat="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4"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5" borderId="0" applyNumberFormat="0" applyBorder="0" applyAlignment="0" applyProtection="0"/>
    <xf numFmtId="0" fontId="27" fillId="15" borderId="0" applyNumberFormat="0" applyBorder="0" applyAlignment="0" applyProtection="0"/>
    <xf numFmtId="0" fontId="26" fillId="12" borderId="0" applyNumberFormat="0" applyBorder="0" applyAlignment="0" applyProtection="0"/>
    <xf numFmtId="0" fontId="27" fillId="12" borderId="0" applyNumberFormat="0" applyBorder="0" applyAlignment="0" applyProtection="0"/>
    <xf numFmtId="0" fontId="26" fillId="13" borderId="0" applyNumberFormat="0" applyBorder="0" applyAlignment="0" applyProtection="0"/>
    <xf numFmtId="0" fontId="27" fillId="13" borderId="0" applyNumberFormat="0" applyBorder="0" applyAlignment="0" applyProtection="0"/>
    <xf numFmtId="0" fontId="26" fillId="16" borderId="0" applyNumberFormat="0" applyBorder="0" applyAlignment="0" applyProtection="0"/>
    <xf numFmtId="0" fontId="27" fillId="16" borderId="0" applyNumberFormat="0" applyBorder="0" applyAlignment="0" applyProtection="0"/>
    <xf numFmtId="0" fontId="26" fillId="17" borderId="0" applyNumberFormat="0" applyBorder="0" applyAlignment="0" applyProtection="0"/>
    <xf numFmtId="0" fontId="27" fillId="17" borderId="0" applyNumberFormat="0" applyBorder="0" applyAlignment="0" applyProtection="0"/>
    <xf numFmtId="0" fontId="26" fillId="18" borderId="0" applyNumberFormat="0" applyBorder="0" applyAlignment="0" applyProtection="0"/>
    <xf numFmtId="0" fontId="27" fillId="18" borderId="0" applyNumberFormat="0" applyBorder="0" applyAlignment="0" applyProtection="0"/>
    <xf numFmtId="0" fontId="26"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7"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7"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6" borderId="0" applyNumberFormat="0" applyBorder="0" applyAlignment="0" applyProtection="0"/>
    <xf numFmtId="0" fontId="24" fillId="24" borderId="0" applyNumberFormat="0" applyBorder="0" applyAlignment="0" applyProtection="0"/>
    <xf numFmtId="0" fontId="24" fillId="28" borderId="0" applyNumberFormat="0" applyBorder="0" applyAlignment="0" applyProtection="0"/>
    <xf numFmtId="0" fontId="26" fillId="25"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7"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19" borderId="0" applyNumberFormat="0" applyBorder="0" applyAlignment="0" applyProtection="0"/>
    <xf numFmtId="0" fontId="24" fillId="20" borderId="0" applyNumberFormat="0" applyBorder="0" applyAlignment="0" applyProtection="0"/>
    <xf numFmtId="0" fontId="24" fillId="25" borderId="0" applyNumberFormat="0" applyBorder="0" applyAlignment="0" applyProtection="0"/>
    <xf numFmtId="0" fontId="26" fillId="2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7"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30" borderId="0" applyNumberFormat="0" applyBorder="0" applyAlignment="0" applyProtection="0"/>
    <xf numFmtId="0" fontId="24" fillId="31" borderId="0" applyNumberFormat="0" applyBorder="0" applyAlignment="0" applyProtection="0"/>
    <xf numFmtId="0" fontId="24" fillId="20" borderId="0" applyNumberFormat="0" applyBorder="0" applyAlignment="0" applyProtection="0"/>
    <xf numFmtId="0" fontId="26" fillId="21"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7"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32" borderId="0" applyNumberFormat="0" applyBorder="0" applyAlignment="0" applyProtection="0"/>
    <xf numFmtId="0" fontId="24" fillId="24" borderId="0" applyNumberFormat="0" applyBorder="0" applyAlignment="0" applyProtection="0"/>
    <xf numFmtId="0" fontId="24" fillId="33" borderId="0" applyNumberFormat="0" applyBorder="0" applyAlignment="0" applyProtection="0"/>
    <xf numFmtId="0" fontId="26" fillId="33"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7"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8" fillId="35" borderId="0" applyNumberFormat="0" applyBorder="0" applyAlignment="0" applyProtection="0"/>
    <xf numFmtId="0" fontId="29" fillId="6" borderId="0" applyNumberFormat="0" applyBorder="0" applyAlignment="0" applyProtection="0"/>
    <xf numFmtId="0" fontId="30" fillId="6" borderId="0" applyNumberFormat="0" applyBorder="0" applyAlignment="0" applyProtection="0"/>
    <xf numFmtId="0" fontId="31" fillId="36" borderId="13" applyNumberFormat="0" applyAlignment="0" applyProtection="0"/>
    <xf numFmtId="0" fontId="32" fillId="37" borderId="13" applyNumberFormat="0" applyAlignment="0" applyProtection="0"/>
    <xf numFmtId="0" fontId="32" fillId="37" borderId="13" applyNumberFormat="0" applyAlignment="0" applyProtection="0"/>
    <xf numFmtId="0" fontId="33" fillId="37" borderId="13" applyNumberFormat="0" applyAlignment="0" applyProtection="0"/>
    <xf numFmtId="0" fontId="34" fillId="26" borderId="14" applyNumberFormat="0" applyAlignment="0" applyProtection="0"/>
    <xf numFmtId="0" fontId="34" fillId="38" borderId="14" applyNumberFormat="0" applyAlignment="0" applyProtection="0"/>
    <xf numFmtId="0" fontId="35" fillId="38" borderId="14" applyNumberFormat="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36"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6" fontId="22" fillId="0" borderId="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7" fontId="21" fillId="0" borderId="0" applyFont="0" applyFill="0" applyBorder="0" applyAlignment="0" applyProtection="0"/>
    <xf numFmtId="168" fontId="22" fillId="0" borderId="0" applyFill="0" applyBorder="0" applyAlignment="0" applyProtection="0"/>
    <xf numFmtId="169" fontId="37" fillId="0" borderId="0" applyFont="0" applyFill="0" applyBorder="0" applyAlignment="0" applyProtection="0"/>
    <xf numFmtId="170" fontId="37" fillId="0" borderId="0" applyFont="0" applyFill="0" applyBorder="0" applyAlignment="0" applyProtection="0"/>
    <xf numFmtId="0" fontId="38" fillId="7" borderId="0" applyNumberFormat="0" applyBorder="0" applyAlignment="0" applyProtection="0"/>
    <xf numFmtId="0" fontId="39" fillId="0" borderId="5" applyAlignment="0"/>
    <xf numFmtId="0" fontId="40" fillId="0" borderId="5" applyAlignment="0"/>
    <xf numFmtId="0" fontId="40" fillId="0" borderId="5">
      <alignment vertical="top" wrapText="1"/>
    </xf>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171" fontId="9" fillId="0" borderId="0" applyFont="0" applyFill="0" applyBorder="0" applyAlignment="0" applyProtection="0"/>
    <xf numFmtId="0" fontId="42" fillId="0" borderId="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38" fillId="28" borderId="0" applyNumberFormat="0" applyBorder="0" applyAlignment="0" applyProtection="0"/>
    <xf numFmtId="0" fontId="38" fillId="7" borderId="0" applyNumberFormat="0" applyBorder="0" applyAlignment="0" applyProtection="0"/>
    <xf numFmtId="0" fontId="46" fillId="7" borderId="0" applyNumberFormat="0" applyBorder="0" applyAlignment="0" applyProtection="0"/>
    <xf numFmtId="0" fontId="47" fillId="0" borderId="15" applyNumberFormat="0" applyFill="0" applyAlignment="0" applyProtection="0"/>
    <xf numFmtId="0" fontId="48" fillId="0" borderId="16" applyNumberFormat="0" applyFill="0" applyAlignment="0" applyProtection="0"/>
    <xf numFmtId="0" fontId="49" fillId="0" borderId="16" applyNumberFormat="0" applyFill="0" applyAlignment="0" applyProtection="0"/>
    <xf numFmtId="0" fontId="50" fillId="0" borderId="17" applyNumberFormat="0" applyFill="0" applyAlignment="0" applyProtection="0"/>
    <xf numFmtId="0" fontId="51" fillId="0" borderId="17" applyNumberFormat="0" applyFill="0" applyAlignment="0" applyProtection="0"/>
    <xf numFmtId="0" fontId="52" fillId="0" borderId="17" applyNumberFormat="0" applyFill="0" applyAlignment="0" applyProtection="0"/>
    <xf numFmtId="0" fontId="53" fillId="0" borderId="18" applyNumberFormat="0" applyFill="0" applyAlignment="0" applyProtection="0"/>
    <xf numFmtId="0" fontId="54" fillId="0" borderId="19" applyNumberFormat="0" applyFill="0" applyAlignment="0" applyProtection="0"/>
    <xf numFmtId="0" fontId="55" fillId="0" borderId="19"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alignment vertical="top"/>
      <protection locked="0"/>
    </xf>
    <xf numFmtId="0" fontId="57" fillId="0" borderId="0" applyNumberFormat="0" applyFill="0" applyBorder="0" applyAlignment="0" applyProtection="0"/>
    <xf numFmtId="0" fontId="58" fillId="33" borderId="13" applyNumberFormat="0" applyAlignment="0" applyProtection="0"/>
    <xf numFmtId="0" fontId="58" fillId="10" borderId="13" applyNumberFormat="0" applyAlignment="0" applyProtection="0"/>
    <xf numFmtId="0" fontId="58" fillId="10" borderId="13" applyNumberFormat="0" applyAlignment="0" applyProtection="0"/>
    <xf numFmtId="0" fontId="59" fillId="10" borderId="13" applyNumberFormat="0" applyAlignment="0" applyProtection="0"/>
    <xf numFmtId="0" fontId="60" fillId="37" borderId="20" applyNumberFormat="0" applyAlignment="0" applyProtection="0"/>
    <xf numFmtId="0" fontId="60" fillId="37" borderId="20" applyNumberFormat="0" applyAlignment="0" applyProtection="0"/>
    <xf numFmtId="0" fontId="60" fillId="37" borderId="20" applyNumberFormat="0" applyAlignment="0" applyProtection="0"/>
    <xf numFmtId="0" fontId="61" fillId="0" borderId="21" applyNumberFormat="0" applyFill="0" applyAlignment="0" applyProtection="0"/>
    <xf numFmtId="0" fontId="62" fillId="0" borderId="21" applyNumberFormat="0" applyFill="0" applyAlignment="0" applyProtection="0"/>
    <xf numFmtId="0" fontId="63" fillId="0" borderId="21" applyNumberFormat="0" applyFill="0" applyAlignment="0" applyProtection="0"/>
    <xf numFmtId="0" fontId="48" fillId="0" borderId="16" applyNumberFormat="0" applyFill="0" applyAlignment="0" applyProtection="0"/>
    <xf numFmtId="0" fontId="51" fillId="0" borderId="17" applyNumberFormat="0" applyFill="0" applyAlignment="0" applyProtection="0"/>
    <xf numFmtId="0" fontId="54" fillId="0" borderId="19" applyNumberFormat="0" applyFill="0" applyAlignment="0" applyProtection="0"/>
    <xf numFmtId="0" fontId="54" fillId="0" borderId="0" applyNumberFormat="0" applyFill="0" applyBorder="0" applyAlignment="0" applyProtection="0"/>
    <xf numFmtId="0" fontId="64" fillId="0" borderId="0" applyNumberFormat="0" applyFill="0" applyBorder="0" applyAlignment="0" applyProtection="0"/>
    <xf numFmtId="0" fontId="10" fillId="0" borderId="0"/>
    <xf numFmtId="0" fontId="10" fillId="0" borderId="0"/>
    <xf numFmtId="0" fontId="21" fillId="0" borderId="0"/>
    <xf numFmtId="0" fontId="9" fillId="0" borderId="0"/>
    <xf numFmtId="0" fontId="10" fillId="0" borderId="0"/>
    <xf numFmtId="0" fontId="10" fillId="0" borderId="0"/>
    <xf numFmtId="0" fontId="10" fillId="0" borderId="0"/>
    <xf numFmtId="0" fontId="10" fillId="0" borderId="0"/>
    <xf numFmtId="0" fontId="21" fillId="0" borderId="0"/>
    <xf numFmtId="0" fontId="22" fillId="0" borderId="0"/>
    <xf numFmtId="0" fontId="22" fillId="0" borderId="0"/>
    <xf numFmtId="0" fontId="9" fillId="0" borderId="0"/>
    <xf numFmtId="0" fontId="37" fillId="0" borderId="0"/>
    <xf numFmtId="0" fontId="9" fillId="0" borderId="0"/>
    <xf numFmtId="0" fontId="9" fillId="0" borderId="0"/>
    <xf numFmtId="0" fontId="21" fillId="0" borderId="0"/>
    <xf numFmtId="0" fontId="9" fillId="0" borderId="0"/>
    <xf numFmtId="0" fontId="9" fillId="0" borderId="0"/>
    <xf numFmtId="0" fontId="65" fillId="0" borderId="0">
      <alignment vertical="top"/>
    </xf>
    <xf numFmtId="0" fontId="37" fillId="0" borderId="0"/>
    <xf numFmtId="0" fontId="6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5" fillId="0" borderId="0"/>
    <xf numFmtId="0" fontId="9" fillId="0" borderId="0"/>
    <xf numFmtId="0" fontId="9" fillId="0" borderId="0"/>
    <xf numFmtId="0" fontId="3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7" fillId="42" borderId="0" applyNumberFormat="0" applyBorder="0" applyAlignment="0" applyProtection="0"/>
    <xf numFmtId="0" fontId="67" fillId="43" borderId="0" applyNumberFormat="0" applyBorder="0" applyAlignment="0" applyProtection="0"/>
    <xf numFmtId="0" fontId="68" fillId="43" borderId="0" applyNumberFormat="0" applyBorder="0" applyAlignment="0" applyProtection="0"/>
    <xf numFmtId="0" fontId="67" fillId="43" borderId="0" applyNumberFormat="0" applyBorder="0" applyAlignment="0" applyProtection="0"/>
    <xf numFmtId="0" fontId="9"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6" fillId="0" borderId="0"/>
    <xf numFmtId="0" fontId="9" fillId="0" borderId="0" applyNumberFormat="0" applyFill="0" applyBorder="0" applyAlignment="0" applyProtection="0"/>
    <xf numFmtId="0" fontId="21" fillId="0" borderId="0"/>
    <xf numFmtId="2" fontId="21" fillId="0" borderId="0"/>
    <xf numFmtId="0" fontId="21" fillId="0" borderId="0"/>
    <xf numFmtId="0" fontId="36" fillId="0" borderId="0"/>
    <xf numFmtId="0" fontId="36" fillId="0" borderId="0"/>
    <xf numFmtId="0" fontId="21" fillId="0" borderId="0"/>
    <xf numFmtId="0" fontId="21" fillId="0" borderId="0"/>
    <xf numFmtId="0" fontId="21" fillId="0" borderId="0"/>
    <xf numFmtId="0" fontId="36" fillId="0" borderId="0"/>
    <xf numFmtId="0" fontId="36" fillId="0" borderId="0"/>
    <xf numFmtId="0" fontId="36" fillId="0" borderId="0"/>
    <xf numFmtId="0" fontId="21" fillId="0" borderId="0"/>
    <xf numFmtId="0" fontId="9" fillId="0" borderId="0" applyNumberFormat="0" applyFill="0" applyBorder="0" applyAlignment="0" applyProtection="0"/>
    <xf numFmtId="0" fontId="21"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6" fillId="0" borderId="0"/>
    <xf numFmtId="0" fontId="36" fillId="0" borderId="0"/>
    <xf numFmtId="0" fontId="21" fillId="0" borderId="0"/>
    <xf numFmtId="0" fontId="10" fillId="0" borderId="0"/>
    <xf numFmtId="0" fontId="10" fillId="0" borderId="0"/>
    <xf numFmtId="0" fontId="36" fillId="0" borderId="0"/>
    <xf numFmtId="0" fontId="9" fillId="0" borderId="0" applyNumberFormat="0" applyFill="0" applyBorder="0" applyAlignment="0" applyProtection="0"/>
    <xf numFmtId="0" fontId="21" fillId="0" borderId="0"/>
    <xf numFmtId="0" fontId="21" fillId="0" borderId="0"/>
    <xf numFmtId="0" fontId="21" fillId="0" borderId="0"/>
    <xf numFmtId="0" fontId="21" fillId="0" borderId="0"/>
    <xf numFmtId="0" fontId="21" fillId="0" borderId="0"/>
    <xf numFmtId="0" fontId="9" fillId="0" borderId="0"/>
    <xf numFmtId="0" fontId="9" fillId="0" borderId="0"/>
    <xf numFmtId="0" fontId="9" fillId="24" borderId="22" applyNumberFormat="0" applyFont="0" applyAlignment="0" applyProtection="0"/>
    <xf numFmtId="0" fontId="21" fillId="44" borderId="22" applyNumberFormat="0" applyFont="0" applyAlignment="0" applyProtection="0"/>
    <xf numFmtId="0" fontId="21" fillId="44" borderId="22" applyNumberFormat="0" applyFont="0" applyAlignment="0" applyProtection="0"/>
    <xf numFmtId="0" fontId="36" fillId="44" borderId="22" applyNumberFormat="0" applyFont="0" applyAlignment="0" applyProtection="0"/>
    <xf numFmtId="0" fontId="69" fillId="0" borderId="0"/>
    <xf numFmtId="0" fontId="21" fillId="44" borderId="22" applyNumberFormat="0" applyFont="0" applyAlignment="0" applyProtection="0"/>
    <xf numFmtId="0" fontId="21" fillId="44" borderId="22" applyNumberFormat="0" applyFont="0" applyAlignment="0" applyProtection="0"/>
    <xf numFmtId="0" fontId="21" fillId="44" borderId="22" applyNumberFormat="0" applyFont="0" applyAlignment="0" applyProtection="0"/>
    <xf numFmtId="0" fontId="70" fillId="0" borderId="0" applyNumberFormat="0" applyFill="0" applyBorder="0" applyAlignment="0" applyProtection="0"/>
    <xf numFmtId="0" fontId="60" fillId="36" borderId="23" applyNumberFormat="0" applyAlignment="0" applyProtection="0"/>
    <xf numFmtId="0" fontId="60" fillId="37" borderId="23" applyNumberFormat="0" applyAlignment="0" applyProtection="0"/>
    <xf numFmtId="0" fontId="60" fillId="37" borderId="23" applyNumberFormat="0" applyAlignment="0" applyProtection="0"/>
    <xf numFmtId="0" fontId="71" fillId="37" borderId="23" applyNumberFormat="0" applyAlignment="0" applyProtection="0"/>
    <xf numFmtId="0" fontId="43" fillId="0" borderId="0" applyNumberFormat="0" applyFill="0" applyBorder="0" applyAlignment="0" applyProtection="0"/>
    <xf numFmtId="0" fontId="26" fillId="22" borderId="0" applyNumberFormat="0" applyBorder="0" applyAlignment="0" applyProtection="0"/>
    <xf numFmtId="0" fontId="26" fillId="27" borderId="0" applyNumberFormat="0" applyBorder="0" applyAlignment="0" applyProtection="0"/>
    <xf numFmtId="0" fontId="26" fillId="29"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34" borderId="0" applyNumberFormat="0" applyBorder="0" applyAlignment="0" applyProtection="0"/>
    <xf numFmtId="0" fontId="62" fillId="0" borderId="21" applyNumberFormat="0" applyFill="0" applyAlignment="0" applyProtection="0"/>
    <xf numFmtId="0" fontId="34" fillId="38" borderId="14" applyNumberFormat="0" applyAlignment="0" applyProtection="0"/>
    <xf numFmtId="49" fontId="72" fillId="45" borderId="24">
      <alignment horizontal="center" vertical="top" wrapText="1"/>
    </xf>
    <xf numFmtId="0" fontId="32" fillId="37" borderId="25" applyNumberFormat="0" applyAlignment="0" applyProtection="0"/>
    <xf numFmtId="0" fontId="32" fillId="37" borderId="25" applyNumberFormat="0" applyAlignment="0" applyProtection="0"/>
    <xf numFmtId="0" fontId="32" fillId="37" borderId="25" applyNumberFormat="0" applyAlignment="0" applyProtection="0"/>
    <xf numFmtId="0" fontId="73" fillId="0" borderId="0" applyNumberFormat="0" applyFill="0" applyBorder="0" applyAlignment="0" applyProtection="0"/>
    <xf numFmtId="0" fontId="29" fillId="6" borderId="0" applyNumberFormat="0" applyBorder="0" applyAlignment="0" applyProtection="0"/>
    <xf numFmtId="0" fontId="74" fillId="0" borderId="0"/>
    <xf numFmtId="0" fontId="22" fillId="0" borderId="0"/>
    <xf numFmtId="0" fontId="75" fillId="0" borderId="0"/>
    <xf numFmtId="0" fontId="69" fillId="0" borderId="0"/>
    <xf numFmtId="0" fontId="64" fillId="0" borderId="0" applyNumberFormat="0" applyFill="0" applyBorder="0" applyAlignment="0" applyProtection="0"/>
    <xf numFmtId="0" fontId="41" fillId="0" borderId="26" applyNumberFormat="0" applyFill="0" applyAlignment="0" applyProtection="0"/>
    <xf numFmtId="0" fontId="41" fillId="0" borderId="27" applyNumberFormat="0" applyFill="0" applyAlignment="0" applyProtection="0"/>
    <xf numFmtId="0" fontId="41" fillId="0" borderId="27" applyNumberFormat="0" applyFill="0" applyAlignment="0" applyProtection="0"/>
    <xf numFmtId="0" fontId="76" fillId="0" borderId="27" applyNumberFormat="0" applyFill="0" applyAlignment="0" applyProtection="0"/>
    <xf numFmtId="172" fontId="22" fillId="0" borderId="0" applyFill="0" applyBorder="0" applyAlignment="0" applyProtection="0"/>
    <xf numFmtId="173" fontId="65" fillId="0" borderId="0" applyFont="0" applyFill="0" applyBorder="0" applyAlignment="0" applyProtection="0"/>
    <xf numFmtId="167" fontId="21" fillId="0" borderId="0" applyFont="0" applyFill="0" applyBorder="0" applyAlignment="0" applyProtection="0"/>
    <xf numFmtId="44" fontId="9" fillId="0" borderId="0" applyFont="0" applyFill="0" applyBorder="0" applyAlignment="0" applyProtection="0"/>
    <xf numFmtId="40" fontId="65" fillId="0" borderId="0" applyFont="0" applyFill="0" applyBorder="0" applyAlignment="0" applyProtection="0"/>
    <xf numFmtId="165" fontId="9" fillId="0" borderId="0" applyFont="0" applyFill="0" applyBorder="0" applyAlignment="0" applyProtection="0"/>
    <xf numFmtId="165" fontId="21" fillId="0" borderId="0" applyFont="0" applyFill="0" applyBorder="0" applyAlignment="0" applyProtection="0"/>
    <xf numFmtId="164" fontId="10" fillId="0" borderId="0" applyFont="0" applyFill="0" applyBorder="0" applyAlignment="0" applyProtection="0"/>
    <xf numFmtId="0" fontId="58" fillId="10" borderId="25" applyNumberFormat="0" applyAlignment="0" applyProtection="0"/>
    <xf numFmtId="0" fontId="58" fillId="10" borderId="25" applyNumberFormat="0" applyAlignment="0" applyProtection="0"/>
    <xf numFmtId="0" fontId="58" fillId="10" borderId="25" applyNumberFormat="0" applyAlignment="0" applyProtection="0"/>
    <xf numFmtId="0" fontId="41" fillId="0" borderId="27" applyNumberFormat="0" applyFill="0" applyAlignment="0" applyProtection="0"/>
    <xf numFmtId="0" fontId="41" fillId="0" borderId="27" applyNumberFormat="0" applyFill="0" applyAlignment="0" applyProtection="0"/>
    <xf numFmtId="0" fontId="41" fillId="0" borderId="27" applyNumberFormat="0" applyFill="0" applyAlignment="0" applyProtection="0"/>
    <xf numFmtId="0" fontId="70" fillId="0" borderId="0" applyNumberFormat="0" applyFill="0" applyBorder="0" applyAlignment="0" applyProtection="0"/>
    <xf numFmtId="0" fontId="77" fillId="0" borderId="0" applyNumberFormat="0" applyFill="0" applyBorder="0" applyAlignment="0" applyProtection="0"/>
    <xf numFmtId="0" fontId="21" fillId="0" borderId="0"/>
    <xf numFmtId="164" fontId="7" fillId="0" borderId="0" applyFont="0" applyFill="0" applyBorder="0" applyAlignment="0" applyProtection="0"/>
    <xf numFmtId="0" fontId="7"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21" fillId="0" borderId="0"/>
    <xf numFmtId="164" fontId="2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xf numFmtId="0" fontId="83" fillId="0" borderId="0"/>
    <xf numFmtId="0" fontId="84" fillId="0" borderId="0"/>
    <xf numFmtId="174" fontId="85" fillId="0" borderId="0" applyFill="0" applyBorder="0" applyAlignment="0" applyProtection="0"/>
    <xf numFmtId="0" fontId="85" fillId="0" borderId="0"/>
    <xf numFmtId="0" fontId="83" fillId="0" borderId="0"/>
    <xf numFmtId="0" fontId="83" fillId="0" borderId="0"/>
    <xf numFmtId="0" fontId="83" fillId="0" borderId="0"/>
  </cellStyleXfs>
  <cellXfs count="153">
    <xf numFmtId="0" fontId="0" fillId="0" borderId="0" xfId="0"/>
    <xf numFmtId="0" fontId="11" fillId="0" borderId="1" xfId="2" quotePrefix="1" applyNumberFormat="1" applyFont="1" applyBorder="1" applyAlignment="1" applyProtection="1">
      <alignment horizontal="center" vertical="center"/>
    </xf>
    <xf numFmtId="49" fontId="11" fillId="0" borderId="2" xfId="2" quotePrefix="1" applyNumberFormat="1" applyFont="1" applyBorder="1" applyAlignment="1" applyProtection="1">
      <alignment horizontal="center" vertical="center"/>
    </xf>
    <xf numFmtId="4" fontId="11" fillId="0" borderId="2" xfId="2" applyNumberFormat="1" applyFont="1" applyBorder="1" applyAlignment="1" applyProtection="1">
      <alignment horizontal="center" vertical="center"/>
    </xf>
    <xf numFmtId="4" fontId="11" fillId="0" borderId="2" xfId="2" quotePrefix="1" applyNumberFormat="1" applyFont="1" applyBorder="1" applyAlignment="1" applyProtection="1">
      <alignment horizontal="center" vertical="center"/>
    </xf>
    <xf numFmtId="4" fontId="11" fillId="0" borderId="3" xfId="2" quotePrefix="1" applyNumberFormat="1" applyFont="1" applyBorder="1" applyAlignment="1" applyProtection="1">
      <alignment horizontal="center" vertical="center"/>
    </xf>
    <xf numFmtId="49" fontId="12" fillId="2" borderId="4" xfId="3" quotePrefix="1" applyNumberFormat="1" applyFont="1" applyFill="1" applyBorder="1" applyAlignment="1" applyProtection="1">
      <alignment horizontal="left" vertical="top"/>
    </xf>
    <xf numFmtId="49" fontId="11" fillId="2" borderId="4" xfId="3" quotePrefix="1" applyNumberFormat="1" applyFont="1" applyFill="1" applyBorder="1" applyAlignment="1" applyProtection="1">
      <alignment horizontal="center"/>
    </xf>
    <xf numFmtId="4" fontId="13" fillId="2" borderId="4" xfId="3" quotePrefix="1" applyNumberFormat="1" applyFont="1" applyFill="1" applyBorder="1" applyAlignment="1" applyProtection="1">
      <alignment horizontal="right"/>
    </xf>
    <xf numFmtId="49" fontId="14" fillId="0" borderId="6" xfId="3" quotePrefix="1" applyNumberFormat="1" applyFont="1" applyFill="1" applyBorder="1" applyAlignment="1" applyProtection="1">
      <alignment horizontal="left" vertical="top"/>
    </xf>
    <xf numFmtId="49" fontId="14" fillId="0" borderId="6" xfId="3" applyNumberFormat="1" applyFont="1" applyFill="1" applyBorder="1" applyAlignment="1" applyProtection="1">
      <alignment horizontal="left" vertical="top"/>
    </xf>
    <xf numFmtId="49" fontId="11" fillId="0" borderId="6" xfId="3" quotePrefix="1" applyNumberFormat="1" applyFont="1" applyFill="1" applyBorder="1" applyAlignment="1" applyProtection="1">
      <alignment horizontal="center"/>
    </xf>
    <xf numFmtId="4" fontId="13" fillId="0" borderId="6" xfId="3" quotePrefix="1" applyNumberFormat="1" applyFont="1" applyFill="1" applyBorder="1" applyAlignment="1" applyProtection="1">
      <alignment horizontal="right"/>
    </xf>
    <xf numFmtId="49" fontId="12" fillId="0" borderId="0" xfId="5" applyNumberFormat="1" applyFont="1" applyFill="1" applyBorder="1" applyAlignment="1" applyProtection="1">
      <alignment horizontal="left" vertical="top"/>
    </xf>
    <xf numFmtId="49" fontId="11" fillId="0" borderId="0" xfId="3" quotePrefix="1" applyNumberFormat="1" applyFont="1" applyFill="1" applyBorder="1" applyAlignment="1" applyProtection="1">
      <alignment horizontal="center"/>
    </xf>
    <xf numFmtId="4" fontId="13" fillId="0" borderId="0" xfId="3" quotePrefix="1" applyNumberFormat="1" applyFont="1" applyFill="1" applyBorder="1" applyAlignment="1" applyProtection="1">
      <alignment horizontal="right"/>
    </xf>
    <xf numFmtId="0" fontId="15" fillId="0" borderId="7" xfId="6" applyFont="1" applyBorder="1" applyProtection="1"/>
    <xf numFmtId="49" fontId="11" fillId="0" borderId="7" xfId="3" quotePrefix="1" applyNumberFormat="1" applyFont="1" applyFill="1" applyBorder="1" applyAlignment="1" applyProtection="1">
      <alignment horizontal="center"/>
    </xf>
    <xf numFmtId="4" fontId="13" fillId="0" borderId="7" xfId="3" quotePrefix="1" applyNumberFormat="1" applyFont="1" applyFill="1" applyBorder="1" applyAlignment="1" applyProtection="1">
      <alignment horizontal="right"/>
    </xf>
    <xf numFmtId="49" fontId="14" fillId="0" borderId="8" xfId="2" quotePrefix="1" applyNumberFormat="1" applyFont="1" applyFill="1" applyBorder="1" applyAlignment="1" applyProtection="1">
      <alignment horizontal="left" vertical="top"/>
    </xf>
    <xf numFmtId="49" fontId="14" fillId="0" borderId="9" xfId="3" quotePrefix="1" applyNumberFormat="1" applyFont="1" applyFill="1" applyBorder="1" applyAlignment="1" applyProtection="1">
      <alignment horizontal="center"/>
    </xf>
    <xf numFmtId="4" fontId="14" fillId="0" borderId="9" xfId="3" quotePrefix="1" applyNumberFormat="1" applyFont="1" applyFill="1" applyBorder="1" applyAlignment="1" applyProtection="1">
      <alignment horizontal="right"/>
    </xf>
    <xf numFmtId="49" fontId="12" fillId="0" borderId="0" xfId="3" quotePrefix="1" applyNumberFormat="1" applyFont="1" applyFill="1" applyBorder="1" applyAlignment="1" applyProtection="1">
      <alignment horizontal="left" vertical="top"/>
    </xf>
    <xf numFmtId="0" fontId="18" fillId="3" borderId="5" xfId="4" applyFont="1" applyFill="1" applyBorder="1" applyAlignment="1" applyProtection="1">
      <alignment horizontal="left" vertical="top" wrapText="1"/>
    </xf>
    <xf numFmtId="4" fontId="16" fillId="0" borderId="5" xfId="3" quotePrefix="1" applyNumberFormat="1" applyFont="1" applyFill="1" applyBorder="1" applyAlignment="1" applyProtection="1">
      <alignment horizontal="right"/>
    </xf>
    <xf numFmtId="49" fontId="13" fillId="0" borderId="5" xfId="3" applyNumberFormat="1" applyFont="1" applyFill="1" applyBorder="1" applyAlignment="1" applyProtection="1">
      <alignment horizontal="left" vertical="top"/>
    </xf>
    <xf numFmtId="0" fontId="13" fillId="0" borderId="5" xfId="4" applyFont="1" applyFill="1" applyBorder="1" applyAlignment="1" applyProtection="1">
      <alignment horizontal="left" vertical="top" wrapText="1"/>
    </xf>
    <xf numFmtId="4" fontId="13" fillId="0" borderId="5" xfId="3" quotePrefix="1" applyNumberFormat="1" applyFont="1" applyFill="1" applyBorder="1" applyAlignment="1" applyProtection="1">
      <alignment horizontal="right"/>
    </xf>
    <xf numFmtId="2" fontId="19" fillId="0" borderId="0" xfId="7" applyNumberFormat="1" applyFont="1" applyProtection="1"/>
    <xf numFmtId="3" fontId="19" fillId="0" borderId="0" xfId="1" applyNumberFormat="1" applyFont="1" applyProtection="1"/>
    <xf numFmtId="4" fontId="19" fillId="0" borderId="0" xfId="1" applyNumberFormat="1" applyFont="1" applyProtection="1"/>
    <xf numFmtId="0" fontId="19" fillId="0" borderId="0" xfId="1" applyFont="1" applyProtection="1"/>
    <xf numFmtId="2" fontId="19" fillId="0" borderId="0" xfId="7" applyNumberFormat="1" applyFont="1" applyFill="1" applyProtection="1"/>
    <xf numFmtId="3" fontId="19" fillId="0" borderId="0" xfId="1" applyNumberFormat="1" applyFont="1" applyFill="1" applyProtection="1"/>
    <xf numFmtId="4" fontId="19" fillId="0" borderId="0" xfId="1" applyNumberFormat="1" applyFont="1" applyFill="1" applyProtection="1"/>
    <xf numFmtId="0" fontId="19" fillId="0" borderId="0" xfId="1" applyFont="1" applyFill="1" applyProtection="1"/>
    <xf numFmtId="49" fontId="13" fillId="0" borderId="5" xfId="3" quotePrefix="1" applyNumberFormat="1" applyFont="1" applyFill="1" applyBorder="1" applyAlignment="1" applyProtection="1">
      <alignment horizontal="center"/>
    </xf>
    <xf numFmtId="0" fontId="9" fillId="0" borderId="5" xfId="1" applyFont="1" applyBorder="1" applyAlignment="1" applyProtection="1">
      <alignment horizontal="center"/>
    </xf>
    <xf numFmtId="0" fontId="9" fillId="0" borderId="0" xfId="1" applyFont="1" applyProtection="1"/>
    <xf numFmtId="4" fontId="9" fillId="0" borderId="0" xfId="1" applyNumberFormat="1" applyFont="1" applyAlignment="1" applyProtection="1">
      <alignment horizontal="right"/>
    </xf>
    <xf numFmtId="0" fontId="9" fillId="0" borderId="0" xfId="1" applyFont="1" applyAlignment="1" applyProtection="1">
      <alignment horizontal="center"/>
    </xf>
    <xf numFmtId="49" fontId="14" fillId="2" borderId="10" xfId="3" applyNumberFormat="1" applyFont="1" applyFill="1" applyBorder="1" applyAlignment="1" applyProtection="1">
      <alignment horizontal="left" vertical="top"/>
    </xf>
    <xf numFmtId="49" fontId="11" fillId="2" borderId="11" xfId="3" quotePrefix="1" applyNumberFormat="1" applyFont="1" applyFill="1" applyBorder="1" applyAlignment="1" applyProtection="1">
      <alignment horizontal="center"/>
    </xf>
    <xf numFmtId="4" fontId="14" fillId="2" borderId="12" xfId="3" quotePrefix="1" applyNumberFormat="1" applyFont="1" applyFill="1" applyBorder="1" applyAlignment="1" applyProtection="1">
      <alignment horizontal="right"/>
    </xf>
    <xf numFmtId="49" fontId="11" fillId="4" borderId="5" xfId="3" quotePrefix="1" applyNumberFormat="1" applyFont="1" applyFill="1" applyBorder="1" applyAlignment="1" applyProtection="1">
      <alignment horizontal="center"/>
    </xf>
    <xf numFmtId="49" fontId="14" fillId="47" borderId="5" xfId="3" quotePrefix="1" applyNumberFormat="1" applyFont="1" applyFill="1" applyBorder="1" applyAlignment="1" applyProtection="1">
      <alignment horizontal="left" vertical="top"/>
    </xf>
    <xf numFmtId="49" fontId="11" fillId="47" borderId="5" xfId="3" quotePrefix="1" applyNumberFormat="1" applyFont="1" applyFill="1" applyBorder="1" applyAlignment="1" applyProtection="1">
      <alignment horizontal="center"/>
    </xf>
    <xf numFmtId="49" fontId="14" fillId="46" borderId="5" xfId="3" quotePrefix="1" applyNumberFormat="1" applyFont="1" applyFill="1" applyBorder="1" applyAlignment="1" applyProtection="1">
      <alignment horizontal="left" vertical="top"/>
    </xf>
    <xf numFmtId="49" fontId="11" fillId="46" borderId="5" xfId="3" quotePrefix="1" applyNumberFormat="1" applyFont="1" applyFill="1" applyBorder="1" applyAlignment="1" applyProtection="1">
      <alignment horizontal="center"/>
    </xf>
    <xf numFmtId="4" fontId="14" fillId="47" borderId="5" xfId="3" quotePrefix="1" applyNumberFormat="1" applyFont="1" applyFill="1" applyBorder="1" applyAlignment="1" applyProtection="1">
      <alignment horizontal="right"/>
    </xf>
    <xf numFmtId="49" fontId="17" fillId="4" borderId="5" xfId="3" quotePrefix="1" applyNumberFormat="1" applyFont="1" applyFill="1" applyBorder="1" applyAlignment="1" applyProtection="1">
      <alignment horizontal="left" vertical="top"/>
    </xf>
    <xf numFmtId="49" fontId="17" fillId="4" borderId="5" xfId="3" applyNumberFormat="1" applyFont="1" applyFill="1" applyBorder="1" applyAlignment="1" applyProtection="1">
      <alignment horizontal="left" vertical="top"/>
    </xf>
    <xf numFmtId="4" fontId="11" fillId="4" borderId="5" xfId="3" quotePrefix="1" applyNumberFormat="1" applyFont="1" applyFill="1" applyBorder="1" applyAlignment="1" applyProtection="1">
      <alignment horizontal="right"/>
    </xf>
    <xf numFmtId="4" fontId="14" fillId="46" borderId="5" xfId="3" quotePrefix="1" applyNumberFormat="1" applyFont="1" applyFill="1" applyBorder="1" applyAlignment="1" applyProtection="1">
      <alignment horizontal="right"/>
    </xf>
    <xf numFmtId="49" fontId="17" fillId="4" borderId="5" xfId="3" applyNumberFormat="1" applyFont="1" applyFill="1" applyBorder="1" applyAlignment="1" applyProtection="1">
      <alignment horizontal="left" vertical="top" wrapText="1"/>
    </xf>
    <xf numFmtId="0" fontId="9" fillId="0" borderId="5" xfId="1" applyFont="1" applyBorder="1" applyProtection="1"/>
    <xf numFmtId="49" fontId="17" fillId="0" borderId="5" xfId="3" quotePrefix="1" applyNumberFormat="1" applyFont="1" applyFill="1" applyBorder="1" applyAlignment="1" applyProtection="1">
      <alignment horizontal="left" vertical="center"/>
    </xf>
    <xf numFmtId="49" fontId="17" fillId="0" borderId="4" xfId="3" quotePrefix="1" applyNumberFormat="1" applyFont="1" applyFill="1" applyBorder="1" applyAlignment="1" applyProtection="1">
      <alignment horizontal="center" vertical="center"/>
    </xf>
    <xf numFmtId="4" fontId="17" fillId="0" borderId="4" xfId="3" quotePrefix="1" applyNumberFormat="1" applyFont="1" applyFill="1" applyBorder="1" applyAlignment="1" applyProtection="1">
      <alignment horizontal="right" vertical="center"/>
    </xf>
    <xf numFmtId="49" fontId="17" fillId="3" borderId="5" xfId="3" quotePrefix="1" applyNumberFormat="1" applyFont="1" applyFill="1" applyBorder="1" applyAlignment="1" applyProtection="1">
      <alignment horizontal="left" vertical="center"/>
    </xf>
    <xf numFmtId="49" fontId="17" fillId="3" borderId="4" xfId="3" quotePrefix="1" applyNumberFormat="1" applyFont="1" applyFill="1" applyBorder="1" applyAlignment="1" applyProtection="1">
      <alignment horizontal="center" vertical="center"/>
    </xf>
    <xf numFmtId="4" fontId="17" fillId="3" borderId="4" xfId="3" quotePrefix="1" applyNumberFormat="1" applyFont="1" applyFill="1" applyBorder="1" applyAlignment="1" applyProtection="1">
      <alignment horizontal="right" vertical="center"/>
    </xf>
    <xf numFmtId="49" fontId="17" fillId="3" borderId="5" xfId="2" quotePrefix="1" applyNumberFormat="1" applyFont="1" applyFill="1" applyBorder="1" applyAlignment="1" applyProtection="1">
      <alignment horizontal="left" vertical="center"/>
    </xf>
    <xf numFmtId="49" fontId="17" fillId="0" borderId="5" xfId="2" quotePrefix="1" applyNumberFormat="1" applyFont="1" applyFill="1" applyBorder="1" applyAlignment="1" applyProtection="1">
      <alignment horizontal="left" vertical="center"/>
    </xf>
    <xf numFmtId="4" fontId="11" fillId="2" borderId="4" xfId="3" applyNumberFormat="1" applyFont="1" applyFill="1" applyBorder="1" applyAlignment="1" applyProtection="1">
      <alignment horizontal="center"/>
    </xf>
    <xf numFmtId="4" fontId="11" fillId="0" borderId="6" xfId="3" applyNumberFormat="1" applyFont="1" applyFill="1" applyBorder="1" applyAlignment="1" applyProtection="1">
      <alignment horizontal="center"/>
    </xf>
    <xf numFmtId="4" fontId="11" fillId="0" borderId="0" xfId="3" applyNumberFormat="1" applyFont="1" applyFill="1" applyBorder="1" applyAlignment="1" applyProtection="1">
      <alignment horizontal="center"/>
    </xf>
    <xf numFmtId="4" fontId="11" fillId="0" borderId="7" xfId="3" applyNumberFormat="1" applyFont="1" applyFill="1" applyBorder="1" applyAlignment="1" applyProtection="1">
      <alignment horizontal="center"/>
    </xf>
    <xf numFmtId="4" fontId="11" fillId="46" borderId="5" xfId="3" applyNumberFormat="1" applyFont="1" applyFill="1" applyBorder="1" applyAlignment="1" applyProtection="1">
      <alignment horizontal="center"/>
    </xf>
    <xf numFmtId="4" fontId="17" fillId="0" borderId="4" xfId="3" applyNumberFormat="1" applyFont="1" applyFill="1" applyBorder="1" applyAlignment="1" applyProtection="1">
      <alignment horizontal="center" vertical="center"/>
    </xf>
    <xf numFmtId="4" fontId="17" fillId="3" borderId="4" xfId="3" applyNumberFormat="1" applyFont="1" applyFill="1" applyBorder="1" applyAlignment="1" applyProtection="1">
      <alignment horizontal="center" vertical="center"/>
    </xf>
    <xf numFmtId="4" fontId="14" fillId="0" borderId="9" xfId="3" applyNumberFormat="1" applyFont="1" applyFill="1" applyBorder="1" applyAlignment="1" applyProtection="1">
      <alignment horizontal="center"/>
    </xf>
    <xf numFmtId="4" fontId="11" fillId="2" borderId="11" xfId="3" applyNumberFormat="1" applyFont="1" applyFill="1" applyBorder="1" applyAlignment="1" applyProtection="1">
      <alignment horizontal="center"/>
    </xf>
    <xf numFmtId="4" fontId="11" fillId="47" borderId="5" xfId="3" applyNumberFormat="1" applyFont="1" applyFill="1" applyBorder="1" applyAlignment="1" applyProtection="1">
      <alignment horizontal="center"/>
    </xf>
    <xf numFmtId="4" fontId="11" fillId="4" borderId="5" xfId="3" quotePrefix="1" applyNumberFormat="1" applyFont="1" applyFill="1" applyBorder="1" applyAlignment="1" applyProtection="1">
      <alignment horizontal="center"/>
    </xf>
    <xf numFmtId="4" fontId="13" fillId="0" borderId="5" xfId="3" applyNumberFormat="1" applyFont="1" applyFill="1" applyBorder="1" applyAlignment="1" applyProtection="1">
      <alignment horizontal="center"/>
    </xf>
    <xf numFmtId="3" fontId="13" fillId="0" borderId="5" xfId="3" applyNumberFormat="1" applyFont="1" applyFill="1" applyBorder="1" applyAlignment="1" applyProtection="1">
      <alignment horizontal="center"/>
    </xf>
    <xf numFmtId="4" fontId="9" fillId="0" borderId="0" xfId="1" applyNumberFormat="1" applyFont="1" applyAlignment="1" applyProtection="1">
      <alignment horizontal="center"/>
    </xf>
    <xf numFmtId="3" fontId="9" fillId="0" borderId="5" xfId="1" applyNumberFormat="1" applyFont="1" applyBorder="1" applyAlignment="1" applyProtection="1">
      <alignment horizontal="center"/>
    </xf>
    <xf numFmtId="49" fontId="14" fillId="0" borderId="28" xfId="2" quotePrefix="1" applyNumberFormat="1" applyFont="1" applyFill="1" applyBorder="1" applyAlignment="1" applyProtection="1">
      <alignment horizontal="left" vertical="top"/>
    </xf>
    <xf numFmtId="49" fontId="14" fillId="0" borderId="9" xfId="2" quotePrefix="1" applyNumberFormat="1" applyFont="1" applyFill="1" applyBorder="1" applyAlignment="1" applyProtection="1">
      <alignment horizontal="left" vertical="top"/>
    </xf>
    <xf numFmtId="4" fontId="14" fillId="0" borderId="29" xfId="3" quotePrefix="1" applyNumberFormat="1" applyFont="1" applyFill="1" applyBorder="1" applyAlignment="1" applyProtection="1">
      <alignment horizontal="right"/>
    </xf>
    <xf numFmtId="4" fontId="17" fillId="4" borderId="5" xfId="3" quotePrefix="1" applyNumberFormat="1" applyFont="1" applyFill="1" applyBorder="1" applyAlignment="1" applyProtection="1">
      <alignment horizontal="right"/>
    </xf>
    <xf numFmtId="3" fontId="23" fillId="0" borderId="5" xfId="3" applyNumberFormat="1" applyFont="1" applyFill="1" applyBorder="1" applyAlignment="1" applyProtection="1">
      <alignment horizontal="left"/>
    </xf>
    <xf numFmtId="49" fontId="14" fillId="2" borderId="11" xfId="3" quotePrefix="1" applyNumberFormat="1" applyFont="1" applyFill="1" applyBorder="1" applyAlignment="1" applyProtection="1">
      <alignment horizontal="left" vertical="top" wrapText="1"/>
    </xf>
    <xf numFmtId="49" fontId="17" fillId="0" borderId="5" xfId="2" quotePrefix="1" applyNumberFormat="1" applyFont="1" applyFill="1" applyBorder="1" applyAlignment="1" applyProtection="1">
      <alignment horizontal="left" vertical="top"/>
    </xf>
    <xf numFmtId="49" fontId="17" fillId="0" borderId="4" xfId="3" quotePrefix="1" applyNumberFormat="1" applyFont="1" applyFill="1" applyBorder="1" applyAlignment="1" applyProtection="1">
      <alignment horizontal="center"/>
    </xf>
    <xf numFmtId="4" fontId="17" fillId="0" borderId="4" xfId="3" applyNumberFormat="1" applyFont="1" applyFill="1" applyBorder="1" applyAlignment="1" applyProtection="1">
      <alignment horizontal="center"/>
    </xf>
    <xf numFmtId="4" fontId="17" fillId="0" borderId="4" xfId="3" quotePrefix="1" applyNumberFormat="1" applyFont="1" applyFill="1" applyBorder="1" applyAlignment="1" applyProtection="1">
      <alignment horizontal="right"/>
    </xf>
    <xf numFmtId="49" fontId="17" fillId="3" borderId="5" xfId="2" quotePrefix="1" applyNumberFormat="1" applyFont="1" applyFill="1" applyBorder="1" applyAlignment="1" applyProtection="1">
      <alignment horizontal="left" vertical="top"/>
    </xf>
    <xf numFmtId="49" fontId="17" fillId="3" borderId="4" xfId="3" quotePrefix="1" applyNumberFormat="1" applyFont="1" applyFill="1" applyBorder="1" applyAlignment="1" applyProtection="1">
      <alignment horizontal="center"/>
    </xf>
    <xf numFmtId="4" fontId="17" fillId="3" borderId="4" xfId="3" applyNumberFormat="1" applyFont="1" applyFill="1" applyBorder="1" applyAlignment="1" applyProtection="1">
      <alignment horizontal="center"/>
    </xf>
    <xf numFmtId="4" fontId="17" fillId="3" borderId="4" xfId="3" quotePrefix="1" applyNumberFormat="1" applyFont="1" applyFill="1" applyBorder="1" applyAlignment="1" applyProtection="1">
      <alignment horizontal="right"/>
    </xf>
    <xf numFmtId="4" fontId="81" fillId="0" borderId="5" xfId="3" quotePrefix="1" applyNumberFormat="1" applyFont="1" applyFill="1" applyBorder="1" applyAlignment="1" applyProtection="1">
      <alignment horizontal="right"/>
    </xf>
    <xf numFmtId="49" fontId="23" fillId="0" borderId="5" xfId="3" quotePrefix="1" applyNumberFormat="1" applyFont="1" applyFill="1" applyBorder="1" applyAlignment="1" applyProtection="1">
      <alignment horizontal="right"/>
    </xf>
    <xf numFmtId="0" fontId="11" fillId="0" borderId="28" xfId="2" quotePrefix="1" applyNumberFormat="1" applyFont="1" applyBorder="1" applyAlignment="1" applyProtection="1">
      <alignment horizontal="center" vertical="center"/>
    </xf>
    <xf numFmtId="49" fontId="11" fillId="0" borderId="9" xfId="2" quotePrefix="1" applyNumberFormat="1" applyFont="1" applyBorder="1" applyAlignment="1" applyProtection="1">
      <alignment horizontal="center" vertical="center"/>
    </xf>
    <xf numFmtId="4" fontId="11" fillId="0" borderId="9" xfId="2" applyNumberFormat="1" applyFont="1" applyBorder="1" applyAlignment="1" applyProtection="1">
      <alignment horizontal="center" vertical="center"/>
    </xf>
    <xf numFmtId="4" fontId="11" fillId="0" borderId="9" xfId="2" quotePrefix="1" applyNumberFormat="1" applyFont="1" applyBorder="1" applyAlignment="1" applyProtection="1">
      <alignment horizontal="center" vertical="center"/>
    </xf>
    <xf numFmtId="4" fontId="11" fillId="0" borderId="29" xfId="2" quotePrefix="1" applyNumberFormat="1" applyFont="1" applyBorder="1" applyAlignment="1" applyProtection="1">
      <alignment horizontal="center" vertical="center"/>
    </xf>
    <xf numFmtId="4" fontId="13" fillId="3" borderId="5" xfId="3" quotePrefix="1" applyNumberFormat="1" applyFont="1" applyFill="1" applyBorder="1" applyAlignment="1" applyProtection="1">
      <alignment horizontal="center"/>
      <protection locked="0"/>
    </xf>
    <xf numFmtId="4" fontId="9" fillId="0" borderId="0" xfId="1" applyNumberFormat="1" applyFont="1" applyAlignment="1" applyProtection="1">
      <alignment horizontal="center" vertical="center"/>
    </xf>
    <xf numFmtId="0" fontId="9" fillId="0" borderId="0" xfId="1" applyFont="1" applyAlignment="1" applyProtection="1">
      <alignment horizontal="center" vertical="center"/>
    </xf>
    <xf numFmtId="4" fontId="9" fillId="2" borderId="4" xfId="4" applyNumberFormat="1" applyFont="1" applyFill="1" applyBorder="1" applyAlignment="1" applyProtection="1">
      <alignment horizontal="center"/>
    </xf>
    <xf numFmtId="4" fontId="9" fillId="46" borderId="5" xfId="4" applyNumberFormat="1" applyFont="1" applyFill="1" applyBorder="1" applyAlignment="1" applyProtection="1">
      <alignment horizontal="center"/>
    </xf>
    <xf numFmtId="4" fontId="17" fillId="0" borderId="4" xfId="4" applyNumberFormat="1" applyFont="1" applyFill="1" applyBorder="1" applyAlignment="1" applyProtection="1">
      <alignment horizontal="center" vertical="center"/>
    </xf>
    <xf numFmtId="4" fontId="17" fillId="3" borderId="4" xfId="4" applyNumberFormat="1" applyFont="1" applyFill="1" applyBorder="1" applyAlignment="1" applyProtection="1">
      <alignment horizontal="center" vertical="center"/>
    </xf>
    <xf numFmtId="4" fontId="9" fillId="0" borderId="0" xfId="1" applyNumberFormat="1" applyFont="1" applyFill="1" applyProtection="1"/>
    <xf numFmtId="0" fontId="9" fillId="0" borderId="0" xfId="1" applyFont="1" applyFill="1" applyProtection="1"/>
    <xf numFmtId="4" fontId="9" fillId="47" borderId="5" xfId="4" applyNumberFormat="1" applyFont="1" applyFill="1" applyBorder="1" applyAlignment="1" applyProtection="1">
      <alignment horizontal="center"/>
    </xf>
    <xf numFmtId="4" fontId="9" fillId="0" borderId="0" xfId="1" applyNumberFormat="1" applyProtection="1"/>
    <xf numFmtId="0" fontId="9" fillId="0" borderId="0" xfId="1" applyProtection="1"/>
    <xf numFmtId="4" fontId="13" fillId="4" borderId="5" xfId="3" quotePrefix="1" applyNumberFormat="1" applyFont="1" applyFill="1" applyBorder="1" applyAlignment="1" applyProtection="1">
      <alignment horizontal="center"/>
    </xf>
    <xf numFmtId="4" fontId="9" fillId="0" borderId="0" xfId="1" applyNumberFormat="1" applyFill="1" applyProtection="1"/>
    <xf numFmtId="0" fontId="9" fillId="0" borderId="0" xfId="1" applyFill="1" applyProtection="1"/>
    <xf numFmtId="4" fontId="9" fillId="0" borderId="5" xfId="4" applyNumberFormat="1" applyFont="1" applyFill="1" applyBorder="1" applyAlignment="1" applyProtection="1">
      <alignment horizontal="center"/>
    </xf>
    <xf numFmtId="4" fontId="13" fillId="0" borderId="0" xfId="1" applyNumberFormat="1" applyFont="1" applyFill="1" applyProtection="1"/>
    <xf numFmtId="0" fontId="13" fillId="0" borderId="0" xfId="1" applyFont="1" applyFill="1" applyProtection="1"/>
    <xf numFmtId="4" fontId="20" fillId="0" borderId="0" xfId="7" applyNumberFormat="1" applyFont="1" applyProtection="1"/>
    <xf numFmtId="2" fontId="20" fillId="0" borderId="0" xfId="7" applyNumberFormat="1" applyFont="1" applyProtection="1"/>
    <xf numFmtId="4" fontId="20" fillId="0" borderId="0" xfId="7" applyNumberFormat="1" applyFont="1" applyFill="1" applyProtection="1"/>
    <xf numFmtId="2" fontId="20" fillId="0" borderId="0" xfId="7" applyNumberFormat="1" applyFont="1" applyFill="1" applyProtection="1"/>
    <xf numFmtId="49" fontId="21" fillId="0" borderId="5" xfId="649" applyNumberFormat="1" applyBorder="1" applyAlignment="1" applyProtection="1">
      <alignment horizontal="left" vertical="top" wrapText="1"/>
    </xf>
    <xf numFmtId="0" fontId="80" fillId="0" borderId="5" xfId="649" applyFont="1" applyBorder="1" applyAlignment="1" applyProtection="1">
      <alignment horizontal="center"/>
    </xf>
    <xf numFmtId="4" fontId="9" fillId="0" borderId="0" xfId="1" applyNumberFormat="1" applyFont="1" applyProtection="1"/>
    <xf numFmtId="0" fontId="9" fillId="0" borderId="0" xfId="1" applyFont="1" applyAlignment="1" applyProtection="1">
      <alignment vertical="top" wrapText="1"/>
    </xf>
    <xf numFmtId="4" fontId="17" fillId="0" borderId="4" xfId="4" applyNumberFormat="1" applyFont="1" applyFill="1" applyBorder="1" applyAlignment="1" applyProtection="1">
      <alignment horizontal="center"/>
    </xf>
    <xf numFmtId="4" fontId="17" fillId="3" borderId="4" xfId="4" applyNumberFormat="1" applyFont="1" applyFill="1" applyBorder="1" applyAlignment="1" applyProtection="1">
      <alignment horizontal="center"/>
    </xf>
    <xf numFmtId="0" fontId="13" fillId="0" borderId="5" xfId="0" applyFont="1" applyBorder="1" applyAlignment="1" applyProtection="1">
      <alignment horizontal="left" vertical="top" wrapText="1"/>
    </xf>
    <xf numFmtId="4" fontId="9" fillId="47" borderId="5" xfId="4" applyNumberFormat="1" applyFill="1" applyBorder="1" applyAlignment="1" applyProtection="1">
      <alignment horizontal="center"/>
    </xf>
    <xf numFmtId="4" fontId="9" fillId="0" borderId="5" xfId="4" applyNumberFormat="1" applyBorder="1" applyAlignment="1" applyProtection="1">
      <alignment horizontal="center"/>
    </xf>
    <xf numFmtId="0" fontId="13" fillId="0" borderId="5" xfId="4" applyFont="1" applyBorder="1" applyAlignment="1" applyProtection="1">
      <alignment horizontal="left" vertical="top" wrapText="1"/>
    </xf>
    <xf numFmtId="4" fontId="9" fillId="2" borderId="4" xfId="4" applyNumberFormat="1" applyFont="1" applyFill="1" applyBorder="1" applyAlignment="1" applyProtection="1">
      <alignment horizontal="right"/>
    </xf>
    <xf numFmtId="4" fontId="9" fillId="0" borderId="6" xfId="4" applyNumberFormat="1" applyFont="1" applyFill="1" applyBorder="1" applyAlignment="1" applyProtection="1">
      <alignment horizontal="right"/>
    </xf>
    <xf numFmtId="4" fontId="9" fillId="0" borderId="0" xfId="4" applyNumberFormat="1" applyFont="1" applyFill="1" applyBorder="1" applyAlignment="1" applyProtection="1">
      <alignment horizontal="right"/>
    </xf>
    <xf numFmtId="4" fontId="9" fillId="0" borderId="7" xfId="4" applyNumberFormat="1" applyFont="1" applyFill="1" applyBorder="1" applyAlignment="1" applyProtection="1">
      <alignment horizontal="right"/>
    </xf>
    <xf numFmtId="4" fontId="9" fillId="46" borderId="5" xfId="4" applyNumberFormat="1" applyFont="1" applyFill="1" applyBorder="1" applyAlignment="1" applyProtection="1">
      <alignment horizontal="right"/>
    </xf>
    <xf numFmtId="4" fontId="14" fillId="0" borderId="0" xfId="1" applyNumberFormat="1" applyFont="1" applyFill="1" applyProtection="1"/>
    <xf numFmtId="0" fontId="14" fillId="0" borderId="0" xfId="1" applyFont="1" applyFill="1" applyProtection="1"/>
    <xf numFmtId="4" fontId="17" fillId="0" borderId="4" xfId="4" applyNumberFormat="1" applyFont="1" applyFill="1" applyBorder="1" applyAlignment="1" applyProtection="1">
      <alignment horizontal="right" vertical="center"/>
    </xf>
    <xf numFmtId="4" fontId="17" fillId="3" borderId="4" xfId="4" applyNumberFormat="1" applyFont="1" applyFill="1" applyBorder="1" applyAlignment="1" applyProtection="1">
      <alignment horizontal="right" vertical="center"/>
    </xf>
    <xf numFmtId="4" fontId="17" fillId="0" borderId="4" xfId="4" applyNumberFormat="1" applyFont="1" applyFill="1" applyBorder="1" applyAlignment="1" applyProtection="1">
      <alignment horizontal="right"/>
    </xf>
    <xf numFmtId="4" fontId="17" fillId="3" borderId="4" xfId="4" applyNumberFormat="1" applyFont="1" applyFill="1" applyBorder="1" applyAlignment="1" applyProtection="1">
      <alignment horizontal="right"/>
    </xf>
    <xf numFmtId="4" fontId="14" fillId="0" borderId="9" xfId="4" applyNumberFormat="1" applyFont="1" applyFill="1" applyBorder="1" applyAlignment="1" applyProtection="1">
      <alignment horizontal="right"/>
    </xf>
    <xf numFmtId="4" fontId="9" fillId="2" borderId="11" xfId="4" applyNumberFormat="1" applyFont="1" applyFill="1" applyBorder="1" applyAlignment="1" applyProtection="1">
      <alignment horizontal="right"/>
    </xf>
    <xf numFmtId="49" fontId="23" fillId="0" borderId="5" xfId="3" applyNumberFormat="1" applyFont="1" applyFill="1" applyBorder="1" applyAlignment="1" applyProtection="1">
      <alignment horizontal="left" vertical="top"/>
    </xf>
    <xf numFmtId="0" fontId="23" fillId="0" borderId="5" xfId="4" applyFont="1" applyBorder="1" applyAlignment="1" applyProtection="1">
      <alignment horizontal="left" vertical="top" wrapText="1"/>
    </xf>
    <xf numFmtId="0" fontId="86" fillId="0" borderId="5" xfId="4" applyFont="1" applyBorder="1" applyAlignment="1" applyProtection="1">
      <alignment horizontal="left" vertical="top" wrapText="1"/>
    </xf>
    <xf numFmtId="49" fontId="86" fillId="0" borderId="5" xfId="3" quotePrefix="1" applyNumberFormat="1" applyFont="1" applyFill="1" applyBorder="1" applyAlignment="1" applyProtection="1">
      <alignment horizontal="right"/>
    </xf>
    <xf numFmtId="3" fontId="86" fillId="0" borderId="5" xfId="3" applyNumberFormat="1" applyFont="1" applyFill="1" applyBorder="1" applyAlignment="1" applyProtection="1">
      <alignment horizontal="left"/>
    </xf>
    <xf numFmtId="0" fontId="87" fillId="0" borderId="0" xfId="0" applyFont="1" applyProtection="1"/>
    <xf numFmtId="4" fontId="86" fillId="0" borderId="5" xfId="3" applyNumberFormat="1" applyFont="1" applyFill="1" applyBorder="1" applyAlignment="1" applyProtection="1">
      <alignment horizontal="left"/>
    </xf>
    <xf numFmtId="0" fontId="79" fillId="0" borderId="5" xfId="4" applyFont="1" applyBorder="1" applyAlignment="1" applyProtection="1">
      <alignment horizontal="left" vertical="top" wrapText="1"/>
    </xf>
  </cellXfs>
  <cellStyles count="684">
    <cellStyle name="20 % – Poudarek1 2" xfId="13" xr:uid="{00000000-0005-0000-0000-000000000000}"/>
    <cellStyle name="20 % – Poudarek2 2" xfId="14" xr:uid="{00000000-0005-0000-0000-000001000000}"/>
    <cellStyle name="20 % – Poudarek3 2" xfId="15" xr:uid="{00000000-0005-0000-0000-000002000000}"/>
    <cellStyle name="20 % – Poudarek4 2" xfId="16" xr:uid="{00000000-0005-0000-0000-000003000000}"/>
    <cellStyle name="20 % – Poudarek5 2" xfId="17" xr:uid="{00000000-0005-0000-0000-000004000000}"/>
    <cellStyle name="20 % – Poudarek6 2" xfId="18" xr:uid="{00000000-0005-0000-0000-000005000000}"/>
    <cellStyle name="20% - Accent1" xfId="19" xr:uid="{00000000-0005-0000-0000-000006000000}"/>
    <cellStyle name="20% - Accent1 2" xfId="20" xr:uid="{00000000-0005-0000-0000-000007000000}"/>
    <cellStyle name="20% - Accent2" xfId="21" xr:uid="{00000000-0005-0000-0000-000008000000}"/>
    <cellStyle name="20% - Accent2 2" xfId="22" xr:uid="{00000000-0005-0000-0000-000009000000}"/>
    <cellStyle name="20% - Accent3" xfId="23" xr:uid="{00000000-0005-0000-0000-00000A000000}"/>
    <cellStyle name="20% - Accent3 2" xfId="24" xr:uid="{00000000-0005-0000-0000-00000B000000}"/>
    <cellStyle name="20% - Accent4" xfId="25" xr:uid="{00000000-0005-0000-0000-00000C000000}"/>
    <cellStyle name="20% - Accent4 2" xfId="26" xr:uid="{00000000-0005-0000-0000-00000D000000}"/>
    <cellStyle name="20% - Accent5" xfId="27" xr:uid="{00000000-0005-0000-0000-00000E000000}"/>
    <cellStyle name="20% - Accent5 2" xfId="28" xr:uid="{00000000-0005-0000-0000-00000F000000}"/>
    <cellStyle name="20% - Accent6" xfId="29" xr:uid="{00000000-0005-0000-0000-000010000000}"/>
    <cellStyle name="20% - Accent6 2" xfId="30" xr:uid="{00000000-0005-0000-0000-000011000000}"/>
    <cellStyle name="40 % – Poudarek1 2" xfId="31" xr:uid="{00000000-0005-0000-0000-000012000000}"/>
    <cellStyle name="40 % – Poudarek2 2" xfId="32" xr:uid="{00000000-0005-0000-0000-000013000000}"/>
    <cellStyle name="40 % – Poudarek3 2" xfId="33" xr:uid="{00000000-0005-0000-0000-000014000000}"/>
    <cellStyle name="40 % – Poudarek4 2" xfId="34" xr:uid="{00000000-0005-0000-0000-000015000000}"/>
    <cellStyle name="40 % – Poudarek5 2" xfId="35" xr:uid="{00000000-0005-0000-0000-000016000000}"/>
    <cellStyle name="40 % – Poudarek6 2" xfId="36" xr:uid="{00000000-0005-0000-0000-000017000000}"/>
    <cellStyle name="40% - Accent1" xfId="37" xr:uid="{00000000-0005-0000-0000-000018000000}"/>
    <cellStyle name="40% - Accent1 2" xfId="38" xr:uid="{00000000-0005-0000-0000-000019000000}"/>
    <cellStyle name="40% - Accent2" xfId="39" xr:uid="{00000000-0005-0000-0000-00001A000000}"/>
    <cellStyle name="40% - Accent2 2" xfId="40" xr:uid="{00000000-0005-0000-0000-00001B000000}"/>
    <cellStyle name="40% - Accent3" xfId="41" xr:uid="{00000000-0005-0000-0000-00001C000000}"/>
    <cellStyle name="40% - Accent3 2" xfId="42" xr:uid="{00000000-0005-0000-0000-00001D000000}"/>
    <cellStyle name="40% - Accent4" xfId="43" xr:uid="{00000000-0005-0000-0000-00001E000000}"/>
    <cellStyle name="40% - Accent4 2" xfId="44" xr:uid="{00000000-0005-0000-0000-00001F000000}"/>
    <cellStyle name="40% - Accent5" xfId="45" xr:uid="{00000000-0005-0000-0000-000020000000}"/>
    <cellStyle name="40% - Accent5 2" xfId="46" xr:uid="{00000000-0005-0000-0000-000021000000}"/>
    <cellStyle name="40% - Accent6" xfId="47" xr:uid="{00000000-0005-0000-0000-000022000000}"/>
    <cellStyle name="40% - Accent6 2" xfId="48" xr:uid="{00000000-0005-0000-0000-000023000000}"/>
    <cellStyle name="60 % – Poudarek1 2" xfId="49" xr:uid="{00000000-0005-0000-0000-000024000000}"/>
    <cellStyle name="60 % – Poudarek2 2" xfId="50" xr:uid="{00000000-0005-0000-0000-000025000000}"/>
    <cellStyle name="60 % – Poudarek3 2" xfId="51" xr:uid="{00000000-0005-0000-0000-000026000000}"/>
    <cellStyle name="60 % – Poudarek4 2" xfId="52" xr:uid="{00000000-0005-0000-0000-000027000000}"/>
    <cellStyle name="60 % – Poudarek5 2" xfId="53" xr:uid="{00000000-0005-0000-0000-000028000000}"/>
    <cellStyle name="60 % – Poudarek6 2" xfId="54" xr:uid="{00000000-0005-0000-0000-000029000000}"/>
    <cellStyle name="60% - Accent1" xfId="55" xr:uid="{00000000-0005-0000-0000-00002A000000}"/>
    <cellStyle name="60% - Accent1 2" xfId="56" xr:uid="{00000000-0005-0000-0000-00002B000000}"/>
    <cellStyle name="60% - Accent2" xfId="57" xr:uid="{00000000-0005-0000-0000-00002C000000}"/>
    <cellStyle name="60% - Accent2 2" xfId="58" xr:uid="{00000000-0005-0000-0000-00002D000000}"/>
    <cellStyle name="60% - Accent3" xfId="59" xr:uid="{00000000-0005-0000-0000-00002E000000}"/>
    <cellStyle name="60% - Accent3 2" xfId="60" xr:uid="{00000000-0005-0000-0000-00002F000000}"/>
    <cellStyle name="60% - Accent4" xfId="61" xr:uid="{00000000-0005-0000-0000-000030000000}"/>
    <cellStyle name="60% - Accent4 2" xfId="62" xr:uid="{00000000-0005-0000-0000-000031000000}"/>
    <cellStyle name="60% - Accent5" xfId="63" xr:uid="{00000000-0005-0000-0000-000032000000}"/>
    <cellStyle name="60% - Accent5 2" xfId="64" xr:uid="{00000000-0005-0000-0000-000033000000}"/>
    <cellStyle name="60% - Accent6" xfId="65" xr:uid="{00000000-0005-0000-0000-000034000000}"/>
    <cellStyle name="60% - Accent6 2" xfId="66" xr:uid="{00000000-0005-0000-0000-000035000000}"/>
    <cellStyle name="Accent1" xfId="67" xr:uid="{00000000-0005-0000-0000-000036000000}"/>
    <cellStyle name="Accent1 - 20%" xfId="68" xr:uid="{00000000-0005-0000-0000-000037000000}"/>
    <cellStyle name="Accent1 - 40%" xfId="69" xr:uid="{00000000-0005-0000-0000-000038000000}"/>
    <cellStyle name="Accent1 - 60%" xfId="70" xr:uid="{00000000-0005-0000-0000-000039000000}"/>
    <cellStyle name="Accent1 10" xfId="71" xr:uid="{00000000-0005-0000-0000-00003A000000}"/>
    <cellStyle name="Accent1 11" xfId="72" xr:uid="{00000000-0005-0000-0000-00003B000000}"/>
    <cellStyle name="Accent1 12" xfId="73" xr:uid="{00000000-0005-0000-0000-00003C000000}"/>
    <cellStyle name="Accent1 13" xfId="74" xr:uid="{00000000-0005-0000-0000-00003D000000}"/>
    <cellStyle name="Accent1 14" xfId="75" xr:uid="{00000000-0005-0000-0000-00003E000000}"/>
    <cellStyle name="Accent1 15" xfId="76" xr:uid="{00000000-0005-0000-0000-00003F000000}"/>
    <cellStyle name="Accent1 16" xfId="77" xr:uid="{00000000-0005-0000-0000-000040000000}"/>
    <cellStyle name="Accent1 17" xfId="78" xr:uid="{00000000-0005-0000-0000-000041000000}"/>
    <cellStyle name="Accent1 18" xfId="79" xr:uid="{00000000-0005-0000-0000-000042000000}"/>
    <cellStyle name="Accent1 19" xfId="80" xr:uid="{00000000-0005-0000-0000-000043000000}"/>
    <cellStyle name="Accent1 2" xfId="81" xr:uid="{00000000-0005-0000-0000-000044000000}"/>
    <cellStyle name="Accent1 20" xfId="82" xr:uid="{00000000-0005-0000-0000-000045000000}"/>
    <cellStyle name="Accent1 21" xfId="83" xr:uid="{00000000-0005-0000-0000-000046000000}"/>
    <cellStyle name="Accent1 22" xfId="84" xr:uid="{00000000-0005-0000-0000-000047000000}"/>
    <cellStyle name="Accent1 23" xfId="85" xr:uid="{00000000-0005-0000-0000-000048000000}"/>
    <cellStyle name="Accent1 24" xfId="86" xr:uid="{00000000-0005-0000-0000-000049000000}"/>
    <cellStyle name="Accent1 25" xfId="87" xr:uid="{00000000-0005-0000-0000-00004A000000}"/>
    <cellStyle name="Accent1 3" xfId="88" xr:uid="{00000000-0005-0000-0000-00004B000000}"/>
    <cellStyle name="Accent1 4" xfId="89" xr:uid="{00000000-0005-0000-0000-00004C000000}"/>
    <cellStyle name="Accent1 5" xfId="90" xr:uid="{00000000-0005-0000-0000-00004D000000}"/>
    <cellStyle name="Accent1 6" xfId="91" xr:uid="{00000000-0005-0000-0000-00004E000000}"/>
    <cellStyle name="Accent1 7" xfId="92" xr:uid="{00000000-0005-0000-0000-00004F000000}"/>
    <cellStyle name="Accent1 8" xfId="93" xr:uid="{00000000-0005-0000-0000-000050000000}"/>
    <cellStyle name="Accent1 9" xfId="94" xr:uid="{00000000-0005-0000-0000-000051000000}"/>
    <cellStyle name="Accent2" xfId="95" xr:uid="{00000000-0005-0000-0000-000052000000}"/>
    <cellStyle name="Accent2 - 20%" xfId="96" xr:uid="{00000000-0005-0000-0000-000053000000}"/>
    <cellStyle name="Accent2 - 40%" xfId="97" xr:uid="{00000000-0005-0000-0000-000054000000}"/>
    <cellStyle name="Accent2 - 60%" xfId="98" xr:uid="{00000000-0005-0000-0000-000055000000}"/>
    <cellStyle name="Accent2 10" xfId="99" xr:uid="{00000000-0005-0000-0000-000056000000}"/>
    <cellStyle name="Accent2 11" xfId="100" xr:uid="{00000000-0005-0000-0000-000057000000}"/>
    <cellStyle name="Accent2 12" xfId="101" xr:uid="{00000000-0005-0000-0000-000058000000}"/>
    <cellStyle name="Accent2 13" xfId="102" xr:uid="{00000000-0005-0000-0000-000059000000}"/>
    <cellStyle name="Accent2 14" xfId="103" xr:uid="{00000000-0005-0000-0000-00005A000000}"/>
    <cellStyle name="Accent2 15" xfId="104" xr:uid="{00000000-0005-0000-0000-00005B000000}"/>
    <cellStyle name="Accent2 16" xfId="105" xr:uid="{00000000-0005-0000-0000-00005C000000}"/>
    <cellStyle name="Accent2 17" xfId="106" xr:uid="{00000000-0005-0000-0000-00005D000000}"/>
    <cellStyle name="Accent2 18" xfId="107" xr:uid="{00000000-0005-0000-0000-00005E000000}"/>
    <cellStyle name="Accent2 19" xfId="108" xr:uid="{00000000-0005-0000-0000-00005F000000}"/>
    <cellStyle name="Accent2 2" xfId="109" xr:uid="{00000000-0005-0000-0000-000060000000}"/>
    <cellStyle name="Accent2 20" xfId="110" xr:uid="{00000000-0005-0000-0000-000061000000}"/>
    <cellStyle name="Accent2 21" xfId="111" xr:uid="{00000000-0005-0000-0000-000062000000}"/>
    <cellStyle name="Accent2 22" xfId="112" xr:uid="{00000000-0005-0000-0000-000063000000}"/>
    <cellStyle name="Accent2 23" xfId="113" xr:uid="{00000000-0005-0000-0000-000064000000}"/>
    <cellStyle name="Accent2 24" xfId="114" xr:uid="{00000000-0005-0000-0000-000065000000}"/>
    <cellStyle name="Accent2 25" xfId="115" xr:uid="{00000000-0005-0000-0000-000066000000}"/>
    <cellStyle name="Accent2 3" xfId="116" xr:uid="{00000000-0005-0000-0000-000067000000}"/>
    <cellStyle name="Accent2 4" xfId="117" xr:uid="{00000000-0005-0000-0000-000068000000}"/>
    <cellStyle name="Accent2 5" xfId="118" xr:uid="{00000000-0005-0000-0000-000069000000}"/>
    <cellStyle name="Accent2 6" xfId="119" xr:uid="{00000000-0005-0000-0000-00006A000000}"/>
    <cellStyle name="Accent2 7" xfId="120" xr:uid="{00000000-0005-0000-0000-00006B000000}"/>
    <cellStyle name="Accent2 8" xfId="121" xr:uid="{00000000-0005-0000-0000-00006C000000}"/>
    <cellStyle name="Accent2 9" xfId="122" xr:uid="{00000000-0005-0000-0000-00006D000000}"/>
    <cellStyle name="Accent3" xfId="123" xr:uid="{00000000-0005-0000-0000-00006E000000}"/>
    <cellStyle name="Accent3 - 20%" xfId="124" xr:uid="{00000000-0005-0000-0000-00006F000000}"/>
    <cellStyle name="Accent3 - 40%" xfId="125" xr:uid="{00000000-0005-0000-0000-000070000000}"/>
    <cellStyle name="Accent3 - 60%" xfId="126" xr:uid="{00000000-0005-0000-0000-000071000000}"/>
    <cellStyle name="Accent3 10" xfId="127" xr:uid="{00000000-0005-0000-0000-000072000000}"/>
    <cellStyle name="Accent3 11" xfId="128" xr:uid="{00000000-0005-0000-0000-000073000000}"/>
    <cellStyle name="Accent3 12" xfId="129" xr:uid="{00000000-0005-0000-0000-000074000000}"/>
    <cellStyle name="Accent3 13" xfId="130" xr:uid="{00000000-0005-0000-0000-000075000000}"/>
    <cellStyle name="Accent3 14" xfId="131" xr:uid="{00000000-0005-0000-0000-000076000000}"/>
    <cellStyle name="Accent3 15" xfId="132" xr:uid="{00000000-0005-0000-0000-000077000000}"/>
    <cellStyle name="Accent3 16" xfId="133" xr:uid="{00000000-0005-0000-0000-000078000000}"/>
    <cellStyle name="Accent3 17" xfId="134" xr:uid="{00000000-0005-0000-0000-000079000000}"/>
    <cellStyle name="Accent3 18" xfId="135" xr:uid="{00000000-0005-0000-0000-00007A000000}"/>
    <cellStyle name="Accent3 19" xfId="136" xr:uid="{00000000-0005-0000-0000-00007B000000}"/>
    <cellStyle name="Accent3 2" xfId="137" xr:uid="{00000000-0005-0000-0000-00007C000000}"/>
    <cellStyle name="Accent3 20" xfId="138" xr:uid="{00000000-0005-0000-0000-00007D000000}"/>
    <cellStyle name="Accent3 21" xfId="139" xr:uid="{00000000-0005-0000-0000-00007E000000}"/>
    <cellStyle name="Accent3 22" xfId="140" xr:uid="{00000000-0005-0000-0000-00007F000000}"/>
    <cellStyle name="Accent3 23" xfId="141" xr:uid="{00000000-0005-0000-0000-000080000000}"/>
    <cellStyle name="Accent3 24" xfId="142" xr:uid="{00000000-0005-0000-0000-000081000000}"/>
    <cellStyle name="Accent3 25" xfId="143" xr:uid="{00000000-0005-0000-0000-000082000000}"/>
    <cellStyle name="Accent3 3" xfId="144" xr:uid="{00000000-0005-0000-0000-000083000000}"/>
    <cellStyle name="Accent3 4" xfId="145" xr:uid="{00000000-0005-0000-0000-000084000000}"/>
    <cellStyle name="Accent3 5" xfId="146" xr:uid="{00000000-0005-0000-0000-000085000000}"/>
    <cellStyle name="Accent3 6" xfId="147" xr:uid="{00000000-0005-0000-0000-000086000000}"/>
    <cellStyle name="Accent3 7" xfId="148" xr:uid="{00000000-0005-0000-0000-000087000000}"/>
    <cellStyle name="Accent3 8" xfId="149" xr:uid="{00000000-0005-0000-0000-000088000000}"/>
    <cellStyle name="Accent3 9" xfId="150" xr:uid="{00000000-0005-0000-0000-000089000000}"/>
    <cellStyle name="Accent4" xfId="151" xr:uid="{00000000-0005-0000-0000-00008A000000}"/>
    <cellStyle name="Accent4 - 20%" xfId="152" xr:uid="{00000000-0005-0000-0000-00008B000000}"/>
    <cellStyle name="Accent4 - 40%" xfId="153" xr:uid="{00000000-0005-0000-0000-00008C000000}"/>
    <cellStyle name="Accent4 - 60%" xfId="154" xr:uid="{00000000-0005-0000-0000-00008D000000}"/>
    <cellStyle name="Accent4 10" xfId="155" xr:uid="{00000000-0005-0000-0000-00008E000000}"/>
    <cellStyle name="Accent4 11" xfId="156" xr:uid="{00000000-0005-0000-0000-00008F000000}"/>
    <cellStyle name="Accent4 12" xfId="157" xr:uid="{00000000-0005-0000-0000-000090000000}"/>
    <cellStyle name="Accent4 13" xfId="158" xr:uid="{00000000-0005-0000-0000-000091000000}"/>
    <cellStyle name="Accent4 14" xfId="159" xr:uid="{00000000-0005-0000-0000-000092000000}"/>
    <cellStyle name="Accent4 15" xfId="160" xr:uid="{00000000-0005-0000-0000-000093000000}"/>
    <cellStyle name="Accent4 16" xfId="161" xr:uid="{00000000-0005-0000-0000-000094000000}"/>
    <cellStyle name="Accent4 17" xfId="162" xr:uid="{00000000-0005-0000-0000-000095000000}"/>
    <cellStyle name="Accent4 18" xfId="163" xr:uid="{00000000-0005-0000-0000-000096000000}"/>
    <cellStyle name="Accent4 19" xfId="164" xr:uid="{00000000-0005-0000-0000-000097000000}"/>
    <cellStyle name="Accent4 2" xfId="165" xr:uid="{00000000-0005-0000-0000-000098000000}"/>
    <cellStyle name="Accent4 20" xfId="166" xr:uid="{00000000-0005-0000-0000-000099000000}"/>
    <cellStyle name="Accent4 21" xfId="167" xr:uid="{00000000-0005-0000-0000-00009A000000}"/>
    <cellStyle name="Accent4 22" xfId="168" xr:uid="{00000000-0005-0000-0000-00009B000000}"/>
    <cellStyle name="Accent4 23" xfId="169" xr:uid="{00000000-0005-0000-0000-00009C000000}"/>
    <cellStyle name="Accent4 24" xfId="170" xr:uid="{00000000-0005-0000-0000-00009D000000}"/>
    <cellStyle name="Accent4 25" xfId="171" xr:uid="{00000000-0005-0000-0000-00009E000000}"/>
    <cellStyle name="Accent4 3" xfId="172" xr:uid="{00000000-0005-0000-0000-00009F000000}"/>
    <cellStyle name="Accent4 4" xfId="173" xr:uid="{00000000-0005-0000-0000-0000A0000000}"/>
    <cellStyle name="Accent4 5" xfId="174" xr:uid="{00000000-0005-0000-0000-0000A1000000}"/>
    <cellStyle name="Accent4 6" xfId="175" xr:uid="{00000000-0005-0000-0000-0000A2000000}"/>
    <cellStyle name="Accent4 7" xfId="176" xr:uid="{00000000-0005-0000-0000-0000A3000000}"/>
    <cellStyle name="Accent4 8" xfId="177" xr:uid="{00000000-0005-0000-0000-0000A4000000}"/>
    <cellStyle name="Accent4 9" xfId="178" xr:uid="{00000000-0005-0000-0000-0000A5000000}"/>
    <cellStyle name="Accent5" xfId="179" xr:uid="{00000000-0005-0000-0000-0000A6000000}"/>
    <cellStyle name="Accent5 - 20%" xfId="180" xr:uid="{00000000-0005-0000-0000-0000A7000000}"/>
    <cellStyle name="Accent5 - 40%" xfId="181" xr:uid="{00000000-0005-0000-0000-0000A8000000}"/>
    <cellStyle name="Accent5 - 60%" xfId="182" xr:uid="{00000000-0005-0000-0000-0000A9000000}"/>
    <cellStyle name="Accent5 10" xfId="183" xr:uid="{00000000-0005-0000-0000-0000AA000000}"/>
    <cellStyle name="Accent5 11" xfId="184" xr:uid="{00000000-0005-0000-0000-0000AB000000}"/>
    <cellStyle name="Accent5 12" xfId="185" xr:uid="{00000000-0005-0000-0000-0000AC000000}"/>
    <cellStyle name="Accent5 13" xfId="186" xr:uid="{00000000-0005-0000-0000-0000AD000000}"/>
    <cellStyle name="Accent5 14" xfId="187" xr:uid="{00000000-0005-0000-0000-0000AE000000}"/>
    <cellStyle name="Accent5 15" xfId="188" xr:uid="{00000000-0005-0000-0000-0000AF000000}"/>
    <cellStyle name="Accent5 16" xfId="189" xr:uid="{00000000-0005-0000-0000-0000B0000000}"/>
    <cellStyle name="Accent5 17" xfId="190" xr:uid="{00000000-0005-0000-0000-0000B1000000}"/>
    <cellStyle name="Accent5 18" xfId="191" xr:uid="{00000000-0005-0000-0000-0000B2000000}"/>
    <cellStyle name="Accent5 19" xfId="192" xr:uid="{00000000-0005-0000-0000-0000B3000000}"/>
    <cellStyle name="Accent5 2" xfId="193" xr:uid="{00000000-0005-0000-0000-0000B4000000}"/>
    <cellStyle name="Accent5 20" xfId="194" xr:uid="{00000000-0005-0000-0000-0000B5000000}"/>
    <cellStyle name="Accent5 21" xfId="195" xr:uid="{00000000-0005-0000-0000-0000B6000000}"/>
    <cellStyle name="Accent5 22" xfId="196" xr:uid="{00000000-0005-0000-0000-0000B7000000}"/>
    <cellStyle name="Accent5 23" xfId="197" xr:uid="{00000000-0005-0000-0000-0000B8000000}"/>
    <cellStyle name="Accent5 24" xfId="198" xr:uid="{00000000-0005-0000-0000-0000B9000000}"/>
    <cellStyle name="Accent5 25" xfId="199" xr:uid="{00000000-0005-0000-0000-0000BA000000}"/>
    <cellStyle name="Accent5 3" xfId="200" xr:uid="{00000000-0005-0000-0000-0000BB000000}"/>
    <cellStyle name="Accent5 4" xfId="201" xr:uid="{00000000-0005-0000-0000-0000BC000000}"/>
    <cellStyle name="Accent5 5" xfId="202" xr:uid="{00000000-0005-0000-0000-0000BD000000}"/>
    <cellStyle name="Accent5 6" xfId="203" xr:uid="{00000000-0005-0000-0000-0000BE000000}"/>
    <cellStyle name="Accent5 7" xfId="204" xr:uid="{00000000-0005-0000-0000-0000BF000000}"/>
    <cellStyle name="Accent5 8" xfId="205" xr:uid="{00000000-0005-0000-0000-0000C0000000}"/>
    <cellStyle name="Accent5 9" xfId="206" xr:uid="{00000000-0005-0000-0000-0000C1000000}"/>
    <cellStyle name="Accent6" xfId="207" xr:uid="{00000000-0005-0000-0000-0000C2000000}"/>
    <cellStyle name="Accent6 - 20%" xfId="208" xr:uid="{00000000-0005-0000-0000-0000C3000000}"/>
    <cellStyle name="Accent6 - 40%" xfId="209" xr:uid="{00000000-0005-0000-0000-0000C4000000}"/>
    <cellStyle name="Accent6 - 60%" xfId="210" xr:uid="{00000000-0005-0000-0000-0000C5000000}"/>
    <cellStyle name="Accent6 10" xfId="211" xr:uid="{00000000-0005-0000-0000-0000C6000000}"/>
    <cellStyle name="Accent6 11" xfId="212" xr:uid="{00000000-0005-0000-0000-0000C7000000}"/>
    <cellStyle name="Accent6 12" xfId="213" xr:uid="{00000000-0005-0000-0000-0000C8000000}"/>
    <cellStyle name="Accent6 13" xfId="214" xr:uid="{00000000-0005-0000-0000-0000C9000000}"/>
    <cellStyle name="Accent6 14" xfId="215" xr:uid="{00000000-0005-0000-0000-0000CA000000}"/>
    <cellStyle name="Accent6 15" xfId="216" xr:uid="{00000000-0005-0000-0000-0000CB000000}"/>
    <cellStyle name="Accent6 16" xfId="217" xr:uid="{00000000-0005-0000-0000-0000CC000000}"/>
    <cellStyle name="Accent6 17" xfId="218" xr:uid="{00000000-0005-0000-0000-0000CD000000}"/>
    <cellStyle name="Accent6 18" xfId="219" xr:uid="{00000000-0005-0000-0000-0000CE000000}"/>
    <cellStyle name="Accent6 19" xfId="220" xr:uid="{00000000-0005-0000-0000-0000CF000000}"/>
    <cellStyle name="Accent6 2" xfId="221" xr:uid="{00000000-0005-0000-0000-0000D0000000}"/>
    <cellStyle name="Accent6 20" xfId="222" xr:uid="{00000000-0005-0000-0000-0000D1000000}"/>
    <cellStyle name="Accent6 21" xfId="223" xr:uid="{00000000-0005-0000-0000-0000D2000000}"/>
    <cellStyle name="Accent6 22" xfId="224" xr:uid="{00000000-0005-0000-0000-0000D3000000}"/>
    <cellStyle name="Accent6 23" xfId="225" xr:uid="{00000000-0005-0000-0000-0000D4000000}"/>
    <cellStyle name="Accent6 24" xfId="226" xr:uid="{00000000-0005-0000-0000-0000D5000000}"/>
    <cellStyle name="Accent6 25" xfId="227" xr:uid="{00000000-0005-0000-0000-0000D6000000}"/>
    <cellStyle name="Accent6 3" xfId="228" xr:uid="{00000000-0005-0000-0000-0000D7000000}"/>
    <cellStyle name="Accent6 4" xfId="229" xr:uid="{00000000-0005-0000-0000-0000D8000000}"/>
    <cellStyle name="Accent6 5" xfId="230" xr:uid="{00000000-0005-0000-0000-0000D9000000}"/>
    <cellStyle name="Accent6 6" xfId="231" xr:uid="{00000000-0005-0000-0000-0000DA000000}"/>
    <cellStyle name="Accent6 7" xfId="232" xr:uid="{00000000-0005-0000-0000-0000DB000000}"/>
    <cellStyle name="Accent6 8" xfId="233" xr:uid="{00000000-0005-0000-0000-0000DC000000}"/>
    <cellStyle name="Accent6 9" xfId="234" xr:uid="{00000000-0005-0000-0000-0000DD000000}"/>
    <cellStyle name="Bad" xfId="235" xr:uid="{00000000-0005-0000-0000-0000DE000000}"/>
    <cellStyle name="Bad 2" xfId="236" xr:uid="{00000000-0005-0000-0000-0000DF000000}"/>
    <cellStyle name="Bad 3" xfId="237" xr:uid="{00000000-0005-0000-0000-0000E0000000}"/>
    <cellStyle name="Calculation" xfId="238" xr:uid="{00000000-0005-0000-0000-0000E1000000}"/>
    <cellStyle name="Calculation 2" xfId="239" xr:uid="{00000000-0005-0000-0000-0000E2000000}"/>
    <cellStyle name="Calculation 3" xfId="240" xr:uid="{00000000-0005-0000-0000-0000E3000000}"/>
    <cellStyle name="Calculation 4" xfId="241" xr:uid="{00000000-0005-0000-0000-0000E4000000}"/>
    <cellStyle name="Check Cell" xfId="242" xr:uid="{00000000-0005-0000-0000-0000E5000000}"/>
    <cellStyle name="Check Cell 2" xfId="243" xr:uid="{00000000-0005-0000-0000-0000E6000000}"/>
    <cellStyle name="Check Cell 3" xfId="244" xr:uid="{00000000-0005-0000-0000-0000E7000000}"/>
    <cellStyle name="Comma 10" xfId="245" xr:uid="{00000000-0005-0000-0000-0000E8000000}"/>
    <cellStyle name="Comma 11" xfId="246" xr:uid="{00000000-0005-0000-0000-0000E9000000}"/>
    <cellStyle name="Comma 12" xfId="247" xr:uid="{00000000-0005-0000-0000-0000EA000000}"/>
    <cellStyle name="Comma 13" xfId="248" xr:uid="{00000000-0005-0000-0000-0000EB000000}"/>
    <cellStyle name="Comma 14" xfId="249" xr:uid="{00000000-0005-0000-0000-0000EC000000}"/>
    <cellStyle name="Comma 15" xfId="250" xr:uid="{00000000-0005-0000-0000-0000ED000000}"/>
    <cellStyle name="Comma 16" xfId="251" xr:uid="{00000000-0005-0000-0000-0000EE000000}"/>
    <cellStyle name="Comma 17" xfId="252" xr:uid="{00000000-0005-0000-0000-0000EF000000}"/>
    <cellStyle name="Comma 18" xfId="253" xr:uid="{00000000-0005-0000-0000-0000F0000000}"/>
    <cellStyle name="Comma 19" xfId="254" xr:uid="{00000000-0005-0000-0000-0000F1000000}"/>
    <cellStyle name="Comma 2" xfId="255" xr:uid="{00000000-0005-0000-0000-0000F2000000}"/>
    <cellStyle name="Comma 20" xfId="256" xr:uid="{00000000-0005-0000-0000-0000F3000000}"/>
    <cellStyle name="Comma 21" xfId="257" xr:uid="{00000000-0005-0000-0000-0000F4000000}"/>
    <cellStyle name="Comma 22" xfId="258" xr:uid="{00000000-0005-0000-0000-0000F5000000}"/>
    <cellStyle name="Comma 23" xfId="259" xr:uid="{00000000-0005-0000-0000-0000F6000000}"/>
    <cellStyle name="Comma 24" xfId="260" xr:uid="{00000000-0005-0000-0000-0000F7000000}"/>
    <cellStyle name="Comma 25" xfId="261" xr:uid="{00000000-0005-0000-0000-0000F8000000}"/>
    <cellStyle name="Comma 26" xfId="262" xr:uid="{00000000-0005-0000-0000-0000F9000000}"/>
    <cellStyle name="Comma 27" xfId="263" xr:uid="{00000000-0005-0000-0000-0000FA000000}"/>
    <cellStyle name="Comma 28" xfId="264" xr:uid="{00000000-0005-0000-0000-0000FB000000}"/>
    <cellStyle name="Comma 29" xfId="265" xr:uid="{00000000-0005-0000-0000-0000FC000000}"/>
    <cellStyle name="Comma 3" xfId="266" xr:uid="{00000000-0005-0000-0000-0000FD000000}"/>
    <cellStyle name="Comma 30" xfId="267" xr:uid="{00000000-0005-0000-0000-0000FE000000}"/>
    <cellStyle name="Comma 31" xfId="268" xr:uid="{00000000-0005-0000-0000-0000FF000000}"/>
    <cellStyle name="Comma 32" xfId="269" xr:uid="{00000000-0005-0000-0000-000000010000}"/>
    <cellStyle name="Comma 33" xfId="270" xr:uid="{00000000-0005-0000-0000-000001010000}"/>
    <cellStyle name="Comma 34" xfId="271" xr:uid="{00000000-0005-0000-0000-000002010000}"/>
    <cellStyle name="Comma 35" xfId="272" xr:uid="{00000000-0005-0000-0000-000003010000}"/>
    <cellStyle name="Comma 36" xfId="273" xr:uid="{00000000-0005-0000-0000-000004010000}"/>
    <cellStyle name="Comma 37" xfId="274" xr:uid="{00000000-0005-0000-0000-000005010000}"/>
    <cellStyle name="Comma 38" xfId="275" xr:uid="{00000000-0005-0000-0000-000006010000}"/>
    <cellStyle name="Comma 39" xfId="276" xr:uid="{00000000-0005-0000-0000-000007010000}"/>
    <cellStyle name="Comma 4" xfId="277" xr:uid="{00000000-0005-0000-0000-000008010000}"/>
    <cellStyle name="Comma 40" xfId="278" xr:uid="{00000000-0005-0000-0000-000009010000}"/>
    <cellStyle name="Comma 5" xfId="279" xr:uid="{00000000-0005-0000-0000-00000A010000}"/>
    <cellStyle name="Comma 6" xfId="280" xr:uid="{00000000-0005-0000-0000-00000B010000}"/>
    <cellStyle name="Comma 7" xfId="281" xr:uid="{00000000-0005-0000-0000-00000C010000}"/>
    <cellStyle name="Comma 8" xfId="282" xr:uid="{00000000-0005-0000-0000-00000D010000}"/>
    <cellStyle name="Comma 9" xfId="283" xr:uid="{00000000-0005-0000-0000-00000E010000}"/>
    <cellStyle name="Currency [0]_Popis Etk" xfId="284" xr:uid="{00000000-0005-0000-0000-00000F010000}"/>
    <cellStyle name="Currency 10" xfId="285" xr:uid="{00000000-0005-0000-0000-000010010000}"/>
    <cellStyle name="Currency 11" xfId="286" xr:uid="{00000000-0005-0000-0000-000011010000}"/>
    <cellStyle name="Currency 12" xfId="287" xr:uid="{00000000-0005-0000-0000-000012010000}"/>
    <cellStyle name="Currency 13" xfId="288" xr:uid="{00000000-0005-0000-0000-000013010000}"/>
    <cellStyle name="Currency 14" xfId="289" xr:uid="{00000000-0005-0000-0000-000014010000}"/>
    <cellStyle name="Currency 15" xfId="290" xr:uid="{00000000-0005-0000-0000-000015010000}"/>
    <cellStyle name="Currency 16" xfId="291" xr:uid="{00000000-0005-0000-0000-000016010000}"/>
    <cellStyle name="Currency 17" xfId="292" xr:uid="{00000000-0005-0000-0000-000017010000}"/>
    <cellStyle name="Currency 18" xfId="293" xr:uid="{00000000-0005-0000-0000-000018010000}"/>
    <cellStyle name="Currency 19" xfId="294" xr:uid="{00000000-0005-0000-0000-000019010000}"/>
    <cellStyle name="Currency 2" xfId="295" xr:uid="{00000000-0005-0000-0000-00001A010000}"/>
    <cellStyle name="Currency 20" xfId="296" xr:uid="{00000000-0005-0000-0000-00001B010000}"/>
    <cellStyle name="Currency 21" xfId="297" xr:uid="{00000000-0005-0000-0000-00001C010000}"/>
    <cellStyle name="Currency 22" xfId="298" xr:uid="{00000000-0005-0000-0000-00001D010000}"/>
    <cellStyle name="Currency 23" xfId="299" xr:uid="{00000000-0005-0000-0000-00001E010000}"/>
    <cellStyle name="Currency 24" xfId="300" xr:uid="{00000000-0005-0000-0000-00001F010000}"/>
    <cellStyle name="Currency 25" xfId="301" xr:uid="{00000000-0005-0000-0000-000020010000}"/>
    <cellStyle name="Currency 26" xfId="302" xr:uid="{00000000-0005-0000-0000-000021010000}"/>
    <cellStyle name="Currency 27" xfId="303" xr:uid="{00000000-0005-0000-0000-000022010000}"/>
    <cellStyle name="Currency 28" xfId="304" xr:uid="{00000000-0005-0000-0000-000023010000}"/>
    <cellStyle name="Currency 29" xfId="305" xr:uid="{00000000-0005-0000-0000-000024010000}"/>
    <cellStyle name="Currency 3" xfId="306" xr:uid="{00000000-0005-0000-0000-000025010000}"/>
    <cellStyle name="Currency 30" xfId="307" xr:uid="{00000000-0005-0000-0000-000026010000}"/>
    <cellStyle name="Currency 31" xfId="308" xr:uid="{00000000-0005-0000-0000-000027010000}"/>
    <cellStyle name="Currency 4" xfId="309" xr:uid="{00000000-0005-0000-0000-000028010000}"/>
    <cellStyle name="Currency 5" xfId="310" xr:uid="{00000000-0005-0000-0000-000029010000}"/>
    <cellStyle name="Currency 6" xfId="311" xr:uid="{00000000-0005-0000-0000-00002A010000}"/>
    <cellStyle name="Currency 7" xfId="312" xr:uid="{00000000-0005-0000-0000-00002B010000}"/>
    <cellStyle name="Currency 8" xfId="313" xr:uid="{00000000-0005-0000-0000-00002C010000}"/>
    <cellStyle name="Currency 9" xfId="314" xr:uid="{00000000-0005-0000-0000-00002D010000}"/>
    <cellStyle name="Currency_Popis Etk" xfId="315" xr:uid="{00000000-0005-0000-0000-00002E010000}"/>
    <cellStyle name="Denar [0]_V3 plin" xfId="316" xr:uid="{00000000-0005-0000-0000-00002F010000}"/>
    <cellStyle name="Denar_V3 plin" xfId="317" xr:uid="{00000000-0005-0000-0000-000030010000}"/>
    <cellStyle name="Dobro 2" xfId="318" xr:uid="{00000000-0005-0000-0000-000031010000}"/>
    <cellStyle name="Element-delo" xfId="319" xr:uid="{00000000-0005-0000-0000-000032010000}"/>
    <cellStyle name="Element-delo 5" xfId="320" xr:uid="{00000000-0005-0000-0000-000033010000}"/>
    <cellStyle name="Element-delo_HTZ IP 164 srednja zdravstvena šola Celje ci1151-1, BZ500+..." xfId="321" xr:uid="{00000000-0005-0000-0000-000034010000}"/>
    <cellStyle name="Emphasis 1" xfId="322" xr:uid="{00000000-0005-0000-0000-000035010000}"/>
    <cellStyle name="Emphasis 2" xfId="323" xr:uid="{00000000-0005-0000-0000-000036010000}"/>
    <cellStyle name="Emphasis 3" xfId="324" xr:uid="{00000000-0005-0000-0000-000037010000}"/>
    <cellStyle name="Euro" xfId="325" xr:uid="{00000000-0005-0000-0000-000038010000}"/>
    <cellStyle name="Excel Built-in Normal" xfId="326" xr:uid="{00000000-0005-0000-0000-000039010000}"/>
    <cellStyle name="Excel Built-in Normal 2" xfId="681" xr:uid="{61C19591-1CD0-461C-A984-946FEF07B207}"/>
    <cellStyle name="Explanatory Text" xfId="327" xr:uid="{00000000-0005-0000-0000-00003A010000}"/>
    <cellStyle name="Explanatory Text 2" xfId="328" xr:uid="{00000000-0005-0000-0000-00003B010000}"/>
    <cellStyle name="Followed Hyperlink_Popis Etk" xfId="329" xr:uid="{00000000-0005-0000-0000-00003C010000}"/>
    <cellStyle name="Good" xfId="330" xr:uid="{00000000-0005-0000-0000-00003D010000}"/>
    <cellStyle name="Good 2" xfId="331" xr:uid="{00000000-0005-0000-0000-00003E010000}"/>
    <cellStyle name="Good 3" xfId="332" xr:uid="{00000000-0005-0000-0000-00003F010000}"/>
    <cellStyle name="Heading 1" xfId="333" xr:uid="{00000000-0005-0000-0000-000040010000}"/>
    <cellStyle name="Heading 1 2" xfId="334" xr:uid="{00000000-0005-0000-0000-000041010000}"/>
    <cellStyle name="Heading 1 3" xfId="335" xr:uid="{00000000-0005-0000-0000-000042010000}"/>
    <cellStyle name="Heading 2" xfId="336" xr:uid="{00000000-0005-0000-0000-000043010000}"/>
    <cellStyle name="Heading 2 2" xfId="337" xr:uid="{00000000-0005-0000-0000-000044010000}"/>
    <cellStyle name="Heading 2 3" xfId="338" xr:uid="{00000000-0005-0000-0000-000045010000}"/>
    <cellStyle name="Heading 3" xfId="339" xr:uid="{00000000-0005-0000-0000-000046010000}"/>
    <cellStyle name="Heading 3 2" xfId="340" xr:uid="{00000000-0005-0000-0000-000047010000}"/>
    <cellStyle name="Heading 3 3" xfId="341" xr:uid="{00000000-0005-0000-0000-000048010000}"/>
    <cellStyle name="Heading 4" xfId="342" xr:uid="{00000000-0005-0000-0000-000049010000}"/>
    <cellStyle name="Heading 4 2" xfId="343" xr:uid="{00000000-0005-0000-0000-00004A010000}"/>
    <cellStyle name="Heading 4 3" xfId="344" xr:uid="{00000000-0005-0000-0000-00004B010000}"/>
    <cellStyle name="Hiperpovezava 2" xfId="345" xr:uid="{00000000-0005-0000-0000-00004D010000}"/>
    <cellStyle name="Hyperlink_Popis Etk" xfId="346" xr:uid="{00000000-0005-0000-0000-00004E010000}"/>
    <cellStyle name="Input" xfId="347" xr:uid="{00000000-0005-0000-0000-00004F010000}"/>
    <cellStyle name="Input 2" xfId="348" xr:uid="{00000000-0005-0000-0000-000050010000}"/>
    <cellStyle name="Input 3" xfId="349" xr:uid="{00000000-0005-0000-0000-000051010000}"/>
    <cellStyle name="Input 4" xfId="350" xr:uid="{00000000-0005-0000-0000-000052010000}"/>
    <cellStyle name="Izhod 2" xfId="351" xr:uid="{00000000-0005-0000-0000-000053010000}"/>
    <cellStyle name="Izhod 2 2" xfId="352" xr:uid="{00000000-0005-0000-0000-000054010000}"/>
    <cellStyle name="Izhod 3" xfId="353" xr:uid="{00000000-0005-0000-0000-000055010000}"/>
    <cellStyle name="Linked Cell" xfId="354" xr:uid="{00000000-0005-0000-0000-000056010000}"/>
    <cellStyle name="Linked Cell 2" xfId="355" xr:uid="{00000000-0005-0000-0000-000057010000}"/>
    <cellStyle name="Linked Cell 3" xfId="356" xr:uid="{00000000-0005-0000-0000-000058010000}"/>
    <cellStyle name="Naslov 1 2" xfId="357" xr:uid="{00000000-0005-0000-0000-000059010000}"/>
    <cellStyle name="Naslov 2 2" xfId="358" xr:uid="{00000000-0005-0000-0000-00005A010000}"/>
    <cellStyle name="Naslov 3 2" xfId="359" xr:uid="{00000000-0005-0000-0000-00005B010000}"/>
    <cellStyle name="Naslov 4 2" xfId="360" xr:uid="{00000000-0005-0000-0000-00005C010000}"/>
    <cellStyle name="Naslov 5" xfId="361" xr:uid="{00000000-0005-0000-0000-00005D010000}"/>
    <cellStyle name="Navadno" xfId="0" builtinId="0"/>
    <cellStyle name="Navadno 10" xfId="6" xr:uid="{00000000-0005-0000-0000-00005F010000}"/>
    <cellStyle name="Navadno 10 10 10" xfId="657" xr:uid="{00000000-0005-0000-0000-000060010000}"/>
    <cellStyle name="Navadno 10 11" xfId="664" xr:uid="{00000000-0005-0000-0000-000061010000}"/>
    <cellStyle name="Navadno 10 11 2" xfId="674" xr:uid="{00000000-0005-0000-0000-000062010000}"/>
    <cellStyle name="Navadno 10 2" xfId="362" xr:uid="{00000000-0005-0000-0000-000063010000}"/>
    <cellStyle name="Navadno 10 3" xfId="363" xr:uid="{00000000-0005-0000-0000-000064010000}"/>
    <cellStyle name="Navadno 10 4" xfId="651" xr:uid="{00000000-0005-0000-0000-000065010000}"/>
    <cellStyle name="Navadno 10 4 2" xfId="676" xr:uid="{00000000-0005-0000-0000-000066010000}"/>
    <cellStyle name="Navadno 10 5" xfId="654" xr:uid="{00000000-0005-0000-0000-000067010000}"/>
    <cellStyle name="Navadno 10 6" xfId="656" xr:uid="{00000000-0005-0000-0000-000068010000}"/>
    <cellStyle name="Navadno 10 7" xfId="660" xr:uid="{00000000-0005-0000-0000-000069010000}"/>
    <cellStyle name="Navadno 10 7 2" xfId="669" xr:uid="{00000000-0005-0000-0000-00006A010000}"/>
    <cellStyle name="Navadno 10 8" xfId="667" xr:uid="{00000000-0005-0000-0000-00006B010000}"/>
    <cellStyle name="Navadno 11" xfId="364" xr:uid="{00000000-0005-0000-0000-00006C010000}"/>
    <cellStyle name="Navadno 11 2" xfId="365" xr:uid="{00000000-0005-0000-0000-00006D010000}"/>
    <cellStyle name="Navadno 11 2 2" xfId="366" xr:uid="{00000000-0005-0000-0000-00006E010000}"/>
    <cellStyle name="Navadno 11 2 3" xfId="12" xr:uid="{00000000-0005-0000-0000-00006F010000}"/>
    <cellStyle name="Navadno 11 2 4" xfId="11" xr:uid="{00000000-0005-0000-0000-000070010000}"/>
    <cellStyle name="Navadno 11 3" xfId="367" xr:uid="{00000000-0005-0000-0000-000071010000}"/>
    <cellStyle name="Navadno 11 3 2" xfId="368" xr:uid="{00000000-0005-0000-0000-000072010000}"/>
    <cellStyle name="Navadno 11 4" xfId="369" xr:uid="{00000000-0005-0000-0000-000073010000}"/>
    <cellStyle name="Navadno 12" xfId="370" xr:uid="{00000000-0005-0000-0000-000074010000}"/>
    <cellStyle name="Navadno 13" xfId="652" xr:uid="{00000000-0005-0000-0000-000075010000}"/>
    <cellStyle name="Navadno 14" xfId="677" xr:uid="{2ED2F82B-558D-4141-AC74-5FAE367EC704}"/>
    <cellStyle name="Navadno 17 2" xfId="665" xr:uid="{00000000-0005-0000-0000-000076010000}"/>
    <cellStyle name="Navadno 2" xfId="371" xr:uid="{00000000-0005-0000-0000-000077010000}"/>
    <cellStyle name="Navadno 2 2" xfId="372" xr:uid="{00000000-0005-0000-0000-000078010000}"/>
    <cellStyle name="Navadno 2 2 2" xfId="373" xr:uid="{00000000-0005-0000-0000-000079010000}"/>
    <cellStyle name="Navadno 2 2 2 2" xfId="1" xr:uid="{00000000-0005-0000-0000-00007A010000}"/>
    <cellStyle name="Navadno 2 2 3" xfId="374" xr:uid="{00000000-0005-0000-0000-00007B010000}"/>
    <cellStyle name="Navadno 2 2 4" xfId="683" xr:uid="{5EFB4B66-CBCA-4E22-972D-C4A13C7C07A5}"/>
    <cellStyle name="Navadno 2 3" xfId="375" xr:uid="{00000000-0005-0000-0000-00007C010000}"/>
    <cellStyle name="Navadno 2 3 2" xfId="376" xr:uid="{00000000-0005-0000-0000-00007D010000}"/>
    <cellStyle name="Navadno 2 4" xfId="377" xr:uid="{00000000-0005-0000-0000-00007E010000}"/>
    <cellStyle name="Navadno 2_Api - ENERGETSKA SANACIJA - Postojna 19.5.2014" xfId="378" xr:uid="{00000000-0005-0000-0000-00007F010000}"/>
    <cellStyle name="Navadno 3" xfId="4" xr:uid="{00000000-0005-0000-0000-000080010000}"/>
    <cellStyle name="Navadno 3 2" xfId="379" xr:uid="{00000000-0005-0000-0000-000081010000}"/>
    <cellStyle name="Navadno 3 2 2" xfId="380" xr:uid="{00000000-0005-0000-0000-000082010000}"/>
    <cellStyle name="Navadno 3 3" xfId="381" xr:uid="{00000000-0005-0000-0000-000083010000}"/>
    <cellStyle name="Navadno 3 4" xfId="680" xr:uid="{4E82902C-E1A8-456E-92E6-89A9CF269C90}"/>
    <cellStyle name="Navadno 4" xfId="382" xr:uid="{00000000-0005-0000-0000-000084010000}"/>
    <cellStyle name="Navadno 4 2" xfId="383" xr:uid="{00000000-0005-0000-0000-000085010000}"/>
    <cellStyle name="Navadno 4 2 2" xfId="10" xr:uid="{00000000-0005-0000-0000-000086010000}"/>
    <cellStyle name="Navadno 4 2 2 2" xfId="384" xr:uid="{00000000-0005-0000-0000-000087010000}"/>
    <cellStyle name="Navadno 4 2 2 3" xfId="663" xr:uid="{00000000-0005-0000-0000-000088010000}"/>
    <cellStyle name="Navadno 4 2 2 3 2" xfId="673" xr:uid="{00000000-0005-0000-0000-000089010000}"/>
    <cellStyle name="Navadno 4 2 2 4" xfId="670" xr:uid="{00000000-0005-0000-0000-00008A010000}"/>
    <cellStyle name="Navadno 4 2 3" xfId="385" xr:uid="{00000000-0005-0000-0000-00008B010000}"/>
    <cellStyle name="Navadno 4 3" xfId="386" xr:uid="{00000000-0005-0000-0000-00008C010000}"/>
    <cellStyle name="Navadno 4 3 2" xfId="9" xr:uid="{00000000-0005-0000-0000-00008D010000}"/>
    <cellStyle name="Navadno 4 3 2 2" xfId="387" xr:uid="{00000000-0005-0000-0000-00008E010000}"/>
    <cellStyle name="Navadno 4 3 2 3" xfId="662" xr:uid="{00000000-0005-0000-0000-00008F010000}"/>
    <cellStyle name="Navadno 4 3 2 3 2" xfId="672" xr:uid="{00000000-0005-0000-0000-000090010000}"/>
    <cellStyle name="Navadno 4 3 3" xfId="388" xr:uid="{00000000-0005-0000-0000-000091010000}"/>
    <cellStyle name="Navadno 4 4" xfId="389" xr:uid="{00000000-0005-0000-0000-000092010000}"/>
    <cellStyle name="Navadno 4 4 2" xfId="390" xr:uid="{00000000-0005-0000-0000-000093010000}"/>
    <cellStyle name="Navadno 4 5" xfId="391" xr:uid="{00000000-0005-0000-0000-000094010000}"/>
    <cellStyle name="Navadno 4 6" xfId="392" xr:uid="{00000000-0005-0000-0000-000095010000}"/>
    <cellStyle name="Navadno 4 7" xfId="393" xr:uid="{00000000-0005-0000-0000-000096010000}"/>
    <cellStyle name="Navadno 5" xfId="7" xr:uid="{00000000-0005-0000-0000-000097010000}"/>
    <cellStyle name="Navadno 5 2" xfId="394" xr:uid="{00000000-0005-0000-0000-000098010000}"/>
    <cellStyle name="Navadno 6" xfId="395" xr:uid="{00000000-0005-0000-0000-000099010000}"/>
    <cellStyle name="Navadno 6 2" xfId="396" xr:uid="{00000000-0005-0000-0000-00009A010000}"/>
    <cellStyle name="Navadno 6 2 2" xfId="397" xr:uid="{00000000-0005-0000-0000-00009B010000}"/>
    <cellStyle name="Navadno 6 2 2 2" xfId="398" xr:uid="{00000000-0005-0000-0000-00009C010000}"/>
    <cellStyle name="Navadno 6 2 2 2 2" xfId="399" xr:uid="{00000000-0005-0000-0000-00009D010000}"/>
    <cellStyle name="Navadno 6 2 2 2 2 2" xfId="400" xr:uid="{00000000-0005-0000-0000-00009E010000}"/>
    <cellStyle name="Navadno 6 2 2 2 2 3" xfId="401" xr:uid="{00000000-0005-0000-0000-00009F010000}"/>
    <cellStyle name="Navadno 6 2 2 2 3" xfId="402" xr:uid="{00000000-0005-0000-0000-0000A0010000}"/>
    <cellStyle name="Navadno 6 2 2 2 3 2" xfId="403" xr:uid="{00000000-0005-0000-0000-0000A1010000}"/>
    <cellStyle name="Navadno 6 2 2 2 3 3" xfId="404" xr:uid="{00000000-0005-0000-0000-0000A2010000}"/>
    <cellStyle name="Navadno 6 2 2 2 4" xfId="405" xr:uid="{00000000-0005-0000-0000-0000A3010000}"/>
    <cellStyle name="Navadno 6 2 2 2 5" xfId="406" xr:uid="{00000000-0005-0000-0000-0000A4010000}"/>
    <cellStyle name="Navadno 6 2 2 3" xfId="407" xr:uid="{00000000-0005-0000-0000-0000A5010000}"/>
    <cellStyle name="Navadno 6 2 2 3 2" xfId="408" xr:uid="{00000000-0005-0000-0000-0000A6010000}"/>
    <cellStyle name="Navadno 6 2 2 3 3" xfId="409" xr:uid="{00000000-0005-0000-0000-0000A7010000}"/>
    <cellStyle name="Navadno 6 2 2 4" xfId="410" xr:uid="{00000000-0005-0000-0000-0000A8010000}"/>
    <cellStyle name="Navadno 6 2 2 4 2" xfId="411" xr:uid="{00000000-0005-0000-0000-0000A9010000}"/>
    <cellStyle name="Navadno 6 2 2 4 3" xfId="412" xr:uid="{00000000-0005-0000-0000-0000AA010000}"/>
    <cellStyle name="Navadno 6 2 2 5" xfId="413" xr:uid="{00000000-0005-0000-0000-0000AB010000}"/>
    <cellStyle name="Navadno 6 2 2 6" xfId="414" xr:uid="{00000000-0005-0000-0000-0000AC010000}"/>
    <cellStyle name="Navadno 6 2 3" xfId="415" xr:uid="{00000000-0005-0000-0000-0000AD010000}"/>
    <cellStyle name="Navadno 6 2 3 2" xfId="416" xr:uid="{00000000-0005-0000-0000-0000AE010000}"/>
    <cellStyle name="Navadno 6 2 3 2 2" xfId="417" xr:uid="{00000000-0005-0000-0000-0000AF010000}"/>
    <cellStyle name="Navadno 6 2 3 2 3" xfId="418" xr:uid="{00000000-0005-0000-0000-0000B0010000}"/>
    <cellStyle name="Navadno 6 2 3 3" xfId="419" xr:uid="{00000000-0005-0000-0000-0000B1010000}"/>
    <cellStyle name="Navadno 6 2 3 3 2" xfId="420" xr:uid="{00000000-0005-0000-0000-0000B2010000}"/>
    <cellStyle name="Navadno 6 2 3 3 3" xfId="421" xr:uid="{00000000-0005-0000-0000-0000B3010000}"/>
    <cellStyle name="Navadno 6 2 3 4" xfId="422" xr:uid="{00000000-0005-0000-0000-0000B4010000}"/>
    <cellStyle name="Navadno 6 2 3 5" xfId="423" xr:uid="{00000000-0005-0000-0000-0000B5010000}"/>
    <cellStyle name="Navadno 6 2 4" xfId="424" xr:uid="{00000000-0005-0000-0000-0000B6010000}"/>
    <cellStyle name="Navadno 6 2 4 2" xfId="425" xr:uid="{00000000-0005-0000-0000-0000B7010000}"/>
    <cellStyle name="Navadno 6 2 4 2 2" xfId="426" xr:uid="{00000000-0005-0000-0000-0000B8010000}"/>
    <cellStyle name="Navadno 6 2 4 2 3" xfId="427" xr:uid="{00000000-0005-0000-0000-0000B9010000}"/>
    <cellStyle name="Navadno 6 2 4 3" xfId="428" xr:uid="{00000000-0005-0000-0000-0000BA010000}"/>
    <cellStyle name="Navadno 6 2 4 3 2" xfId="429" xr:uid="{00000000-0005-0000-0000-0000BB010000}"/>
    <cellStyle name="Navadno 6 2 4 3 3" xfId="430" xr:uid="{00000000-0005-0000-0000-0000BC010000}"/>
    <cellStyle name="Navadno 6 2 4 4" xfId="431" xr:uid="{00000000-0005-0000-0000-0000BD010000}"/>
    <cellStyle name="Navadno 6 2 4 5" xfId="432" xr:uid="{00000000-0005-0000-0000-0000BE010000}"/>
    <cellStyle name="Navadno 6 2 5" xfId="433" xr:uid="{00000000-0005-0000-0000-0000BF010000}"/>
    <cellStyle name="Navadno 6 2 5 2" xfId="434" xr:uid="{00000000-0005-0000-0000-0000C0010000}"/>
    <cellStyle name="Navadno 6 2 5 3" xfId="435" xr:uid="{00000000-0005-0000-0000-0000C1010000}"/>
    <cellStyle name="Navadno 6 2 6" xfId="436" xr:uid="{00000000-0005-0000-0000-0000C2010000}"/>
    <cellStyle name="Navadno 6 2 6 2" xfId="437" xr:uid="{00000000-0005-0000-0000-0000C3010000}"/>
    <cellStyle name="Navadno 6 2 6 3" xfId="438" xr:uid="{00000000-0005-0000-0000-0000C4010000}"/>
    <cellStyle name="Navadno 6 2 7" xfId="439" xr:uid="{00000000-0005-0000-0000-0000C5010000}"/>
    <cellStyle name="Navadno 6 2 8" xfId="440" xr:uid="{00000000-0005-0000-0000-0000C6010000}"/>
    <cellStyle name="Navadno 6 3" xfId="441" xr:uid="{00000000-0005-0000-0000-0000C7010000}"/>
    <cellStyle name="Navadno 6 3 2" xfId="442" xr:uid="{00000000-0005-0000-0000-0000C8010000}"/>
    <cellStyle name="Navadno 6 3 2 2" xfId="443" xr:uid="{00000000-0005-0000-0000-0000C9010000}"/>
    <cellStyle name="Navadno 6 3 2 2 2" xfId="444" xr:uid="{00000000-0005-0000-0000-0000CA010000}"/>
    <cellStyle name="Navadno 6 3 2 2 3" xfId="445" xr:uid="{00000000-0005-0000-0000-0000CB010000}"/>
    <cellStyle name="Navadno 6 3 2 3" xfId="446" xr:uid="{00000000-0005-0000-0000-0000CC010000}"/>
    <cellStyle name="Navadno 6 3 2 3 2" xfId="447" xr:uid="{00000000-0005-0000-0000-0000CD010000}"/>
    <cellStyle name="Navadno 6 3 2 3 3" xfId="448" xr:uid="{00000000-0005-0000-0000-0000CE010000}"/>
    <cellStyle name="Navadno 6 3 2 4" xfId="449" xr:uid="{00000000-0005-0000-0000-0000CF010000}"/>
    <cellStyle name="Navadno 6 3 2 5" xfId="450" xr:uid="{00000000-0005-0000-0000-0000D0010000}"/>
    <cellStyle name="Navadno 6 3 3" xfId="451" xr:uid="{00000000-0005-0000-0000-0000D1010000}"/>
    <cellStyle name="Navadno 6 3 3 2" xfId="452" xr:uid="{00000000-0005-0000-0000-0000D2010000}"/>
    <cellStyle name="Navadno 6 3 3 3" xfId="453" xr:uid="{00000000-0005-0000-0000-0000D3010000}"/>
    <cellStyle name="Navadno 6 3 4" xfId="454" xr:uid="{00000000-0005-0000-0000-0000D4010000}"/>
    <cellStyle name="Navadno 6 3 4 2" xfId="455" xr:uid="{00000000-0005-0000-0000-0000D5010000}"/>
    <cellStyle name="Navadno 6 3 4 3" xfId="456" xr:uid="{00000000-0005-0000-0000-0000D6010000}"/>
    <cellStyle name="Navadno 6 3 5" xfId="457" xr:uid="{00000000-0005-0000-0000-0000D7010000}"/>
    <cellStyle name="Navadno 6 3 6" xfId="458" xr:uid="{00000000-0005-0000-0000-0000D8010000}"/>
    <cellStyle name="Navadno 6 4" xfId="459" xr:uid="{00000000-0005-0000-0000-0000D9010000}"/>
    <cellStyle name="Navadno 6 4 2" xfId="460" xr:uid="{00000000-0005-0000-0000-0000DA010000}"/>
    <cellStyle name="Navadno 6 4 2 2" xfId="461" xr:uid="{00000000-0005-0000-0000-0000DB010000}"/>
    <cellStyle name="Navadno 6 4 2 3" xfId="462" xr:uid="{00000000-0005-0000-0000-0000DC010000}"/>
    <cellStyle name="Navadno 6 4 3" xfId="463" xr:uid="{00000000-0005-0000-0000-0000DD010000}"/>
    <cellStyle name="Navadno 6 4 3 2" xfId="464" xr:uid="{00000000-0005-0000-0000-0000DE010000}"/>
    <cellStyle name="Navadno 6 4 3 3" xfId="465" xr:uid="{00000000-0005-0000-0000-0000DF010000}"/>
    <cellStyle name="Navadno 6 4 4" xfId="466" xr:uid="{00000000-0005-0000-0000-0000E0010000}"/>
    <cellStyle name="Navadno 6 4 5" xfId="467" xr:uid="{00000000-0005-0000-0000-0000E1010000}"/>
    <cellStyle name="Navadno 6 5" xfId="468" xr:uid="{00000000-0005-0000-0000-0000E2010000}"/>
    <cellStyle name="Navadno 6 5 2" xfId="469" xr:uid="{00000000-0005-0000-0000-0000E3010000}"/>
    <cellStyle name="Navadno 6 5 2 2" xfId="470" xr:uid="{00000000-0005-0000-0000-0000E4010000}"/>
    <cellStyle name="Navadno 6 5 2 3" xfId="471" xr:uid="{00000000-0005-0000-0000-0000E5010000}"/>
    <cellStyle name="Navadno 6 5 3" xfId="472" xr:uid="{00000000-0005-0000-0000-0000E6010000}"/>
    <cellStyle name="Navadno 6 5 3 2" xfId="473" xr:uid="{00000000-0005-0000-0000-0000E7010000}"/>
    <cellStyle name="Navadno 6 5 3 3" xfId="474" xr:uid="{00000000-0005-0000-0000-0000E8010000}"/>
    <cellStyle name="Navadno 6 5 4" xfId="475" xr:uid="{00000000-0005-0000-0000-0000E9010000}"/>
    <cellStyle name="Navadno 6 5 5" xfId="476" xr:uid="{00000000-0005-0000-0000-0000EA010000}"/>
    <cellStyle name="Navadno 6 6" xfId="477" xr:uid="{00000000-0005-0000-0000-0000EB010000}"/>
    <cellStyle name="Navadno 6 6 2" xfId="478" xr:uid="{00000000-0005-0000-0000-0000EC010000}"/>
    <cellStyle name="Navadno 6 6 3" xfId="479" xr:uid="{00000000-0005-0000-0000-0000ED010000}"/>
    <cellStyle name="Navadno 6 7" xfId="480" xr:uid="{00000000-0005-0000-0000-0000EE010000}"/>
    <cellStyle name="Navadno 6 7 2" xfId="481" xr:uid="{00000000-0005-0000-0000-0000EF010000}"/>
    <cellStyle name="Navadno 6 7 3" xfId="482" xr:uid="{00000000-0005-0000-0000-0000F0010000}"/>
    <cellStyle name="Navadno 6 8" xfId="483" xr:uid="{00000000-0005-0000-0000-0000F1010000}"/>
    <cellStyle name="Navadno 6 9" xfId="484" xr:uid="{00000000-0005-0000-0000-0000F2010000}"/>
    <cellStyle name="Navadno 7" xfId="485" xr:uid="{00000000-0005-0000-0000-0000F3010000}"/>
    <cellStyle name="Navadno 7 2" xfId="486" xr:uid="{00000000-0005-0000-0000-0000F4010000}"/>
    <cellStyle name="Navadno 7 2 2" xfId="487" xr:uid="{00000000-0005-0000-0000-0000F5010000}"/>
    <cellStyle name="Navadno 7 2 2 2" xfId="488" xr:uid="{00000000-0005-0000-0000-0000F6010000}"/>
    <cellStyle name="Navadno 7 2 2 2 2" xfId="489" xr:uid="{00000000-0005-0000-0000-0000F7010000}"/>
    <cellStyle name="Navadno 7 2 2 2 3" xfId="490" xr:uid="{00000000-0005-0000-0000-0000F8010000}"/>
    <cellStyle name="Navadno 7 2 2 3" xfId="491" xr:uid="{00000000-0005-0000-0000-0000F9010000}"/>
    <cellStyle name="Navadno 7 2 2 3 2" xfId="492" xr:uid="{00000000-0005-0000-0000-0000FA010000}"/>
    <cellStyle name="Navadno 7 2 2 3 3" xfId="493" xr:uid="{00000000-0005-0000-0000-0000FB010000}"/>
    <cellStyle name="Navadno 7 2 2 4" xfId="494" xr:uid="{00000000-0005-0000-0000-0000FC010000}"/>
    <cellStyle name="Navadno 7 2 2 5" xfId="495" xr:uid="{00000000-0005-0000-0000-0000FD010000}"/>
    <cellStyle name="Navadno 7 2 3" xfId="496" xr:uid="{00000000-0005-0000-0000-0000FE010000}"/>
    <cellStyle name="Navadno 7 2 3 2" xfId="497" xr:uid="{00000000-0005-0000-0000-0000FF010000}"/>
    <cellStyle name="Navadno 7 2 3 2 2" xfId="498" xr:uid="{00000000-0005-0000-0000-000000020000}"/>
    <cellStyle name="Navadno 7 2 3 2 3" xfId="499" xr:uid="{00000000-0005-0000-0000-000001020000}"/>
    <cellStyle name="Navadno 7 2 3 3" xfId="500" xr:uid="{00000000-0005-0000-0000-000002020000}"/>
    <cellStyle name="Navadno 7 2 3 3 2" xfId="501" xr:uid="{00000000-0005-0000-0000-000003020000}"/>
    <cellStyle name="Navadno 7 2 3 3 3" xfId="502" xr:uid="{00000000-0005-0000-0000-000004020000}"/>
    <cellStyle name="Navadno 7 2 3 4" xfId="503" xr:uid="{00000000-0005-0000-0000-000005020000}"/>
    <cellStyle name="Navadno 7 2 3 5" xfId="504" xr:uid="{00000000-0005-0000-0000-000006020000}"/>
    <cellStyle name="Navadno 7 2 4" xfId="505" xr:uid="{00000000-0005-0000-0000-000007020000}"/>
    <cellStyle name="Navadno 7 2 4 2" xfId="506" xr:uid="{00000000-0005-0000-0000-000008020000}"/>
    <cellStyle name="Navadno 7 2 4 3" xfId="507" xr:uid="{00000000-0005-0000-0000-000009020000}"/>
    <cellStyle name="Navadno 7 2 5" xfId="508" xr:uid="{00000000-0005-0000-0000-00000A020000}"/>
    <cellStyle name="Navadno 7 2 5 2" xfId="509" xr:uid="{00000000-0005-0000-0000-00000B020000}"/>
    <cellStyle name="Navadno 7 2 5 3" xfId="510" xr:uid="{00000000-0005-0000-0000-00000C020000}"/>
    <cellStyle name="Navadno 7 2 6" xfId="511" xr:uid="{00000000-0005-0000-0000-00000D020000}"/>
    <cellStyle name="Navadno 7 2 7" xfId="512" xr:uid="{00000000-0005-0000-0000-00000E020000}"/>
    <cellStyle name="Navadno 7 3" xfId="513" xr:uid="{00000000-0005-0000-0000-00000F020000}"/>
    <cellStyle name="Navadno 7 3 2" xfId="514" xr:uid="{00000000-0005-0000-0000-000010020000}"/>
    <cellStyle name="Navadno 7 4" xfId="515" xr:uid="{00000000-0005-0000-0000-000011020000}"/>
    <cellStyle name="Navadno 7 4 2" xfId="516" xr:uid="{00000000-0005-0000-0000-000012020000}"/>
    <cellStyle name="Navadno 7 4 2 2" xfId="517" xr:uid="{00000000-0005-0000-0000-000013020000}"/>
    <cellStyle name="Navadno 7 4 2 2 2" xfId="518" xr:uid="{00000000-0005-0000-0000-000014020000}"/>
    <cellStyle name="Navadno 7 4 2 2 3" xfId="519" xr:uid="{00000000-0005-0000-0000-000015020000}"/>
    <cellStyle name="Navadno 7 4 2 3" xfId="520" xr:uid="{00000000-0005-0000-0000-000016020000}"/>
    <cellStyle name="Navadno 7 4 2 3 2" xfId="521" xr:uid="{00000000-0005-0000-0000-000017020000}"/>
    <cellStyle name="Navadno 7 4 2 3 3" xfId="522" xr:uid="{00000000-0005-0000-0000-000018020000}"/>
    <cellStyle name="Navadno 7 4 2 4" xfId="523" xr:uid="{00000000-0005-0000-0000-000019020000}"/>
    <cellStyle name="Navadno 7 4 2 5" xfId="524" xr:uid="{00000000-0005-0000-0000-00001A020000}"/>
    <cellStyle name="Navadno 7 4 3" xfId="525" xr:uid="{00000000-0005-0000-0000-00001B020000}"/>
    <cellStyle name="Navadno 7 4 3 2" xfId="526" xr:uid="{00000000-0005-0000-0000-00001C020000}"/>
    <cellStyle name="Navadno 7 4 3 3" xfId="527" xr:uid="{00000000-0005-0000-0000-00001D020000}"/>
    <cellStyle name="Navadno 7 4 4" xfId="528" xr:uid="{00000000-0005-0000-0000-00001E020000}"/>
    <cellStyle name="Navadno 7 4 4 2" xfId="529" xr:uid="{00000000-0005-0000-0000-00001F020000}"/>
    <cellStyle name="Navadno 7 4 4 3" xfId="530" xr:uid="{00000000-0005-0000-0000-000020020000}"/>
    <cellStyle name="Navadno 7 4 5" xfId="531" xr:uid="{00000000-0005-0000-0000-000021020000}"/>
    <cellStyle name="Navadno 7 4 6" xfId="532" xr:uid="{00000000-0005-0000-0000-000022020000}"/>
    <cellStyle name="Navadno 7 5" xfId="533" xr:uid="{00000000-0005-0000-0000-000023020000}"/>
    <cellStyle name="Navadno 7 5 2" xfId="534" xr:uid="{00000000-0005-0000-0000-000024020000}"/>
    <cellStyle name="Navadno 7 6" xfId="535" xr:uid="{00000000-0005-0000-0000-000025020000}"/>
    <cellStyle name="Navadno 8" xfId="536" xr:uid="{00000000-0005-0000-0000-000026020000}"/>
    <cellStyle name="Navadno 8 2" xfId="537" xr:uid="{00000000-0005-0000-0000-000027020000}"/>
    <cellStyle name="Navadno 8 2 2" xfId="538" xr:uid="{00000000-0005-0000-0000-000028020000}"/>
    <cellStyle name="Navadno 8 3" xfId="539" xr:uid="{00000000-0005-0000-0000-000029020000}"/>
    <cellStyle name="Navadno 9" xfId="540" xr:uid="{00000000-0005-0000-0000-00002A020000}"/>
    <cellStyle name="Navadno 9 2" xfId="8" xr:uid="{00000000-0005-0000-0000-00002B020000}"/>
    <cellStyle name="Navadno 9 2 2" xfId="541" xr:uid="{00000000-0005-0000-0000-00002C020000}"/>
    <cellStyle name="Navadno 9 2 3" xfId="661" xr:uid="{00000000-0005-0000-0000-00002D020000}"/>
    <cellStyle name="Navadno 9 2 3 2" xfId="671" xr:uid="{00000000-0005-0000-0000-00002E020000}"/>
    <cellStyle name="Navadno 9 3" xfId="542" xr:uid="{00000000-0005-0000-0000-00002F020000}"/>
    <cellStyle name="Navadno_Kino Siska_pop_GD" xfId="649" xr:uid="{00000000-0005-0000-0000-000032020000}"/>
    <cellStyle name="Navadno_Kino_Siska_PZI_predracun_OD_p1" xfId="5" xr:uid="{00000000-0005-0000-0000-000033020000}"/>
    <cellStyle name="Neutral" xfId="543" xr:uid="{00000000-0005-0000-0000-000035020000}"/>
    <cellStyle name="Neutral 2" xfId="544" xr:uid="{00000000-0005-0000-0000-000036020000}"/>
    <cellStyle name="Neutral 3" xfId="545" xr:uid="{00000000-0005-0000-0000-000037020000}"/>
    <cellStyle name="Nevtralno 2" xfId="546" xr:uid="{00000000-0005-0000-0000-000038020000}"/>
    <cellStyle name="normal" xfId="547" xr:uid="{00000000-0005-0000-0000-000039020000}"/>
    <cellStyle name="Normal 10" xfId="548" xr:uid="{00000000-0005-0000-0000-00003A020000}"/>
    <cellStyle name="Normal 11" xfId="549" xr:uid="{00000000-0005-0000-0000-00003B020000}"/>
    <cellStyle name="Normal 12" xfId="550" xr:uid="{00000000-0005-0000-0000-00003C020000}"/>
    <cellStyle name="Normal 12 2" xfId="682" xr:uid="{DFE1EE43-64C1-41A3-864E-AE567114E9D8}"/>
    <cellStyle name="Normal 13" xfId="551" xr:uid="{00000000-0005-0000-0000-00003D020000}"/>
    <cellStyle name="Normal 14" xfId="552" xr:uid="{00000000-0005-0000-0000-00003E020000}"/>
    <cellStyle name="Normal 15" xfId="553" xr:uid="{00000000-0005-0000-0000-00003F020000}"/>
    <cellStyle name="Normal 16" xfId="554" xr:uid="{00000000-0005-0000-0000-000040020000}"/>
    <cellStyle name="Normal 17" xfId="555" xr:uid="{00000000-0005-0000-0000-000041020000}"/>
    <cellStyle name="Normal 18" xfId="556" xr:uid="{00000000-0005-0000-0000-000042020000}"/>
    <cellStyle name="Normal 19" xfId="557" xr:uid="{00000000-0005-0000-0000-000043020000}"/>
    <cellStyle name="normal 2" xfId="558" xr:uid="{00000000-0005-0000-0000-000044020000}"/>
    <cellStyle name="Normal 2 2" xfId="559" xr:uid="{00000000-0005-0000-0000-000045020000}"/>
    <cellStyle name="Normal 2 3" xfId="560" xr:uid="{00000000-0005-0000-0000-000046020000}"/>
    <cellStyle name="Normal 20" xfId="561" xr:uid="{00000000-0005-0000-0000-000047020000}"/>
    <cellStyle name="Normal 21" xfId="562" xr:uid="{00000000-0005-0000-0000-000048020000}"/>
    <cellStyle name="Normal 22" xfId="563" xr:uid="{00000000-0005-0000-0000-000049020000}"/>
    <cellStyle name="Normal 23" xfId="564" xr:uid="{00000000-0005-0000-0000-00004A020000}"/>
    <cellStyle name="Normal 24" xfId="565" xr:uid="{00000000-0005-0000-0000-00004B020000}"/>
    <cellStyle name="Normal 25" xfId="566" xr:uid="{00000000-0005-0000-0000-00004C020000}"/>
    <cellStyle name="Normal 26" xfId="567" xr:uid="{00000000-0005-0000-0000-00004D020000}"/>
    <cellStyle name="Normal 27" xfId="568" xr:uid="{00000000-0005-0000-0000-00004E020000}"/>
    <cellStyle name="Normal 28" xfId="569" xr:uid="{00000000-0005-0000-0000-00004F020000}"/>
    <cellStyle name="Normal 29" xfId="570" xr:uid="{00000000-0005-0000-0000-000050020000}"/>
    <cellStyle name="normal 3" xfId="571" xr:uid="{00000000-0005-0000-0000-000051020000}"/>
    <cellStyle name="Normal 3 2" xfId="572" xr:uid="{00000000-0005-0000-0000-000052020000}"/>
    <cellStyle name="Normal 3 3" xfId="573" xr:uid="{00000000-0005-0000-0000-000053020000}"/>
    <cellStyle name="Normal 30" xfId="574" xr:uid="{00000000-0005-0000-0000-000054020000}"/>
    <cellStyle name="Normal 31" xfId="575" xr:uid="{00000000-0005-0000-0000-000055020000}"/>
    <cellStyle name="Normal 32" xfId="576" xr:uid="{00000000-0005-0000-0000-000056020000}"/>
    <cellStyle name="Normal 33" xfId="577" xr:uid="{00000000-0005-0000-0000-000057020000}"/>
    <cellStyle name="Normal 34" xfId="578" xr:uid="{00000000-0005-0000-0000-000058020000}"/>
    <cellStyle name="Normal 35" xfId="579" xr:uid="{00000000-0005-0000-0000-000059020000}"/>
    <cellStyle name="Normal 36" xfId="580" xr:uid="{00000000-0005-0000-0000-00005A020000}"/>
    <cellStyle name="Normal 37" xfId="581" xr:uid="{00000000-0005-0000-0000-00005B020000}"/>
    <cellStyle name="Normal 38" xfId="582" xr:uid="{00000000-0005-0000-0000-00005C020000}"/>
    <cellStyle name="Normal 39" xfId="583" xr:uid="{00000000-0005-0000-0000-00005D020000}"/>
    <cellStyle name="Normal 4" xfId="584" xr:uid="{00000000-0005-0000-0000-00005E020000}"/>
    <cellStyle name="Normal 4 2" xfId="585" xr:uid="{00000000-0005-0000-0000-00005F020000}"/>
    <cellStyle name="Normal 4 2 2" xfId="586" xr:uid="{00000000-0005-0000-0000-000060020000}"/>
    <cellStyle name="Normal 40" xfId="587" xr:uid="{00000000-0005-0000-0000-000061020000}"/>
    <cellStyle name="normal 41" xfId="588" xr:uid="{00000000-0005-0000-0000-000062020000}"/>
    <cellStyle name="Normal 5" xfId="589" xr:uid="{00000000-0005-0000-0000-000063020000}"/>
    <cellStyle name="Normal 6" xfId="590" xr:uid="{00000000-0005-0000-0000-000064020000}"/>
    <cellStyle name="Normal 6 2" xfId="678" xr:uid="{D0CFA666-341B-482B-B1AC-AA7890987F2B}"/>
    <cellStyle name="Normal 7" xfId="591" xr:uid="{00000000-0005-0000-0000-000065020000}"/>
    <cellStyle name="Normal 8" xfId="592" xr:uid="{00000000-0005-0000-0000-000066020000}"/>
    <cellStyle name="Normal 9" xfId="593" xr:uid="{00000000-0005-0000-0000-000067020000}"/>
    <cellStyle name="Normal_246-HIT_SALON_VRTOJBA_VIDEO" xfId="594" xr:uid="{00000000-0005-0000-0000-000068020000}"/>
    <cellStyle name="Normale_CCTV Price List Jan-Jun 2005" xfId="595" xr:uid="{00000000-0005-0000-0000-00006B020000}"/>
    <cellStyle name="Note" xfId="596" xr:uid="{00000000-0005-0000-0000-00006C020000}"/>
    <cellStyle name="Note 2" xfId="597" xr:uid="{00000000-0005-0000-0000-00006D020000}"/>
    <cellStyle name="Note 3" xfId="598" xr:uid="{00000000-0005-0000-0000-00006E020000}"/>
    <cellStyle name="Note 4" xfId="599" xr:uid="{00000000-0005-0000-0000-00006F020000}"/>
    <cellStyle name="oft Excel]_x000d__x000a_Comment=The open=/f lines load custom functions into the Paste Function list._x000d__x000a_Maximized=3_x000d__x000a_Basics=1_x000d__x000a_A" xfId="600" xr:uid="{00000000-0005-0000-0000-000070020000}"/>
    <cellStyle name="Opomba 2" xfId="601" xr:uid="{00000000-0005-0000-0000-000071020000}"/>
    <cellStyle name="Opomba 2 2" xfId="602" xr:uid="{00000000-0005-0000-0000-000072020000}"/>
    <cellStyle name="Opomba 3" xfId="603" xr:uid="{00000000-0005-0000-0000-000073020000}"/>
    <cellStyle name="Opozorilo 2" xfId="604" xr:uid="{00000000-0005-0000-0000-000074020000}"/>
    <cellStyle name="Output" xfId="605" xr:uid="{00000000-0005-0000-0000-000075020000}"/>
    <cellStyle name="Output 2" xfId="606" xr:uid="{00000000-0005-0000-0000-000076020000}"/>
    <cellStyle name="Output 3" xfId="607" xr:uid="{00000000-0005-0000-0000-000077020000}"/>
    <cellStyle name="Output 4" xfId="608" xr:uid="{00000000-0005-0000-0000-000078020000}"/>
    <cellStyle name="Pojasnjevalno besedilo 2" xfId="609" xr:uid="{00000000-0005-0000-0000-000079020000}"/>
    <cellStyle name="Poudarek1 2" xfId="610" xr:uid="{00000000-0005-0000-0000-00007A020000}"/>
    <cellStyle name="Poudarek2 2" xfId="611" xr:uid="{00000000-0005-0000-0000-00007B020000}"/>
    <cellStyle name="Poudarek3 2" xfId="612" xr:uid="{00000000-0005-0000-0000-00007C020000}"/>
    <cellStyle name="Poudarek4 2" xfId="613" xr:uid="{00000000-0005-0000-0000-00007D020000}"/>
    <cellStyle name="Poudarek5 2" xfId="614" xr:uid="{00000000-0005-0000-0000-00007E020000}"/>
    <cellStyle name="Poudarek6 2" xfId="615" xr:uid="{00000000-0005-0000-0000-00007F020000}"/>
    <cellStyle name="Povezana celica 2" xfId="616" xr:uid="{00000000-0005-0000-0000-000080020000}"/>
    <cellStyle name="Preveri celico 2" xfId="617" xr:uid="{00000000-0005-0000-0000-000081020000}"/>
    <cellStyle name="PRVA VRSTA Element delo 2" xfId="618" xr:uid="{00000000-0005-0000-0000-000082020000}"/>
    <cellStyle name="Računanje 2" xfId="619" xr:uid="{00000000-0005-0000-0000-000083020000}"/>
    <cellStyle name="Računanje 2 2" xfId="620" xr:uid="{00000000-0005-0000-0000-000084020000}"/>
    <cellStyle name="Računanje 3" xfId="621" xr:uid="{00000000-0005-0000-0000-000085020000}"/>
    <cellStyle name="Sheet Title" xfId="622" xr:uid="{00000000-0005-0000-0000-000086020000}"/>
    <cellStyle name="Slabo 2" xfId="623" xr:uid="{00000000-0005-0000-0000-000087020000}"/>
    <cellStyle name="Slog 1" xfId="624" xr:uid="{00000000-0005-0000-0000-000088020000}"/>
    <cellStyle name="Slog 1 2" xfId="625" xr:uid="{00000000-0005-0000-0000-000089020000}"/>
    <cellStyle name="Style 1" xfId="626" xr:uid="{00000000-0005-0000-0000-00008A020000}"/>
    <cellStyle name="ţ_x001d_đB_x000c_ęţ_x0012__x000d_ÝţU_x0001_X_x0005_•_x0006__x0007__x0001__x0001_" xfId="627" xr:uid="{00000000-0005-0000-0000-00008B020000}"/>
    <cellStyle name="Title" xfId="628" xr:uid="{00000000-0005-0000-0000-00008C020000}"/>
    <cellStyle name="Total" xfId="629" xr:uid="{00000000-0005-0000-0000-00008D020000}"/>
    <cellStyle name="Total 2" xfId="630" xr:uid="{00000000-0005-0000-0000-00008E020000}"/>
    <cellStyle name="Total 3" xfId="631" xr:uid="{00000000-0005-0000-0000-00008F020000}"/>
    <cellStyle name="Total 4" xfId="632" xr:uid="{00000000-0005-0000-0000-000090020000}"/>
    <cellStyle name="Valuta (0)_LACEYS TV price list 20030603" xfId="633" xr:uid="{00000000-0005-0000-0000-000091020000}"/>
    <cellStyle name="Valuta 2" xfId="634" xr:uid="{00000000-0005-0000-0000-000092020000}"/>
    <cellStyle name="Valuta 2 2" xfId="635" xr:uid="{00000000-0005-0000-0000-000093020000}"/>
    <cellStyle name="Valuta 3" xfId="636" xr:uid="{00000000-0005-0000-0000-000094020000}"/>
    <cellStyle name="Vejica 2" xfId="3" xr:uid="{00000000-0005-0000-0000-000096020000}"/>
    <cellStyle name="Vejica 2 2" xfId="637" xr:uid="{00000000-0005-0000-0000-000097020000}"/>
    <cellStyle name="Vejica 2 2 2" xfId="638" xr:uid="{00000000-0005-0000-0000-000098020000}"/>
    <cellStyle name="Vejica 2 3" xfId="679" xr:uid="{9959C607-BFEF-4C3F-8032-B7BBC89F8CC2}"/>
    <cellStyle name="Vejica 22" xfId="658" xr:uid="{00000000-0005-0000-0000-000099020000}"/>
    <cellStyle name="Vejica 3" xfId="639" xr:uid="{00000000-0005-0000-0000-00009A020000}"/>
    <cellStyle name="Vejica 4" xfId="2" xr:uid="{00000000-0005-0000-0000-00009B020000}"/>
    <cellStyle name="Vejica 4 2" xfId="640" xr:uid="{00000000-0005-0000-0000-00009C020000}"/>
    <cellStyle name="Vejica 4 3" xfId="650" xr:uid="{00000000-0005-0000-0000-00009D020000}"/>
    <cellStyle name="Vejica 4 3 2" xfId="675" xr:uid="{00000000-0005-0000-0000-00009E020000}"/>
    <cellStyle name="Vejica 4 4" xfId="653" xr:uid="{00000000-0005-0000-0000-00009F020000}"/>
    <cellStyle name="Vejica 4 5" xfId="655" xr:uid="{00000000-0005-0000-0000-0000A0020000}"/>
    <cellStyle name="Vejica 4 6" xfId="659" xr:uid="{00000000-0005-0000-0000-0000A1020000}"/>
    <cellStyle name="Vejica 4 6 2" xfId="668" xr:uid="{00000000-0005-0000-0000-0000A2020000}"/>
    <cellStyle name="Vejica 4 7" xfId="666" xr:uid="{00000000-0005-0000-0000-0000A3020000}"/>
    <cellStyle name="Vnos 2" xfId="641" xr:uid="{00000000-0005-0000-0000-0000A4020000}"/>
    <cellStyle name="Vnos 2 2" xfId="642" xr:uid="{00000000-0005-0000-0000-0000A5020000}"/>
    <cellStyle name="Vnos 3" xfId="643" xr:uid="{00000000-0005-0000-0000-0000A6020000}"/>
    <cellStyle name="Vsota 2" xfId="644" xr:uid="{00000000-0005-0000-0000-0000A7020000}"/>
    <cellStyle name="Vsota 2 2" xfId="645" xr:uid="{00000000-0005-0000-0000-0000A8020000}"/>
    <cellStyle name="Vsota 3" xfId="646" xr:uid="{00000000-0005-0000-0000-0000A9020000}"/>
    <cellStyle name="Warning Text" xfId="647" xr:uid="{00000000-0005-0000-0000-0000AA020000}"/>
    <cellStyle name="Warning Text 2" xfId="648"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5"/>
  <sheetViews>
    <sheetView tabSelected="1" view="pageBreakPreview" zoomScaleNormal="100" zoomScaleSheetLayoutView="100" workbookViewId="0">
      <pane ySplit="1" topLeftCell="A2" activePane="bottomLeft" state="frozen"/>
      <selection activeCell="B87" sqref="B87"/>
      <selection pane="bottomLeft" activeCell="C14" sqref="C14"/>
    </sheetView>
  </sheetViews>
  <sheetFormatPr defaultRowHeight="12.75"/>
  <cols>
    <col min="1" max="1" width="13.7109375" style="38" customWidth="1"/>
    <col min="2" max="2" width="80.7109375" style="38" customWidth="1"/>
    <col min="3" max="3" width="5.7109375" style="40" customWidth="1"/>
    <col min="4" max="4" width="11.7109375" style="77" customWidth="1"/>
    <col min="5" max="5" width="11.7109375" style="39" customWidth="1"/>
    <col min="6" max="6" width="17.7109375" style="39" customWidth="1"/>
    <col min="7" max="7" width="9.140625" style="124"/>
    <col min="8" max="16384" width="9.140625" style="38"/>
  </cols>
  <sheetData>
    <row r="1" spans="1:7" s="102" customFormat="1" ht="13.5" thickBot="1">
      <c r="A1" s="1" t="s">
        <v>0</v>
      </c>
      <c r="B1" s="2" t="s">
        <v>1</v>
      </c>
      <c r="C1" s="2" t="s">
        <v>2</v>
      </c>
      <c r="D1" s="3" t="s">
        <v>3</v>
      </c>
      <c r="E1" s="4" t="s">
        <v>37</v>
      </c>
      <c r="F1" s="5" t="s">
        <v>38</v>
      </c>
      <c r="G1" s="101"/>
    </row>
    <row r="2" spans="1:7" ht="15.75">
      <c r="A2" s="6" t="s">
        <v>4</v>
      </c>
      <c r="B2" s="6" t="s">
        <v>694</v>
      </c>
      <c r="C2" s="7"/>
      <c r="D2" s="64"/>
      <c r="E2" s="132"/>
      <c r="F2" s="8"/>
    </row>
    <row r="3" spans="1:7" s="108" customFormat="1" ht="15">
      <c r="A3" s="9"/>
      <c r="B3" s="10"/>
      <c r="C3" s="11"/>
      <c r="D3" s="65"/>
      <c r="E3" s="133"/>
      <c r="F3" s="12"/>
      <c r="G3" s="107"/>
    </row>
    <row r="4" spans="1:7" s="108" customFormat="1" ht="15.75">
      <c r="A4" s="13"/>
      <c r="B4" s="13" t="s">
        <v>31</v>
      </c>
      <c r="C4" s="14"/>
      <c r="D4" s="66"/>
      <c r="E4" s="134"/>
      <c r="F4" s="15"/>
      <c r="G4" s="107"/>
    </row>
    <row r="5" spans="1:7" s="108" customFormat="1" ht="14.25">
      <c r="A5" s="16"/>
      <c r="B5" s="16"/>
      <c r="C5" s="17"/>
      <c r="D5" s="67"/>
      <c r="E5" s="135"/>
      <c r="F5" s="18"/>
      <c r="G5" s="107"/>
    </row>
    <row r="6" spans="1:7" s="138" customFormat="1" ht="15">
      <c r="A6" s="47" t="s">
        <v>30</v>
      </c>
      <c r="B6" s="47" t="s">
        <v>32</v>
      </c>
      <c r="C6" s="48"/>
      <c r="D6" s="68"/>
      <c r="E6" s="136"/>
      <c r="F6" s="53">
        <f>SUM(F7:F10)</f>
        <v>0</v>
      </c>
      <c r="G6" s="137"/>
    </row>
    <row r="7" spans="1:7" s="138" customFormat="1" ht="15">
      <c r="A7" s="56" t="s">
        <v>47</v>
      </c>
      <c r="B7" s="56" t="s">
        <v>608</v>
      </c>
      <c r="C7" s="57"/>
      <c r="D7" s="69"/>
      <c r="E7" s="139"/>
      <c r="F7" s="58">
        <f>'1.1.-Preddela'!F4</f>
        <v>0</v>
      </c>
      <c r="G7" s="137"/>
    </row>
    <row r="8" spans="1:7" s="138" customFormat="1" ht="15">
      <c r="A8" s="59" t="s">
        <v>48</v>
      </c>
      <c r="B8" s="59" t="s">
        <v>742</v>
      </c>
      <c r="C8" s="60"/>
      <c r="D8" s="70"/>
      <c r="E8" s="140"/>
      <c r="F8" s="61">
        <f>'1.1.-Preddela'!F5</f>
        <v>0</v>
      </c>
      <c r="G8" s="137"/>
    </row>
    <row r="9" spans="1:7" s="138" customFormat="1" ht="15">
      <c r="A9" s="56" t="s">
        <v>49</v>
      </c>
      <c r="B9" s="56" t="s">
        <v>42</v>
      </c>
      <c r="C9" s="57"/>
      <c r="D9" s="69"/>
      <c r="E9" s="139"/>
      <c r="F9" s="58">
        <f>'1.1.-Preddela'!F6</f>
        <v>0</v>
      </c>
      <c r="G9" s="137"/>
    </row>
    <row r="10" spans="1:7" s="138" customFormat="1" ht="15">
      <c r="A10" s="62" t="s">
        <v>56</v>
      </c>
      <c r="B10" s="62" t="s">
        <v>438</v>
      </c>
      <c r="C10" s="60"/>
      <c r="D10" s="70"/>
      <c r="E10" s="140"/>
      <c r="F10" s="61">
        <f>'1.1.-Preddela'!F7</f>
        <v>0</v>
      </c>
      <c r="G10" s="137"/>
    </row>
    <row r="11" spans="1:7" s="138" customFormat="1" ht="15">
      <c r="A11" s="63"/>
      <c r="B11" s="63"/>
      <c r="C11" s="57"/>
      <c r="D11" s="69"/>
      <c r="E11" s="139"/>
      <c r="F11" s="58"/>
      <c r="G11" s="137"/>
    </row>
    <row r="12" spans="1:7" s="138" customFormat="1" ht="15">
      <c r="A12" s="47" t="s">
        <v>6</v>
      </c>
      <c r="B12" s="47" t="s">
        <v>78</v>
      </c>
      <c r="C12" s="48"/>
      <c r="D12" s="68"/>
      <c r="E12" s="136"/>
      <c r="F12" s="53">
        <f>SUM(F13:F14)</f>
        <v>0</v>
      </c>
      <c r="G12" s="137"/>
    </row>
    <row r="13" spans="1:7" s="138" customFormat="1" ht="15">
      <c r="A13" s="85" t="s">
        <v>80</v>
      </c>
      <c r="B13" s="85" t="s">
        <v>79</v>
      </c>
      <c r="C13" s="86"/>
      <c r="D13" s="87"/>
      <c r="E13" s="141"/>
      <c r="F13" s="88">
        <f>'1.2.-Gr.jama+VGJ'!F4</f>
        <v>0</v>
      </c>
      <c r="G13" s="137"/>
    </row>
    <row r="14" spans="1:7" s="138" customFormat="1" ht="15">
      <c r="A14" s="89" t="s">
        <v>104</v>
      </c>
      <c r="B14" s="89" t="s">
        <v>105</v>
      </c>
      <c r="C14" s="90"/>
      <c r="D14" s="91"/>
      <c r="E14" s="142"/>
      <c r="F14" s="92">
        <f>'1.2.-Gr.jama+VGJ'!F5</f>
        <v>0</v>
      </c>
      <c r="G14" s="137"/>
    </row>
    <row r="15" spans="1:7" s="138" customFormat="1" ht="15">
      <c r="A15" s="19"/>
      <c r="B15" s="19"/>
      <c r="C15" s="20"/>
      <c r="D15" s="71"/>
      <c r="E15" s="143"/>
      <c r="F15" s="21"/>
      <c r="G15" s="137"/>
    </row>
    <row r="16" spans="1:7" s="138" customFormat="1" ht="15">
      <c r="A16" s="47" t="s">
        <v>696</v>
      </c>
      <c r="B16" s="47" t="s">
        <v>697</v>
      </c>
      <c r="C16" s="48"/>
      <c r="D16" s="68"/>
      <c r="E16" s="136"/>
      <c r="F16" s="53">
        <f>SUM(F17:F18)</f>
        <v>0</v>
      </c>
      <c r="G16" s="137"/>
    </row>
    <row r="17" spans="1:7" s="138" customFormat="1" ht="15">
      <c r="A17" s="85" t="s">
        <v>698</v>
      </c>
      <c r="B17" s="85" t="s">
        <v>702</v>
      </c>
      <c r="C17" s="86"/>
      <c r="D17" s="87"/>
      <c r="E17" s="141"/>
      <c r="F17" s="88">
        <f>'1.3.-razna skupna dela'!F4</f>
        <v>0</v>
      </c>
      <c r="G17" s="137"/>
    </row>
    <row r="18" spans="1:7" s="138" customFormat="1" ht="15">
      <c r="A18" s="89" t="s">
        <v>775</v>
      </c>
      <c r="B18" s="89" t="s">
        <v>673</v>
      </c>
      <c r="C18" s="90"/>
      <c r="D18" s="91"/>
      <c r="E18" s="142"/>
      <c r="F18" s="92">
        <f>'1.3.-razna skupna dela'!F5</f>
        <v>0</v>
      </c>
      <c r="G18" s="137"/>
    </row>
    <row r="19" spans="1:7" s="138" customFormat="1" ht="15">
      <c r="A19" s="79"/>
      <c r="B19" s="80"/>
      <c r="C19" s="20"/>
      <c r="D19" s="71"/>
      <c r="E19" s="143"/>
      <c r="F19" s="81"/>
      <c r="G19" s="137"/>
    </row>
    <row r="20" spans="1:7" s="138" customFormat="1" ht="15">
      <c r="A20" s="47" t="s">
        <v>982</v>
      </c>
      <c r="B20" s="47" t="s">
        <v>805</v>
      </c>
      <c r="C20" s="48"/>
      <c r="D20" s="68"/>
      <c r="E20" s="136"/>
      <c r="F20" s="53">
        <f>SUM(F21)</f>
        <v>0</v>
      </c>
      <c r="G20" s="137"/>
    </row>
    <row r="21" spans="1:7" s="138" customFormat="1" ht="15">
      <c r="A21" s="85" t="s">
        <v>983</v>
      </c>
      <c r="B21" s="85" t="s">
        <v>805</v>
      </c>
      <c r="C21" s="86"/>
      <c r="D21" s="87"/>
      <c r="E21" s="141"/>
      <c r="F21" s="88">
        <f>'1.4.-Sončna elektrarna'!F4</f>
        <v>0</v>
      </c>
      <c r="G21" s="137"/>
    </row>
    <row r="22" spans="1:7" s="138" customFormat="1" ht="15">
      <c r="A22" s="79"/>
      <c r="B22" s="80"/>
      <c r="C22" s="20"/>
      <c r="D22" s="71"/>
      <c r="E22" s="143"/>
      <c r="F22" s="81"/>
      <c r="G22" s="137"/>
    </row>
    <row r="23" spans="1:7" s="108" customFormat="1" ht="30.75" thickBot="1">
      <c r="A23" s="41" t="s">
        <v>4</v>
      </c>
      <c r="B23" s="84" t="s">
        <v>695</v>
      </c>
      <c r="C23" s="42"/>
      <c r="D23" s="72"/>
      <c r="E23" s="144"/>
      <c r="F23" s="43">
        <f>F6+F12+F16+F20</f>
        <v>0</v>
      </c>
      <c r="G23" s="107"/>
    </row>
    <row r="24" spans="1:7" s="108" customFormat="1" ht="15.75">
      <c r="A24" s="22"/>
      <c r="B24" s="22"/>
      <c r="C24" s="14"/>
      <c r="D24" s="66"/>
      <c r="E24" s="134"/>
      <c r="F24" s="15"/>
      <c r="G24" s="107"/>
    </row>
    <row r="25" spans="1:7" s="108" customFormat="1" ht="15.75">
      <c r="A25" s="22"/>
      <c r="B25" s="22"/>
      <c r="C25" s="14"/>
      <c r="D25" s="66"/>
      <c r="E25" s="134"/>
      <c r="F25" s="15"/>
      <c r="G25" s="107"/>
    </row>
  </sheetData>
  <sheetProtection algorithmName="SHA-512" hashValue="umBlZVVe02h1tdwIC4pdV7Tor/Oy0TvaOxiK65cxneLTVo7QLg73OAOPD8cpnJz1SyRWdYyMr/4pesIuYb7f0g==" saltValue="mbJn7uvQ/De1kUTOrygjMA==" spinCount="100000" sheet="1" selectLockedCells="1"/>
  <phoneticPr fontId="79" type="noConversion"/>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D71EE-F78C-431B-A835-3F4295AEBF9D}">
  <sheetPr>
    <pageSetUpPr fitToPage="1"/>
  </sheetPr>
  <dimension ref="A1:W285"/>
  <sheetViews>
    <sheetView view="pageBreakPreview" topLeftCell="B1" zoomScaleNormal="100" zoomScaleSheetLayoutView="100" workbookViewId="0">
      <pane ySplit="1" topLeftCell="A2" activePane="bottomLeft" state="frozen"/>
      <selection activeCell="B5" sqref="B5"/>
      <selection pane="bottomLeft" activeCell="E15" sqref="E15"/>
    </sheetView>
  </sheetViews>
  <sheetFormatPr defaultRowHeight="12.75"/>
  <cols>
    <col min="1" max="1" width="13.7109375" style="38" customWidth="1"/>
    <col min="2" max="2" width="80.7109375" style="38" customWidth="1"/>
    <col min="3" max="3" width="5.7109375" style="40" customWidth="1"/>
    <col min="4" max="5" width="11.7109375" style="77" customWidth="1"/>
    <col min="6" max="6" width="17.7109375" style="39" customWidth="1"/>
    <col min="7" max="7" width="9.140625" style="124"/>
    <col min="8" max="16384" width="9.140625" style="38"/>
  </cols>
  <sheetData>
    <row r="1" spans="1:7" s="102" customFormat="1" ht="13.5" thickBot="1">
      <c r="A1" s="1" t="s">
        <v>0</v>
      </c>
      <c r="B1" s="2" t="s">
        <v>1</v>
      </c>
      <c r="C1" s="2" t="s">
        <v>2</v>
      </c>
      <c r="D1" s="3" t="s">
        <v>3</v>
      </c>
      <c r="E1" s="4" t="s">
        <v>37</v>
      </c>
      <c r="F1" s="5" t="s">
        <v>38</v>
      </c>
      <c r="G1" s="101"/>
    </row>
    <row r="2" spans="1:7" s="102" customFormat="1" ht="15.75">
      <c r="A2" s="6" t="s">
        <v>4</v>
      </c>
      <c r="B2" s="6" t="s">
        <v>694</v>
      </c>
      <c r="C2" s="7"/>
      <c r="D2" s="64"/>
      <c r="E2" s="103"/>
      <c r="F2" s="8"/>
      <c r="G2" s="101"/>
    </row>
    <row r="3" spans="1:7" s="102" customFormat="1" ht="15">
      <c r="A3" s="47" t="s">
        <v>30</v>
      </c>
      <c r="B3" s="47" t="s">
        <v>32</v>
      </c>
      <c r="C3" s="48"/>
      <c r="D3" s="68"/>
      <c r="E3" s="104"/>
      <c r="F3" s="53">
        <f>SUM(F4:F7)</f>
        <v>0</v>
      </c>
      <c r="G3" s="101"/>
    </row>
    <row r="4" spans="1:7" s="102" customFormat="1">
      <c r="A4" s="56" t="s">
        <v>47</v>
      </c>
      <c r="B4" s="56" t="s">
        <v>608</v>
      </c>
      <c r="C4" s="57"/>
      <c r="D4" s="69"/>
      <c r="E4" s="105"/>
      <c r="F4" s="58">
        <f>F12</f>
        <v>0</v>
      </c>
      <c r="G4" s="101"/>
    </row>
    <row r="5" spans="1:7" s="102" customFormat="1">
      <c r="A5" s="59" t="s">
        <v>48</v>
      </c>
      <c r="B5" s="59" t="s">
        <v>742</v>
      </c>
      <c r="C5" s="60"/>
      <c r="D5" s="70"/>
      <c r="E5" s="106"/>
      <c r="F5" s="61">
        <f>F24</f>
        <v>0</v>
      </c>
      <c r="G5" s="101"/>
    </row>
    <row r="6" spans="1:7" s="102" customFormat="1">
      <c r="A6" s="56" t="s">
        <v>49</v>
      </c>
      <c r="B6" s="56" t="s">
        <v>42</v>
      </c>
      <c r="C6" s="57"/>
      <c r="D6" s="69"/>
      <c r="E6" s="105"/>
      <c r="F6" s="58">
        <f>F33</f>
        <v>0</v>
      </c>
      <c r="G6" s="101"/>
    </row>
    <row r="7" spans="1:7" s="102" customFormat="1">
      <c r="A7" s="62" t="s">
        <v>56</v>
      </c>
      <c r="B7" s="62" t="s">
        <v>438</v>
      </c>
      <c r="C7" s="60"/>
      <c r="D7" s="70"/>
      <c r="E7" s="106"/>
      <c r="F7" s="61">
        <f>F50</f>
        <v>0</v>
      </c>
      <c r="G7" s="101"/>
    </row>
    <row r="8" spans="1:7" s="102" customFormat="1">
      <c r="A8" s="95"/>
      <c r="B8" s="96"/>
      <c r="C8" s="96"/>
      <c r="D8" s="97"/>
      <c r="E8" s="98"/>
      <c r="F8" s="99"/>
      <c r="G8" s="101"/>
    </row>
    <row r="9" spans="1:7" s="102" customFormat="1">
      <c r="A9" s="95"/>
      <c r="B9" s="96"/>
      <c r="C9" s="96"/>
      <c r="D9" s="97"/>
      <c r="E9" s="98"/>
      <c r="F9" s="99"/>
      <c r="G9" s="101"/>
    </row>
    <row r="10" spans="1:7" s="108" customFormat="1" ht="15.75">
      <c r="A10" s="6" t="s">
        <v>4</v>
      </c>
      <c r="B10" s="6" t="s">
        <v>694</v>
      </c>
      <c r="C10" s="7"/>
      <c r="D10" s="64"/>
      <c r="E10" s="103"/>
      <c r="F10" s="8"/>
      <c r="G10" s="107"/>
    </row>
    <row r="11" spans="1:7" s="108" customFormat="1" ht="15">
      <c r="A11" s="47" t="s">
        <v>30</v>
      </c>
      <c r="B11" s="47" t="s">
        <v>32</v>
      </c>
      <c r="C11" s="48"/>
      <c r="D11" s="68" t="s">
        <v>5</v>
      </c>
      <c r="E11" s="104"/>
      <c r="F11" s="53">
        <f>F12+F24+F33+F50</f>
        <v>0</v>
      </c>
      <c r="G11" s="107"/>
    </row>
    <row r="12" spans="1:7" s="111" customFormat="1" ht="15">
      <c r="A12" s="45" t="s">
        <v>47</v>
      </c>
      <c r="B12" s="45" t="s">
        <v>732</v>
      </c>
      <c r="C12" s="46"/>
      <c r="D12" s="73" t="s">
        <v>5</v>
      </c>
      <c r="E12" s="109"/>
      <c r="F12" s="49">
        <f>F13</f>
        <v>0</v>
      </c>
      <c r="G12" s="110"/>
    </row>
    <row r="13" spans="1:7" s="114" customFormat="1">
      <c r="A13" s="50" t="s">
        <v>33</v>
      </c>
      <c r="B13" s="51" t="s">
        <v>34</v>
      </c>
      <c r="C13" s="44"/>
      <c r="D13" s="74"/>
      <c r="E13" s="112"/>
      <c r="F13" s="52">
        <f>SUM(F14:F21)</f>
        <v>0</v>
      </c>
      <c r="G13" s="113"/>
    </row>
    <row r="14" spans="1:7" s="114" customFormat="1" ht="38.25">
      <c r="A14" s="23" t="s">
        <v>35</v>
      </c>
      <c r="B14" s="23" t="s">
        <v>733</v>
      </c>
      <c r="C14" s="36"/>
      <c r="D14" s="75"/>
      <c r="E14" s="115"/>
      <c r="F14" s="24"/>
      <c r="G14" s="113"/>
    </row>
    <row r="15" spans="1:7" s="117" customFormat="1" ht="24">
      <c r="A15" s="25" t="s">
        <v>36</v>
      </c>
      <c r="B15" s="26" t="s">
        <v>751</v>
      </c>
      <c r="C15" s="36" t="s">
        <v>158</v>
      </c>
      <c r="D15" s="76">
        <v>1</v>
      </c>
      <c r="E15" s="100"/>
      <c r="F15" s="27">
        <f>D15*E15</f>
        <v>0</v>
      </c>
      <c r="G15" s="116"/>
    </row>
    <row r="16" spans="1:7" s="117" customFormat="1" ht="24">
      <c r="A16" s="25" t="s">
        <v>39</v>
      </c>
      <c r="B16" s="26" t="s">
        <v>734</v>
      </c>
      <c r="C16" s="36" t="s">
        <v>158</v>
      </c>
      <c r="D16" s="76">
        <v>1</v>
      </c>
      <c r="E16" s="100"/>
      <c r="F16" s="27">
        <f>D16*E16</f>
        <v>0</v>
      </c>
      <c r="G16" s="116"/>
    </row>
    <row r="17" spans="1:7" s="114" customFormat="1" ht="38.25">
      <c r="A17" s="23" t="s">
        <v>40</v>
      </c>
      <c r="B17" s="23" t="s">
        <v>736</v>
      </c>
      <c r="C17" s="36"/>
      <c r="D17" s="75"/>
      <c r="E17" s="115"/>
      <c r="F17" s="24"/>
      <c r="G17" s="113"/>
    </row>
    <row r="18" spans="1:7" s="117" customFormat="1" ht="48">
      <c r="A18" s="25" t="s">
        <v>41</v>
      </c>
      <c r="B18" s="26" t="s">
        <v>741</v>
      </c>
      <c r="C18" s="36" t="s">
        <v>158</v>
      </c>
      <c r="D18" s="76">
        <v>1</v>
      </c>
      <c r="E18" s="100"/>
      <c r="F18" s="27">
        <f>D18*E18</f>
        <v>0</v>
      </c>
      <c r="G18" s="116"/>
    </row>
    <row r="19" spans="1:7" s="117" customFormat="1" ht="14.25">
      <c r="A19" s="23" t="s">
        <v>735</v>
      </c>
      <c r="B19" s="23" t="s">
        <v>737</v>
      </c>
      <c r="C19" s="36"/>
      <c r="D19" s="75"/>
      <c r="E19" s="115"/>
      <c r="F19" s="24"/>
      <c r="G19" s="116"/>
    </row>
    <row r="20" spans="1:7" s="117" customFormat="1" ht="12">
      <c r="A20" s="25" t="s">
        <v>739</v>
      </c>
      <c r="B20" s="26" t="s">
        <v>738</v>
      </c>
      <c r="C20" s="36" t="s">
        <v>158</v>
      </c>
      <c r="D20" s="76">
        <v>1</v>
      </c>
      <c r="E20" s="100"/>
      <c r="F20" s="27">
        <f>D20*E20</f>
        <v>0</v>
      </c>
      <c r="G20" s="116"/>
    </row>
    <row r="21" spans="1:7" s="117" customFormat="1" ht="48">
      <c r="A21" s="25" t="s">
        <v>740</v>
      </c>
      <c r="B21" s="26" t="s">
        <v>747</v>
      </c>
      <c r="C21" s="36" t="s">
        <v>158</v>
      </c>
      <c r="D21" s="76">
        <v>1</v>
      </c>
      <c r="E21" s="100"/>
      <c r="F21" s="27">
        <f t="shared" ref="F21" si="0">D21*E21</f>
        <v>0</v>
      </c>
      <c r="G21" s="116"/>
    </row>
    <row r="22" spans="1:7" s="117" customFormat="1" ht="15.75">
      <c r="A22" s="6" t="s">
        <v>4</v>
      </c>
      <c r="B22" s="6" t="s">
        <v>694</v>
      </c>
      <c r="C22" s="7"/>
      <c r="D22" s="64"/>
      <c r="E22" s="103"/>
      <c r="F22" s="8"/>
      <c r="G22" s="116"/>
    </row>
    <row r="23" spans="1:7" s="117" customFormat="1" ht="15">
      <c r="A23" s="47" t="s">
        <v>30</v>
      </c>
      <c r="B23" s="47" t="s">
        <v>32</v>
      </c>
      <c r="C23" s="48"/>
      <c r="D23" s="68" t="s">
        <v>5</v>
      </c>
      <c r="E23" s="104"/>
      <c r="F23" s="53"/>
      <c r="G23" s="116"/>
    </row>
    <row r="24" spans="1:7" s="117" customFormat="1" ht="15">
      <c r="A24" s="45" t="s">
        <v>48</v>
      </c>
      <c r="B24" s="45" t="s">
        <v>742</v>
      </c>
      <c r="C24" s="46"/>
      <c r="D24" s="73" t="s">
        <v>5</v>
      </c>
      <c r="E24" s="109"/>
      <c r="F24" s="49">
        <f>F25</f>
        <v>0</v>
      </c>
      <c r="G24" s="116"/>
    </row>
    <row r="25" spans="1:7" s="117" customFormat="1">
      <c r="A25" s="50" t="s">
        <v>43</v>
      </c>
      <c r="B25" s="50" t="s">
        <v>672</v>
      </c>
      <c r="C25" s="44"/>
      <c r="D25" s="74"/>
      <c r="E25" s="112"/>
      <c r="F25" s="52">
        <f>SUM(F26:F30)</f>
        <v>0</v>
      </c>
      <c r="G25" s="116"/>
    </row>
    <row r="26" spans="1:7" s="117" customFormat="1" ht="25.5">
      <c r="A26" s="23" t="s">
        <v>44</v>
      </c>
      <c r="B26" s="23" t="s">
        <v>744</v>
      </c>
      <c r="C26" s="36"/>
      <c r="D26" s="75"/>
      <c r="E26" s="115"/>
      <c r="F26" s="24"/>
      <c r="G26" s="116"/>
    </row>
    <row r="27" spans="1:7" s="117" customFormat="1" ht="60">
      <c r="A27" s="25" t="s">
        <v>749</v>
      </c>
      <c r="B27" s="26" t="s">
        <v>745</v>
      </c>
      <c r="C27" s="36"/>
      <c r="D27" s="75"/>
      <c r="E27" s="115"/>
      <c r="F27" s="24"/>
      <c r="G27" s="116"/>
    </row>
    <row r="28" spans="1:7" s="117" customFormat="1" ht="36">
      <c r="A28" s="25" t="s">
        <v>45</v>
      </c>
      <c r="B28" s="26" t="s">
        <v>748</v>
      </c>
      <c r="C28" s="36" t="s">
        <v>158</v>
      </c>
      <c r="D28" s="76">
        <v>1</v>
      </c>
      <c r="E28" s="100"/>
      <c r="F28" s="27">
        <f>D28*E28</f>
        <v>0</v>
      </c>
      <c r="G28" s="116"/>
    </row>
    <row r="29" spans="1:7" s="117" customFormat="1" ht="48">
      <c r="A29" s="25" t="s">
        <v>46</v>
      </c>
      <c r="B29" s="26" t="s">
        <v>750</v>
      </c>
      <c r="C29" s="36" t="s">
        <v>158</v>
      </c>
      <c r="D29" s="76">
        <v>1</v>
      </c>
      <c r="E29" s="100"/>
      <c r="F29" s="27">
        <f>D29*E29</f>
        <v>0</v>
      </c>
      <c r="G29" s="116"/>
    </row>
    <row r="30" spans="1:7" s="117" customFormat="1" ht="60">
      <c r="A30" s="25" t="s">
        <v>773</v>
      </c>
      <c r="B30" s="26" t="s">
        <v>774</v>
      </c>
      <c r="C30" s="36" t="s">
        <v>158</v>
      </c>
      <c r="D30" s="76">
        <v>1</v>
      </c>
      <c r="E30" s="100"/>
      <c r="F30" s="27">
        <f>D30*E30</f>
        <v>0</v>
      </c>
      <c r="G30" s="116"/>
    </row>
    <row r="31" spans="1:7" s="117" customFormat="1" ht="15.75">
      <c r="A31" s="6" t="s">
        <v>4</v>
      </c>
      <c r="B31" s="6" t="s">
        <v>694</v>
      </c>
      <c r="C31" s="7"/>
      <c r="D31" s="64"/>
      <c r="E31" s="103"/>
      <c r="F31" s="8"/>
      <c r="G31" s="116"/>
    </row>
    <row r="32" spans="1:7" s="117" customFormat="1" ht="15">
      <c r="A32" s="47" t="s">
        <v>30</v>
      </c>
      <c r="B32" s="47" t="s">
        <v>32</v>
      </c>
      <c r="C32" s="48"/>
      <c r="D32" s="68" t="s">
        <v>5</v>
      </c>
      <c r="E32" s="104"/>
      <c r="F32" s="53"/>
      <c r="G32" s="116"/>
    </row>
    <row r="33" spans="1:23" s="117" customFormat="1" ht="15">
      <c r="A33" s="45" t="s">
        <v>49</v>
      </c>
      <c r="B33" s="45" t="s">
        <v>42</v>
      </c>
      <c r="C33" s="46"/>
      <c r="D33" s="73" t="s">
        <v>5</v>
      </c>
      <c r="E33" s="109"/>
      <c r="F33" s="49">
        <f>F34+F40</f>
        <v>0</v>
      </c>
      <c r="G33" s="116"/>
    </row>
    <row r="34" spans="1:23" s="117" customFormat="1">
      <c r="A34" s="50" t="s">
        <v>50</v>
      </c>
      <c r="B34" s="50" t="s">
        <v>752</v>
      </c>
      <c r="C34" s="44"/>
      <c r="D34" s="74"/>
      <c r="E34" s="112"/>
      <c r="F34" s="82">
        <f>SUM(F35:F39)</f>
        <v>0</v>
      </c>
      <c r="G34" s="116"/>
    </row>
    <row r="35" spans="1:23" s="117" customFormat="1" ht="38.25">
      <c r="A35" s="23" t="s">
        <v>54</v>
      </c>
      <c r="B35" s="23" t="s">
        <v>753</v>
      </c>
      <c r="C35" s="36"/>
      <c r="D35" s="75"/>
      <c r="E35" s="115"/>
      <c r="F35" s="24"/>
      <c r="G35" s="116"/>
    </row>
    <row r="36" spans="1:23" s="31" customFormat="1" ht="36">
      <c r="A36" s="25" t="s">
        <v>55</v>
      </c>
      <c r="B36" s="26" t="s">
        <v>754</v>
      </c>
      <c r="C36" s="36" t="s">
        <v>158</v>
      </c>
      <c r="D36" s="76">
        <v>1</v>
      </c>
      <c r="E36" s="100"/>
      <c r="F36" s="27">
        <f>D36*E36</f>
        <v>0</v>
      </c>
      <c r="G36" s="118"/>
      <c r="H36" s="119"/>
      <c r="I36" s="28"/>
      <c r="J36" s="29"/>
      <c r="K36" s="29"/>
      <c r="L36" s="30"/>
      <c r="N36" s="30"/>
      <c r="O36" s="30"/>
      <c r="P36" s="30"/>
      <c r="R36" s="30"/>
    </row>
    <row r="37" spans="1:23" s="35" customFormat="1" ht="24">
      <c r="A37" s="25" t="s">
        <v>743</v>
      </c>
      <c r="B37" s="26" t="s">
        <v>755</v>
      </c>
      <c r="C37" s="36" t="s">
        <v>158</v>
      </c>
      <c r="D37" s="76">
        <v>1</v>
      </c>
      <c r="E37" s="100"/>
      <c r="F37" s="27">
        <f t="shared" ref="F37:F39" si="1">D37*E37</f>
        <v>0</v>
      </c>
      <c r="G37" s="120"/>
      <c r="H37" s="121"/>
      <c r="I37" s="32"/>
      <c r="J37" s="33"/>
      <c r="K37" s="33"/>
      <c r="L37" s="34"/>
      <c r="N37" s="34"/>
      <c r="O37" s="34"/>
      <c r="P37" s="34"/>
      <c r="R37" s="34"/>
    </row>
    <row r="38" spans="1:23" s="35" customFormat="1" ht="51">
      <c r="A38" s="25" t="s">
        <v>757</v>
      </c>
      <c r="B38" s="122" t="s">
        <v>756</v>
      </c>
      <c r="C38" s="123" t="s">
        <v>158</v>
      </c>
      <c r="D38" s="76">
        <v>1</v>
      </c>
      <c r="E38" s="100"/>
      <c r="F38" s="27">
        <f t="shared" si="1"/>
        <v>0</v>
      </c>
      <c r="G38" s="120"/>
      <c r="H38" s="121"/>
      <c r="I38" s="32"/>
      <c r="J38" s="33"/>
      <c r="K38" s="33"/>
      <c r="L38" s="34"/>
      <c r="N38" s="34"/>
      <c r="O38" s="34"/>
      <c r="P38" s="34"/>
      <c r="R38" s="34"/>
    </row>
    <row r="39" spans="1:23" s="35" customFormat="1" ht="38.25">
      <c r="A39" s="25" t="s">
        <v>758</v>
      </c>
      <c r="B39" s="122" t="s">
        <v>759</v>
      </c>
      <c r="C39" s="123" t="s">
        <v>158</v>
      </c>
      <c r="D39" s="76">
        <v>1</v>
      </c>
      <c r="E39" s="100"/>
      <c r="F39" s="27">
        <f t="shared" si="1"/>
        <v>0</v>
      </c>
      <c r="G39" s="120"/>
      <c r="H39" s="121"/>
      <c r="I39" s="32"/>
      <c r="J39" s="33"/>
      <c r="K39" s="33"/>
      <c r="L39" s="34"/>
      <c r="N39" s="34"/>
      <c r="O39" s="34"/>
      <c r="P39" s="34"/>
      <c r="R39" s="34"/>
    </row>
    <row r="40" spans="1:23">
      <c r="A40" s="50" t="s">
        <v>763</v>
      </c>
      <c r="B40" s="50" t="s">
        <v>760</v>
      </c>
      <c r="C40" s="44"/>
      <c r="D40" s="74"/>
      <c r="E40" s="112"/>
      <c r="F40" s="82">
        <f>SUM(F41:F47)</f>
        <v>0</v>
      </c>
    </row>
    <row r="41" spans="1:23" ht="14.25">
      <c r="A41" s="23" t="s">
        <v>766</v>
      </c>
      <c r="B41" s="23" t="s">
        <v>761</v>
      </c>
      <c r="C41" s="36"/>
      <c r="D41" s="75"/>
      <c r="E41" s="115"/>
      <c r="F41" s="24"/>
    </row>
    <row r="42" spans="1:23" ht="24">
      <c r="A42" s="25" t="s">
        <v>767</v>
      </c>
      <c r="B42" s="26" t="s">
        <v>762</v>
      </c>
      <c r="C42" s="36" t="s">
        <v>158</v>
      </c>
      <c r="D42" s="76">
        <v>1</v>
      </c>
      <c r="E42" s="100"/>
      <c r="F42" s="27">
        <f>D42*E42</f>
        <v>0</v>
      </c>
    </row>
    <row r="43" spans="1:23" ht="24">
      <c r="A43" s="25" t="s">
        <v>51</v>
      </c>
      <c r="B43" s="26" t="s">
        <v>764</v>
      </c>
      <c r="C43" s="36" t="s">
        <v>158</v>
      </c>
      <c r="D43" s="76">
        <v>1</v>
      </c>
      <c r="E43" s="100"/>
      <c r="F43" s="27">
        <f t="shared" ref="F43:F47" si="2">D43*E43</f>
        <v>0</v>
      </c>
    </row>
    <row r="44" spans="1:23" ht="24">
      <c r="A44" s="25" t="s">
        <v>52</v>
      </c>
      <c r="B44" s="26" t="s">
        <v>765</v>
      </c>
      <c r="C44" s="36" t="s">
        <v>158</v>
      </c>
      <c r="D44" s="76">
        <v>1</v>
      </c>
      <c r="E44" s="100"/>
      <c r="F44" s="27">
        <f t="shared" si="2"/>
        <v>0</v>
      </c>
    </row>
    <row r="45" spans="1:23" ht="24">
      <c r="A45" s="25" t="s">
        <v>53</v>
      </c>
      <c r="B45" s="26" t="s">
        <v>768</v>
      </c>
      <c r="C45" s="36" t="s">
        <v>158</v>
      </c>
      <c r="D45" s="76">
        <v>1</v>
      </c>
      <c r="E45" s="100"/>
      <c r="F45" s="27">
        <f t="shared" si="2"/>
        <v>0</v>
      </c>
    </row>
    <row r="46" spans="1:23" ht="24">
      <c r="A46" s="25" t="s">
        <v>771</v>
      </c>
      <c r="B46" s="26" t="s">
        <v>769</v>
      </c>
      <c r="C46" s="36" t="s">
        <v>158</v>
      </c>
      <c r="D46" s="76">
        <v>1</v>
      </c>
      <c r="E46" s="100"/>
      <c r="F46" s="27">
        <f t="shared" si="2"/>
        <v>0</v>
      </c>
    </row>
    <row r="47" spans="1:23" ht="24">
      <c r="A47" s="25" t="s">
        <v>772</v>
      </c>
      <c r="B47" s="26" t="s">
        <v>770</v>
      </c>
      <c r="C47" s="36" t="s">
        <v>158</v>
      </c>
      <c r="D47" s="76">
        <v>1</v>
      </c>
      <c r="E47" s="100"/>
      <c r="F47" s="27">
        <f t="shared" si="2"/>
        <v>0</v>
      </c>
    </row>
    <row r="48" spans="1:23" s="124" customFormat="1" ht="15.75">
      <c r="A48" s="6" t="s">
        <v>4</v>
      </c>
      <c r="B48" s="6" t="s">
        <v>694</v>
      </c>
      <c r="C48" s="7"/>
      <c r="D48" s="64" t="s">
        <v>5</v>
      </c>
      <c r="E48" s="103"/>
      <c r="F48" s="8"/>
      <c r="H48" s="38"/>
      <c r="I48" s="38"/>
      <c r="J48" s="38"/>
      <c r="K48" s="38"/>
      <c r="L48" s="38"/>
      <c r="M48" s="38"/>
      <c r="N48" s="38"/>
      <c r="O48" s="38"/>
      <c r="P48" s="38"/>
      <c r="Q48" s="38"/>
      <c r="R48" s="38"/>
      <c r="S48" s="38"/>
      <c r="T48" s="38"/>
      <c r="U48" s="38"/>
      <c r="V48" s="38"/>
      <c r="W48" s="38"/>
    </row>
    <row r="49" spans="1:23" s="124" customFormat="1" ht="15">
      <c r="A49" s="47" t="s">
        <v>30</v>
      </c>
      <c r="B49" s="47" t="s">
        <v>32</v>
      </c>
      <c r="C49" s="48"/>
      <c r="D49" s="68" t="s">
        <v>5</v>
      </c>
      <c r="E49" s="104"/>
      <c r="F49" s="53"/>
      <c r="H49" s="38"/>
      <c r="I49" s="38"/>
      <c r="J49" s="38"/>
      <c r="K49" s="38"/>
      <c r="L49" s="38"/>
      <c r="M49" s="38"/>
      <c r="N49" s="38"/>
      <c r="O49" s="38"/>
      <c r="P49" s="38"/>
      <c r="Q49" s="38"/>
      <c r="R49" s="38"/>
      <c r="S49" s="38"/>
      <c r="T49" s="38"/>
      <c r="U49" s="38"/>
      <c r="V49" s="38"/>
      <c r="W49" s="38"/>
    </row>
    <row r="50" spans="1:23" s="124" customFormat="1" ht="15">
      <c r="A50" s="45" t="s">
        <v>56</v>
      </c>
      <c r="B50" s="45" t="s">
        <v>438</v>
      </c>
      <c r="C50" s="46"/>
      <c r="D50" s="73" t="s">
        <v>5</v>
      </c>
      <c r="E50" s="109"/>
      <c r="F50" s="49">
        <f>F67+F81+F97+F123+F145+F183+F207+F227+F272</f>
        <v>0</v>
      </c>
      <c r="H50" s="38"/>
      <c r="I50" s="38"/>
      <c r="J50" s="38"/>
      <c r="K50" s="38"/>
      <c r="L50" s="38"/>
      <c r="M50" s="38"/>
      <c r="N50" s="38"/>
      <c r="O50" s="38"/>
      <c r="P50" s="38"/>
      <c r="Q50" s="38"/>
      <c r="R50" s="38"/>
      <c r="S50" s="38"/>
      <c r="T50" s="38"/>
      <c r="U50" s="38"/>
      <c r="V50" s="38"/>
      <c r="W50" s="38"/>
    </row>
    <row r="51" spans="1:23" s="124" customFormat="1">
      <c r="A51" s="50" t="s">
        <v>58</v>
      </c>
      <c r="B51" s="50" t="s">
        <v>8</v>
      </c>
      <c r="C51" s="44"/>
      <c r="D51" s="74"/>
      <c r="E51" s="112"/>
      <c r="F51" s="52"/>
      <c r="H51" s="38"/>
      <c r="I51" s="38"/>
      <c r="J51" s="38"/>
      <c r="K51" s="38"/>
      <c r="L51" s="38"/>
      <c r="M51" s="38"/>
      <c r="N51" s="38"/>
      <c r="O51" s="38"/>
      <c r="P51" s="38"/>
      <c r="Q51" s="38"/>
      <c r="R51" s="38"/>
      <c r="S51" s="38"/>
      <c r="T51" s="38"/>
      <c r="U51" s="38"/>
      <c r="V51" s="38"/>
      <c r="W51" s="38"/>
    </row>
    <row r="52" spans="1:23" s="124" customFormat="1" ht="25.5">
      <c r="A52" s="23" t="s">
        <v>59</v>
      </c>
      <c r="B52" s="23" t="s">
        <v>612</v>
      </c>
      <c r="C52" s="36"/>
      <c r="D52" s="75"/>
      <c r="E52" s="115"/>
      <c r="F52" s="24"/>
      <c r="H52" s="38"/>
      <c r="I52" s="38"/>
      <c r="J52" s="38"/>
      <c r="K52" s="38"/>
      <c r="L52" s="38"/>
      <c r="M52" s="38"/>
      <c r="N52" s="38"/>
      <c r="O52" s="38"/>
      <c r="P52" s="38"/>
      <c r="Q52" s="38"/>
      <c r="R52" s="38"/>
      <c r="S52" s="38"/>
      <c r="T52" s="38"/>
      <c r="U52" s="38"/>
      <c r="V52" s="38"/>
      <c r="W52" s="38"/>
    </row>
    <row r="53" spans="1:23" s="124" customFormat="1" ht="36">
      <c r="A53" s="25" t="s">
        <v>60</v>
      </c>
      <c r="B53" s="26" t="s">
        <v>159</v>
      </c>
      <c r="C53" s="36"/>
      <c r="D53" s="75"/>
      <c r="E53" s="115"/>
      <c r="F53" s="24"/>
      <c r="H53" s="38"/>
      <c r="I53" s="38"/>
      <c r="J53" s="38"/>
      <c r="K53" s="38"/>
      <c r="L53" s="38"/>
      <c r="M53" s="38"/>
      <c r="N53" s="38"/>
      <c r="O53" s="38"/>
      <c r="P53" s="38"/>
      <c r="Q53" s="38"/>
      <c r="R53" s="38"/>
      <c r="S53" s="38"/>
      <c r="T53" s="38"/>
      <c r="U53" s="38"/>
      <c r="V53" s="38"/>
      <c r="W53" s="38"/>
    </row>
    <row r="54" spans="1:23" s="124" customFormat="1" ht="48">
      <c r="A54" s="25" t="s">
        <v>61</v>
      </c>
      <c r="B54" s="26" t="s">
        <v>160</v>
      </c>
      <c r="C54" s="36"/>
      <c r="D54" s="75"/>
      <c r="E54" s="115"/>
      <c r="F54" s="24"/>
      <c r="H54" s="38"/>
      <c r="I54" s="38"/>
      <c r="J54" s="38"/>
      <c r="K54" s="38"/>
      <c r="L54" s="38"/>
      <c r="M54" s="38"/>
      <c r="N54" s="38"/>
      <c r="O54" s="38"/>
      <c r="P54" s="38"/>
      <c r="Q54" s="38"/>
      <c r="R54" s="38"/>
      <c r="S54" s="38"/>
      <c r="T54" s="38"/>
      <c r="U54" s="38"/>
      <c r="V54" s="38"/>
      <c r="W54" s="38"/>
    </row>
    <row r="55" spans="1:23" s="124" customFormat="1" ht="60">
      <c r="A55" s="25" t="s">
        <v>62</v>
      </c>
      <c r="B55" s="26" t="s">
        <v>161</v>
      </c>
      <c r="C55" s="36"/>
      <c r="D55" s="75"/>
      <c r="E55" s="115"/>
      <c r="F55" s="24"/>
      <c r="H55" s="38"/>
      <c r="I55" s="38"/>
      <c r="J55" s="38"/>
      <c r="K55" s="38"/>
      <c r="L55" s="38"/>
      <c r="M55" s="38"/>
      <c r="N55" s="38"/>
      <c r="O55" s="38"/>
      <c r="P55" s="38"/>
      <c r="Q55" s="38"/>
      <c r="R55" s="38"/>
      <c r="S55" s="38"/>
      <c r="T55" s="38"/>
      <c r="U55" s="38"/>
      <c r="V55" s="38"/>
      <c r="W55" s="38"/>
    </row>
    <row r="56" spans="1:23" s="124" customFormat="1" ht="89.25">
      <c r="A56" s="25" t="s">
        <v>63</v>
      </c>
      <c r="B56" s="125" t="s">
        <v>162</v>
      </c>
      <c r="C56" s="36"/>
      <c r="D56" s="75"/>
      <c r="E56" s="115"/>
      <c r="F56" s="24"/>
      <c r="H56" s="38"/>
      <c r="I56" s="38"/>
      <c r="J56" s="38"/>
      <c r="K56" s="38"/>
      <c r="L56" s="38"/>
      <c r="M56" s="38"/>
      <c r="N56" s="38"/>
      <c r="O56" s="38"/>
      <c r="P56" s="38"/>
      <c r="Q56" s="38"/>
      <c r="R56" s="38"/>
      <c r="S56" s="38"/>
      <c r="T56" s="38"/>
      <c r="U56" s="38"/>
      <c r="V56" s="38"/>
      <c r="W56" s="38"/>
    </row>
    <row r="57" spans="1:23" s="124" customFormat="1" ht="24">
      <c r="A57" s="25" t="s">
        <v>168</v>
      </c>
      <c r="B57" s="26" t="s">
        <v>163</v>
      </c>
      <c r="C57" s="36"/>
      <c r="D57" s="75"/>
      <c r="E57" s="115"/>
      <c r="F57" s="24"/>
      <c r="H57" s="38"/>
      <c r="I57" s="38"/>
      <c r="J57" s="38"/>
      <c r="K57" s="38"/>
      <c r="L57" s="38"/>
      <c r="M57" s="38"/>
      <c r="N57" s="38"/>
      <c r="O57" s="38"/>
      <c r="P57" s="38"/>
      <c r="Q57" s="38"/>
      <c r="R57" s="38"/>
      <c r="S57" s="38"/>
      <c r="T57" s="38"/>
      <c r="U57" s="38"/>
      <c r="V57" s="38"/>
      <c r="W57" s="38"/>
    </row>
    <row r="58" spans="1:23" s="124" customFormat="1" ht="36">
      <c r="A58" s="25" t="s">
        <v>169</v>
      </c>
      <c r="B58" s="26" t="s">
        <v>202</v>
      </c>
      <c r="C58" s="36"/>
      <c r="D58" s="75"/>
      <c r="E58" s="115"/>
      <c r="F58" s="24"/>
      <c r="H58" s="38"/>
      <c r="I58" s="38"/>
      <c r="J58" s="38"/>
      <c r="K58" s="38"/>
      <c r="L58" s="38"/>
      <c r="M58" s="38"/>
      <c r="N58" s="38"/>
      <c r="O58" s="38"/>
      <c r="P58" s="38"/>
      <c r="Q58" s="38"/>
      <c r="R58" s="38"/>
      <c r="S58" s="38"/>
      <c r="T58" s="38"/>
      <c r="U58" s="38"/>
      <c r="V58" s="38"/>
      <c r="W58" s="38"/>
    </row>
    <row r="59" spans="1:23" s="124" customFormat="1" ht="36">
      <c r="A59" s="25" t="s">
        <v>170</v>
      </c>
      <c r="B59" s="26" t="s">
        <v>922</v>
      </c>
      <c r="C59" s="36"/>
      <c r="D59" s="75"/>
      <c r="E59" s="115"/>
      <c r="F59" s="24"/>
      <c r="H59" s="38"/>
      <c r="I59" s="38"/>
      <c r="J59" s="38"/>
      <c r="K59" s="38"/>
      <c r="L59" s="38"/>
      <c r="M59" s="38"/>
      <c r="N59" s="38"/>
      <c r="O59" s="38"/>
      <c r="P59" s="38"/>
      <c r="Q59" s="38"/>
      <c r="R59" s="38"/>
      <c r="S59" s="38"/>
      <c r="T59" s="38"/>
      <c r="U59" s="38"/>
      <c r="V59" s="38"/>
      <c r="W59" s="38"/>
    </row>
    <row r="60" spans="1:23" s="124" customFormat="1" ht="48">
      <c r="A60" s="25" t="s">
        <v>171</v>
      </c>
      <c r="B60" s="26" t="s">
        <v>614</v>
      </c>
      <c r="C60" s="36"/>
      <c r="D60" s="75"/>
      <c r="E60" s="115"/>
      <c r="F60" s="24"/>
      <c r="H60" s="38"/>
      <c r="I60" s="38"/>
      <c r="J60" s="38"/>
      <c r="K60" s="38"/>
      <c r="L60" s="38"/>
      <c r="M60" s="38"/>
      <c r="N60" s="38"/>
      <c r="O60" s="38"/>
      <c r="P60" s="38"/>
      <c r="Q60" s="38"/>
      <c r="R60" s="38"/>
      <c r="S60" s="38"/>
      <c r="T60" s="38"/>
      <c r="U60" s="38"/>
      <c r="V60" s="38"/>
      <c r="W60" s="38"/>
    </row>
    <row r="61" spans="1:23" s="124" customFormat="1" ht="36">
      <c r="A61" s="25" t="s">
        <v>172</v>
      </c>
      <c r="B61" s="26" t="s">
        <v>164</v>
      </c>
      <c r="C61" s="36"/>
      <c r="D61" s="75"/>
      <c r="E61" s="115"/>
      <c r="F61" s="24"/>
      <c r="H61" s="38"/>
      <c r="I61" s="38"/>
      <c r="J61" s="38"/>
      <c r="K61" s="38"/>
      <c r="L61" s="38"/>
      <c r="M61" s="38"/>
      <c r="N61" s="38"/>
      <c r="O61" s="38"/>
      <c r="P61" s="38"/>
      <c r="Q61" s="38"/>
      <c r="R61" s="38"/>
      <c r="S61" s="38"/>
      <c r="T61" s="38"/>
      <c r="U61" s="38"/>
      <c r="V61" s="38"/>
      <c r="W61" s="38"/>
    </row>
    <row r="62" spans="1:23" s="124" customFormat="1" ht="36">
      <c r="A62" s="25" t="s">
        <v>173</v>
      </c>
      <c r="B62" s="26" t="s">
        <v>165</v>
      </c>
      <c r="C62" s="36"/>
      <c r="D62" s="75"/>
      <c r="E62" s="115"/>
      <c r="F62" s="24"/>
      <c r="H62" s="38"/>
      <c r="I62" s="38"/>
      <c r="J62" s="38"/>
      <c r="K62" s="38"/>
      <c r="L62" s="38"/>
      <c r="M62" s="38"/>
      <c r="N62" s="38"/>
      <c r="O62" s="38"/>
      <c r="P62" s="38"/>
      <c r="Q62" s="38"/>
      <c r="R62" s="38"/>
      <c r="S62" s="38"/>
      <c r="T62" s="38"/>
      <c r="U62" s="38"/>
      <c r="V62" s="38"/>
      <c r="W62" s="38"/>
    </row>
    <row r="63" spans="1:23" s="124" customFormat="1" ht="24">
      <c r="A63" s="25" t="s">
        <v>174</v>
      </c>
      <c r="B63" s="26" t="s">
        <v>166</v>
      </c>
      <c r="C63" s="36"/>
      <c r="D63" s="75"/>
      <c r="E63" s="115"/>
      <c r="F63" s="24"/>
      <c r="H63" s="38"/>
      <c r="I63" s="38"/>
      <c r="J63" s="38"/>
      <c r="K63" s="38"/>
      <c r="L63" s="38"/>
      <c r="M63" s="38"/>
      <c r="N63" s="38"/>
      <c r="O63" s="38"/>
      <c r="P63" s="38"/>
      <c r="Q63" s="38"/>
      <c r="R63" s="38"/>
      <c r="S63" s="38"/>
      <c r="T63" s="38"/>
      <c r="U63" s="38"/>
      <c r="V63" s="38"/>
      <c r="W63" s="38"/>
    </row>
    <row r="64" spans="1:23" s="124" customFormat="1" ht="36">
      <c r="A64" s="25" t="s">
        <v>201</v>
      </c>
      <c r="B64" s="26" t="s">
        <v>613</v>
      </c>
      <c r="C64" s="36"/>
      <c r="D64" s="75"/>
      <c r="E64" s="115"/>
      <c r="F64" s="24"/>
      <c r="H64" s="38"/>
      <c r="I64" s="38"/>
      <c r="J64" s="38"/>
      <c r="K64" s="38"/>
      <c r="L64" s="38"/>
      <c r="M64" s="38"/>
      <c r="N64" s="38"/>
      <c r="O64" s="38"/>
      <c r="P64" s="38"/>
      <c r="Q64" s="38"/>
      <c r="R64" s="38"/>
      <c r="S64" s="38"/>
      <c r="T64" s="38"/>
      <c r="U64" s="38"/>
      <c r="V64" s="38"/>
      <c r="W64" s="38"/>
    </row>
    <row r="65" spans="1:23" s="124" customFormat="1" ht="14.25">
      <c r="A65" s="23" t="s">
        <v>64</v>
      </c>
      <c r="B65" s="23" t="s">
        <v>21</v>
      </c>
      <c r="C65" s="36"/>
      <c r="D65" s="75"/>
      <c r="E65" s="115"/>
      <c r="F65" s="24"/>
      <c r="H65" s="38"/>
      <c r="I65" s="38"/>
      <c r="J65" s="38"/>
      <c r="K65" s="38"/>
      <c r="L65" s="38"/>
      <c r="M65" s="38"/>
      <c r="N65" s="38"/>
      <c r="O65" s="38"/>
      <c r="P65" s="38"/>
      <c r="Q65" s="38"/>
      <c r="R65" s="38"/>
      <c r="S65" s="38"/>
      <c r="T65" s="38"/>
      <c r="U65" s="38"/>
      <c r="V65" s="38"/>
      <c r="W65" s="38"/>
    </row>
    <row r="66" spans="1:23" s="124" customFormat="1" ht="120">
      <c r="A66" s="25" t="s">
        <v>65</v>
      </c>
      <c r="B66" s="26" t="s">
        <v>615</v>
      </c>
      <c r="C66" s="36"/>
      <c r="D66" s="75"/>
      <c r="E66" s="115"/>
      <c r="F66" s="24"/>
      <c r="H66" s="38"/>
      <c r="I66" s="38"/>
      <c r="J66" s="38"/>
      <c r="K66" s="38"/>
      <c r="L66" s="38"/>
      <c r="M66" s="38"/>
      <c r="N66" s="38"/>
      <c r="O66" s="38"/>
      <c r="P66" s="38"/>
      <c r="Q66" s="38"/>
      <c r="R66" s="38"/>
      <c r="S66" s="38"/>
      <c r="T66" s="38"/>
      <c r="U66" s="38"/>
      <c r="V66" s="38"/>
      <c r="W66" s="38"/>
    </row>
    <row r="67" spans="1:23" s="124" customFormat="1">
      <c r="A67" s="50" t="s">
        <v>57</v>
      </c>
      <c r="B67" s="50" t="s">
        <v>668</v>
      </c>
      <c r="C67" s="44"/>
      <c r="D67" s="74"/>
      <c r="E67" s="112"/>
      <c r="F67" s="52">
        <f>SUM(F68:F80)</f>
        <v>0</v>
      </c>
      <c r="H67" s="38"/>
      <c r="I67" s="38"/>
      <c r="J67" s="38"/>
      <c r="K67" s="38"/>
      <c r="L67" s="38"/>
      <c r="M67" s="38"/>
      <c r="N67" s="38"/>
      <c r="O67" s="38"/>
      <c r="P67" s="38"/>
      <c r="Q67" s="38"/>
      <c r="R67" s="38"/>
      <c r="S67" s="38"/>
      <c r="T67" s="38"/>
      <c r="U67" s="38"/>
      <c r="V67" s="38"/>
      <c r="W67" s="38"/>
    </row>
    <row r="68" spans="1:23" s="124" customFormat="1" ht="25.5">
      <c r="A68" s="23" t="s">
        <v>66</v>
      </c>
      <c r="B68" s="23" t="s">
        <v>195</v>
      </c>
      <c r="C68" s="36"/>
      <c r="D68" s="75"/>
      <c r="E68" s="115"/>
      <c r="F68" s="24"/>
      <c r="H68" s="38"/>
      <c r="I68" s="38"/>
      <c r="J68" s="38"/>
      <c r="K68" s="38"/>
      <c r="L68" s="38"/>
      <c r="M68" s="38"/>
      <c r="N68" s="38"/>
      <c r="O68" s="38"/>
      <c r="P68" s="38"/>
      <c r="Q68" s="38"/>
      <c r="R68" s="38"/>
      <c r="S68" s="38"/>
      <c r="T68" s="38"/>
      <c r="U68" s="38"/>
      <c r="V68" s="38"/>
      <c r="W68" s="38"/>
    </row>
    <row r="69" spans="1:23" s="124" customFormat="1">
      <c r="A69" s="25" t="s">
        <v>67</v>
      </c>
      <c r="B69" s="26" t="s">
        <v>196</v>
      </c>
      <c r="C69" s="36" t="s">
        <v>158</v>
      </c>
      <c r="D69" s="76">
        <v>1</v>
      </c>
      <c r="E69" s="100"/>
      <c r="F69" s="27">
        <f>D69*E69</f>
        <v>0</v>
      </c>
      <c r="H69" s="38"/>
      <c r="I69" s="38"/>
      <c r="J69" s="38"/>
      <c r="K69" s="38"/>
      <c r="L69" s="38"/>
      <c r="M69" s="38"/>
      <c r="N69" s="38"/>
      <c r="O69" s="38"/>
      <c r="P69" s="38"/>
      <c r="Q69" s="38"/>
      <c r="R69" s="38"/>
      <c r="S69" s="38"/>
      <c r="T69" s="38"/>
      <c r="U69" s="38"/>
      <c r="V69" s="38"/>
      <c r="W69" s="38"/>
    </row>
    <row r="70" spans="1:23" s="124" customFormat="1" ht="24">
      <c r="A70" s="25" t="s">
        <v>68</v>
      </c>
      <c r="B70" s="26" t="s">
        <v>197</v>
      </c>
      <c r="C70" s="36" t="s">
        <v>158</v>
      </c>
      <c r="D70" s="76">
        <v>1</v>
      </c>
      <c r="E70" s="100"/>
      <c r="F70" s="27">
        <f t="shared" ref="F70" si="3">D70*E70</f>
        <v>0</v>
      </c>
      <c r="H70" s="38"/>
      <c r="I70" s="38"/>
      <c r="J70" s="38"/>
      <c r="K70" s="38"/>
      <c r="L70" s="38"/>
      <c r="M70" s="38"/>
      <c r="N70" s="38"/>
      <c r="O70" s="38"/>
      <c r="P70" s="38"/>
      <c r="Q70" s="38"/>
      <c r="R70" s="38"/>
      <c r="S70" s="38"/>
      <c r="T70" s="38"/>
      <c r="U70" s="38"/>
      <c r="V70" s="38"/>
      <c r="W70" s="38"/>
    </row>
    <row r="71" spans="1:23" s="124" customFormat="1" ht="14.25">
      <c r="A71" s="23" t="s">
        <v>69</v>
      </c>
      <c r="B71" s="23" t="s">
        <v>198</v>
      </c>
      <c r="C71" s="36"/>
      <c r="D71" s="76"/>
      <c r="E71" s="115"/>
      <c r="F71" s="24"/>
      <c r="H71" s="38"/>
      <c r="I71" s="38"/>
      <c r="J71" s="38"/>
      <c r="K71" s="38"/>
      <c r="L71" s="38"/>
      <c r="M71" s="38"/>
      <c r="N71" s="38"/>
      <c r="O71" s="38"/>
      <c r="P71" s="38"/>
      <c r="Q71" s="38"/>
      <c r="R71" s="38"/>
      <c r="S71" s="38"/>
      <c r="T71" s="38"/>
      <c r="U71" s="38"/>
      <c r="V71" s="38"/>
      <c r="W71" s="38"/>
    </row>
    <row r="72" spans="1:23" s="124" customFormat="1" ht="24">
      <c r="A72" s="25" t="s">
        <v>70</v>
      </c>
      <c r="B72" s="26" t="s">
        <v>199</v>
      </c>
      <c r="C72" s="36" t="s">
        <v>158</v>
      </c>
      <c r="D72" s="76">
        <v>1</v>
      </c>
      <c r="E72" s="100"/>
      <c r="F72" s="27">
        <f>D72*E72</f>
        <v>0</v>
      </c>
      <c r="H72" s="38"/>
      <c r="I72" s="38"/>
      <c r="J72" s="38"/>
      <c r="K72" s="38"/>
      <c r="L72" s="38"/>
      <c r="M72" s="38"/>
      <c r="N72" s="38"/>
      <c r="O72" s="38"/>
      <c r="P72" s="38"/>
      <c r="Q72" s="38"/>
      <c r="R72" s="38"/>
      <c r="S72" s="38"/>
      <c r="T72" s="38"/>
      <c r="U72" s="38"/>
      <c r="V72" s="38"/>
      <c r="W72" s="38"/>
    </row>
    <row r="73" spans="1:23" s="124" customFormat="1" ht="76.5">
      <c r="A73" s="23" t="s">
        <v>156</v>
      </c>
      <c r="B73" s="23" t="s">
        <v>437</v>
      </c>
      <c r="C73" s="36"/>
      <c r="D73" s="76"/>
      <c r="E73" s="115"/>
      <c r="F73" s="24"/>
      <c r="H73" s="38"/>
      <c r="I73" s="38"/>
      <c r="J73" s="38"/>
      <c r="K73" s="38"/>
      <c r="L73" s="38"/>
      <c r="M73" s="38"/>
      <c r="N73" s="38"/>
      <c r="O73" s="38"/>
      <c r="P73" s="38"/>
      <c r="Q73" s="38"/>
      <c r="R73" s="38"/>
      <c r="S73" s="38"/>
      <c r="T73" s="38"/>
      <c r="U73" s="38"/>
      <c r="V73" s="38"/>
      <c r="W73" s="38"/>
    </row>
    <row r="74" spans="1:23" s="124" customFormat="1">
      <c r="A74" s="25" t="s">
        <v>157</v>
      </c>
      <c r="B74" s="26" t="s">
        <v>219</v>
      </c>
      <c r="C74" s="36" t="s">
        <v>158</v>
      </c>
      <c r="D74" s="76">
        <v>1</v>
      </c>
      <c r="E74" s="100"/>
      <c r="F74" s="27">
        <f>D74*E74</f>
        <v>0</v>
      </c>
      <c r="H74" s="38"/>
      <c r="I74" s="38"/>
      <c r="J74" s="38"/>
      <c r="K74" s="38"/>
      <c r="L74" s="38"/>
      <c r="M74" s="38"/>
      <c r="N74" s="38"/>
      <c r="O74" s="38"/>
      <c r="P74" s="38"/>
      <c r="Q74" s="38"/>
      <c r="R74" s="38"/>
      <c r="S74" s="38"/>
      <c r="T74" s="38"/>
      <c r="U74" s="38"/>
      <c r="V74" s="38"/>
      <c r="W74" s="38"/>
    </row>
    <row r="75" spans="1:23" s="124" customFormat="1" ht="51">
      <c r="A75" s="23" t="s">
        <v>220</v>
      </c>
      <c r="B75" s="23" t="s">
        <v>435</v>
      </c>
      <c r="C75" s="36"/>
      <c r="D75" s="76"/>
      <c r="E75" s="115"/>
      <c r="F75" s="24"/>
      <c r="H75" s="38"/>
      <c r="I75" s="38"/>
      <c r="J75" s="38"/>
      <c r="K75" s="38"/>
      <c r="L75" s="38"/>
      <c r="M75" s="38"/>
      <c r="N75" s="38"/>
      <c r="O75" s="38"/>
      <c r="P75" s="38"/>
      <c r="Q75" s="38"/>
      <c r="R75" s="38"/>
      <c r="S75" s="38"/>
      <c r="T75" s="38"/>
      <c r="U75" s="38"/>
      <c r="V75" s="38"/>
      <c r="W75" s="38"/>
    </row>
    <row r="76" spans="1:23" s="124" customFormat="1">
      <c r="A76" s="25" t="s">
        <v>221</v>
      </c>
      <c r="B76" s="26" t="s">
        <v>436</v>
      </c>
      <c r="C76" s="36" t="s">
        <v>28</v>
      </c>
      <c r="D76" s="76">
        <v>17</v>
      </c>
      <c r="E76" s="100"/>
      <c r="F76" s="27">
        <f>D76*E76</f>
        <v>0</v>
      </c>
      <c r="H76" s="38"/>
      <c r="I76" s="38"/>
      <c r="J76" s="38"/>
      <c r="K76" s="38"/>
      <c r="L76" s="38"/>
      <c r="M76" s="38"/>
      <c r="N76" s="38"/>
      <c r="O76" s="38"/>
      <c r="P76" s="38"/>
      <c r="Q76" s="38"/>
      <c r="R76" s="38"/>
      <c r="S76" s="38"/>
      <c r="T76" s="38"/>
      <c r="U76" s="38"/>
      <c r="V76" s="38"/>
      <c r="W76" s="38"/>
    </row>
    <row r="77" spans="1:23" s="124" customFormat="1">
      <c r="A77" s="25" t="s">
        <v>224</v>
      </c>
      <c r="B77" s="26" t="s">
        <v>434</v>
      </c>
      <c r="C77" s="36" t="s">
        <v>28</v>
      </c>
      <c r="D77" s="76">
        <v>16</v>
      </c>
      <c r="E77" s="100"/>
      <c r="F77" s="27">
        <f>D77*E77</f>
        <v>0</v>
      </c>
      <c r="H77" s="38"/>
      <c r="I77" s="38"/>
      <c r="J77" s="38"/>
      <c r="K77" s="38"/>
      <c r="L77" s="38"/>
      <c r="M77" s="38"/>
      <c r="N77" s="38"/>
      <c r="O77" s="38"/>
      <c r="P77" s="38"/>
      <c r="Q77" s="38"/>
      <c r="R77" s="38"/>
      <c r="S77" s="38"/>
      <c r="T77" s="38"/>
      <c r="U77" s="38"/>
      <c r="V77" s="38"/>
      <c r="W77" s="38"/>
    </row>
    <row r="78" spans="1:23" s="124" customFormat="1" ht="14.25">
      <c r="A78" s="23" t="s">
        <v>431</v>
      </c>
      <c r="B78" s="23" t="s">
        <v>222</v>
      </c>
      <c r="C78" s="36"/>
      <c r="D78" s="76"/>
      <c r="E78" s="115"/>
      <c r="F78" s="24"/>
      <c r="H78" s="38"/>
      <c r="I78" s="38"/>
      <c r="J78" s="38"/>
      <c r="K78" s="38"/>
      <c r="L78" s="38"/>
      <c r="M78" s="38"/>
      <c r="N78" s="38"/>
      <c r="O78" s="38"/>
      <c r="P78" s="38"/>
      <c r="Q78" s="38"/>
      <c r="R78" s="38"/>
      <c r="S78" s="38"/>
      <c r="T78" s="38"/>
      <c r="U78" s="38"/>
      <c r="V78" s="38"/>
      <c r="W78" s="38"/>
    </row>
    <row r="79" spans="1:23" s="124" customFormat="1" ht="24">
      <c r="A79" s="25" t="s">
        <v>432</v>
      </c>
      <c r="B79" s="26" t="s">
        <v>223</v>
      </c>
      <c r="C79" s="36" t="s">
        <v>158</v>
      </c>
      <c r="D79" s="76">
        <v>1</v>
      </c>
      <c r="E79" s="100"/>
      <c r="F79" s="27">
        <f>D79*E79</f>
        <v>0</v>
      </c>
      <c r="H79" s="38"/>
      <c r="I79" s="38"/>
      <c r="J79" s="38"/>
      <c r="K79" s="38"/>
      <c r="L79" s="38"/>
      <c r="M79" s="38"/>
      <c r="N79" s="38"/>
      <c r="O79" s="38"/>
      <c r="P79" s="38"/>
      <c r="Q79" s="38"/>
      <c r="R79" s="38"/>
      <c r="S79" s="38"/>
      <c r="T79" s="38"/>
      <c r="U79" s="38"/>
      <c r="V79" s="38"/>
      <c r="W79" s="38"/>
    </row>
    <row r="80" spans="1:23" s="124" customFormat="1" ht="36">
      <c r="A80" s="25" t="s">
        <v>433</v>
      </c>
      <c r="B80" s="26" t="s">
        <v>225</v>
      </c>
      <c r="C80" s="36" t="s">
        <v>158</v>
      </c>
      <c r="D80" s="76">
        <v>1</v>
      </c>
      <c r="E80" s="100"/>
      <c r="F80" s="27">
        <f>D80*E80</f>
        <v>0</v>
      </c>
      <c r="H80" s="38"/>
      <c r="I80" s="38"/>
      <c r="J80" s="38"/>
      <c r="K80" s="38"/>
      <c r="L80" s="38"/>
      <c r="M80" s="38"/>
      <c r="N80" s="38"/>
      <c r="O80" s="38"/>
      <c r="P80" s="38"/>
      <c r="Q80" s="38"/>
      <c r="R80" s="38"/>
      <c r="S80" s="38"/>
      <c r="T80" s="38"/>
      <c r="U80" s="38"/>
      <c r="V80" s="38"/>
      <c r="W80" s="38"/>
    </row>
    <row r="81" spans="1:23" s="124" customFormat="1">
      <c r="A81" s="50" t="s">
        <v>71</v>
      </c>
      <c r="B81" s="50" t="s">
        <v>200</v>
      </c>
      <c r="C81" s="44"/>
      <c r="D81" s="74"/>
      <c r="E81" s="112"/>
      <c r="F81" s="52">
        <f>SUM(F82:F96)</f>
        <v>0</v>
      </c>
      <c r="H81" s="38"/>
      <c r="I81" s="38"/>
      <c r="J81" s="38"/>
      <c r="K81" s="38"/>
      <c r="L81" s="38"/>
      <c r="M81" s="38"/>
      <c r="N81" s="38"/>
      <c r="O81" s="38"/>
      <c r="P81" s="38"/>
      <c r="Q81" s="38"/>
      <c r="R81" s="38"/>
      <c r="S81" s="38"/>
      <c r="T81" s="38"/>
      <c r="U81" s="38"/>
      <c r="V81" s="38"/>
      <c r="W81" s="38"/>
    </row>
    <row r="82" spans="1:23" s="124" customFormat="1" ht="14.25">
      <c r="A82" s="23" t="s">
        <v>203</v>
      </c>
      <c r="B82" s="23" t="s">
        <v>215</v>
      </c>
      <c r="C82" s="36"/>
      <c r="D82" s="75"/>
      <c r="E82" s="115"/>
      <c r="F82" s="24"/>
      <c r="H82" s="38"/>
      <c r="I82" s="38"/>
      <c r="J82" s="38"/>
      <c r="K82" s="38"/>
      <c r="L82" s="38"/>
      <c r="M82" s="38"/>
      <c r="N82" s="38"/>
      <c r="O82" s="38"/>
      <c r="P82" s="38"/>
      <c r="Q82" s="38"/>
      <c r="R82" s="38"/>
      <c r="S82" s="38"/>
      <c r="T82" s="38"/>
      <c r="U82" s="38"/>
      <c r="V82" s="38"/>
      <c r="W82" s="38"/>
    </row>
    <row r="83" spans="1:23" s="124" customFormat="1" ht="24">
      <c r="A83" s="25" t="s">
        <v>205</v>
      </c>
      <c r="B83" s="26" t="s">
        <v>204</v>
      </c>
      <c r="C83" s="36"/>
      <c r="D83" s="75"/>
      <c r="E83" s="115"/>
      <c r="F83" s="24"/>
      <c r="H83" s="38"/>
      <c r="I83" s="38"/>
      <c r="J83" s="38"/>
      <c r="K83" s="38"/>
      <c r="L83" s="38"/>
      <c r="M83" s="38"/>
      <c r="N83" s="38"/>
      <c r="O83" s="38"/>
      <c r="P83" s="38"/>
      <c r="Q83" s="38"/>
      <c r="R83" s="38"/>
      <c r="S83" s="38"/>
      <c r="T83" s="38"/>
      <c r="U83" s="38"/>
      <c r="V83" s="38"/>
      <c r="W83" s="38"/>
    </row>
    <row r="84" spans="1:23" s="124" customFormat="1" ht="60">
      <c r="A84" s="25" t="s">
        <v>210</v>
      </c>
      <c r="B84" s="26" t="s">
        <v>616</v>
      </c>
      <c r="C84" s="36"/>
      <c r="D84" s="75"/>
      <c r="E84" s="115"/>
      <c r="F84" s="24"/>
      <c r="H84" s="38"/>
      <c r="I84" s="38"/>
      <c r="J84" s="38"/>
      <c r="K84" s="38"/>
      <c r="L84" s="38"/>
      <c r="M84" s="38"/>
      <c r="N84" s="38"/>
      <c r="O84" s="38"/>
      <c r="P84" s="38"/>
      <c r="Q84" s="38"/>
      <c r="R84" s="38"/>
      <c r="S84" s="38"/>
      <c r="T84" s="38"/>
      <c r="U84" s="38"/>
      <c r="V84" s="38"/>
      <c r="W84" s="38"/>
    </row>
    <row r="85" spans="1:23" s="124" customFormat="1" ht="24">
      <c r="A85" s="25" t="s">
        <v>211</v>
      </c>
      <c r="B85" s="26" t="s">
        <v>206</v>
      </c>
      <c r="C85" s="36"/>
      <c r="D85" s="75"/>
      <c r="E85" s="115"/>
      <c r="F85" s="24"/>
      <c r="H85" s="38"/>
      <c r="I85" s="38"/>
      <c r="J85" s="38"/>
      <c r="K85" s="38"/>
      <c r="L85" s="38"/>
      <c r="M85" s="38"/>
      <c r="N85" s="38"/>
      <c r="O85" s="38"/>
      <c r="P85" s="38"/>
      <c r="Q85" s="38"/>
      <c r="R85" s="38"/>
      <c r="S85" s="38"/>
      <c r="T85" s="38"/>
      <c r="U85" s="38"/>
      <c r="V85" s="38"/>
      <c r="W85" s="38"/>
    </row>
    <row r="86" spans="1:23" s="124" customFormat="1" ht="36">
      <c r="A86" s="25" t="s">
        <v>212</v>
      </c>
      <c r="B86" s="26" t="s">
        <v>216</v>
      </c>
      <c r="C86" s="36"/>
      <c r="D86" s="75"/>
      <c r="E86" s="115"/>
      <c r="F86" s="24"/>
      <c r="H86" s="38"/>
      <c r="I86" s="38"/>
      <c r="J86" s="38"/>
      <c r="K86" s="38"/>
      <c r="L86" s="38"/>
      <c r="M86" s="38"/>
      <c r="N86" s="38"/>
      <c r="O86" s="38"/>
      <c r="P86" s="38"/>
      <c r="Q86" s="38"/>
      <c r="R86" s="38"/>
      <c r="S86" s="38"/>
      <c r="T86" s="38"/>
      <c r="U86" s="38"/>
      <c r="V86" s="38"/>
      <c r="W86" s="38"/>
    </row>
    <row r="87" spans="1:23" s="124" customFormat="1" ht="24">
      <c r="A87" s="25" t="s">
        <v>213</v>
      </c>
      <c r="B87" s="26" t="s">
        <v>208</v>
      </c>
      <c r="C87" s="36"/>
      <c r="D87" s="75"/>
      <c r="E87" s="115"/>
      <c r="F87" s="24"/>
      <c r="H87" s="38"/>
      <c r="I87" s="38"/>
      <c r="J87" s="38"/>
      <c r="K87" s="38"/>
      <c r="L87" s="38"/>
      <c r="M87" s="38"/>
      <c r="N87" s="38"/>
      <c r="O87" s="38"/>
      <c r="P87" s="38"/>
      <c r="Q87" s="38"/>
      <c r="R87" s="38"/>
      <c r="S87" s="38"/>
      <c r="T87" s="38"/>
      <c r="U87" s="38"/>
      <c r="V87" s="38"/>
      <c r="W87" s="38"/>
    </row>
    <row r="88" spans="1:23" s="124" customFormat="1" ht="24">
      <c r="A88" s="25" t="s">
        <v>214</v>
      </c>
      <c r="B88" s="26" t="s">
        <v>207</v>
      </c>
      <c r="C88" s="36"/>
      <c r="D88" s="75"/>
      <c r="E88" s="115"/>
      <c r="F88" s="24"/>
      <c r="H88" s="38"/>
      <c r="I88" s="38"/>
      <c r="J88" s="38"/>
      <c r="K88" s="38"/>
      <c r="L88" s="38"/>
      <c r="M88" s="38"/>
      <c r="N88" s="38"/>
      <c r="O88" s="38"/>
      <c r="P88" s="38"/>
      <c r="Q88" s="38"/>
      <c r="R88" s="38"/>
      <c r="S88" s="38"/>
      <c r="T88" s="38"/>
      <c r="U88" s="38"/>
      <c r="V88" s="38"/>
      <c r="W88" s="38"/>
    </row>
    <row r="89" spans="1:23" s="124" customFormat="1" ht="216.75">
      <c r="A89" s="23" t="s">
        <v>72</v>
      </c>
      <c r="B89" s="23" t="s">
        <v>617</v>
      </c>
      <c r="C89" s="36"/>
      <c r="D89" s="75"/>
      <c r="E89" s="115"/>
      <c r="F89" s="24"/>
      <c r="H89" s="38"/>
      <c r="I89" s="38"/>
      <c r="J89" s="38"/>
      <c r="K89" s="38"/>
      <c r="L89" s="38"/>
      <c r="M89" s="38"/>
      <c r="N89" s="38"/>
      <c r="O89" s="38"/>
      <c r="P89" s="38"/>
      <c r="Q89" s="38"/>
      <c r="R89" s="38"/>
      <c r="S89" s="38"/>
      <c r="T89" s="38"/>
      <c r="U89" s="38"/>
      <c r="V89" s="38"/>
      <c r="W89" s="38"/>
    </row>
    <row r="90" spans="1:23" s="124" customFormat="1" ht="24">
      <c r="A90" s="25" t="s">
        <v>73</v>
      </c>
      <c r="B90" s="26" t="s">
        <v>620</v>
      </c>
      <c r="C90" s="36" t="s">
        <v>158</v>
      </c>
      <c r="D90" s="76">
        <v>1</v>
      </c>
      <c r="E90" s="100"/>
      <c r="F90" s="27">
        <f>D90*E90</f>
        <v>0</v>
      </c>
      <c r="H90" s="38"/>
      <c r="I90" s="38"/>
      <c r="J90" s="38"/>
      <c r="K90" s="38"/>
      <c r="L90" s="38"/>
      <c r="M90" s="38"/>
      <c r="N90" s="38"/>
      <c r="O90" s="38"/>
      <c r="P90" s="38"/>
      <c r="Q90" s="38"/>
      <c r="R90" s="38"/>
      <c r="S90" s="38"/>
      <c r="T90" s="38"/>
      <c r="U90" s="38"/>
      <c r="V90" s="38"/>
      <c r="W90" s="38"/>
    </row>
    <row r="91" spans="1:23" s="124" customFormat="1" ht="24">
      <c r="A91" s="25" t="s">
        <v>74</v>
      </c>
      <c r="B91" s="26" t="s">
        <v>619</v>
      </c>
      <c r="C91" s="36" t="s">
        <v>158</v>
      </c>
      <c r="D91" s="76">
        <v>1</v>
      </c>
      <c r="E91" s="100"/>
      <c r="F91" s="27">
        <f t="shared" ref="F91:F93" si="4">D91*E91</f>
        <v>0</v>
      </c>
      <c r="H91" s="38"/>
      <c r="I91" s="38"/>
      <c r="J91" s="38"/>
      <c r="K91" s="38"/>
      <c r="L91" s="38"/>
      <c r="M91" s="38"/>
      <c r="N91" s="38"/>
      <c r="O91" s="38"/>
      <c r="P91" s="38"/>
      <c r="Q91" s="38"/>
      <c r="R91" s="38"/>
      <c r="S91" s="38"/>
      <c r="T91" s="38"/>
      <c r="U91" s="38"/>
      <c r="V91" s="38"/>
      <c r="W91" s="38"/>
    </row>
    <row r="92" spans="1:23" s="124" customFormat="1" ht="24">
      <c r="A92" s="25" t="s">
        <v>75</v>
      </c>
      <c r="B92" s="26" t="s">
        <v>618</v>
      </c>
      <c r="C92" s="36" t="s">
        <v>158</v>
      </c>
      <c r="D92" s="76">
        <v>1</v>
      </c>
      <c r="E92" s="100"/>
      <c r="F92" s="27">
        <f t="shared" si="4"/>
        <v>0</v>
      </c>
      <c r="H92" s="38"/>
      <c r="I92" s="38"/>
      <c r="J92" s="38"/>
      <c r="K92" s="38"/>
      <c r="L92" s="38"/>
      <c r="M92" s="38"/>
      <c r="N92" s="38"/>
      <c r="O92" s="38"/>
      <c r="P92" s="38"/>
      <c r="Q92" s="38"/>
      <c r="R92" s="38"/>
      <c r="S92" s="38"/>
      <c r="T92" s="38"/>
      <c r="U92" s="38"/>
      <c r="V92" s="38"/>
      <c r="W92" s="38"/>
    </row>
    <row r="93" spans="1:23" s="124" customFormat="1" ht="108">
      <c r="A93" s="25" t="s">
        <v>209</v>
      </c>
      <c r="B93" s="26" t="s">
        <v>226</v>
      </c>
      <c r="C93" s="36" t="s">
        <v>158</v>
      </c>
      <c r="D93" s="76">
        <v>1</v>
      </c>
      <c r="E93" s="100"/>
      <c r="F93" s="27">
        <f t="shared" si="4"/>
        <v>0</v>
      </c>
      <c r="H93" s="38"/>
      <c r="I93" s="38"/>
      <c r="J93" s="38"/>
      <c r="K93" s="38"/>
      <c r="L93" s="38"/>
      <c r="M93" s="38"/>
      <c r="N93" s="38"/>
      <c r="O93" s="38"/>
      <c r="P93" s="38"/>
      <c r="Q93" s="38"/>
      <c r="R93" s="38"/>
      <c r="S93" s="38"/>
      <c r="T93" s="38"/>
      <c r="U93" s="38"/>
      <c r="V93" s="38"/>
      <c r="W93" s="38"/>
    </row>
    <row r="94" spans="1:23" s="124" customFormat="1" ht="165.75">
      <c r="A94" s="23" t="s">
        <v>76</v>
      </c>
      <c r="B94" s="23" t="s">
        <v>217</v>
      </c>
      <c r="C94" s="36"/>
      <c r="D94" s="76"/>
      <c r="E94" s="115"/>
      <c r="F94" s="24"/>
      <c r="H94" s="38"/>
      <c r="I94" s="38"/>
      <c r="J94" s="38"/>
      <c r="K94" s="38"/>
      <c r="L94" s="38"/>
      <c r="M94" s="38"/>
      <c r="N94" s="38"/>
      <c r="O94" s="38"/>
      <c r="P94" s="38"/>
      <c r="Q94" s="38"/>
      <c r="R94" s="38"/>
      <c r="S94" s="38"/>
      <c r="T94" s="38"/>
      <c r="U94" s="38"/>
      <c r="V94" s="38"/>
      <c r="W94" s="38"/>
    </row>
    <row r="95" spans="1:23" s="124" customFormat="1" ht="48">
      <c r="A95" s="25" t="s">
        <v>77</v>
      </c>
      <c r="B95" s="26" t="s">
        <v>218</v>
      </c>
      <c r="C95" s="36" t="s">
        <v>158</v>
      </c>
      <c r="D95" s="76">
        <v>1</v>
      </c>
      <c r="E95" s="100"/>
      <c r="F95" s="27">
        <f>D95*E95</f>
        <v>0</v>
      </c>
      <c r="H95" s="38"/>
      <c r="I95" s="38"/>
      <c r="J95" s="38"/>
      <c r="K95" s="38"/>
      <c r="L95" s="38"/>
      <c r="M95" s="38"/>
      <c r="N95" s="38"/>
      <c r="O95" s="38"/>
      <c r="P95" s="38"/>
      <c r="Q95" s="38"/>
      <c r="R95" s="38"/>
      <c r="S95" s="38"/>
      <c r="T95" s="38"/>
      <c r="U95" s="38"/>
      <c r="V95" s="38"/>
      <c r="W95" s="38"/>
    </row>
    <row r="96" spans="1:23" s="124" customFormat="1" ht="24">
      <c r="A96" s="25" t="s">
        <v>77</v>
      </c>
      <c r="B96" s="26" t="s">
        <v>621</v>
      </c>
      <c r="C96" s="36" t="s">
        <v>158</v>
      </c>
      <c r="D96" s="76">
        <v>1</v>
      </c>
      <c r="E96" s="100"/>
      <c r="F96" s="27">
        <f t="shared" ref="F96" si="5">D96*E96</f>
        <v>0</v>
      </c>
      <c r="H96" s="38"/>
      <c r="I96" s="38"/>
      <c r="J96" s="38"/>
      <c r="K96" s="38"/>
      <c r="L96" s="38"/>
      <c r="M96" s="38"/>
      <c r="N96" s="38"/>
      <c r="O96" s="38"/>
      <c r="P96" s="38"/>
      <c r="Q96" s="38"/>
      <c r="R96" s="38"/>
      <c r="S96" s="38"/>
      <c r="T96" s="38"/>
      <c r="U96" s="38"/>
      <c r="V96" s="38"/>
      <c r="W96" s="38"/>
    </row>
    <row r="97" spans="1:23" s="124" customFormat="1">
      <c r="A97" s="50" t="s">
        <v>227</v>
      </c>
      <c r="B97" s="50" t="s">
        <v>821</v>
      </c>
      <c r="C97" s="44"/>
      <c r="D97" s="74"/>
      <c r="E97" s="112"/>
      <c r="F97" s="52">
        <f>SUM(F98:F122)</f>
        <v>0</v>
      </c>
      <c r="H97" s="38"/>
      <c r="I97" s="38"/>
      <c r="J97" s="38"/>
      <c r="K97" s="38"/>
      <c r="L97" s="38"/>
      <c r="M97" s="38"/>
      <c r="N97" s="38"/>
      <c r="O97" s="38"/>
      <c r="P97" s="38"/>
      <c r="Q97" s="38"/>
      <c r="R97" s="38"/>
      <c r="S97" s="38"/>
      <c r="T97" s="38"/>
      <c r="U97" s="38"/>
      <c r="V97" s="38"/>
      <c r="W97" s="38"/>
    </row>
    <row r="98" spans="1:23" s="124" customFormat="1" ht="14.25">
      <c r="A98" s="23" t="s">
        <v>228</v>
      </c>
      <c r="B98" s="23" t="s">
        <v>231</v>
      </c>
      <c r="C98" s="36"/>
      <c r="D98" s="75"/>
      <c r="E98" s="115"/>
      <c r="F98" s="24"/>
      <c r="H98" s="38"/>
      <c r="I98" s="38"/>
      <c r="J98" s="38"/>
      <c r="K98" s="38"/>
      <c r="L98" s="38"/>
      <c r="M98" s="38"/>
      <c r="N98" s="38"/>
      <c r="O98" s="38"/>
      <c r="P98" s="38"/>
      <c r="Q98" s="38"/>
      <c r="R98" s="38"/>
      <c r="S98" s="38"/>
      <c r="T98" s="38"/>
      <c r="U98" s="38"/>
      <c r="V98" s="38"/>
      <c r="W98" s="38"/>
    </row>
    <row r="99" spans="1:23" s="124" customFormat="1" ht="36">
      <c r="A99" s="25" t="s">
        <v>233</v>
      </c>
      <c r="B99" s="26" t="s">
        <v>230</v>
      </c>
      <c r="C99" s="36"/>
      <c r="D99" s="75"/>
      <c r="E99" s="115"/>
      <c r="F99" s="24"/>
      <c r="H99" s="38"/>
      <c r="I99" s="38"/>
      <c r="J99" s="38"/>
      <c r="K99" s="38"/>
      <c r="L99" s="38"/>
      <c r="M99" s="38"/>
      <c r="N99" s="38"/>
      <c r="O99" s="38"/>
      <c r="P99" s="38"/>
      <c r="Q99" s="38"/>
      <c r="R99" s="38"/>
      <c r="S99" s="38"/>
      <c r="T99" s="38"/>
      <c r="U99" s="38"/>
      <c r="V99" s="38"/>
      <c r="W99" s="38"/>
    </row>
    <row r="100" spans="1:23" s="124" customFormat="1" ht="84">
      <c r="A100" s="25" t="s">
        <v>234</v>
      </c>
      <c r="B100" s="26" t="s">
        <v>232</v>
      </c>
      <c r="C100" s="36"/>
      <c r="D100" s="75"/>
      <c r="E100" s="115"/>
      <c r="F100" s="24"/>
      <c r="H100" s="38"/>
      <c r="I100" s="38"/>
      <c r="J100" s="38"/>
      <c r="K100" s="38"/>
      <c r="L100" s="38"/>
      <c r="M100" s="38"/>
      <c r="N100" s="38"/>
      <c r="O100" s="38"/>
      <c r="P100" s="38"/>
      <c r="Q100" s="38"/>
      <c r="R100" s="38"/>
      <c r="S100" s="38"/>
      <c r="T100" s="38"/>
      <c r="U100" s="38"/>
      <c r="V100" s="38"/>
      <c r="W100" s="38"/>
    </row>
    <row r="101" spans="1:23" s="124" customFormat="1" ht="144">
      <c r="A101" s="25" t="s">
        <v>235</v>
      </c>
      <c r="B101" s="26" t="s">
        <v>439</v>
      </c>
      <c r="C101" s="36"/>
      <c r="D101" s="75"/>
      <c r="E101" s="115"/>
      <c r="F101" s="24"/>
      <c r="H101" s="38"/>
      <c r="I101" s="38"/>
      <c r="J101" s="38"/>
      <c r="K101" s="38"/>
      <c r="L101" s="38"/>
      <c r="M101" s="38"/>
      <c r="N101" s="38"/>
      <c r="O101" s="38"/>
      <c r="P101" s="38"/>
      <c r="Q101" s="38"/>
      <c r="R101" s="38"/>
      <c r="S101" s="38"/>
      <c r="T101" s="38"/>
      <c r="U101" s="38"/>
      <c r="V101" s="38"/>
      <c r="W101" s="38"/>
    </row>
    <row r="102" spans="1:23" s="124" customFormat="1" ht="108">
      <c r="A102" s="25" t="s">
        <v>236</v>
      </c>
      <c r="B102" s="26" t="s">
        <v>885</v>
      </c>
      <c r="C102" s="36"/>
      <c r="D102" s="75"/>
      <c r="E102" s="115"/>
      <c r="F102" s="24"/>
      <c r="H102" s="38"/>
      <c r="I102" s="38"/>
      <c r="J102" s="38"/>
      <c r="K102" s="38"/>
      <c r="L102" s="38"/>
      <c r="M102" s="38"/>
      <c r="N102" s="38"/>
      <c r="O102" s="38"/>
      <c r="P102" s="38"/>
      <c r="Q102" s="38"/>
      <c r="R102" s="38"/>
      <c r="S102" s="38"/>
      <c r="T102" s="38"/>
      <c r="U102" s="38"/>
      <c r="V102" s="38"/>
      <c r="W102" s="38"/>
    </row>
    <row r="103" spans="1:23" s="124" customFormat="1" ht="25.5">
      <c r="A103" s="23" t="s">
        <v>237</v>
      </c>
      <c r="B103" s="23" t="s">
        <v>832</v>
      </c>
      <c r="C103" s="36"/>
      <c r="D103" s="75"/>
      <c r="E103" s="115"/>
      <c r="F103" s="24"/>
      <c r="H103" s="38"/>
      <c r="I103" s="38"/>
      <c r="J103" s="38"/>
      <c r="K103" s="38"/>
      <c r="L103" s="38"/>
      <c r="M103" s="38"/>
      <c r="N103" s="38"/>
      <c r="O103" s="38"/>
      <c r="P103" s="38"/>
      <c r="Q103" s="38"/>
      <c r="R103" s="38"/>
      <c r="S103" s="38"/>
      <c r="T103" s="38"/>
      <c r="U103" s="38"/>
      <c r="V103" s="38"/>
      <c r="W103" s="38"/>
    </row>
    <row r="104" spans="1:23" s="124" customFormat="1" ht="36">
      <c r="A104" s="25" t="s">
        <v>238</v>
      </c>
      <c r="B104" s="26" t="s">
        <v>822</v>
      </c>
      <c r="C104" s="36" t="s">
        <v>24</v>
      </c>
      <c r="D104" s="75">
        <v>1100</v>
      </c>
      <c r="E104" s="100"/>
      <c r="F104" s="27">
        <f>D104*E104</f>
        <v>0</v>
      </c>
      <c r="H104" s="38"/>
      <c r="I104" s="38"/>
      <c r="J104" s="38"/>
      <c r="K104" s="38"/>
      <c r="L104" s="38"/>
      <c r="M104" s="38"/>
      <c r="N104" s="38"/>
      <c r="O104" s="38"/>
      <c r="P104" s="38"/>
      <c r="Q104" s="38"/>
      <c r="R104" s="38"/>
      <c r="S104" s="38"/>
      <c r="T104" s="38"/>
      <c r="U104" s="38"/>
      <c r="V104" s="38"/>
      <c r="W104" s="38"/>
    </row>
    <row r="105" spans="1:23" s="124" customFormat="1" ht="36">
      <c r="A105" s="25" t="s">
        <v>239</v>
      </c>
      <c r="B105" s="26" t="s">
        <v>837</v>
      </c>
      <c r="C105" s="36" t="s">
        <v>24</v>
      </c>
      <c r="D105" s="75">
        <v>150</v>
      </c>
      <c r="E105" s="100"/>
      <c r="F105" s="27">
        <f t="shared" ref="F105:F107" si="6">D105*E105</f>
        <v>0</v>
      </c>
      <c r="H105" s="38"/>
      <c r="I105" s="38"/>
      <c r="J105" s="38"/>
      <c r="K105" s="38"/>
      <c r="L105" s="38"/>
      <c r="M105" s="38"/>
      <c r="N105" s="38"/>
      <c r="O105" s="38"/>
      <c r="P105" s="38"/>
      <c r="Q105" s="38"/>
      <c r="R105" s="38"/>
      <c r="S105" s="38"/>
      <c r="T105" s="38"/>
      <c r="U105" s="38"/>
      <c r="V105" s="38"/>
      <c r="W105" s="38"/>
    </row>
    <row r="106" spans="1:23" s="124" customFormat="1" ht="24">
      <c r="A106" s="25" t="s">
        <v>240</v>
      </c>
      <c r="B106" s="26" t="s">
        <v>277</v>
      </c>
      <c r="C106" s="36" t="s">
        <v>24</v>
      </c>
      <c r="D106" s="75">
        <v>1100</v>
      </c>
      <c r="E106" s="100"/>
      <c r="F106" s="27">
        <f t="shared" si="6"/>
        <v>0</v>
      </c>
      <c r="H106" s="38"/>
      <c r="I106" s="38"/>
      <c r="J106" s="38"/>
      <c r="K106" s="38"/>
      <c r="L106" s="38"/>
      <c r="M106" s="38"/>
      <c r="N106" s="38"/>
      <c r="O106" s="38"/>
      <c r="P106" s="38"/>
      <c r="Q106" s="38"/>
      <c r="R106" s="38"/>
      <c r="S106" s="38"/>
      <c r="T106" s="38"/>
      <c r="U106" s="38"/>
      <c r="V106" s="38"/>
      <c r="W106" s="38"/>
    </row>
    <row r="107" spans="1:23" s="124" customFormat="1" ht="36">
      <c r="A107" s="25" t="s">
        <v>241</v>
      </c>
      <c r="B107" s="26" t="s">
        <v>242</v>
      </c>
      <c r="C107" s="36" t="s">
        <v>24</v>
      </c>
      <c r="D107" s="75">
        <v>1100</v>
      </c>
      <c r="E107" s="100"/>
      <c r="F107" s="27">
        <f t="shared" si="6"/>
        <v>0</v>
      </c>
      <c r="H107" s="38"/>
      <c r="I107" s="38"/>
      <c r="J107" s="38"/>
      <c r="K107" s="38"/>
      <c r="L107" s="38"/>
      <c r="M107" s="38"/>
      <c r="N107" s="38"/>
      <c r="O107" s="38"/>
      <c r="P107" s="38"/>
      <c r="Q107" s="38"/>
      <c r="R107" s="38"/>
      <c r="S107" s="38"/>
      <c r="T107" s="38"/>
      <c r="U107" s="38"/>
      <c r="V107" s="38"/>
      <c r="W107" s="38"/>
    </row>
    <row r="108" spans="1:23" s="124" customFormat="1" ht="14.25">
      <c r="A108" s="23" t="s">
        <v>243</v>
      </c>
      <c r="B108" s="23" t="s">
        <v>823</v>
      </c>
      <c r="C108" s="36"/>
      <c r="D108" s="75"/>
      <c r="E108" s="115"/>
      <c r="F108" s="24"/>
      <c r="H108" s="38"/>
      <c r="I108" s="38"/>
      <c r="J108" s="38"/>
      <c r="K108" s="38"/>
      <c r="L108" s="38"/>
      <c r="M108" s="38"/>
      <c r="N108" s="38"/>
      <c r="O108" s="38"/>
      <c r="P108" s="38"/>
      <c r="Q108" s="38"/>
      <c r="R108" s="38"/>
      <c r="S108" s="38"/>
      <c r="T108" s="38"/>
      <c r="U108" s="38"/>
      <c r="V108" s="38"/>
      <c r="W108" s="38"/>
    </row>
    <row r="109" spans="1:23" s="124" customFormat="1" ht="48">
      <c r="A109" s="25" t="s">
        <v>244</v>
      </c>
      <c r="B109" s="26" t="s">
        <v>245</v>
      </c>
      <c r="C109" s="36" t="s">
        <v>24</v>
      </c>
      <c r="D109" s="75">
        <v>1530</v>
      </c>
      <c r="E109" s="100"/>
      <c r="F109" s="27">
        <f>D109*E109</f>
        <v>0</v>
      </c>
      <c r="H109" s="38"/>
      <c r="I109" s="38"/>
      <c r="J109" s="38"/>
      <c r="K109" s="38"/>
      <c r="L109" s="38"/>
      <c r="M109" s="38"/>
      <c r="N109" s="38"/>
      <c r="O109" s="38"/>
      <c r="P109" s="38"/>
      <c r="Q109" s="38"/>
      <c r="R109" s="38"/>
      <c r="S109" s="38"/>
      <c r="T109" s="38"/>
      <c r="U109" s="38"/>
      <c r="V109" s="38"/>
      <c r="W109" s="38"/>
    </row>
    <row r="110" spans="1:23" s="124" customFormat="1" ht="24">
      <c r="A110" s="25" t="s">
        <v>247</v>
      </c>
      <c r="B110" s="26" t="s">
        <v>246</v>
      </c>
      <c r="C110" s="36" t="s">
        <v>29</v>
      </c>
      <c r="D110" s="75">
        <v>250</v>
      </c>
      <c r="E110" s="100"/>
      <c r="F110" s="27">
        <f>D110*E110</f>
        <v>0</v>
      </c>
      <c r="H110" s="38"/>
      <c r="I110" s="38"/>
      <c r="J110" s="38"/>
      <c r="K110" s="38"/>
      <c r="L110" s="38"/>
      <c r="M110" s="38"/>
      <c r="N110" s="38"/>
      <c r="O110" s="38"/>
      <c r="P110" s="38"/>
      <c r="Q110" s="38"/>
      <c r="R110" s="38"/>
      <c r="S110" s="38"/>
      <c r="T110" s="38"/>
      <c r="U110" s="38"/>
      <c r="V110" s="38"/>
      <c r="W110" s="38"/>
    </row>
    <row r="111" spans="1:23" s="124" customFormat="1" ht="25.5">
      <c r="A111" s="23" t="s">
        <v>248</v>
      </c>
      <c r="B111" s="23" t="s">
        <v>250</v>
      </c>
      <c r="C111" s="36"/>
      <c r="D111" s="75"/>
      <c r="E111" s="115"/>
      <c r="F111" s="24"/>
      <c r="H111" s="38"/>
      <c r="I111" s="38"/>
      <c r="J111" s="38"/>
      <c r="K111" s="38"/>
      <c r="L111" s="38"/>
      <c r="M111" s="38"/>
      <c r="N111" s="38"/>
      <c r="O111" s="38"/>
      <c r="P111" s="38"/>
      <c r="Q111" s="38"/>
      <c r="R111" s="38"/>
      <c r="S111" s="38"/>
      <c r="T111" s="38"/>
      <c r="U111" s="38"/>
      <c r="V111" s="38"/>
      <c r="W111" s="38"/>
    </row>
    <row r="112" spans="1:23" s="124" customFormat="1">
      <c r="A112" s="25" t="s">
        <v>249</v>
      </c>
      <c r="B112" s="26" t="s">
        <v>824</v>
      </c>
      <c r="C112" s="36" t="s">
        <v>24</v>
      </c>
      <c r="D112" s="75">
        <v>85</v>
      </c>
      <c r="E112" s="100"/>
      <c r="F112" s="27">
        <f>D112*E112</f>
        <v>0</v>
      </c>
      <c r="H112" s="38"/>
      <c r="I112" s="38"/>
      <c r="J112" s="38"/>
      <c r="K112" s="38"/>
      <c r="L112" s="38"/>
      <c r="M112" s="38"/>
      <c r="N112" s="38"/>
      <c r="O112" s="38"/>
      <c r="P112" s="38"/>
      <c r="Q112" s="38"/>
      <c r="R112" s="38"/>
      <c r="S112" s="38"/>
      <c r="T112" s="38"/>
      <c r="U112" s="38"/>
      <c r="V112" s="38"/>
      <c r="W112" s="38"/>
    </row>
    <row r="113" spans="1:23" s="124" customFormat="1">
      <c r="A113" s="25" t="s">
        <v>252</v>
      </c>
      <c r="B113" s="26" t="s">
        <v>825</v>
      </c>
      <c r="C113" s="36" t="s">
        <v>24</v>
      </c>
      <c r="D113" s="75">
        <v>24</v>
      </c>
      <c r="E113" s="100"/>
      <c r="F113" s="27">
        <f t="shared" ref="F113:F115" si="7">D113*E113</f>
        <v>0</v>
      </c>
      <c r="H113" s="38"/>
      <c r="I113" s="38"/>
      <c r="J113" s="38"/>
      <c r="K113" s="38"/>
      <c r="L113" s="38"/>
      <c r="M113" s="38"/>
      <c r="N113" s="38"/>
      <c r="O113" s="38"/>
      <c r="P113" s="38"/>
      <c r="Q113" s="38"/>
      <c r="R113" s="38"/>
      <c r="S113" s="38"/>
      <c r="T113" s="38"/>
      <c r="U113" s="38"/>
      <c r="V113" s="38"/>
      <c r="W113" s="38"/>
    </row>
    <row r="114" spans="1:23" s="124" customFormat="1" ht="24">
      <c r="A114" s="25" t="s">
        <v>253</v>
      </c>
      <c r="B114" s="26" t="s">
        <v>826</v>
      </c>
      <c r="C114" s="36" t="s">
        <v>28</v>
      </c>
      <c r="D114" s="76">
        <v>3</v>
      </c>
      <c r="E114" s="100"/>
      <c r="F114" s="27">
        <f t="shared" si="7"/>
        <v>0</v>
      </c>
      <c r="H114" s="38"/>
      <c r="I114" s="38"/>
      <c r="J114" s="38"/>
      <c r="K114" s="38"/>
      <c r="L114" s="38"/>
      <c r="M114" s="38"/>
      <c r="N114" s="38"/>
      <c r="O114" s="38"/>
      <c r="P114" s="38"/>
      <c r="Q114" s="38"/>
      <c r="R114" s="38"/>
      <c r="S114" s="38"/>
      <c r="T114" s="38"/>
      <c r="U114" s="38"/>
      <c r="V114" s="38"/>
      <c r="W114" s="38"/>
    </row>
    <row r="115" spans="1:23" s="124" customFormat="1">
      <c r="A115" s="25" t="s">
        <v>254</v>
      </c>
      <c r="B115" s="26" t="s">
        <v>827</v>
      </c>
      <c r="C115" s="36" t="s">
        <v>24</v>
      </c>
      <c r="D115" s="75">
        <v>26</v>
      </c>
      <c r="E115" s="100"/>
      <c r="F115" s="27">
        <f t="shared" si="7"/>
        <v>0</v>
      </c>
      <c r="H115" s="38"/>
      <c r="I115" s="38"/>
      <c r="J115" s="38"/>
      <c r="K115" s="38"/>
      <c r="L115" s="38"/>
      <c r="M115" s="38"/>
      <c r="N115" s="38"/>
      <c r="O115" s="38"/>
      <c r="P115" s="38"/>
      <c r="Q115" s="38"/>
      <c r="R115" s="38"/>
      <c r="S115" s="38"/>
      <c r="T115" s="38"/>
      <c r="U115" s="38"/>
      <c r="V115" s="38"/>
      <c r="W115" s="38"/>
    </row>
    <row r="116" spans="1:23" s="124" customFormat="1" ht="14.25">
      <c r="A116" s="23" t="s">
        <v>255</v>
      </c>
      <c r="B116" s="23" t="s">
        <v>257</v>
      </c>
      <c r="C116" s="36"/>
      <c r="D116" s="75"/>
      <c r="E116" s="115"/>
      <c r="F116" s="24"/>
      <c r="H116" s="38"/>
      <c r="I116" s="38"/>
      <c r="J116" s="38"/>
      <c r="K116" s="38"/>
      <c r="L116" s="38"/>
      <c r="M116" s="38"/>
      <c r="N116" s="38"/>
      <c r="O116" s="38"/>
      <c r="P116" s="38"/>
      <c r="Q116" s="38"/>
      <c r="R116" s="38"/>
      <c r="S116" s="38"/>
      <c r="T116" s="38"/>
      <c r="U116" s="38"/>
      <c r="V116" s="38"/>
      <c r="W116" s="38"/>
    </row>
    <row r="117" spans="1:23" s="124" customFormat="1" ht="24">
      <c r="A117" s="25" t="s">
        <v>256</v>
      </c>
      <c r="B117" s="26" t="s">
        <v>828</v>
      </c>
      <c r="C117" s="36" t="s">
        <v>23</v>
      </c>
      <c r="D117" s="75">
        <v>80</v>
      </c>
      <c r="E117" s="100"/>
      <c r="F117" s="27">
        <f>D117*E117</f>
        <v>0</v>
      </c>
      <c r="H117" s="38"/>
      <c r="I117" s="38"/>
      <c r="J117" s="38"/>
      <c r="K117" s="38"/>
      <c r="L117" s="38"/>
      <c r="M117" s="38"/>
      <c r="N117" s="38"/>
      <c r="O117" s="38"/>
      <c r="P117" s="38"/>
      <c r="Q117" s="38"/>
      <c r="R117" s="38"/>
      <c r="S117" s="38"/>
      <c r="T117" s="38"/>
      <c r="U117" s="38"/>
      <c r="V117" s="38"/>
      <c r="W117" s="38"/>
    </row>
    <row r="118" spans="1:23" s="124" customFormat="1" ht="36">
      <c r="A118" s="25" t="s">
        <v>258</v>
      </c>
      <c r="B118" s="26" t="s">
        <v>260</v>
      </c>
      <c r="C118" s="36" t="s">
        <v>23</v>
      </c>
      <c r="D118" s="75">
        <v>202</v>
      </c>
      <c r="E118" s="100"/>
      <c r="F118" s="27">
        <f t="shared" ref="F118:F120" si="8">D118*E118</f>
        <v>0</v>
      </c>
      <c r="H118" s="38"/>
      <c r="I118" s="38"/>
      <c r="J118" s="38"/>
      <c r="K118" s="38"/>
      <c r="L118" s="38"/>
      <c r="M118" s="38"/>
      <c r="N118" s="38"/>
      <c r="O118" s="38"/>
      <c r="P118" s="38"/>
      <c r="Q118" s="38"/>
      <c r="R118" s="38"/>
      <c r="S118" s="38"/>
      <c r="T118" s="38"/>
      <c r="U118" s="38"/>
      <c r="V118" s="38"/>
      <c r="W118" s="38"/>
    </row>
    <row r="119" spans="1:23" s="124" customFormat="1" ht="24">
      <c r="A119" s="25" t="s">
        <v>259</v>
      </c>
      <c r="B119" s="26" t="s">
        <v>829</v>
      </c>
      <c r="C119" s="36" t="s">
        <v>24</v>
      </c>
      <c r="D119" s="75">
        <v>890</v>
      </c>
      <c r="E119" s="100"/>
      <c r="F119" s="27">
        <f t="shared" si="8"/>
        <v>0</v>
      </c>
      <c r="H119" s="38"/>
      <c r="I119" s="38"/>
      <c r="J119" s="38"/>
      <c r="K119" s="38"/>
      <c r="L119" s="38"/>
      <c r="M119" s="38"/>
      <c r="N119" s="38"/>
      <c r="O119" s="38"/>
      <c r="P119" s="38"/>
      <c r="Q119" s="38"/>
      <c r="R119" s="38"/>
      <c r="S119" s="38"/>
      <c r="T119" s="38"/>
      <c r="U119" s="38"/>
      <c r="V119" s="38"/>
      <c r="W119" s="38"/>
    </row>
    <row r="120" spans="1:23" s="124" customFormat="1">
      <c r="A120" s="25" t="s">
        <v>263</v>
      </c>
      <c r="B120" s="26" t="s">
        <v>830</v>
      </c>
      <c r="C120" s="36" t="s">
        <v>23</v>
      </c>
      <c r="D120" s="75">
        <v>15.15</v>
      </c>
      <c r="E120" s="100"/>
      <c r="F120" s="27">
        <f t="shared" si="8"/>
        <v>0</v>
      </c>
      <c r="H120" s="38"/>
      <c r="I120" s="38"/>
      <c r="J120" s="38"/>
      <c r="K120" s="38"/>
      <c r="L120" s="38"/>
      <c r="M120" s="38"/>
      <c r="N120" s="38"/>
      <c r="O120" s="38"/>
      <c r="P120" s="38"/>
      <c r="Q120" s="38"/>
      <c r="R120" s="38"/>
      <c r="S120" s="38"/>
      <c r="T120" s="38"/>
      <c r="U120" s="38"/>
      <c r="V120" s="38"/>
      <c r="W120" s="38"/>
    </row>
    <row r="121" spans="1:23" s="124" customFormat="1" ht="14.25">
      <c r="A121" s="23" t="s">
        <v>261</v>
      </c>
      <c r="B121" s="23" t="s">
        <v>326</v>
      </c>
      <c r="C121" s="36"/>
      <c r="D121" s="75"/>
      <c r="E121" s="115"/>
      <c r="F121" s="24"/>
      <c r="H121" s="38"/>
      <c r="I121" s="38"/>
      <c r="J121" s="38"/>
      <c r="K121" s="38"/>
      <c r="L121" s="38"/>
      <c r="M121" s="38"/>
      <c r="N121" s="38"/>
      <c r="O121" s="38"/>
      <c r="P121" s="38"/>
      <c r="Q121" s="38"/>
      <c r="R121" s="38"/>
      <c r="S121" s="38"/>
      <c r="T121" s="38"/>
      <c r="U121" s="38"/>
      <c r="V121" s="38"/>
      <c r="W121" s="38"/>
    </row>
    <row r="122" spans="1:23" s="124" customFormat="1" ht="24">
      <c r="A122" s="25" t="s">
        <v>262</v>
      </c>
      <c r="B122" s="26" t="s">
        <v>264</v>
      </c>
      <c r="C122" s="36" t="s">
        <v>27</v>
      </c>
      <c r="D122" s="75">
        <v>150</v>
      </c>
      <c r="E122" s="100"/>
      <c r="F122" s="27">
        <f t="shared" ref="F122" si="9">D122*E122</f>
        <v>0</v>
      </c>
      <c r="H122" s="38"/>
      <c r="I122" s="38"/>
      <c r="J122" s="38"/>
      <c r="K122" s="38"/>
      <c r="L122" s="38"/>
      <c r="M122" s="38"/>
      <c r="N122" s="38"/>
      <c r="O122" s="38"/>
      <c r="P122" s="38"/>
      <c r="Q122" s="38"/>
      <c r="R122" s="38"/>
      <c r="S122" s="38"/>
      <c r="T122" s="38"/>
      <c r="U122" s="38"/>
      <c r="V122" s="38"/>
      <c r="W122" s="38"/>
    </row>
    <row r="123" spans="1:23" s="124" customFormat="1">
      <c r="A123" s="50" t="s">
        <v>265</v>
      </c>
      <c r="B123" s="50" t="s">
        <v>831</v>
      </c>
      <c r="C123" s="44"/>
      <c r="D123" s="74"/>
      <c r="E123" s="112"/>
      <c r="F123" s="52">
        <f>SUM(F124:F144)</f>
        <v>0</v>
      </c>
      <c r="H123" s="38"/>
      <c r="I123" s="38"/>
      <c r="J123" s="38"/>
      <c r="K123" s="38"/>
      <c r="L123" s="38"/>
      <c r="M123" s="38"/>
      <c r="N123" s="38"/>
      <c r="O123" s="38"/>
      <c r="P123" s="38"/>
      <c r="Q123" s="38"/>
      <c r="R123" s="38"/>
      <c r="S123" s="38"/>
      <c r="T123" s="38"/>
      <c r="U123" s="38"/>
      <c r="V123" s="38"/>
      <c r="W123" s="38"/>
    </row>
    <row r="124" spans="1:23" s="124" customFormat="1" ht="14.25">
      <c r="A124" s="23" t="s">
        <v>267</v>
      </c>
      <c r="B124" s="23" t="s">
        <v>229</v>
      </c>
      <c r="C124" s="36"/>
      <c r="D124" s="75"/>
      <c r="E124" s="115"/>
      <c r="F124" s="24"/>
      <c r="H124" s="38"/>
      <c r="I124" s="38"/>
      <c r="J124" s="38"/>
      <c r="K124" s="38"/>
      <c r="L124" s="38"/>
      <c r="M124" s="38"/>
      <c r="N124" s="38"/>
      <c r="O124" s="38"/>
      <c r="P124" s="38"/>
      <c r="Q124" s="38"/>
      <c r="R124" s="38"/>
      <c r="S124" s="38"/>
      <c r="T124" s="38"/>
      <c r="U124" s="38"/>
      <c r="V124" s="38"/>
      <c r="W124" s="38"/>
    </row>
    <row r="125" spans="1:23" s="124" customFormat="1" ht="14.25">
      <c r="A125" s="25" t="s">
        <v>268</v>
      </c>
      <c r="B125" s="26" t="s">
        <v>266</v>
      </c>
      <c r="C125" s="36"/>
      <c r="D125" s="75"/>
      <c r="E125" s="115"/>
      <c r="F125" s="24"/>
      <c r="H125" s="38"/>
      <c r="I125" s="38"/>
      <c r="J125" s="38"/>
      <c r="K125" s="38"/>
      <c r="L125" s="38"/>
      <c r="M125" s="38"/>
      <c r="N125" s="38"/>
      <c r="O125" s="38"/>
      <c r="P125" s="38"/>
      <c r="Q125" s="38"/>
      <c r="R125" s="38"/>
      <c r="S125" s="38"/>
      <c r="T125" s="38"/>
      <c r="U125" s="38"/>
      <c r="V125" s="38"/>
      <c r="W125" s="38"/>
    </row>
    <row r="126" spans="1:23" s="124" customFormat="1" ht="60">
      <c r="A126" s="25" t="s">
        <v>269</v>
      </c>
      <c r="B126" s="26" t="s">
        <v>272</v>
      </c>
      <c r="C126" s="36"/>
      <c r="D126" s="75"/>
      <c r="E126" s="115"/>
      <c r="F126" s="24"/>
      <c r="H126" s="38"/>
      <c r="I126" s="38"/>
      <c r="J126" s="38"/>
      <c r="K126" s="38"/>
      <c r="L126" s="38"/>
      <c r="M126" s="38"/>
      <c r="N126" s="38"/>
      <c r="O126" s="38"/>
      <c r="P126" s="38"/>
      <c r="Q126" s="38"/>
      <c r="R126" s="38"/>
      <c r="S126" s="38"/>
      <c r="T126" s="38"/>
      <c r="U126" s="38"/>
      <c r="V126" s="38"/>
      <c r="W126" s="38"/>
    </row>
    <row r="127" spans="1:23" s="124" customFormat="1" ht="132">
      <c r="A127" s="25" t="s">
        <v>270</v>
      </c>
      <c r="B127" s="26" t="s">
        <v>273</v>
      </c>
      <c r="C127" s="36"/>
      <c r="D127" s="75"/>
      <c r="E127" s="115"/>
      <c r="F127" s="24"/>
      <c r="H127" s="38"/>
      <c r="I127" s="38"/>
      <c r="J127" s="38"/>
      <c r="K127" s="38"/>
      <c r="L127" s="38"/>
      <c r="M127" s="38"/>
      <c r="N127" s="38"/>
      <c r="O127" s="38"/>
      <c r="P127" s="38"/>
      <c r="Q127" s="38"/>
      <c r="R127" s="38"/>
      <c r="S127" s="38"/>
      <c r="T127" s="38"/>
      <c r="U127" s="38"/>
      <c r="V127" s="38"/>
      <c r="W127" s="38"/>
    </row>
    <row r="128" spans="1:23" s="124" customFormat="1" ht="48">
      <c r="A128" s="25" t="s">
        <v>271</v>
      </c>
      <c r="B128" s="26" t="s">
        <v>884</v>
      </c>
      <c r="C128" s="36"/>
      <c r="D128" s="75"/>
      <c r="E128" s="115"/>
      <c r="F128" s="24"/>
      <c r="H128" s="38"/>
      <c r="I128" s="38"/>
      <c r="J128" s="38"/>
      <c r="K128" s="38"/>
      <c r="L128" s="38"/>
      <c r="M128" s="38"/>
      <c r="N128" s="38"/>
      <c r="O128" s="38"/>
      <c r="P128" s="38"/>
      <c r="Q128" s="38"/>
      <c r="R128" s="38"/>
      <c r="S128" s="38"/>
      <c r="T128" s="38"/>
      <c r="U128" s="38"/>
      <c r="V128" s="38"/>
      <c r="W128" s="38"/>
    </row>
    <row r="129" spans="1:23" s="124" customFormat="1" ht="25.5">
      <c r="A129" s="23" t="s">
        <v>274</v>
      </c>
      <c r="B129" s="23" t="s">
        <v>832</v>
      </c>
      <c r="C129" s="36"/>
      <c r="D129" s="75"/>
      <c r="E129" s="115"/>
      <c r="F129" s="24"/>
      <c r="H129" s="38"/>
      <c r="I129" s="38"/>
      <c r="J129" s="38"/>
      <c r="K129" s="38"/>
      <c r="L129" s="38"/>
      <c r="M129" s="38"/>
      <c r="N129" s="38"/>
      <c r="O129" s="38"/>
      <c r="P129" s="38"/>
      <c r="Q129" s="38"/>
      <c r="R129" s="38"/>
      <c r="S129" s="38"/>
      <c r="T129" s="38"/>
      <c r="U129" s="38"/>
      <c r="V129" s="38"/>
      <c r="W129" s="38"/>
    </row>
    <row r="130" spans="1:23" s="124" customFormat="1" ht="36">
      <c r="A130" s="25" t="s">
        <v>275</v>
      </c>
      <c r="B130" s="26" t="s">
        <v>822</v>
      </c>
      <c r="C130" s="36" t="s">
        <v>24</v>
      </c>
      <c r="D130" s="75">
        <v>80.3</v>
      </c>
      <c r="E130" s="100"/>
      <c r="F130" s="27">
        <f>D130*E130</f>
        <v>0</v>
      </c>
      <c r="H130" s="38"/>
      <c r="I130" s="38"/>
      <c r="J130" s="38"/>
      <c r="K130" s="38"/>
      <c r="L130" s="38"/>
      <c r="M130" s="38"/>
      <c r="N130" s="38"/>
      <c r="O130" s="38"/>
      <c r="P130" s="38"/>
      <c r="Q130" s="38"/>
      <c r="R130" s="38"/>
      <c r="S130" s="38"/>
      <c r="T130" s="38"/>
      <c r="U130" s="38"/>
      <c r="V130" s="38"/>
      <c r="W130" s="38"/>
    </row>
    <row r="131" spans="1:23" s="124" customFormat="1" ht="36">
      <c r="A131" s="25" t="s">
        <v>278</v>
      </c>
      <c r="B131" s="26" t="s">
        <v>837</v>
      </c>
      <c r="C131" s="36" t="s">
        <v>24</v>
      </c>
      <c r="D131" s="75">
        <v>35</v>
      </c>
      <c r="E131" s="100"/>
      <c r="F131" s="27">
        <f t="shared" ref="F131:F133" si="10">D131*E131</f>
        <v>0</v>
      </c>
      <c r="H131" s="38"/>
      <c r="I131" s="38"/>
      <c r="J131" s="38"/>
      <c r="K131" s="38"/>
      <c r="L131" s="38"/>
      <c r="M131" s="38"/>
      <c r="N131" s="38"/>
      <c r="O131" s="38"/>
      <c r="P131" s="38"/>
      <c r="Q131" s="38"/>
      <c r="R131" s="38"/>
      <c r="S131" s="38"/>
      <c r="T131" s="38"/>
      <c r="U131" s="38"/>
      <c r="V131" s="38"/>
      <c r="W131" s="38"/>
    </row>
    <row r="132" spans="1:23" s="124" customFormat="1" ht="24">
      <c r="A132" s="25" t="s">
        <v>279</v>
      </c>
      <c r="B132" s="26" t="s">
        <v>276</v>
      </c>
      <c r="C132" s="36" t="s">
        <v>24</v>
      </c>
      <c r="D132" s="75">
        <v>80.3</v>
      </c>
      <c r="E132" s="100"/>
      <c r="F132" s="27">
        <f t="shared" si="10"/>
        <v>0</v>
      </c>
      <c r="H132" s="38"/>
      <c r="I132" s="38"/>
      <c r="J132" s="38"/>
      <c r="K132" s="38"/>
      <c r="L132" s="38"/>
      <c r="M132" s="38"/>
      <c r="N132" s="38"/>
      <c r="O132" s="38"/>
      <c r="P132" s="38"/>
      <c r="Q132" s="38"/>
      <c r="R132" s="38"/>
      <c r="S132" s="38"/>
      <c r="T132" s="38"/>
      <c r="U132" s="38"/>
      <c r="V132" s="38"/>
      <c r="W132" s="38"/>
    </row>
    <row r="133" spans="1:23" s="124" customFormat="1" ht="36">
      <c r="A133" s="25" t="s">
        <v>280</v>
      </c>
      <c r="B133" s="26" t="s">
        <v>242</v>
      </c>
      <c r="C133" s="36" t="s">
        <v>24</v>
      </c>
      <c r="D133" s="75">
        <v>80.3</v>
      </c>
      <c r="E133" s="100"/>
      <c r="F133" s="27">
        <f t="shared" si="10"/>
        <v>0</v>
      </c>
      <c r="H133" s="38"/>
      <c r="I133" s="38"/>
      <c r="J133" s="38"/>
      <c r="K133" s="38"/>
      <c r="L133" s="38"/>
      <c r="M133" s="38"/>
      <c r="N133" s="38"/>
      <c r="O133" s="38"/>
      <c r="P133" s="38"/>
      <c r="Q133" s="38"/>
      <c r="R133" s="38"/>
      <c r="S133" s="38"/>
      <c r="T133" s="38"/>
      <c r="U133" s="38"/>
      <c r="V133" s="38"/>
      <c r="W133" s="38"/>
    </row>
    <row r="134" spans="1:23" s="124" customFormat="1" ht="25.5">
      <c r="A134" s="23" t="s">
        <v>281</v>
      </c>
      <c r="B134" s="23" t="s">
        <v>250</v>
      </c>
      <c r="C134" s="36"/>
      <c r="D134" s="75"/>
      <c r="E134" s="115"/>
      <c r="F134" s="24"/>
      <c r="H134" s="38"/>
      <c r="I134" s="38"/>
      <c r="J134" s="38"/>
      <c r="K134" s="38"/>
      <c r="L134" s="38"/>
      <c r="M134" s="38"/>
      <c r="N134" s="38"/>
      <c r="O134" s="38"/>
      <c r="P134" s="38"/>
      <c r="Q134" s="38"/>
      <c r="R134" s="38"/>
      <c r="S134" s="38"/>
      <c r="T134" s="38"/>
      <c r="U134" s="38"/>
      <c r="V134" s="38"/>
      <c r="W134" s="38"/>
    </row>
    <row r="135" spans="1:23" s="124" customFormat="1">
      <c r="A135" s="25" t="s">
        <v>285</v>
      </c>
      <c r="B135" s="26" t="s">
        <v>824</v>
      </c>
      <c r="C135" s="36" t="s">
        <v>24</v>
      </c>
      <c r="D135" s="75">
        <v>25</v>
      </c>
      <c r="E135" s="100"/>
      <c r="F135" s="27">
        <f>D135*E135</f>
        <v>0</v>
      </c>
      <c r="H135" s="38"/>
      <c r="I135" s="38"/>
      <c r="J135" s="38"/>
      <c r="K135" s="38"/>
      <c r="L135" s="38"/>
      <c r="M135" s="38"/>
      <c r="N135" s="38"/>
      <c r="O135" s="38"/>
      <c r="P135" s="38"/>
      <c r="Q135" s="38"/>
      <c r="R135" s="38"/>
      <c r="S135" s="38"/>
      <c r="T135" s="38"/>
      <c r="U135" s="38"/>
      <c r="V135" s="38"/>
      <c r="W135" s="38"/>
    </row>
    <row r="136" spans="1:23" s="124" customFormat="1" ht="14.25">
      <c r="A136" s="23" t="s">
        <v>283</v>
      </c>
      <c r="B136" s="23" t="s">
        <v>257</v>
      </c>
      <c r="C136" s="36"/>
      <c r="D136" s="75"/>
      <c r="E136" s="115"/>
      <c r="F136" s="24"/>
      <c r="H136" s="38"/>
      <c r="I136" s="38"/>
      <c r="J136" s="38"/>
      <c r="K136" s="38"/>
      <c r="L136" s="38"/>
      <c r="M136" s="38"/>
      <c r="N136" s="38"/>
      <c r="O136" s="38"/>
      <c r="P136" s="38"/>
      <c r="Q136" s="38"/>
      <c r="R136" s="38"/>
      <c r="S136" s="38"/>
      <c r="T136" s="38"/>
      <c r="U136" s="38"/>
      <c r="V136" s="38"/>
      <c r="W136" s="38"/>
    </row>
    <row r="137" spans="1:23" s="124" customFormat="1" ht="24">
      <c r="A137" s="25" t="s">
        <v>284</v>
      </c>
      <c r="B137" s="26" t="s">
        <v>828</v>
      </c>
      <c r="C137" s="36" t="s">
        <v>23</v>
      </c>
      <c r="D137" s="75">
        <v>60</v>
      </c>
      <c r="E137" s="100"/>
      <c r="F137" s="27">
        <f>D137*E137</f>
        <v>0</v>
      </c>
      <c r="H137" s="38"/>
      <c r="I137" s="38"/>
      <c r="J137" s="38"/>
      <c r="K137" s="38"/>
      <c r="L137" s="38"/>
      <c r="M137" s="38"/>
      <c r="N137" s="38"/>
      <c r="O137" s="38"/>
      <c r="P137" s="38"/>
      <c r="Q137" s="38"/>
      <c r="R137" s="38"/>
      <c r="S137" s="38"/>
      <c r="T137" s="38"/>
      <c r="U137" s="38"/>
      <c r="V137" s="38"/>
      <c r="W137" s="38"/>
    </row>
    <row r="138" spans="1:23" s="124" customFormat="1" ht="36">
      <c r="A138" s="25" t="s">
        <v>258</v>
      </c>
      <c r="B138" s="26" t="s">
        <v>286</v>
      </c>
      <c r="C138" s="36" t="s">
        <v>23</v>
      </c>
      <c r="D138" s="75">
        <v>35</v>
      </c>
      <c r="E138" s="100"/>
      <c r="F138" s="27">
        <f t="shared" ref="F138:F139" si="11">D138*E138</f>
        <v>0</v>
      </c>
      <c r="H138" s="38"/>
      <c r="I138" s="38"/>
      <c r="J138" s="38"/>
      <c r="K138" s="38"/>
      <c r="L138" s="38"/>
      <c r="M138" s="38"/>
      <c r="N138" s="38"/>
      <c r="O138" s="38"/>
      <c r="P138" s="38"/>
      <c r="Q138" s="38"/>
      <c r="R138" s="38"/>
      <c r="S138" s="38"/>
      <c r="T138" s="38"/>
      <c r="U138" s="38"/>
      <c r="V138" s="38"/>
      <c r="W138" s="38"/>
    </row>
    <row r="139" spans="1:23" s="124" customFormat="1" ht="24">
      <c r="A139" s="25" t="s">
        <v>259</v>
      </c>
      <c r="B139" s="26" t="s">
        <v>863</v>
      </c>
      <c r="C139" s="36" t="s">
        <v>24</v>
      </c>
      <c r="D139" s="75">
        <v>82</v>
      </c>
      <c r="E139" s="100"/>
      <c r="F139" s="27">
        <f t="shared" si="11"/>
        <v>0</v>
      </c>
      <c r="H139" s="38"/>
      <c r="I139" s="38"/>
      <c r="J139" s="38"/>
      <c r="K139" s="38"/>
      <c r="L139" s="38"/>
      <c r="M139" s="38"/>
      <c r="N139" s="38"/>
      <c r="O139" s="38"/>
      <c r="P139" s="38"/>
      <c r="Q139" s="38"/>
      <c r="R139" s="38"/>
      <c r="S139" s="38"/>
      <c r="T139" s="38"/>
      <c r="U139" s="38"/>
      <c r="V139" s="38"/>
      <c r="W139" s="38"/>
    </row>
    <row r="140" spans="1:23" s="124" customFormat="1" ht="14.25">
      <c r="A140" s="23" t="s">
        <v>287</v>
      </c>
      <c r="B140" s="23" t="s">
        <v>326</v>
      </c>
      <c r="C140" s="36"/>
      <c r="D140" s="75"/>
      <c r="E140" s="115"/>
      <c r="F140" s="24"/>
      <c r="H140" s="38"/>
      <c r="I140" s="38"/>
      <c r="J140" s="38"/>
      <c r="K140" s="38"/>
      <c r="L140" s="38"/>
      <c r="M140" s="38"/>
      <c r="N140" s="38"/>
      <c r="O140" s="38"/>
      <c r="P140" s="38"/>
      <c r="Q140" s="38"/>
      <c r="R140" s="38"/>
      <c r="S140" s="38"/>
      <c r="T140" s="38"/>
      <c r="U140" s="38"/>
      <c r="V140" s="38"/>
      <c r="W140" s="38"/>
    </row>
    <row r="141" spans="1:23" s="124" customFormat="1" ht="24">
      <c r="A141" s="25" t="s">
        <v>282</v>
      </c>
      <c r="B141" s="26" t="s">
        <v>288</v>
      </c>
      <c r="C141" s="36" t="s">
        <v>27</v>
      </c>
      <c r="D141" s="75">
        <v>150</v>
      </c>
      <c r="E141" s="100"/>
      <c r="F141" s="27">
        <f t="shared" ref="F141:F144" si="12">D141*E141</f>
        <v>0</v>
      </c>
      <c r="H141" s="38"/>
      <c r="I141" s="38"/>
      <c r="J141" s="38"/>
      <c r="K141" s="38"/>
      <c r="L141" s="38"/>
      <c r="M141" s="38"/>
      <c r="N141" s="38"/>
      <c r="O141" s="38"/>
      <c r="P141" s="38"/>
      <c r="Q141" s="38"/>
      <c r="R141" s="38"/>
      <c r="S141" s="38"/>
      <c r="T141" s="38"/>
      <c r="U141" s="38"/>
      <c r="V141" s="38"/>
      <c r="W141" s="38"/>
    </row>
    <row r="142" spans="1:23" s="124" customFormat="1">
      <c r="A142" s="25" t="s">
        <v>289</v>
      </c>
      <c r="B142" s="26" t="s">
        <v>834</v>
      </c>
      <c r="C142" s="36" t="s">
        <v>24</v>
      </c>
      <c r="D142" s="75">
        <v>22.5</v>
      </c>
      <c r="E142" s="100"/>
      <c r="F142" s="27">
        <f t="shared" si="12"/>
        <v>0</v>
      </c>
      <c r="H142" s="38"/>
      <c r="I142" s="38"/>
      <c r="J142" s="38"/>
      <c r="K142" s="38"/>
      <c r="L142" s="38"/>
      <c r="M142" s="38"/>
      <c r="N142" s="38"/>
      <c r="O142" s="38"/>
      <c r="P142" s="38"/>
      <c r="Q142" s="38"/>
      <c r="R142" s="38"/>
      <c r="S142" s="38"/>
      <c r="T142" s="38"/>
      <c r="U142" s="38"/>
      <c r="V142" s="38"/>
      <c r="W142" s="38"/>
    </row>
    <row r="143" spans="1:23" s="124" customFormat="1">
      <c r="A143" s="25" t="s">
        <v>290</v>
      </c>
      <c r="B143" s="26" t="s">
        <v>835</v>
      </c>
      <c r="C143" s="36" t="s">
        <v>24</v>
      </c>
      <c r="D143" s="75">
        <v>22.5</v>
      </c>
      <c r="E143" s="100"/>
      <c r="F143" s="27">
        <f t="shared" si="12"/>
        <v>0</v>
      </c>
      <c r="H143" s="38"/>
      <c r="I143" s="38"/>
      <c r="J143" s="38"/>
      <c r="K143" s="38"/>
      <c r="L143" s="38"/>
      <c r="M143" s="38"/>
      <c r="N143" s="38"/>
      <c r="O143" s="38"/>
      <c r="P143" s="38"/>
      <c r="Q143" s="38"/>
      <c r="R143" s="38"/>
      <c r="S143" s="38"/>
      <c r="T143" s="38"/>
      <c r="U143" s="38"/>
      <c r="V143" s="38"/>
      <c r="W143" s="38"/>
    </row>
    <row r="144" spans="1:23" s="124" customFormat="1">
      <c r="A144" s="25" t="s">
        <v>291</v>
      </c>
      <c r="B144" s="26" t="s">
        <v>833</v>
      </c>
      <c r="C144" s="36" t="s">
        <v>24</v>
      </c>
      <c r="D144" s="75">
        <v>15</v>
      </c>
      <c r="E144" s="100"/>
      <c r="F144" s="27">
        <f t="shared" si="12"/>
        <v>0</v>
      </c>
      <c r="H144" s="38"/>
      <c r="I144" s="38"/>
      <c r="J144" s="38"/>
      <c r="K144" s="38"/>
      <c r="L144" s="38"/>
      <c r="M144" s="38"/>
      <c r="N144" s="38"/>
      <c r="O144" s="38"/>
      <c r="P144" s="38"/>
      <c r="Q144" s="38"/>
      <c r="R144" s="38"/>
      <c r="S144" s="38"/>
      <c r="T144" s="38"/>
      <c r="U144" s="38"/>
      <c r="V144" s="38"/>
      <c r="W144" s="38"/>
    </row>
    <row r="145" spans="1:23" s="124" customFormat="1">
      <c r="A145" s="50" t="s">
        <v>292</v>
      </c>
      <c r="B145" s="50" t="s">
        <v>836</v>
      </c>
      <c r="C145" s="44"/>
      <c r="D145" s="74"/>
      <c r="E145" s="112"/>
      <c r="F145" s="52">
        <f>SUM(F146:F182)</f>
        <v>0</v>
      </c>
      <c r="H145" s="38"/>
      <c r="I145" s="38"/>
      <c r="J145" s="38"/>
      <c r="K145" s="38"/>
      <c r="L145" s="38"/>
      <c r="M145" s="38"/>
      <c r="N145" s="38"/>
      <c r="O145" s="38"/>
      <c r="P145" s="38"/>
      <c r="Q145" s="38"/>
      <c r="R145" s="38"/>
      <c r="S145" s="38"/>
      <c r="T145" s="38"/>
      <c r="U145" s="38"/>
      <c r="V145" s="38"/>
      <c r="W145" s="38"/>
    </row>
    <row r="146" spans="1:23" s="124" customFormat="1" ht="14.25">
      <c r="A146" s="23" t="s">
        <v>293</v>
      </c>
      <c r="B146" s="23" t="s">
        <v>229</v>
      </c>
      <c r="C146" s="36"/>
      <c r="D146" s="75"/>
      <c r="E146" s="115"/>
      <c r="F146" s="24"/>
      <c r="H146" s="38"/>
      <c r="I146" s="38"/>
      <c r="J146" s="38"/>
      <c r="K146" s="38"/>
      <c r="L146" s="38"/>
      <c r="M146" s="38"/>
      <c r="N146" s="38"/>
      <c r="O146" s="38"/>
      <c r="P146" s="38"/>
      <c r="Q146" s="38"/>
      <c r="R146" s="38"/>
      <c r="S146" s="38"/>
      <c r="T146" s="38"/>
      <c r="U146" s="38"/>
      <c r="V146" s="38"/>
      <c r="W146" s="38"/>
    </row>
    <row r="147" spans="1:23" s="124" customFormat="1" ht="36">
      <c r="A147" s="25" t="s">
        <v>294</v>
      </c>
      <c r="B147" s="26" t="s">
        <v>295</v>
      </c>
      <c r="C147" s="36"/>
      <c r="D147" s="75"/>
      <c r="E147" s="115"/>
      <c r="F147" s="24"/>
      <c r="H147" s="38"/>
      <c r="I147" s="38"/>
      <c r="J147" s="38"/>
      <c r="K147" s="38"/>
      <c r="L147" s="38"/>
      <c r="M147" s="38"/>
      <c r="N147" s="38"/>
      <c r="O147" s="38"/>
      <c r="P147" s="38"/>
      <c r="Q147" s="38"/>
      <c r="R147" s="38"/>
      <c r="S147" s="38"/>
      <c r="T147" s="38"/>
      <c r="U147" s="38"/>
      <c r="V147" s="38"/>
      <c r="W147" s="38"/>
    </row>
    <row r="148" spans="1:23" s="124" customFormat="1" ht="108">
      <c r="A148" s="25" t="s">
        <v>299</v>
      </c>
      <c r="B148" s="26" t="s">
        <v>296</v>
      </c>
      <c r="C148" s="36"/>
      <c r="D148" s="75"/>
      <c r="E148" s="115"/>
      <c r="F148" s="24"/>
      <c r="H148" s="38"/>
      <c r="I148" s="38"/>
      <c r="J148" s="38"/>
      <c r="K148" s="38"/>
      <c r="L148" s="38"/>
      <c r="M148" s="38"/>
      <c r="N148" s="38"/>
      <c r="O148" s="38"/>
      <c r="P148" s="38"/>
      <c r="Q148" s="38"/>
      <c r="R148" s="38"/>
      <c r="S148" s="38"/>
      <c r="T148" s="38"/>
      <c r="U148" s="38"/>
      <c r="V148" s="38"/>
      <c r="W148" s="38"/>
    </row>
    <row r="149" spans="1:23" s="124" customFormat="1" ht="108">
      <c r="A149" s="25" t="s">
        <v>300</v>
      </c>
      <c r="B149" s="26" t="s">
        <v>297</v>
      </c>
      <c r="C149" s="36"/>
      <c r="D149" s="75"/>
      <c r="E149" s="115"/>
      <c r="F149" s="24"/>
      <c r="H149" s="38"/>
      <c r="I149" s="38"/>
      <c r="J149" s="38"/>
      <c r="K149" s="38"/>
      <c r="L149" s="38"/>
      <c r="M149" s="38"/>
      <c r="N149" s="38"/>
      <c r="O149" s="38"/>
      <c r="P149" s="38"/>
      <c r="Q149" s="38"/>
      <c r="R149" s="38"/>
      <c r="S149" s="38"/>
      <c r="T149" s="38"/>
      <c r="U149" s="38"/>
      <c r="V149" s="38"/>
      <c r="W149" s="38"/>
    </row>
    <row r="150" spans="1:23" s="124" customFormat="1" ht="120">
      <c r="A150" s="25" t="s">
        <v>301</v>
      </c>
      <c r="B150" s="26" t="s">
        <v>298</v>
      </c>
      <c r="C150" s="36"/>
      <c r="D150" s="75"/>
      <c r="E150" s="115"/>
      <c r="F150" s="24"/>
      <c r="H150" s="38"/>
      <c r="I150" s="38"/>
      <c r="J150" s="38"/>
      <c r="K150" s="38"/>
      <c r="L150" s="38"/>
      <c r="M150" s="38"/>
      <c r="N150" s="38"/>
      <c r="O150" s="38"/>
      <c r="P150" s="38"/>
      <c r="Q150" s="38"/>
      <c r="R150" s="38"/>
      <c r="S150" s="38"/>
      <c r="T150" s="38"/>
      <c r="U150" s="38"/>
      <c r="V150" s="38"/>
      <c r="W150" s="38"/>
    </row>
    <row r="151" spans="1:23" s="124" customFormat="1" ht="48">
      <c r="A151" s="25" t="s">
        <v>302</v>
      </c>
      <c r="B151" s="26" t="s">
        <v>883</v>
      </c>
      <c r="C151" s="36"/>
      <c r="D151" s="75"/>
      <c r="E151" s="115"/>
      <c r="F151" s="24"/>
      <c r="H151" s="38"/>
      <c r="I151" s="38"/>
      <c r="J151" s="38"/>
      <c r="K151" s="38"/>
      <c r="L151" s="38"/>
      <c r="M151" s="38"/>
      <c r="N151" s="38"/>
      <c r="O151" s="38"/>
      <c r="P151" s="38"/>
      <c r="Q151" s="38"/>
      <c r="R151" s="38"/>
      <c r="S151" s="38"/>
      <c r="T151" s="38"/>
      <c r="U151" s="38"/>
      <c r="V151" s="38"/>
      <c r="W151" s="38"/>
    </row>
    <row r="152" spans="1:23" s="124" customFormat="1" ht="24">
      <c r="A152" s="25" t="s">
        <v>338</v>
      </c>
      <c r="B152" s="26" t="s">
        <v>624</v>
      </c>
      <c r="C152" s="36"/>
      <c r="D152" s="75"/>
      <c r="E152" s="115"/>
      <c r="F152" s="24"/>
      <c r="H152" s="38"/>
      <c r="I152" s="38"/>
      <c r="J152" s="38"/>
      <c r="K152" s="38"/>
      <c r="L152" s="38"/>
      <c r="M152" s="38"/>
      <c r="N152" s="38"/>
      <c r="O152" s="38"/>
      <c r="P152" s="38"/>
      <c r="Q152" s="38"/>
      <c r="R152" s="38"/>
      <c r="S152" s="38"/>
      <c r="T152" s="38"/>
      <c r="U152" s="38"/>
      <c r="V152" s="38"/>
      <c r="W152" s="38"/>
    </row>
    <row r="153" spans="1:23" s="124" customFormat="1" ht="25.5">
      <c r="A153" s="23" t="s">
        <v>303</v>
      </c>
      <c r="B153" s="23" t="s">
        <v>309</v>
      </c>
      <c r="C153" s="36"/>
      <c r="D153" s="75"/>
      <c r="E153" s="115"/>
      <c r="F153" s="24"/>
      <c r="H153" s="38"/>
      <c r="I153" s="38"/>
      <c r="J153" s="38"/>
      <c r="K153" s="38"/>
      <c r="L153" s="38"/>
      <c r="M153" s="38"/>
      <c r="N153" s="38"/>
      <c r="O153" s="38"/>
      <c r="P153" s="38"/>
      <c r="Q153" s="38"/>
      <c r="R153" s="38"/>
      <c r="S153" s="38"/>
      <c r="T153" s="38"/>
      <c r="U153" s="38"/>
      <c r="V153" s="38"/>
      <c r="W153" s="38"/>
    </row>
    <row r="154" spans="1:23" s="124" customFormat="1" ht="36">
      <c r="A154" s="25" t="s">
        <v>304</v>
      </c>
      <c r="B154" s="26" t="s">
        <v>822</v>
      </c>
      <c r="C154" s="36" t="s">
        <v>24</v>
      </c>
      <c r="D154" s="75">
        <v>125</v>
      </c>
      <c r="E154" s="100"/>
      <c r="F154" s="27">
        <f>D154*E154</f>
        <v>0</v>
      </c>
      <c r="H154" s="38"/>
      <c r="I154" s="38"/>
      <c r="J154" s="38"/>
      <c r="K154" s="38"/>
      <c r="L154" s="38"/>
      <c r="M154" s="38"/>
      <c r="N154" s="38"/>
      <c r="O154" s="38"/>
      <c r="P154" s="38"/>
      <c r="Q154" s="38"/>
      <c r="R154" s="38"/>
      <c r="S154" s="38"/>
      <c r="T154" s="38"/>
      <c r="U154" s="38"/>
      <c r="V154" s="38"/>
      <c r="W154" s="38"/>
    </row>
    <row r="155" spans="1:23" s="124" customFormat="1">
      <c r="A155" s="25" t="s">
        <v>305</v>
      </c>
      <c r="B155" s="26" t="s">
        <v>838</v>
      </c>
      <c r="C155" s="36" t="s">
        <v>24</v>
      </c>
      <c r="D155" s="75">
        <v>181</v>
      </c>
      <c r="E155" s="100"/>
      <c r="F155" s="27">
        <f>D155*E155</f>
        <v>0</v>
      </c>
      <c r="H155" s="38"/>
      <c r="I155" s="38"/>
      <c r="J155" s="38"/>
      <c r="K155" s="38"/>
      <c r="L155" s="38"/>
      <c r="M155" s="38"/>
      <c r="N155" s="38"/>
      <c r="O155" s="38"/>
      <c r="P155" s="38"/>
      <c r="Q155" s="38"/>
      <c r="R155" s="38"/>
      <c r="S155" s="38"/>
      <c r="T155" s="38"/>
      <c r="U155" s="38"/>
      <c r="V155" s="38"/>
      <c r="W155" s="38"/>
    </row>
    <row r="156" spans="1:23" s="124" customFormat="1">
      <c r="A156" s="25" t="s">
        <v>306</v>
      </c>
      <c r="B156" s="26" t="s">
        <v>839</v>
      </c>
      <c r="C156" s="36" t="s">
        <v>24</v>
      </c>
      <c r="D156" s="75">
        <v>28</v>
      </c>
      <c r="E156" s="100"/>
      <c r="F156" s="27">
        <f>D156*E156</f>
        <v>0</v>
      </c>
      <c r="H156" s="38"/>
      <c r="I156" s="38"/>
      <c r="J156" s="38"/>
      <c r="K156" s="38"/>
      <c r="L156" s="38"/>
      <c r="M156" s="38"/>
      <c r="N156" s="38"/>
      <c r="O156" s="38"/>
      <c r="P156" s="38"/>
      <c r="Q156" s="38"/>
      <c r="R156" s="38"/>
      <c r="S156" s="38"/>
      <c r="T156" s="38"/>
      <c r="U156" s="38"/>
      <c r="V156" s="38"/>
      <c r="W156" s="38"/>
    </row>
    <row r="157" spans="1:23" s="124" customFormat="1" ht="36">
      <c r="A157" s="25" t="s">
        <v>307</v>
      </c>
      <c r="B157" s="26" t="s">
        <v>837</v>
      </c>
      <c r="C157" s="36" t="s">
        <v>24</v>
      </c>
      <c r="D157" s="75">
        <v>60</v>
      </c>
      <c r="E157" s="100"/>
      <c r="F157" s="27">
        <f t="shared" ref="F157:F158" si="13">D157*E157</f>
        <v>0</v>
      </c>
      <c r="H157" s="38"/>
      <c r="I157" s="38"/>
      <c r="J157" s="38"/>
      <c r="K157" s="38"/>
      <c r="L157" s="38"/>
      <c r="M157" s="38"/>
      <c r="N157" s="38"/>
      <c r="O157" s="38"/>
      <c r="P157" s="38"/>
      <c r="Q157" s="38"/>
      <c r="R157" s="38"/>
      <c r="S157" s="38"/>
      <c r="T157" s="38"/>
      <c r="U157" s="38"/>
      <c r="V157" s="38"/>
      <c r="W157" s="38"/>
    </row>
    <row r="158" spans="1:23" s="124" customFormat="1" ht="24">
      <c r="A158" s="25" t="s">
        <v>308</v>
      </c>
      <c r="B158" s="26" t="s">
        <v>310</v>
      </c>
      <c r="C158" s="36" t="s">
        <v>24</v>
      </c>
      <c r="D158" s="75">
        <v>30</v>
      </c>
      <c r="E158" s="100"/>
      <c r="F158" s="27">
        <f t="shared" si="13"/>
        <v>0</v>
      </c>
      <c r="H158" s="38"/>
      <c r="I158" s="38"/>
      <c r="J158" s="38"/>
      <c r="K158" s="38"/>
      <c r="L158" s="38"/>
      <c r="M158" s="38"/>
      <c r="N158" s="38"/>
      <c r="O158" s="38"/>
      <c r="P158" s="38"/>
      <c r="Q158" s="38"/>
      <c r="R158" s="38"/>
      <c r="S158" s="38"/>
      <c r="T158" s="38"/>
      <c r="U158" s="38"/>
      <c r="V158" s="38"/>
      <c r="W158" s="38"/>
    </row>
    <row r="159" spans="1:23" s="124" customFormat="1" ht="14.25">
      <c r="A159" s="23" t="s">
        <v>311</v>
      </c>
      <c r="B159" s="23" t="s">
        <v>313</v>
      </c>
      <c r="C159" s="36"/>
      <c r="D159" s="75"/>
      <c r="E159" s="115"/>
      <c r="F159" s="24"/>
      <c r="H159" s="38"/>
      <c r="I159" s="38"/>
      <c r="J159" s="38"/>
      <c r="K159" s="38"/>
      <c r="L159" s="38"/>
      <c r="M159" s="38"/>
      <c r="N159" s="38"/>
      <c r="O159" s="38"/>
      <c r="P159" s="38"/>
      <c r="Q159" s="38"/>
      <c r="R159" s="38"/>
      <c r="S159" s="38"/>
      <c r="T159" s="38"/>
      <c r="U159" s="38"/>
      <c r="V159" s="38"/>
      <c r="W159" s="38"/>
    </row>
    <row r="160" spans="1:23" s="124" customFormat="1" ht="36">
      <c r="A160" s="25" t="s">
        <v>312</v>
      </c>
      <c r="B160" s="26" t="s">
        <v>840</v>
      </c>
      <c r="C160" s="36" t="s">
        <v>24</v>
      </c>
      <c r="D160" s="75">
        <v>304.5</v>
      </c>
      <c r="E160" s="100"/>
      <c r="F160" s="27">
        <f t="shared" ref="F160:F166" si="14">D160*E160</f>
        <v>0</v>
      </c>
      <c r="H160" s="38"/>
      <c r="I160" s="38"/>
      <c r="J160" s="38"/>
      <c r="K160" s="38"/>
      <c r="L160" s="38"/>
      <c r="M160" s="38"/>
      <c r="N160" s="38"/>
      <c r="O160" s="38"/>
      <c r="P160" s="38"/>
      <c r="Q160" s="38"/>
      <c r="R160" s="38"/>
      <c r="S160" s="38"/>
      <c r="T160" s="38"/>
      <c r="U160" s="38"/>
      <c r="V160" s="38"/>
      <c r="W160" s="38"/>
    </row>
    <row r="161" spans="1:23" s="124" customFormat="1" ht="24">
      <c r="A161" s="25" t="s">
        <v>314</v>
      </c>
      <c r="B161" s="26" t="s">
        <v>841</v>
      </c>
      <c r="C161" s="36" t="s">
        <v>24</v>
      </c>
      <c r="D161" s="75">
        <v>291</v>
      </c>
      <c r="E161" s="100"/>
      <c r="F161" s="27">
        <f t="shared" si="14"/>
        <v>0</v>
      </c>
      <c r="H161" s="38"/>
      <c r="I161" s="38"/>
      <c r="J161" s="38"/>
      <c r="K161" s="38"/>
      <c r="L161" s="38"/>
      <c r="M161" s="38"/>
      <c r="N161" s="38"/>
      <c r="O161" s="38"/>
      <c r="P161" s="38"/>
      <c r="Q161" s="38"/>
      <c r="R161" s="38"/>
      <c r="S161" s="38"/>
      <c r="T161" s="38"/>
      <c r="U161" s="38"/>
      <c r="V161" s="38"/>
      <c r="W161" s="38"/>
    </row>
    <row r="162" spans="1:23" s="124" customFormat="1" ht="24">
      <c r="A162" s="25" t="s">
        <v>315</v>
      </c>
      <c r="B162" s="26" t="s">
        <v>842</v>
      </c>
      <c r="C162" s="36" t="s">
        <v>24</v>
      </c>
      <c r="D162" s="75">
        <v>206</v>
      </c>
      <c r="E162" s="100"/>
      <c r="F162" s="27">
        <f t="shared" si="14"/>
        <v>0</v>
      </c>
      <c r="H162" s="38"/>
      <c r="I162" s="38"/>
      <c r="J162" s="38"/>
      <c r="K162" s="38"/>
      <c r="L162" s="38"/>
      <c r="M162" s="38"/>
      <c r="N162" s="38"/>
      <c r="O162" s="38"/>
      <c r="P162" s="38"/>
      <c r="Q162" s="38"/>
      <c r="R162" s="38"/>
      <c r="S162" s="38"/>
      <c r="T162" s="38"/>
      <c r="U162" s="38"/>
      <c r="V162" s="38"/>
      <c r="W162" s="38"/>
    </row>
    <row r="163" spans="1:23" s="124" customFormat="1">
      <c r="A163" s="25" t="s">
        <v>316</v>
      </c>
      <c r="B163" s="26" t="s">
        <v>843</v>
      </c>
      <c r="C163" s="36" t="s">
        <v>24</v>
      </c>
      <c r="D163" s="75">
        <v>224</v>
      </c>
      <c r="E163" s="100"/>
      <c r="F163" s="27">
        <f t="shared" si="14"/>
        <v>0</v>
      </c>
      <c r="H163" s="38"/>
      <c r="I163" s="38"/>
      <c r="J163" s="38"/>
      <c r="K163" s="38"/>
      <c r="L163" s="38"/>
      <c r="M163" s="38"/>
      <c r="N163" s="38"/>
      <c r="O163" s="38"/>
      <c r="P163" s="38"/>
      <c r="Q163" s="38"/>
      <c r="R163" s="38"/>
      <c r="S163" s="38"/>
      <c r="T163" s="38"/>
      <c r="U163" s="38"/>
      <c r="V163" s="38"/>
      <c r="W163" s="38"/>
    </row>
    <row r="164" spans="1:23" s="124" customFormat="1">
      <c r="A164" s="25" t="s">
        <v>317</v>
      </c>
      <c r="B164" s="26" t="s">
        <v>844</v>
      </c>
      <c r="C164" s="36" t="s">
        <v>24</v>
      </c>
      <c r="D164" s="75">
        <v>165</v>
      </c>
      <c r="E164" s="100"/>
      <c r="F164" s="27">
        <f t="shared" si="14"/>
        <v>0</v>
      </c>
      <c r="H164" s="38"/>
      <c r="I164" s="38"/>
      <c r="J164" s="38"/>
      <c r="K164" s="38"/>
      <c r="L164" s="38"/>
      <c r="M164" s="38"/>
      <c r="N164" s="38"/>
      <c r="O164" s="38"/>
      <c r="P164" s="38"/>
      <c r="Q164" s="38"/>
      <c r="R164" s="38"/>
      <c r="S164" s="38"/>
      <c r="T164" s="38"/>
      <c r="U164" s="38"/>
      <c r="V164" s="38"/>
      <c r="W164" s="38"/>
    </row>
    <row r="165" spans="1:23" s="124" customFormat="1" ht="24">
      <c r="A165" s="25" t="s">
        <v>318</v>
      </c>
      <c r="B165" s="26" t="s">
        <v>845</v>
      </c>
      <c r="C165" s="36" t="s">
        <v>23</v>
      </c>
      <c r="D165" s="75">
        <v>2.5</v>
      </c>
      <c r="E165" s="100"/>
      <c r="F165" s="27">
        <f t="shared" si="14"/>
        <v>0</v>
      </c>
      <c r="H165" s="38"/>
      <c r="I165" s="38"/>
      <c r="J165" s="38"/>
      <c r="K165" s="38"/>
      <c r="L165" s="38"/>
      <c r="M165" s="38"/>
      <c r="N165" s="38"/>
      <c r="O165" s="38"/>
      <c r="P165" s="38"/>
      <c r="Q165" s="38"/>
      <c r="R165" s="38"/>
      <c r="S165" s="38"/>
      <c r="T165" s="38"/>
      <c r="U165" s="38"/>
      <c r="V165" s="38"/>
      <c r="W165" s="38"/>
    </row>
    <row r="166" spans="1:23" s="124" customFormat="1">
      <c r="A166" s="25" t="s">
        <v>319</v>
      </c>
      <c r="B166" s="26" t="s">
        <v>846</v>
      </c>
      <c r="C166" s="36" t="s">
        <v>24</v>
      </c>
      <c r="D166" s="75">
        <v>8.8000000000000007</v>
      </c>
      <c r="E166" s="100"/>
      <c r="F166" s="27">
        <f t="shared" si="14"/>
        <v>0</v>
      </c>
      <c r="H166" s="38"/>
      <c r="I166" s="38"/>
      <c r="J166" s="38"/>
      <c r="K166" s="38"/>
      <c r="L166" s="38"/>
      <c r="M166" s="38"/>
      <c r="N166" s="38"/>
      <c r="O166" s="38"/>
      <c r="P166" s="38"/>
      <c r="Q166" s="38"/>
      <c r="R166" s="38"/>
      <c r="S166" s="38"/>
      <c r="T166" s="38"/>
      <c r="U166" s="38"/>
      <c r="V166" s="38"/>
      <c r="W166" s="38"/>
    </row>
    <row r="167" spans="1:23" s="124" customFormat="1" ht="25.5">
      <c r="A167" s="23" t="s">
        <v>320</v>
      </c>
      <c r="B167" s="23" t="s">
        <v>250</v>
      </c>
      <c r="C167" s="36"/>
      <c r="D167" s="75"/>
      <c r="E167" s="115"/>
      <c r="F167" s="24"/>
      <c r="H167" s="38"/>
      <c r="I167" s="38"/>
      <c r="J167" s="38"/>
      <c r="K167" s="38"/>
      <c r="L167" s="38"/>
      <c r="M167" s="38"/>
      <c r="N167" s="38"/>
      <c r="O167" s="38"/>
      <c r="P167" s="38"/>
      <c r="Q167" s="38"/>
      <c r="R167" s="38"/>
      <c r="S167" s="38"/>
      <c r="T167" s="38"/>
      <c r="U167" s="38"/>
      <c r="V167" s="38"/>
      <c r="W167" s="38"/>
    </row>
    <row r="168" spans="1:23" s="124" customFormat="1">
      <c r="A168" s="25" t="s">
        <v>321</v>
      </c>
      <c r="B168" s="26" t="s">
        <v>251</v>
      </c>
      <c r="C168" s="36" t="s">
        <v>24</v>
      </c>
      <c r="D168" s="75">
        <v>58</v>
      </c>
      <c r="E168" s="100"/>
      <c r="F168" s="27">
        <f>D168*E168</f>
        <v>0</v>
      </c>
      <c r="H168" s="38"/>
      <c r="I168" s="38"/>
      <c r="J168" s="38"/>
      <c r="K168" s="38"/>
      <c r="L168" s="38"/>
      <c r="M168" s="38"/>
      <c r="N168" s="38"/>
      <c r="O168" s="38"/>
      <c r="P168" s="38"/>
      <c r="Q168" s="38"/>
      <c r="R168" s="38"/>
      <c r="S168" s="38"/>
      <c r="T168" s="38"/>
      <c r="U168" s="38"/>
      <c r="V168" s="38"/>
      <c r="W168" s="38"/>
    </row>
    <row r="169" spans="1:23" s="124" customFormat="1" ht="14.25">
      <c r="A169" s="23" t="s">
        <v>322</v>
      </c>
      <c r="B169" s="23" t="s">
        <v>257</v>
      </c>
      <c r="C169" s="36"/>
      <c r="D169" s="75"/>
      <c r="E169" s="115"/>
      <c r="F169" s="24"/>
      <c r="H169" s="38"/>
      <c r="I169" s="38"/>
      <c r="J169" s="38"/>
      <c r="K169" s="38"/>
      <c r="L169" s="38"/>
      <c r="M169" s="38"/>
      <c r="N169" s="38"/>
      <c r="O169" s="38"/>
      <c r="P169" s="38"/>
      <c r="Q169" s="38"/>
      <c r="R169" s="38"/>
      <c r="S169" s="38"/>
      <c r="T169" s="38"/>
      <c r="U169" s="38"/>
      <c r="V169" s="38"/>
      <c r="W169" s="38"/>
    </row>
    <row r="170" spans="1:23" s="124" customFormat="1" ht="24">
      <c r="A170" s="25" t="s">
        <v>323</v>
      </c>
      <c r="B170" s="26" t="s">
        <v>847</v>
      </c>
      <c r="C170" s="36" t="s">
        <v>23</v>
      </c>
      <c r="D170" s="75">
        <v>185</v>
      </c>
      <c r="E170" s="100"/>
      <c r="F170" s="27">
        <f>D170*E170</f>
        <v>0</v>
      </c>
      <c r="H170" s="38"/>
      <c r="I170" s="38"/>
      <c r="J170" s="38"/>
      <c r="K170" s="38"/>
      <c r="L170" s="38"/>
      <c r="M170" s="38"/>
      <c r="N170" s="38"/>
      <c r="O170" s="38"/>
      <c r="P170" s="38"/>
      <c r="Q170" s="38"/>
      <c r="R170" s="38"/>
      <c r="S170" s="38"/>
      <c r="T170" s="38"/>
      <c r="U170" s="38"/>
      <c r="V170" s="38"/>
      <c r="W170" s="38"/>
    </row>
    <row r="171" spans="1:23" s="124" customFormat="1" ht="36">
      <c r="A171" s="25" t="s">
        <v>324</v>
      </c>
      <c r="B171" s="26" t="s">
        <v>286</v>
      </c>
      <c r="C171" s="36" t="s">
        <v>23</v>
      </c>
      <c r="D171" s="75">
        <v>140</v>
      </c>
      <c r="E171" s="100"/>
      <c r="F171" s="27">
        <f t="shared" ref="F171:F174" si="15">D171*E171</f>
        <v>0</v>
      </c>
      <c r="H171" s="38"/>
      <c r="I171" s="38"/>
      <c r="J171" s="38"/>
      <c r="K171" s="38"/>
      <c r="L171" s="38"/>
      <c r="M171" s="38"/>
      <c r="N171" s="38"/>
      <c r="O171" s="38"/>
      <c r="P171" s="38"/>
      <c r="Q171" s="38"/>
      <c r="R171" s="38"/>
      <c r="S171" s="38"/>
      <c r="T171" s="38"/>
      <c r="U171" s="38"/>
      <c r="V171" s="38"/>
      <c r="W171" s="38"/>
    </row>
    <row r="172" spans="1:23" s="124" customFormat="1" ht="24">
      <c r="A172" s="25" t="s">
        <v>325</v>
      </c>
      <c r="B172" s="26" t="s">
        <v>848</v>
      </c>
      <c r="C172" s="36" t="s">
        <v>23</v>
      </c>
      <c r="D172" s="75">
        <v>16</v>
      </c>
      <c r="E172" s="100"/>
      <c r="F172" s="27">
        <f t="shared" si="15"/>
        <v>0</v>
      </c>
      <c r="H172" s="38"/>
      <c r="I172" s="38"/>
      <c r="J172" s="38"/>
      <c r="K172" s="38"/>
      <c r="L172" s="38"/>
      <c r="M172" s="38"/>
      <c r="N172" s="38"/>
      <c r="O172" s="38"/>
      <c r="P172" s="38"/>
      <c r="Q172" s="38"/>
      <c r="R172" s="38"/>
      <c r="S172" s="38"/>
      <c r="T172" s="38"/>
      <c r="U172" s="38"/>
      <c r="V172" s="38"/>
      <c r="W172" s="38"/>
    </row>
    <row r="173" spans="1:23" s="124" customFormat="1" ht="36">
      <c r="A173" s="25" t="s">
        <v>327</v>
      </c>
      <c r="B173" s="26" t="s">
        <v>849</v>
      </c>
      <c r="C173" s="36" t="s">
        <v>24</v>
      </c>
      <c r="D173" s="75">
        <v>22.6</v>
      </c>
      <c r="E173" s="100"/>
      <c r="F173" s="27">
        <f t="shared" si="15"/>
        <v>0</v>
      </c>
      <c r="H173" s="38"/>
      <c r="I173" s="38"/>
      <c r="J173" s="38"/>
      <c r="K173" s="38"/>
      <c r="L173" s="38"/>
      <c r="M173" s="38"/>
      <c r="N173" s="38"/>
      <c r="O173" s="38"/>
      <c r="P173" s="38"/>
      <c r="Q173" s="38"/>
      <c r="R173" s="38"/>
      <c r="S173" s="38"/>
      <c r="T173" s="38"/>
      <c r="U173" s="38"/>
      <c r="V173" s="38"/>
      <c r="W173" s="38"/>
    </row>
    <row r="174" spans="1:23" s="124" customFormat="1" ht="36">
      <c r="A174" s="25" t="s">
        <v>328</v>
      </c>
      <c r="B174" s="26" t="s">
        <v>850</v>
      </c>
      <c r="C174" s="36" t="s">
        <v>24</v>
      </c>
      <c r="D174" s="75">
        <v>70</v>
      </c>
      <c r="E174" s="100"/>
      <c r="F174" s="27">
        <f t="shared" si="15"/>
        <v>0</v>
      </c>
      <c r="H174" s="38"/>
      <c r="I174" s="38"/>
      <c r="J174" s="38"/>
      <c r="K174" s="38"/>
      <c r="L174" s="38"/>
      <c r="M174" s="38"/>
      <c r="N174" s="38"/>
      <c r="O174" s="38"/>
      <c r="P174" s="38"/>
      <c r="Q174" s="38"/>
      <c r="R174" s="38"/>
      <c r="S174" s="38"/>
      <c r="T174" s="38"/>
      <c r="U174" s="38"/>
      <c r="V174" s="38"/>
      <c r="W174" s="38"/>
    </row>
    <row r="175" spans="1:23" s="124" customFormat="1" ht="24">
      <c r="A175" s="25" t="s">
        <v>329</v>
      </c>
      <c r="B175" s="26" t="s">
        <v>851</v>
      </c>
      <c r="C175" s="36" t="s">
        <v>23</v>
      </c>
      <c r="D175" s="75">
        <v>45</v>
      </c>
      <c r="E175" s="100"/>
      <c r="F175" s="27">
        <f>D175*E175</f>
        <v>0</v>
      </c>
      <c r="H175" s="38"/>
      <c r="I175" s="38"/>
      <c r="J175" s="38"/>
      <c r="K175" s="38"/>
      <c r="L175" s="38"/>
      <c r="M175" s="38"/>
      <c r="N175" s="38"/>
      <c r="O175" s="38"/>
      <c r="P175" s="38"/>
      <c r="Q175" s="38"/>
      <c r="R175" s="38"/>
      <c r="S175" s="38"/>
      <c r="T175" s="38"/>
      <c r="U175" s="38"/>
      <c r="V175" s="38"/>
      <c r="W175" s="38"/>
    </row>
    <row r="176" spans="1:23" s="124" customFormat="1" ht="24">
      <c r="A176" s="25" t="s">
        <v>330</v>
      </c>
      <c r="B176" s="26" t="s">
        <v>852</v>
      </c>
      <c r="C176" s="36" t="s">
        <v>23</v>
      </c>
      <c r="D176" s="75">
        <v>68</v>
      </c>
      <c r="E176" s="100"/>
      <c r="F176" s="27">
        <f>D176*E176</f>
        <v>0</v>
      </c>
      <c r="H176" s="38"/>
      <c r="I176" s="38"/>
      <c r="J176" s="38"/>
      <c r="K176" s="38"/>
      <c r="L176" s="38"/>
      <c r="M176" s="38"/>
      <c r="N176" s="38"/>
      <c r="O176" s="38"/>
      <c r="P176" s="38"/>
      <c r="Q176" s="38"/>
      <c r="R176" s="38"/>
      <c r="S176" s="38"/>
      <c r="T176" s="38"/>
      <c r="U176" s="38"/>
      <c r="V176" s="38"/>
      <c r="W176" s="38"/>
    </row>
    <row r="177" spans="1:23" s="124" customFormat="1">
      <c r="A177" s="25" t="s">
        <v>337</v>
      </c>
      <c r="B177" s="26" t="s">
        <v>853</v>
      </c>
      <c r="C177" s="36" t="s">
        <v>27</v>
      </c>
      <c r="D177" s="75">
        <v>1500</v>
      </c>
      <c r="E177" s="100"/>
      <c r="F177" s="27">
        <f t="shared" ref="F177" si="16">D177*E177</f>
        <v>0</v>
      </c>
      <c r="H177" s="38"/>
      <c r="I177" s="38"/>
      <c r="J177" s="38"/>
      <c r="K177" s="38"/>
      <c r="L177" s="38"/>
      <c r="M177" s="38"/>
      <c r="N177" s="38"/>
      <c r="O177" s="38"/>
      <c r="P177" s="38"/>
      <c r="Q177" s="38"/>
      <c r="R177" s="38"/>
      <c r="S177" s="38"/>
      <c r="T177" s="38"/>
      <c r="U177" s="38"/>
      <c r="V177" s="38"/>
      <c r="W177" s="38"/>
    </row>
    <row r="178" spans="1:23" s="124" customFormat="1" ht="14.25">
      <c r="A178" s="23" t="s">
        <v>331</v>
      </c>
      <c r="B178" s="23" t="s">
        <v>326</v>
      </c>
      <c r="C178" s="36"/>
      <c r="D178" s="75"/>
      <c r="E178" s="115"/>
      <c r="F178" s="24"/>
      <c r="H178" s="38"/>
      <c r="I178" s="38"/>
      <c r="J178" s="38"/>
      <c r="K178" s="38"/>
      <c r="L178" s="38"/>
      <c r="M178" s="38"/>
      <c r="N178" s="38"/>
      <c r="O178" s="38"/>
      <c r="P178" s="38"/>
      <c r="Q178" s="38"/>
      <c r="R178" s="38"/>
      <c r="S178" s="38"/>
      <c r="T178" s="38"/>
      <c r="U178" s="38"/>
      <c r="V178" s="38"/>
      <c r="W178" s="38"/>
    </row>
    <row r="179" spans="1:23" s="124" customFormat="1">
      <c r="A179" s="25" t="s">
        <v>332</v>
      </c>
      <c r="B179" s="26" t="s">
        <v>854</v>
      </c>
      <c r="C179" s="36" t="s">
        <v>24</v>
      </c>
      <c r="D179" s="75">
        <v>138</v>
      </c>
      <c r="E179" s="100"/>
      <c r="F179" s="27">
        <f t="shared" ref="F179:F182" si="17">D179*E179</f>
        <v>0</v>
      </c>
      <c r="H179" s="38"/>
      <c r="I179" s="38"/>
      <c r="J179" s="38"/>
      <c r="K179" s="38"/>
      <c r="L179" s="38"/>
      <c r="M179" s="38"/>
      <c r="N179" s="38"/>
      <c r="O179" s="38"/>
      <c r="P179" s="38"/>
      <c r="Q179" s="38"/>
      <c r="R179" s="38"/>
      <c r="S179" s="38"/>
      <c r="T179" s="38"/>
      <c r="U179" s="38"/>
      <c r="V179" s="38"/>
      <c r="W179" s="38"/>
    </row>
    <row r="180" spans="1:23" s="124" customFormat="1" ht="24">
      <c r="A180" s="25" t="s">
        <v>333</v>
      </c>
      <c r="B180" s="26" t="s">
        <v>855</v>
      </c>
      <c r="C180" s="36" t="s">
        <v>24</v>
      </c>
      <c r="D180" s="75">
        <v>224</v>
      </c>
      <c r="E180" s="100"/>
      <c r="F180" s="27">
        <f t="shared" si="17"/>
        <v>0</v>
      </c>
      <c r="H180" s="38"/>
      <c r="I180" s="38"/>
      <c r="J180" s="38"/>
      <c r="K180" s="38"/>
      <c r="L180" s="38"/>
      <c r="M180" s="38"/>
      <c r="N180" s="38"/>
      <c r="O180" s="38"/>
      <c r="P180" s="38"/>
      <c r="Q180" s="38"/>
      <c r="R180" s="38"/>
      <c r="S180" s="38"/>
      <c r="T180" s="38"/>
      <c r="U180" s="38"/>
      <c r="V180" s="38"/>
      <c r="W180" s="38"/>
    </row>
    <row r="181" spans="1:23" s="124" customFormat="1" ht="24">
      <c r="A181" s="25" t="s">
        <v>334</v>
      </c>
      <c r="B181" s="26" t="s">
        <v>336</v>
      </c>
      <c r="C181" s="36" t="s">
        <v>27</v>
      </c>
      <c r="D181" s="75">
        <v>1900</v>
      </c>
      <c r="E181" s="100"/>
      <c r="F181" s="27">
        <f t="shared" si="17"/>
        <v>0</v>
      </c>
      <c r="H181" s="38"/>
      <c r="I181" s="38"/>
      <c r="J181" s="38"/>
      <c r="K181" s="38"/>
      <c r="L181" s="38"/>
      <c r="M181" s="38"/>
      <c r="N181" s="38"/>
      <c r="O181" s="38"/>
      <c r="P181" s="38"/>
      <c r="Q181" s="38"/>
      <c r="R181" s="38"/>
      <c r="S181" s="38"/>
      <c r="T181" s="38"/>
      <c r="U181" s="38"/>
      <c r="V181" s="38"/>
      <c r="W181" s="38"/>
    </row>
    <row r="182" spans="1:23" s="124" customFormat="1" ht="24">
      <c r="A182" s="25" t="s">
        <v>335</v>
      </c>
      <c r="B182" s="26" t="s">
        <v>876</v>
      </c>
      <c r="C182" s="36" t="s">
        <v>23</v>
      </c>
      <c r="D182" s="75">
        <v>20</v>
      </c>
      <c r="E182" s="100"/>
      <c r="F182" s="27">
        <f t="shared" si="17"/>
        <v>0</v>
      </c>
      <c r="H182" s="38"/>
      <c r="I182" s="38"/>
      <c r="J182" s="38"/>
      <c r="K182" s="38"/>
      <c r="L182" s="38"/>
      <c r="M182" s="38"/>
      <c r="N182" s="38"/>
      <c r="O182" s="38"/>
      <c r="P182" s="38"/>
      <c r="Q182" s="38"/>
      <c r="R182" s="38"/>
      <c r="S182" s="38"/>
      <c r="T182" s="38"/>
      <c r="U182" s="38"/>
      <c r="V182" s="38"/>
      <c r="W182" s="38"/>
    </row>
    <row r="183" spans="1:23" s="124" customFormat="1">
      <c r="A183" s="50" t="s">
        <v>339</v>
      </c>
      <c r="B183" s="50" t="s">
        <v>856</v>
      </c>
      <c r="C183" s="44"/>
      <c r="D183" s="74"/>
      <c r="E183" s="112"/>
      <c r="F183" s="52">
        <f>SUM(F184:F206)</f>
        <v>0</v>
      </c>
      <c r="H183" s="38"/>
      <c r="I183" s="38"/>
      <c r="J183" s="38"/>
      <c r="K183" s="38"/>
      <c r="L183" s="38"/>
      <c r="M183" s="38"/>
      <c r="N183" s="38"/>
      <c r="O183" s="38"/>
      <c r="P183" s="38"/>
      <c r="Q183" s="38"/>
      <c r="R183" s="38"/>
      <c r="S183" s="38"/>
      <c r="T183" s="38"/>
      <c r="U183" s="38"/>
      <c r="V183" s="38"/>
      <c r="W183" s="38"/>
    </row>
    <row r="184" spans="1:23" s="124" customFormat="1" ht="14.25">
      <c r="A184" s="23" t="s">
        <v>340</v>
      </c>
      <c r="B184" s="23" t="s">
        <v>229</v>
      </c>
      <c r="C184" s="36"/>
      <c r="D184" s="75"/>
      <c r="E184" s="115"/>
      <c r="F184" s="24"/>
      <c r="H184" s="38"/>
      <c r="I184" s="38"/>
      <c r="J184" s="38"/>
      <c r="K184" s="38"/>
      <c r="L184" s="38"/>
      <c r="M184" s="38"/>
      <c r="N184" s="38"/>
      <c r="O184" s="38"/>
      <c r="P184" s="38"/>
      <c r="Q184" s="38"/>
      <c r="R184" s="38"/>
      <c r="S184" s="38"/>
      <c r="T184" s="38"/>
      <c r="U184" s="38"/>
      <c r="V184" s="38"/>
      <c r="W184" s="38"/>
    </row>
    <row r="185" spans="1:23" s="124" customFormat="1" ht="24">
      <c r="A185" s="25" t="s">
        <v>341</v>
      </c>
      <c r="B185" s="26" t="s">
        <v>342</v>
      </c>
      <c r="C185" s="36"/>
      <c r="D185" s="75"/>
      <c r="E185" s="115"/>
      <c r="F185" s="24"/>
      <c r="H185" s="38"/>
      <c r="I185" s="38"/>
      <c r="J185" s="38"/>
      <c r="K185" s="38"/>
      <c r="L185" s="38"/>
      <c r="M185" s="38"/>
      <c r="N185" s="38"/>
      <c r="O185" s="38"/>
      <c r="P185" s="38"/>
      <c r="Q185" s="38"/>
      <c r="R185" s="38"/>
      <c r="S185" s="38"/>
      <c r="T185" s="38"/>
      <c r="U185" s="38"/>
      <c r="V185" s="38"/>
      <c r="W185" s="38"/>
    </row>
    <row r="186" spans="1:23" s="124" customFormat="1" ht="96">
      <c r="A186" s="25" t="s">
        <v>343</v>
      </c>
      <c r="B186" s="26" t="s">
        <v>356</v>
      </c>
      <c r="C186" s="36"/>
      <c r="D186" s="75"/>
      <c r="E186" s="115"/>
      <c r="F186" s="24"/>
      <c r="H186" s="38"/>
      <c r="I186" s="38"/>
      <c r="J186" s="38"/>
      <c r="K186" s="38"/>
      <c r="L186" s="38"/>
      <c r="M186" s="38"/>
      <c r="N186" s="38"/>
      <c r="O186" s="38"/>
      <c r="P186" s="38"/>
      <c r="Q186" s="38"/>
      <c r="R186" s="38"/>
      <c r="S186" s="38"/>
      <c r="T186" s="38"/>
      <c r="U186" s="38"/>
      <c r="V186" s="38"/>
      <c r="W186" s="38"/>
    </row>
    <row r="187" spans="1:23" s="124" customFormat="1" ht="96">
      <c r="A187" s="25" t="s">
        <v>344</v>
      </c>
      <c r="B187" s="26" t="s">
        <v>355</v>
      </c>
      <c r="C187" s="36"/>
      <c r="D187" s="75"/>
      <c r="E187" s="115"/>
      <c r="F187" s="24"/>
      <c r="H187" s="38"/>
      <c r="I187" s="38"/>
      <c r="J187" s="38"/>
      <c r="K187" s="38"/>
      <c r="L187" s="38"/>
      <c r="M187" s="38"/>
      <c r="N187" s="38"/>
      <c r="O187" s="38"/>
      <c r="P187" s="38"/>
      <c r="Q187" s="38"/>
      <c r="R187" s="38"/>
      <c r="S187" s="38"/>
      <c r="T187" s="38"/>
      <c r="U187" s="38"/>
      <c r="V187" s="38"/>
      <c r="W187" s="38"/>
    </row>
    <row r="188" spans="1:23" s="124" customFormat="1" ht="96">
      <c r="A188" s="25" t="s">
        <v>345</v>
      </c>
      <c r="B188" s="26" t="s">
        <v>880</v>
      </c>
      <c r="C188" s="36"/>
      <c r="D188" s="75"/>
      <c r="E188" s="115"/>
      <c r="F188" s="24"/>
      <c r="H188" s="38"/>
      <c r="I188" s="38"/>
      <c r="J188" s="38"/>
      <c r="K188" s="38"/>
      <c r="L188" s="38"/>
      <c r="M188" s="38"/>
      <c r="N188" s="38"/>
      <c r="O188" s="38"/>
      <c r="P188" s="38"/>
      <c r="Q188" s="38"/>
      <c r="R188" s="38"/>
      <c r="S188" s="38"/>
      <c r="T188" s="38"/>
      <c r="U188" s="38"/>
      <c r="V188" s="38"/>
      <c r="W188" s="38"/>
    </row>
    <row r="189" spans="1:23" s="124" customFormat="1" ht="25.5">
      <c r="A189" s="23" t="s">
        <v>346</v>
      </c>
      <c r="B189" s="23" t="s">
        <v>348</v>
      </c>
      <c r="C189" s="36"/>
      <c r="D189" s="75"/>
      <c r="E189" s="115"/>
      <c r="F189" s="24"/>
      <c r="H189" s="38"/>
      <c r="I189" s="38"/>
      <c r="J189" s="38"/>
      <c r="K189" s="38"/>
      <c r="L189" s="38"/>
      <c r="M189" s="38"/>
      <c r="N189" s="38"/>
      <c r="O189" s="38"/>
      <c r="P189" s="38"/>
      <c r="Q189" s="38"/>
      <c r="R189" s="38"/>
      <c r="S189" s="38"/>
      <c r="T189" s="38"/>
      <c r="U189" s="38"/>
      <c r="V189" s="38"/>
      <c r="W189" s="38"/>
    </row>
    <row r="190" spans="1:23" s="124" customFormat="1">
      <c r="A190" s="25" t="s">
        <v>347</v>
      </c>
      <c r="B190" s="26" t="s">
        <v>857</v>
      </c>
      <c r="C190" s="36" t="s">
        <v>24</v>
      </c>
      <c r="D190" s="75">
        <v>51</v>
      </c>
      <c r="E190" s="100"/>
      <c r="F190" s="27">
        <f>D190*E190</f>
        <v>0</v>
      </c>
      <c r="H190" s="38"/>
      <c r="I190" s="38"/>
      <c r="J190" s="38"/>
      <c r="K190" s="38"/>
      <c r="L190" s="38"/>
      <c r="M190" s="38"/>
      <c r="N190" s="38"/>
      <c r="O190" s="38"/>
      <c r="P190" s="38"/>
      <c r="Q190" s="38"/>
      <c r="R190" s="38"/>
      <c r="S190" s="38"/>
      <c r="T190" s="38"/>
      <c r="U190" s="38"/>
      <c r="V190" s="38"/>
      <c r="W190" s="38"/>
    </row>
    <row r="191" spans="1:23" s="124" customFormat="1">
      <c r="A191" s="25"/>
      <c r="B191" s="26" t="s">
        <v>858</v>
      </c>
      <c r="C191" s="36" t="s">
        <v>24</v>
      </c>
      <c r="D191" s="75">
        <v>56</v>
      </c>
      <c r="E191" s="100"/>
      <c r="F191" s="27">
        <f>D191*E191</f>
        <v>0</v>
      </c>
      <c r="H191" s="38"/>
      <c r="I191" s="38"/>
      <c r="J191" s="38"/>
      <c r="K191" s="38"/>
      <c r="L191" s="38"/>
      <c r="M191" s="38"/>
      <c r="N191" s="38"/>
      <c r="O191" s="38"/>
      <c r="P191" s="38"/>
      <c r="Q191" s="38"/>
      <c r="R191" s="38"/>
      <c r="S191" s="38"/>
      <c r="T191" s="38"/>
      <c r="U191" s="38"/>
      <c r="V191" s="38"/>
      <c r="W191" s="38"/>
    </row>
    <row r="192" spans="1:23" s="124" customFormat="1" ht="36">
      <c r="A192" s="25" t="s">
        <v>349</v>
      </c>
      <c r="B192" s="26" t="s">
        <v>837</v>
      </c>
      <c r="C192" s="36" t="s">
        <v>24</v>
      </c>
      <c r="D192" s="75">
        <v>9</v>
      </c>
      <c r="E192" s="100"/>
      <c r="F192" s="27">
        <f t="shared" ref="F192:F196" si="18">D192*E192</f>
        <v>0</v>
      </c>
      <c r="H192" s="38"/>
      <c r="I192" s="38"/>
      <c r="J192" s="38"/>
      <c r="K192" s="38"/>
      <c r="L192" s="38"/>
      <c r="M192" s="38"/>
      <c r="N192" s="38"/>
      <c r="O192" s="38"/>
      <c r="P192" s="38"/>
      <c r="Q192" s="38"/>
      <c r="R192" s="38"/>
      <c r="S192" s="38"/>
      <c r="T192" s="38"/>
      <c r="U192" s="38"/>
      <c r="V192" s="38"/>
      <c r="W192" s="38"/>
    </row>
    <row r="193" spans="1:23" s="124" customFormat="1">
      <c r="A193" s="25" t="s">
        <v>350</v>
      </c>
      <c r="B193" s="26" t="s">
        <v>354</v>
      </c>
      <c r="C193" s="36" t="s">
        <v>24</v>
      </c>
      <c r="D193" s="75">
        <v>51</v>
      </c>
      <c r="E193" s="100"/>
      <c r="F193" s="27">
        <f t="shared" si="18"/>
        <v>0</v>
      </c>
      <c r="H193" s="38"/>
      <c r="I193" s="38"/>
      <c r="J193" s="38"/>
      <c r="K193" s="38"/>
      <c r="L193" s="38"/>
      <c r="M193" s="38"/>
      <c r="N193" s="38"/>
      <c r="O193" s="38"/>
      <c r="P193" s="38"/>
      <c r="Q193" s="38"/>
      <c r="R193" s="38"/>
      <c r="S193" s="38"/>
      <c r="T193" s="38"/>
      <c r="U193" s="38"/>
      <c r="V193" s="38"/>
      <c r="W193" s="38"/>
    </row>
    <row r="194" spans="1:23" s="124" customFormat="1" ht="24">
      <c r="A194" s="25" t="s">
        <v>351</v>
      </c>
      <c r="B194" s="26" t="s">
        <v>276</v>
      </c>
      <c r="C194" s="36" t="s">
        <v>24</v>
      </c>
      <c r="D194" s="75">
        <v>56</v>
      </c>
      <c r="E194" s="100"/>
      <c r="F194" s="27">
        <f t="shared" si="18"/>
        <v>0</v>
      </c>
      <c r="H194" s="38"/>
      <c r="I194" s="38"/>
      <c r="J194" s="38"/>
      <c r="K194" s="38"/>
      <c r="L194" s="38"/>
      <c r="M194" s="38"/>
      <c r="N194" s="38"/>
      <c r="O194" s="38"/>
      <c r="P194" s="38"/>
      <c r="Q194" s="38"/>
      <c r="R194" s="38"/>
      <c r="S194" s="38"/>
      <c r="T194" s="38"/>
      <c r="U194" s="38"/>
      <c r="V194" s="38"/>
      <c r="W194" s="38"/>
    </row>
    <row r="195" spans="1:23" s="124" customFormat="1" ht="24">
      <c r="A195" s="25" t="s">
        <v>352</v>
      </c>
      <c r="B195" s="26" t="s">
        <v>860</v>
      </c>
      <c r="C195" s="36" t="s">
        <v>24</v>
      </c>
      <c r="D195" s="75">
        <v>56</v>
      </c>
      <c r="E195" s="100"/>
      <c r="F195" s="27">
        <f t="shared" si="18"/>
        <v>0</v>
      </c>
      <c r="H195" s="38"/>
      <c r="I195" s="38"/>
      <c r="J195" s="38"/>
      <c r="K195" s="38"/>
      <c r="L195" s="38"/>
      <c r="M195" s="38"/>
      <c r="N195" s="38"/>
      <c r="O195" s="38"/>
      <c r="P195" s="38"/>
      <c r="Q195" s="38"/>
      <c r="R195" s="38"/>
      <c r="S195" s="38"/>
      <c r="T195" s="38"/>
      <c r="U195" s="38"/>
      <c r="V195" s="38"/>
      <c r="W195" s="38"/>
    </row>
    <row r="196" spans="1:23" s="124" customFormat="1" ht="24">
      <c r="A196" s="25" t="s">
        <v>353</v>
      </c>
      <c r="B196" s="26" t="s">
        <v>859</v>
      </c>
      <c r="C196" s="36" t="s">
        <v>24</v>
      </c>
      <c r="D196" s="75">
        <v>51</v>
      </c>
      <c r="E196" s="100"/>
      <c r="F196" s="27">
        <f t="shared" si="18"/>
        <v>0</v>
      </c>
      <c r="H196" s="38"/>
      <c r="I196" s="38"/>
      <c r="J196" s="38"/>
      <c r="K196" s="38"/>
      <c r="L196" s="38"/>
      <c r="M196" s="38"/>
      <c r="N196" s="38"/>
      <c r="O196" s="38"/>
      <c r="P196" s="38"/>
      <c r="Q196" s="38"/>
      <c r="R196" s="38"/>
      <c r="S196" s="38"/>
      <c r="T196" s="38"/>
      <c r="U196" s="38"/>
      <c r="V196" s="38"/>
      <c r="W196" s="38"/>
    </row>
    <row r="197" spans="1:23" s="124" customFormat="1" ht="25.5">
      <c r="A197" s="23" t="s">
        <v>357</v>
      </c>
      <c r="B197" s="23" t="s">
        <v>250</v>
      </c>
      <c r="C197" s="36"/>
      <c r="D197" s="75"/>
      <c r="E197" s="115"/>
      <c r="F197" s="24"/>
      <c r="H197" s="38"/>
      <c r="I197" s="38"/>
      <c r="J197" s="38"/>
      <c r="K197" s="38"/>
      <c r="L197" s="38"/>
      <c r="M197" s="38"/>
      <c r="N197" s="38"/>
      <c r="O197" s="38"/>
      <c r="P197" s="38"/>
      <c r="Q197" s="38"/>
      <c r="R197" s="38"/>
      <c r="S197" s="38"/>
      <c r="T197" s="38"/>
      <c r="U197" s="38"/>
      <c r="V197" s="38"/>
      <c r="W197" s="38"/>
    </row>
    <row r="198" spans="1:23" s="124" customFormat="1">
      <c r="A198" s="25" t="s">
        <v>358</v>
      </c>
      <c r="B198" s="26" t="s">
        <v>861</v>
      </c>
      <c r="C198" s="36" t="s">
        <v>24</v>
      </c>
      <c r="D198" s="75">
        <v>18.7</v>
      </c>
      <c r="E198" s="100"/>
      <c r="F198" s="27">
        <f>D198*E198</f>
        <v>0</v>
      </c>
      <c r="H198" s="38"/>
      <c r="I198" s="38"/>
      <c r="J198" s="38"/>
      <c r="K198" s="38"/>
      <c r="L198" s="38"/>
      <c r="M198" s="38"/>
      <c r="N198" s="38"/>
      <c r="O198" s="38"/>
      <c r="P198" s="38"/>
      <c r="Q198" s="38"/>
      <c r="R198" s="38"/>
      <c r="S198" s="38"/>
      <c r="T198" s="38"/>
      <c r="U198" s="38"/>
      <c r="V198" s="38"/>
      <c r="W198" s="38"/>
    </row>
    <row r="199" spans="1:23" s="124" customFormat="1" ht="14.25">
      <c r="A199" s="23" t="s">
        <v>359</v>
      </c>
      <c r="B199" s="23" t="s">
        <v>257</v>
      </c>
      <c r="C199" s="36"/>
      <c r="D199" s="75"/>
      <c r="E199" s="115"/>
      <c r="F199" s="24"/>
      <c r="H199" s="38"/>
      <c r="I199" s="38"/>
      <c r="J199" s="38"/>
      <c r="K199" s="38"/>
      <c r="L199" s="38"/>
      <c r="M199" s="38"/>
      <c r="N199" s="38"/>
      <c r="O199" s="38"/>
      <c r="P199" s="38"/>
      <c r="Q199" s="38"/>
      <c r="R199" s="38"/>
      <c r="S199" s="38"/>
      <c r="T199" s="38"/>
      <c r="U199" s="38"/>
      <c r="V199" s="38"/>
      <c r="W199" s="38"/>
    </row>
    <row r="200" spans="1:23" s="124" customFormat="1" ht="24">
      <c r="A200" s="25" t="s">
        <v>360</v>
      </c>
      <c r="B200" s="26" t="s">
        <v>862</v>
      </c>
      <c r="C200" s="36" t="s">
        <v>23</v>
      </c>
      <c r="D200" s="75">
        <v>9.6999999999999993</v>
      </c>
      <c r="E200" s="100"/>
      <c r="F200" s="27">
        <f>D200*E200</f>
        <v>0</v>
      </c>
      <c r="H200" s="38"/>
      <c r="I200" s="38"/>
      <c r="J200" s="38"/>
      <c r="K200" s="38"/>
      <c r="L200" s="38"/>
      <c r="M200" s="38"/>
      <c r="N200" s="38"/>
      <c r="O200" s="38"/>
      <c r="P200" s="38"/>
      <c r="Q200" s="38"/>
      <c r="R200" s="38"/>
      <c r="S200" s="38"/>
      <c r="T200" s="38"/>
      <c r="U200" s="38"/>
      <c r="V200" s="38"/>
      <c r="W200" s="38"/>
    </row>
    <row r="201" spans="1:23" s="124" customFormat="1" ht="36">
      <c r="A201" s="25" t="s">
        <v>361</v>
      </c>
      <c r="B201" s="26" t="s">
        <v>286</v>
      </c>
      <c r="C201" s="36" t="s">
        <v>23</v>
      </c>
      <c r="D201" s="75">
        <v>5.25</v>
      </c>
      <c r="E201" s="100"/>
      <c r="F201" s="27">
        <f t="shared" ref="F201:F203" si="19">D201*E201</f>
        <v>0</v>
      </c>
      <c r="H201" s="38"/>
      <c r="I201" s="38"/>
      <c r="J201" s="38"/>
      <c r="K201" s="38"/>
      <c r="L201" s="38"/>
      <c r="M201" s="38"/>
      <c r="N201" s="38"/>
      <c r="O201" s="38"/>
      <c r="P201" s="38"/>
      <c r="Q201" s="38"/>
      <c r="R201" s="38"/>
      <c r="S201" s="38"/>
      <c r="T201" s="38"/>
      <c r="U201" s="38"/>
      <c r="V201" s="38"/>
      <c r="W201" s="38"/>
    </row>
    <row r="202" spans="1:23" s="124" customFormat="1" ht="36">
      <c r="A202" s="25" t="s">
        <v>362</v>
      </c>
      <c r="B202" s="26" t="s">
        <v>864</v>
      </c>
      <c r="C202" s="36" t="s">
        <v>24</v>
      </c>
      <c r="D202" s="75">
        <v>61</v>
      </c>
      <c r="E202" s="100"/>
      <c r="F202" s="27">
        <f t="shared" si="19"/>
        <v>0</v>
      </c>
      <c r="H202" s="38"/>
      <c r="I202" s="38"/>
      <c r="J202" s="38"/>
      <c r="K202" s="38"/>
      <c r="L202" s="38"/>
      <c r="M202" s="38"/>
      <c r="N202" s="38"/>
      <c r="O202" s="38"/>
      <c r="P202" s="38"/>
      <c r="Q202" s="38"/>
      <c r="R202" s="38"/>
      <c r="S202" s="38"/>
      <c r="T202" s="38"/>
      <c r="U202" s="38"/>
      <c r="V202" s="38"/>
      <c r="W202" s="38"/>
    </row>
    <row r="203" spans="1:23" s="124" customFormat="1" ht="24">
      <c r="A203" s="25" t="s">
        <v>367</v>
      </c>
      <c r="B203" s="26" t="s">
        <v>865</v>
      </c>
      <c r="C203" s="36" t="s">
        <v>24</v>
      </c>
      <c r="D203" s="75">
        <v>22</v>
      </c>
      <c r="E203" s="100"/>
      <c r="F203" s="27">
        <f t="shared" si="19"/>
        <v>0</v>
      </c>
      <c r="H203" s="38"/>
      <c r="I203" s="38"/>
      <c r="J203" s="38"/>
      <c r="K203" s="38"/>
      <c r="L203" s="38"/>
      <c r="M203" s="38"/>
      <c r="N203" s="38"/>
      <c r="O203" s="38"/>
      <c r="P203" s="38"/>
      <c r="Q203" s="38"/>
      <c r="R203" s="38"/>
      <c r="S203" s="38"/>
      <c r="T203" s="38"/>
      <c r="U203" s="38"/>
      <c r="V203" s="38"/>
      <c r="W203" s="38"/>
    </row>
    <row r="204" spans="1:23" s="124" customFormat="1" ht="14.25">
      <c r="A204" s="23" t="s">
        <v>363</v>
      </c>
      <c r="B204" s="23" t="s">
        <v>326</v>
      </c>
      <c r="C204" s="36"/>
      <c r="D204" s="75"/>
      <c r="E204" s="115"/>
      <c r="F204" s="24"/>
      <c r="H204" s="38"/>
      <c r="I204" s="38"/>
      <c r="J204" s="38"/>
      <c r="K204" s="38"/>
      <c r="L204" s="38"/>
      <c r="M204" s="38"/>
      <c r="N204" s="38"/>
      <c r="O204" s="38"/>
      <c r="P204" s="38"/>
      <c r="Q204" s="38"/>
      <c r="R204" s="38"/>
      <c r="S204" s="38"/>
      <c r="T204" s="38"/>
      <c r="U204" s="38"/>
      <c r="V204" s="38"/>
      <c r="W204" s="38"/>
    </row>
    <row r="205" spans="1:23" s="124" customFormat="1" ht="24">
      <c r="A205" s="25" t="s">
        <v>364</v>
      </c>
      <c r="B205" s="26" t="s">
        <v>366</v>
      </c>
      <c r="C205" s="36" t="s">
        <v>27</v>
      </c>
      <c r="D205" s="75">
        <v>50</v>
      </c>
      <c r="E205" s="100"/>
      <c r="F205" s="27">
        <f t="shared" ref="F205:F206" si="20">D205*E205</f>
        <v>0</v>
      </c>
      <c r="H205" s="38"/>
      <c r="I205" s="38"/>
      <c r="J205" s="38"/>
      <c r="K205" s="38"/>
      <c r="L205" s="38"/>
      <c r="M205" s="38"/>
      <c r="N205" s="38"/>
      <c r="O205" s="38"/>
      <c r="P205" s="38"/>
      <c r="Q205" s="38"/>
      <c r="R205" s="38"/>
      <c r="S205" s="38"/>
      <c r="T205" s="38"/>
      <c r="U205" s="38"/>
      <c r="V205" s="38"/>
      <c r="W205" s="38"/>
    </row>
    <row r="206" spans="1:23" s="124" customFormat="1" ht="24">
      <c r="A206" s="25" t="s">
        <v>365</v>
      </c>
      <c r="B206" s="26" t="s">
        <v>866</v>
      </c>
      <c r="C206" s="36" t="s">
        <v>24</v>
      </c>
      <c r="D206" s="75">
        <v>65</v>
      </c>
      <c r="E206" s="100"/>
      <c r="F206" s="27">
        <f t="shared" si="20"/>
        <v>0</v>
      </c>
      <c r="H206" s="38"/>
      <c r="I206" s="38"/>
      <c r="J206" s="38"/>
      <c r="K206" s="38"/>
      <c r="L206" s="38"/>
      <c r="M206" s="38"/>
      <c r="N206" s="38"/>
      <c r="O206" s="38"/>
      <c r="P206" s="38"/>
      <c r="Q206" s="38"/>
      <c r="R206" s="38"/>
      <c r="S206" s="38"/>
      <c r="T206" s="38"/>
      <c r="U206" s="38"/>
      <c r="V206" s="38"/>
      <c r="W206" s="38"/>
    </row>
    <row r="207" spans="1:23" s="124" customFormat="1">
      <c r="A207" s="50" t="s">
        <v>368</v>
      </c>
      <c r="B207" s="50" t="s">
        <v>877</v>
      </c>
      <c r="C207" s="44"/>
      <c r="D207" s="74"/>
      <c r="E207" s="112"/>
      <c r="F207" s="52">
        <f>SUM(F208:F226)</f>
        <v>0</v>
      </c>
      <c r="H207" s="38"/>
      <c r="I207" s="38"/>
      <c r="J207" s="38"/>
      <c r="K207" s="38"/>
      <c r="L207" s="38"/>
      <c r="M207" s="38"/>
      <c r="N207" s="38"/>
      <c r="O207" s="38"/>
      <c r="P207" s="38"/>
      <c r="Q207" s="38"/>
      <c r="R207" s="38"/>
      <c r="S207" s="38"/>
      <c r="T207" s="38"/>
      <c r="U207" s="38"/>
      <c r="V207" s="38"/>
      <c r="W207" s="38"/>
    </row>
    <row r="208" spans="1:23" s="124" customFormat="1" ht="14.25">
      <c r="A208" s="23" t="s">
        <v>369</v>
      </c>
      <c r="B208" s="23" t="s">
        <v>373</v>
      </c>
      <c r="C208" s="36"/>
      <c r="D208" s="75"/>
      <c r="E208" s="115"/>
      <c r="F208" s="24"/>
      <c r="H208" s="38"/>
      <c r="I208" s="38"/>
      <c r="J208" s="38"/>
      <c r="K208" s="38"/>
      <c r="L208" s="38"/>
      <c r="M208" s="38"/>
      <c r="N208" s="38"/>
      <c r="O208" s="38"/>
      <c r="P208" s="38"/>
      <c r="Q208" s="38"/>
      <c r="R208" s="38"/>
      <c r="S208" s="38"/>
      <c r="T208" s="38"/>
      <c r="U208" s="38"/>
      <c r="V208" s="38"/>
      <c r="W208" s="38"/>
    </row>
    <row r="209" spans="1:23" s="124" customFormat="1" ht="36">
      <c r="A209" s="25" t="s">
        <v>370</v>
      </c>
      <c r="B209" s="26" t="s">
        <v>375</v>
      </c>
      <c r="C209" s="36"/>
      <c r="D209" s="75"/>
      <c r="E209" s="115"/>
      <c r="F209" s="24"/>
      <c r="H209" s="38"/>
      <c r="I209" s="38"/>
      <c r="J209" s="38"/>
      <c r="K209" s="38"/>
      <c r="L209" s="38"/>
      <c r="M209" s="38"/>
      <c r="N209" s="38"/>
      <c r="O209" s="38"/>
      <c r="P209" s="38"/>
      <c r="Q209" s="38"/>
      <c r="R209" s="38"/>
      <c r="S209" s="38"/>
      <c r="T209" s="38"/>
      <c r="U209" s="38"/>
      <c r="V209" s="38"/>
      <c r="W209" s="38"/>
    </row>
    <row r="210" spans="1:23" s="124" customFormat="1" ht="60">
      <c r="A210" s="25" t="s">
        <v>371</v>
      </c>
      <c r="B210" s="26" t="s">
        <v>374</v>
      </c>
      <c r="C210" s="36"/>
      <c r="D210" s="75"/>
      <c r="E210" s="115"/>
      <c r="F210" s="24"/>
      <c r="H210" s="38"/>
      <c r="I210" s="38"/>
      <c r="J210" s="38"/>
      <c r="K210" s="38"/>
      <c r="L210" s="38"/>
      <c r="M210" s="38"/>
      <c r="N210" s="38"/>
      <c r="O210" s="38"/>
      <c r="P210" s="38"/>
      <c r="Q210" s="38"/>
      <c r="R210" s="38"/>
      <c r="S210" s="38"/>
      <c r="T210" s="38"/>
      <c r="U210" s="38"/>
      <c r="V210" s="38"/>
      <c r="W210" s="38"/>
    </row>
    <row r="211" spans="1:23" s="124" customFormat="1" ht="72">
      <c r="A211" s="25" t="s">
        <v>372</v>
      </c>
      <c r="B211" s="26" t="s">
        <v>881</v>
      </c>
      <c r="C211" s="36"/>
      <c r="D211" s="75"/>
      <c r="E211" s="115"/>
      <c r="F211" s="24"/>
      <c r="H211" s="38"/>
      <c r="I211" s="38"/>
      <c r="J211" s="38"/>
      <c r="K211" s="38"/>
      <c r="L211" s="38"/>
      <c r="M211" s="38"/>
      <c r="N211" s="38"/>
      <c r="O211" s="38"/>
      <c r="P211" s="38"/>
      <c r="Q211" s="38"/>
      <c r="R211" s="38"/>
      <c r="S211" s="38"/>
      <c r="T211" s="38"/>
      <c r="U211" s="38"/>
      <c r="V211" s="38"/>
      <c r="W211" s="38"/>
    </row>
    <row r="212" spans="1:23" s="124" customFormat="1" ht="14.25">
      <c r="A212" s="23" t="s">
        <v>376</v>
      </c>
      <c r="B212" s="23" t="s">
        <v>257</v>
      </c>
      <c r="C212" s="36"/>
      <c r="D212" s="75"/>
      <c r="E212" s="115"/>
      <c r="F212" s="24"/>
      <c r="H212" s="38"/>
      <c r="I212" s="38"/>
      <c r="J212" s="38"/>
      <c r="K212" s="38"/>
      <c r="L212" s="38"/>
      <c r="M212" s="38"/>
      <c r="N212" s="38"/>
      <c r="O212" s="38"/>
      <c r="P212" s="38"/>
      <c r="Q212" s="38"/>
      <c r="R212" s="38"/>
      <c r="S212" s="38"/>
      <c r="T212" s="38"/>
      <c r="U212" s="38"/>
      <c r="V212" s="38"/>
      <c r="W212" s="38"/>
    </row>
    <row r="213" spans="1:23" s="124" customFormat="1" ht="36">
      <c r="A213" s="25" t="s">
        <v>377</v>
      </c>
      <c r="B213" s="26" t="s">
        <v>867</v>
      </c>
      <c r="C213" s="36" t="s">
        <v>24</v>
      </c>
      <c r="D213" s="75">
        <v>1645</v>
      </c>
      <c r="E213" s="100"/>
      <c r="F213" s="27">
        <f>D213*E213</f>
        <v>0</v>
      </c>
      <c r="H213" s="38"/>
      <c r="I213" s="38"/>
      <c r="J213" s="38"/>
      <c r="K213" s="38"/>
      <c r="L213" s="38"/>
      <c r="M213" s="38"/>
      <c r="N213" s="38"/>
      <c r="O213" s="38"/>
      <c r="P213" s="38"/>
      <c r="Q213" s="38"/>
      <c r="R213" s="38"/>
      <c r="S213" s="38"/>
      <c r="T213" s="38"/>
      <c r="U213" s="38"/>
      <c r="V213" s="38"/>
      <c r="W213" s="38"/>
    </row>
    <row r="214" spans="1:23" s="124" customFormat="1" ht="36">
      <c r="A214" s="25" t="s">
        <v>380</v>
      </c>
      <c r="B214" s="26" t="s">
        <v>386</v>
      </c>
      <c r="C214" s="36" t="s">
        <v>23</v>
      </c>
      <c r="D214" s="75">
        <v>8</v>
      </c>
      <c r="E214" s="100"/>
      <c r="F214" s="27">
        <f t="shared" ref="F214:F216" si="21">D214*E214</f>
        <v>0</v>
      </c>
      <c r="H214" s="38"/>
      <c r="I214" s="38"/>
      <c r="J214" s="38"/>
      <c r="K214" s="38"/>
      <c r="L214" s="38"/>
      <c r="M214" s="38"/>
      <c r="N214" s="38"/>
      <c r="O214" s="38"/>
      <c r="P214" s="38"/>
      <c r="Q214" s="38"/>
      <c r="R214" s="38"/>
      <c r="S214" s="38"/>
      <c r="T214" s="38"/>
      <c r="U214" s="38"/>
      <c r="V214" s="38"/>
      <c r="W214" s="38"/>
    </row>
    <row r="215" spans="1:23" s="124" customFormat="1" ht="24">
      <c r="A215" s="25" t="s">
        <v>381</v>
      </c>
      <c r="B215" s="26" t="s">
        <v>868</v>
      </c>
      <c r="C215" s="36" t="s">
        <v>23</v>
      </c>
      <c r="D215" s="75">
        <v>455</v>
      </c>
      <c r="E215" s="100"/>
      <c r="F215" s="27">
        <f t="shared" si="21"/>
        <v>0</v>
      </c>
      <c r="H215" s="38"/>
      <c r="I215" s="38"/>
      <c r="J215" s="38"/>
      <c r="K215" s="38"/>
      <c r="L215" s="38"/>
      <c r="M215" s="38"/>
      <c r="N215" s="38"/>
      <c r="O215" s="38"/>
      <c r="P215" s="38"/>
      <c r="Q215" s="38"/>
      <c r="R215" s="38"/>
      <c r="S215" s="38"/>
      <c r="T215" s="38"/>
      <c r="U215" s="38"/>
      <c r="V215" s="38"/>
      <c r="W215" s="38"/>
    </row>
    <row r="216" spans="1:23" s="124" customFormat="1" ht="36">
      <c r="A216" s="25" t="s">
        <v>382</v>
      </c>
      <c r="B216" s="26" t="s">
        <v>869</v>
      </c>
      <c r="C216" s="36" t="s">
        <v>23</v>
      </c>
      <c r="D216" s="75">
        <v>19.899999999999999</v>
      </c>
      <c r="E216" s="100"/>
      <c r="F216" s="27">
        <f t="shared" si="21"/>
        <v>0</v>
      </c>
      <c r="H216" s="38"/>
      <c r="I216" s="38"/>
      <c r="J216" s="38"/>
      <c r="K216" s="38"/>
      <c r="L216" s="38"/>
      <c r="M216" s="38"/>
      <c r="N216" s="38"/>
      <c r="O216" s="38"/>
      <c r="P216" s="38"/>
      <c r="Q216" s="38"/>
      <c r="R216" s="38"/>
      <c r="S216" s="38"/>
      <c r="T216" s="38"/>
      <c r="U216" s="38"/>
      <c r="V216" s="38"/>
      <c r="W216" s="38"/>
    </row>
    <row r="217" spans="1:23" s="124" customFormat="1" ht="14.25">
      <c r="A217" s="23" t="s">
        <v>378</v>
      </c>
      <c r="B217" s="23" t="s">
        <v>326</v>
      </c>
      <c r="C217" s="36"/>
      <c r="D217" s="75"/>
      <c r="E217" s="115"/>
      <c r="F217" s="24"/>
      <c r="H217" s="38"/>
      <c r="I217" s="38"/>
      <c r="J217" s="38"/>
      <c r="K217" s="38"/>
      <c r="L217" s="38"/>
      <c r="M217" s="38"/>
      <c r="N217" s="38"/>
      <c r="O217" s="38"/>
      <c r="P217" s="38"/>
      <c r="Q217" s="38"/>
      <c r="R217" s="38"/>
      <c r="S217" s="38"/>
      <c r="T217" s="38"/>
      <c r="U217" s="38"/>
      <c r="V217" s="38"/>
      <c r="W217" s="38"/>
    </row>
    <row r="218" spans="1:23" s="124" customFormat="1" ht="24">
      <c r="A218" s="25" t="s">
        <v>379</v>
      </c>
      <c r="B218" s="26" t="s">
        <v>366</v>
      </c>
      <c r="C218" s="36" t="s">
        <v>27</v>
      </c>
      <c r="D218" s="75">
        <v>300</v>
      </c>
      <c r="E218" s="100"/>
      <c r="F218" s="27">
        <f t="shared" ref="F218:F226" si="22">D218*E218</f>
        <v>0</v>
      </c>
      <c r="H218" s="38"/>
      <c r="I218" s="38"/>
      <c r="J218" s="38"/>
      <c r="K218" s="38"/>
      <c r="L218" s="38"/>
      <c r="M218" s="38"/>
      <c r="N218" s="38"/>
      <c r="O218" s="38"/>
      <c r="P218" s="38"/>
      <c r="Q218" s="38"/>
      <c r="R218" s="38"/>
      <c r="S218" s="38"/>
      <c r="T218" s="38"/>
      <c r="U218" s="38"/>
      <c r="V218" s="38"/>
      <c r="W218" s="38"/>
    </row>
    <row r="219" spans="1:23" s="124" customFormat="1" ht="24">
      <c r="A219" s="25" t="s">
        <v>383</v>
      </c>
      <c r="B219" s="26" t="s">
        <v>870</v>
      </c>
      <c r="C219" s="36" t="s">
        <v>27</v>
      </c>
      <c r="D219" s="75">
        <v>800</v>
      </c>
      <c r="E219" s="100"/>
      <c r="F219" s="27">
        <f t="shared" si="22"/>
        <v>0</v>
      </c>
      <c r="H219" s="38"/>
      <c r="I219" s="38"/>
      <c r="J219" s="38"/>
      <c r="K219" s="38"/>
      <c r="L219" s="38"/>
      <c r="M219" s="38"/>
      <c r="N219" s="38"/>
      <c r="O219" s="38"/>
      <c r="P219" s="38"/>
      <c r="Q219" s="38"/>
      <c r="R219" s="38"/>
      <c r="S219" s="38"/>
      <c r="T219" s="38"/>
      <c r="U219" s="38"/>
      <c r="V219" s="38"/>
      <c r="W219" s="38"/>
    </row>
    <row r="220" spans="1:23" s="124" customFormat="1">
      <c r="A220" s="25" t="s">
        <v>384</v>
      </c>
      <c r="B220" s="26" t="s">
        <v>871</v>
      </c>
      <c r="C220" s="36" t="s">
        <v>23</v>
      </c>
      <c r="D220" s="75">
        <v>1</v>
      </c>
      <c r="E220" s="100"/>
      <c r="F220" s="27">
        <f t="shared" si="22"/>
        <v>0</v>
      </c>
      <c r="H220" s="38"/>
      <c r="I220" s="38"/>
      <c r="J220" s="38"/>
      <c r="K220" s="38"/>
      <c r="L220" s="38"/>
      <c r="M220" s="38"/>
      <c r="N220" s="38"/>
      <c r="O220" s="38"/>
      <c r="P220" s="38"/>
      <c r="Q220" s="38"/>
      <c r="R220" s="38"/>
      <c r="S220" s="38"/>
      <c r="T220" s="38"/>
      <c r="U220" s="38"/>
      <c r="V220" s="38"/>
      <c r="W220" s="38"/>
    </row>
    <row r="221" spans="1:23" s="124" customFormat="1">
      <c r="A221" s="25" t="s">
        <v>385</v>
      </c>
      <c r="B221" s="26" t="s">
        <v>872</v>
      </c>
      <c r="C221" s="36" t="s">
        <v>158</v>
      </c>
      <c r="D221" s="76">
        <v>1</v>
      </c>
      <c r="E221" s="100"/>
      <c r="F221" s="27">
        <f t="shared" si="22"/>
        <v>0</v>
      </c>
      <c r="H221" s="38"/>
      <c r="I221" s="38"/>
      <c r="J221" s="38"/>
      <c r="K221" s="38"/>
      <c r="L221" s="38"/>
      <c r="M221" s="38"/>
      <c r="N221" s="38"/>
      <c r="O221" s="38"/>
      <c r="P221" s="38"/>
      <c r="Q221" s="38"/>
      <c r="R221" s="38"/>
      <c r="S221" s="38"/>
      <c r="T221" s="38"/>
      <c r="U221" s="38"/>
      <c r="V221" s="38"/>
      <c r="W221" s="38"/>
    </row>
    <row r="222" spans="1:23" s="124" customFormat="1">
      <c r="A222" s="25" t="s">
        <v>387</v>
      </c>
      <c r="B222" s="26" t="s">
        <v>873</v>
      </c>
      <c r="C222" s="36" t="s">
        <v>28</v>
      </c>
      <c r="D222" s="75">
        <v>6</v>
      </c>
      <c r="E222" s="100"/>
      <c r="F222" s="27">
        <f t="shared" si="22"/>
        <v>0</v>
      </c>
      <c r="H222" s="38"/>
      <c r="I222" s="38"/>
      <c r="J222" s="38"/>
      <c r="K222" s="38"/>
      <c r="L222" s="38"/>
      <c r="M222" s="38"/>
      <c r="N222" s="38"/>
      <c r="O222" s="38"/>
      <c r="P222" s="38"/>
      <c r="Q222" s="38"/>
      <c r="R222" s="38"/>
      <c r="S222" s="38"/>
      <c r="T222" s="38"/>
      <c r="U222" s="38"/>
      <c r="V222" s="38"/>
      <c r="W222" s="38"/>
    </row>
    <row r="223" spans="1:23" s="124" customFormat="1" ht="24">
      <c r="A223" s="25" t="s">
        <v>388</v>
      </c>
      <c r="B223" s="26" t="s">
        <v>406</v>
      </c>
      <c r="C223" s="36" t="s">
        <v>158</v>
      </c>
      <c r="D223" s="76">
        <v>1</v>
      </c>
      <c r="E223" s="100"/>
      <c r="F223" s="27">
        <f t="shared" si="22"/>
        <v>0</v>
      </c>
      <c r="H223" s="38"/>
      <c r="I223" s="38"/>
      <c r="J223" s="38"/>
      <c r="K223" s="38"/>
      <c r="L223" s="38"/>
      <c r="M223" s="38"/>
      <c r="N223" s="38"/>
      <c r="O223" s="38"/>
      <c r="P223" s="38"/>
      <c r="Q223" s="38"/>
      <c r="R223" s="38"/>
      <c r="S223" s="38"/>
      <c r="T223" s="38"/>
      <c r="U223" s="38"/>
      <c r="V223" s="38"/>
      <c r="W223" s="38"/>
    </row>
    <row r="224" spans="1:23" s="124" customFormat="1">
      <c r="A224" s="25" t="s">
        <v>389</v>
      </c>
      <c r="B224" s="26" t="s">
        <v>874</v>
      </c>
      <c r="C224" s="36" t="s">
        <v>29</v>
      </c>
      <c r="D224" s="75">
        <v>90</v>
      </c>
      <c r="E224" s="100"/>
      <c r="F224" s="27">
        <f t="shared" si="22"/>
        <v>0</v>
      </c>
      <c r="H224" s="38"/>
      <c r="I224" s="38"/>
      <c r="J224" s="38"/>
      <c r="K224" s="38"/>
      <c r="L224" s="38"/>
      <c r="M224" s="38"/>
      <c r="N224" s="38"/>
      <c r="O224" s="38"/>
      <c r="P224" s="38"/>
      <c r="Q224" s="38"/>
      <c r="R224" s="38"/>
      <c r="S224" s="38"/>
      <c r="T224" s="38"/>
      <c r="U224" s="38"/>
      <c r="V224" s="38"/>
      <c r="W224" s="38"/>
    </row>
    <row r="225" spans="1:23" s="124" customFormat="1">
      <c r="A225" s="25" t="s">
        <v>390</v>
      </c>
      <c r="B225" s="26" t="s">
        <v>875</v>
      </c>
      <c r="C225" s="36" t="s">
        <v>29</v>
      </c>
      <c r="D225" s="75">
        <v>70</v>
      </c>
      <c r="E225" s="100"/>
      <c r="F225" s="27">
        <f t="shared" si="22"/>
        <v>0</v>
      </c>
      <c r="H225" s="38"/>
      <c r="I225" s="38"/>
      <c r="J225" s="38"/>
      <c r="K225" s="38"/>
      <c r="L225" s="38"/>
      <c r="M225" s="38"/>
      <c r="N225" s="38"/>
      <c r="O225" s="38"/>
      <c r="P225" s="38"/>
      <c r="Q225" s="38"/>
      <c r="R225" s="38"/>
      <c r="S225" s="38"/>
      <c r="T225" s="38"/>
      <c r="U225" s="38"/>
      <c r="V225" s="38"/>
      <c r="W225" s="38"/>
    </row>
    <row r="226" spans="1:23" s="124" customFormat="1" ht="24">
      <c r="A226" s="25" t="s">
        <v>391</v>
      </c>
      <c r="B226" s="26" t="s">
        <v>876</v>
      </c>
      <c r="C226" s="36" t="s">
        <v>23</v>
      </c>
      <c r="D226" s="75">
        <v>20</v>
      </c>
      <c r="E226" s="100"/>
      <c r="F226" s="27">
        <f t="shared" si="22"/>
        <v>0</v>
      </c>
      <c r="H226" s="38"/>
      <c r="I226" s="38"/>
      <c r="J226" s="38"/>
      <c r="K226" s="38"/>
      <c r="L226" s="38"/>
      <c r="M226" s="38"/>
      <c r="N226" s="38"/>
      <c r="O226" s="38"/>
      <c r="P226" s="38"/>
      <c r="Q226" s="38"/>
      <c r="R226" s="38"/>
      <c r="S226" s="38"/>
      <c r="T226" s="38"/>
      <c r="U226" s="38"/>
      <c r="V226" s="38"/>
      <c r="W226" s="38"/>
    </row>
    <row r="227" spans="1:23" s="124" customFormat="1">
      <c r="A227" s="50" t="s">
        <v>392</v>
      </c>
      <c r="B227" s="50" t="s">
        <v>878</v>
      </c>
      <c r="C227" s="44"/>
      <c r="D227" s="74"/>
      <c r="E227" s="112"/>
      <c r="F227" s="52">
        <f>SUM(F228:F271)</f>
        <v>0</v>
      </c>
      <c r="H227" s="38"/>
      <c r="I227" s="38"/>
      <c r="J227" s="38"/>
      <c r="K227" s="38"/>
      <c r="L227" s="38"/>
      <c r="M227" s="38"/>
      <c r="N227" s="38"/>
      <c r="O227" s="38"/>
      <c r="P227" s="38"/>
      <c r="Q227" s="38"/>
      <c r="R227" s="38"/>
      <c r="S227" s="38"/>
      <c r="T227" s="38"/>
      <c r="U227" s="38"/>
      <c r="V227" s="38"/>
      <c r="W227" s="38"/>
    </row>
    <row r="228" spans="1:23" s="124" customFormat="1" ht="14.25">
      <c r="A228" s="23" t="s">
        <v>394</v>
      </c>
      <c r="B228" s="23" t="s">
        <v>393</v>
      </c>
      <c r="C228" s="36"/>
      <c r="D228" s="75"/>
      <c r="E228" s="115"/>
      <c r="F228" s="24"/>
      <c r="H228" s="38"/>
      <c r="I228" s="38"/>
      <c r="J228" s="38"/>
      <c r="K228" s="38"/>
      <c r="L228" s="38"/>
      <c r="M228" s="38"/>
      <c r="N228" s="38"/>
      <c r="O228" s="38"/>
      <c r="P228" s="38"/>
      <c r="Q228" s="38"/>
      <c r="R228" s="38"/>
      <c r="S228" s="38"/>
      <c r="T228" s="38"/>
      <c r="U228" s="38"/>
      <c r="V228" s="38"/>
      <c r="W228" s="38"/>
    </row>
    <row r="229" spans="1:23" s="124" customFormat="1" ht="14.25">
      <c r="A229" s="25" t="s">
        <v>395</v>
      </c>
      <c r="B229" s="26" t="s">
        <v>396</v>
      </c>
      <c r="C229" s="36"/>
      <c r="D229" s="75"/>
      <c r="E229" s="115"/>
      <c r="F229" s="24"/>
      <c r="H229" s="38"/>
      <c r="I229" s="38"/>
      <c r="J229" s="38"/>
      <c r="K229" s="38"/>
      <c r="L229" s="38"/>
      <c r="M229" s="38"/>
      <c r="N229" s="38"/>
      <c r="O229" s="38"/>
      <c r="P229" s="38"/>
      <c r="Q229" s="38"/>
      <c r="R229" s="38"/>
      <c r="S229" s="38"/>
      <c r="T229" s="38"/>
      <c r="U229" s="38"/>
      <c r="V229" s="38"/>
      <c r="W229" s="38"/>
    </row>
    <row r="230" spans="1:23" s="124" customFormat="1" ht="24">
      <c r="A230" s="25" t="s">
        <v>371</v>
      </c>
      <c r="B230" s="26" t="s">
        <v>627</v>
      </c>
      <c r="C230" s="36"/>
      <c r="D230" s="75"/>
      <c r="E230" s="115"/>
      <c r="F230" s="24"/>
      <c r="H230" s="38"/>
      <c r="I230" s="38"/>
      <c r="J230" s="38"/>
      <c r="K230" s="38"/>
      <c r="L230" s="38"/>
      <c r="M230" s="38"/>
      <c r="N230" s="38"/>
      <c r="O230" s="38"/>
      <c r="P230" s="38"/>
      <c r="Q230" s="38"/>
      <c r="R230" s="38"/>
      <c r="S230" s="38"/>
      <c r="T230" s="38"/>
      <c r="U230" s="38"/>
      <c r="V230" s="38"/>
      <c r="W230" s="38"/>
    </row>
    <row r="231" spans="1:23" s="124" customFormat="1" ht="48">
      <c r="A231" s="25" t="s">
        <v>372</v>
      </c>
      <c r="B231" s="26" t="s">
        <v>882</v>
      </c>
      <c r="C231" s="36"/>
      <c r="D231" s="75"/>
      <c r="E231" s="115"/>
      <c r="F231" s="24"/>
      <c r="H231" s="38"/>
      <c r="I231" s="38"/>
      <c r="J231" s="38"/>
      <c r="K231" s="38"/>
      <c r="L231" s="38"/>
      <c r="M231" s="38"/>
      <c r="N231" s="38"/>
      <c r="O231" s="38"/>
      <c r="P231" s="38"/>
      <c r="Q231" s="38"/>
      <c r="R231" s="38"/>
      <c r="S231" s="38"/>
      <c r="T231" s="38"/>
      <c r="U231" s="38"/>
      <c r="V231" s="38"/>
      <c r="W231" s="38"/>
    </row>
    <row r="232" spans="1:23" s="124" customFormat="1" ht="14.25">
      <c r="A232" s="23" t="s">
        <v>397</v>
      </c>
      <c r="B232" s="23" t="s">
        <v>886</v>
      </c>
      <c r="C232" s="36"/>
      <c r="D232" s="75"/>
      <c r="E232" s="115"/>
      <c r="F232" s="24"/>
      <c r="H232" s="38"/>
      <c r="I232" s="38"/>
      <c r="J232" s="38"/>
      <c r="K232" s="38"/>
      <c r="L232" s="38"/>
      <c r="M232" s="38"/>
      <c r="N232" s="38"/>
      <c r="O232" s="38"/>
      <c r="P232" s="38"/>
      <c r="Q232" s="38"/>
      <c r="R232" s="38"/>
      <c r="S232" s="38"/>
      <c r="T232" s="38"/>
      <c r="U232" s="38"/>
      <c r="V232" s="38"/>
      <c r="W232" s="38"/>
    </row>
    <row r="233" spans="1:23" s="124" customFormat="1">
      <c r="A233" s="25" t="s">
        <v>398</v>
      </c>
      <c r="B233" s="26" t="s">
        <v>879</v>
      </c>
      <c r="C233" s="36" t="s">
        <v>24</v>
      </c>
      <c r="D233" s="75">
        <v>2333</v>
      </c>
      <c r="E233" s="100"/>
      <c r="F233" s="27">
        <f>D233*E233</f>
        <v>0</v>
      </c>
      <c r="H233" s="38"/>
      <c r="I233" s="38"/>
      <c r="J233" s="38"/>
      <c r="K233" s="38"/>
      <c r="L233" s="38"/>
      <c r="M233" s="38"/>
      <c r="N233" s="38"/>
      <c r="O233" s="38"/>
      <c r="P233" s="38"/>
      <c r="Q233" s="38"/>
      <c r="R233" s="38"/>
      <c r="S233" s="38"/>
      <c r="T233" s="38"/>
      <c r="U233" s="38"/>
      <c r="V233" s="38"/>
      <c r="W233" s="38"/>
    </row>
    <row r="234" spans="1:23" s="124" customFormat="1" ht="24">
      <c r="A234" s="25" t="s">
        <v>399</v>
      </c>
      <c r="B234" s="26" t="s">
        <v>887</v>
      </c>
      <c r="C234" s="36" t="s">
        <v>24</v>
      </c>
      <c r="D234" s="75">
        <v>2333</v>
      </c>
      <c r="E234" s="100"/>
      <c r="F234" s="27">
        <f t="shared" ref="F234:F239" si="23">D234*E234</f>
        <v>0</v>
      </c>
      <c r="H234" s="38"/>
      <c r="I234" s="38"/>
      <c r="J234" s="38"/>
      <c r="K234" s="38"/>
      <c r="L234" s="38"/>
      <c r="M234" s="38"/>
      <c r="N234" s="38"/>
      <c r="O234" s="38"/>
      <c r="P234" s="38"/>
      <c r="Q234" s="38"/>
      <c r="R234" s="38"/>
      <c r="S234" s="38"/>
      <c r="T234" s="38"/>
      <c r="U234" s="38"/>
      <c r="V234" s="38"/>
      <c r="W234" s="38"/>
    </row>
    <row r="235" spans="1:23" s="124" customFormat="1">
      <c r="A235" s="25" t="s">
        <v>400</v>
      </c>
      <c r="B235" s="26" t="s">
        <v>888</v>
      </c>
      <c r="C235" s="36" t="s">
        <v>24</v>
      </c>
      <c r="D235" s="75">
        <v>130</v>
      </c>
      <c r="E235" s="100"/>
      <c r="F235" s="27">
        <f t="shared" si="23"/>
        <v>0</v>
      </c>
      <c r="H235" s="38"/>
      <c r="I235" s="38"/>
      <c r="J235" s="38"/>
      <c r="K235" s="38"/>
      <c r="L235" s="38"/>
      <c r="M235" s="38"/>
      <c r="N235" s="38"/>
      <c r="O235" s="38"/>
      <c r="P235" s="38"/>
      <c r="Q235" s="38"/>
      <c r="R235" s="38"/>
      <c r="S235" s="38"/>
      <c r="T235" s="38"/>
      <c r="U235" s="38"/>
      <c r="V235" s="38"/>
      <c r="W235" s="38"/>
    </row>
    <row r="236" spans="1:23" s="124" customFormat="1" ht="24">
      <c r="A236" s="25" t="s">
        <v>401</v>
      </c>
      <c r="B236" s="26" t="s">
        <v>889</v>
      </c>
      <c r="C236" s="36" t="s">
        <v>23</v>
      </c>
      <c r="D236" s="75">
        <v>40</v>
      </c>
      <c r="E236" s="100"/>
      <c r="F236" s="27">
        <f t="shared" si="23"/>
        <v>0</v>
      </c>
      <c r="H236" s="38"/>
      <c r="I236" s="38"/>
      <c r="J236" s="38"/>
      <c r="K236" s="38"/>
      <c r="L236" s="38"/>
      <c r="M236" s="38"/>
      <c r="N236" s="38"/>
      <c r="O236" s="38"/>
      <c r="P236" s="38"/>
      <c r="Q236" s="38"/>
      <c r="R236" s="38"/>
      <c r="S236" s="38"/>
      <c r="T236" s="38"/>
      <c r="U236" s="38"/>
      <c r="V236" s="38"/>
      <c r="W236" s="38"/>
    </row>
    <row r="237" spans="1:23" s="124" customFormat="1">
      <c r="A237" s="25" t="s">
        <v>402</v>
      </c>
      <c r="B237" s="26" t="s">
        <v>890</v>
      </c>
      <c r="C237" s="36" t="s">
        <v>24</v>
      </c>
      <c r="D237" s="75">
        <v>42</v>
      </c>
      <c r="E237" s="100"/>
      <c r="F237" s="27">
        <f t="shared" si="23"/>
        <v>0</v>
      </c>
      <c r="H237" s="38"/>
      <c r="I237" s="38"/>
      <c r="J237" s="38"/>
      <c r="K237" s="38"/>
      <c r="L237" s="38"/>
      <c r="M237" s="38"/>
      <c r="N237" s="38"/>
      <c r="O237" s="38"/>
      <c r="P237" s="38"/>
      <c r="Q237" s="38"/>
      <c r="R237" s="38"/>
      <c r="S237" s="38"/>
      <c r="T237" s="38"/>
      <c r="U237" s="38"/>
      <c r="V237" s="38"/>
      <c r="W237" s="38"/>
    </row>
    <row r="238" spans="1:23" s="124" customFormat="1" ht="24">
      <c r="A238" s="25" t="s">
        <v>403</v>
      </c>
      <c r="B238" s="26" t="s">
        <v>891</v>
      </c>
      <c r="C238" s="36" t="s">
        <v>29</v>
      </c>
      <c r="D238" s="75">
        <v>450</v>
      </c>
      <c r="E238" s="100"/>
      <c r="F238" s="27">
        <f t="shared" si="23"/>
        <v>0</v>
      </c>
      <c r="H238" s="38"/>
      <c r="I238" s="38"/>
      <c r="J238" s="38"/>
      <c r="K238" s="38"/>
      <c r="L238" s="38"/>
      <c r="M238" s="38"/>
      <c r="N238" s="38"/>
      <c r="O238" s="38"/>
      <c r="P238" s="38"/>
      <c r="Q238" s="38"/>
      <c r="R238" s="38"/>
      <c r="S238" s="38"/>
      <c r="T238" s="38"/>
      <c r="U238" s="38"/>
      <c r="V238" s="38"/>
      <c r="W238" s="38"/>
    </row>
    <row r="239" spans="1:23" s="124" customFormat="1">
      <c r="A239" s="25" t="s">
        <v>628</v>
      </c>
      <c r="B239" s="26" t="s">
        <v>892</v>
      </c>
      <c r="C239" s="36" t="s">
        <v>23</v>
      </c>
      <c r="D239" s="75">
        <v>14.5</v>
      </c>
      <c r="E239" s="100"/>
      <c r="F239" s="27">
        <f t="shared" si="23"/>
        <v>0</v>
      </c>
      <c r="H239" s="38"/>
      <c r="I239" s="38"/>
      <c r="J239" s="38"/>
      <c r="K239" s="38"/>
      <c r="L239" s="38"/>
      <c r="M239" s="38"/>
      <c r="N239" s="38"/>
      <c r="O239" s="38"/>
      <c r="P239" s="38"/>
      <c r="Q239" s="38"/>
      <c r="R239" s="38"/>
      <c r="S239" s="38"/>
      <c r="T239" s="38"/>
      <c r="U239" s="38"/>
      <c r="V239" s="38"/>
      <c r="W239" s="38"/>
    </row>
    <row r="240" spans="1:23" s="124" customFormat="1" ht="24">
      <c r="A240" s="25" t="s">
        <v>629</v>
      </c>
      <c r="B240" s="26" t="s">
        <v>893</v>
      </c>
      <c r="C240" s="36"/>
      <c r="D240" s="75"/>
      <c r="E240" s="115"/>
      <c r="F240" s="27"/>
      <c r="H240" s="38"/>
      <c r="I240" s="38"/>
      <c r="J240" s="38"/>
      <c r="K240" s="38"/>
      <c r="L240" s="38"/>
      <c r="M240" s="38"/>
      <c r="N240" s="38"/>
      <c r="O240" s="38"/>
      <c r="P240" s="38"/>
      <c r="Q240" s="38"/>
      <c r="R240" s="38"/>
      <c r="S240" s="38"/>
      <c r="T240" s="38"/>
      <c r="U240" s="38"/>
      <c r="V240" s="38"/>
      <c r="W240" s="38"/>
    </row>
    <row r="241" spans="1:23" s="124" customFormat="1" ht="153">
      <c r="A241" s="23" t="s">
        <v>404</v>
      </c>
      <c r="B241" s="23" t="s">
        <v>895</v>
      </c>
      <c r="C241" s="36"/>
      <c r="D241" s="75"/>
      <c r="E241" s="115"/>
      <c r="F241" s="24"/>
      <c r="H241" s="38"/>
      <c r="I241" s="38"/>
      <c r="J241" s="38"/>
      <c r="K241" s="38"/>
      <c r="L241" s="38"/>
      <c r="M241" s="38"/>
      <c r="N241" s="38"/>
      <c r="O241" s="38"/>
      <c r="P241" s="38"/>
      <c r="Q241" s="38"/>
      <c r="R241" s="38"/>
      <c r="S241" s="38"/>
      <c r="T241" s="38"/>
      <c r="U241" s="38"/>
      <c r="V241" s="38"/>
      <c r="W241" s="38"/>
    </row>
    <row r="242" spans="1:23" s="124" customFormat="1">
      <c r="A242" s="25" t="s">
        <v>405</v>
      </c>
      <c r="B242" s="26" t="s">
        <v>894</v>
      </c>
      <c r="C242" s="36" t="s">
        <v>158</v>
      </c>
      <c r="D242" s="75">
        <v>1</v>
      </c>
      <c r="E242" s="100"/>
      <c r="F242" s="27">
        <f>D242*E242</f>
        <v>0</v>
      </c>
      <c r="H242" s="38"/>
      <c r="I242" s="38"/>
      <c r="J242" s="38"/>
      <c r="K242" s="38"/>
      <c r="L242" s="38"/>
      <c r="M242" s="38"/>
      <c r="N242" s="38"/>
      <c r="O242" s="38"/>
      <c r="P242" s="38"/>
      <c r="Q242" s="38"/>
      <c r="R242" s="38"/>
      <c r="S242" s="38"/>
      <c r="T242" s="38"/>
      <c r="U242" s="38"/>
      <c r="V242" s="38"/>
      <c r="W242" s="38"/>
    </row>
    <row r="243" spans="1:23" s="124" customFormat="1" ht="51">
      <c r="A243" s="23" t="s">
        <v>407</v>
      </c>
      <c r="B243" s="23" t="s">
        <v>896</v>
      </c>
      <c r="C243" s="36"/>
      <c r="D243" s="75"/>
      <c r="E243" s="115"/>
      <c r="F243" s="24"/>
      <c r="H243" s="38"/>
      <c r="I243" s="38"/>
      <c r="J243" s="38"/>
      <c r="K243" s="38"/>
      <c r="L243" s="38"/>
      <c r="M243" s="38"/>
      <c r="N243" s="38"/>
      <c r="O243" s="38"/>
      <c r="P243" s="38"/>
      <c r="Q243" s="38"/>
      <c r="R243" s="38"/>
      <c r="S243" s="38"/>
      <c r="T243" s="38"/>
      <c r="U243" s="38"/>
      <c r="V243" s="38"/>
      <c r="W243" s="38"/>
    </row>
    <row r="244" spans="1:23" s="124" customFormat="1">
      <c r="A244" s="25" t="s">
        <v>408</v>
      </c>
      <c r="B244" s="26" t="s">
        <v>409</v>
      </c>
      <c r="C244" s="36" t="s">
        <v>158</v>
      </c>
      <c r="D244" s="76">
        <v>1</v>
      </c>
      <c r="E244" s="100"/>
      <c r="F244" s="27">
        <f>D244*E244</f>
        <v>0</v>
      </c>
      <c r="H244" s="38"/>
      <c r="I244" s="38"/>
      <c r="J244" s="38"/>
      <c r="K244" s="38"/>
      <c r="L244" s="38"/>
      <c r="M244" s="38"/>
      <c r="N244" s="38"/>
      <c r="O244" s="38"/>
      <c r="P244" s="38"/>
      <c r="Q244" s="38"/>
      <c r="R244" s="38"/>
      <c r="S244" s="38"/>
      <c r="T244" s="38"/>
      <c r="U244" s="38"/>
      <c r="V244" s="38"/>
      <c r="W244" s="38"/>
    </row>
    <row r="245" spans="1:23" s="124" customFormat="1" ht="63.75">
      <c r="A245" s="23" t="s">
        <v>410</v>
      </c>
      <c r="B245" s="23" t="s">
        <v>897</v>
      </c>
      <c r="C245" s="36"/>
      <c r="D245" s="76"/>
      <c r="E245" s="115"/>
      <c r="F245" s="24"/>
      <c r="H245" s="38"/>
      <c r="I245" s="38"/>
      <c r="J245" s="38"/>
      <c r="K245" s="38"/>
      <c r="L245" s="38"/>
      <c r="M245" s="38"/>
      <c r="N245" s="38"/>
      <c r="O245" s="38"/>
      <c r="P245" s="38"/>
      <c r="Q245" s="38"/>
      <c r="R245" s="38"/>
      <c r="S245" s="38"/>
      <c r="T245" s="38"/>
      <c r="U245" s="38"/>
      <c r="V245" s="38"/>
      <c r="W245" s="38"/>
    </row>
    <row r="246" spans="1:23" s="124" customFormat="1">
      <c r="A246" s="25" t="s">
        <v>411</v>
      </c>
      <c r="B246" s="26" t="s">
        <v>417</v>
      </c>
      <c r="C246" s="36" t="s">
        <v>158</v>
      </c>
      <c r="D246" s="76">
        <v>1</v>
      </c>
      <c r="E246" s="100"/>
      <c r="F246" s="27">
        <f>D246*E246</f>
        <v>0</v>
      </c>
      <c r="H246" s="38"/>
      <c r="I246" s="38"/>
      <c r="J246" s="38"/>
      <c r="K246" s="38"/>
      <c r="L246" s="38"/>
      <c r="M246" s="38"/>
      <c r="N246" s="38"/>
      <c r="O246" s="38"/>
      <c r="P246" s="38"/>
      <c r="Q246" s="38"/>
      <c r="R246" s="38"/>
      <c r="S246" s="38"/>
      <c r="T246" s="38"/>
      <c r="U246" s="38"/>
      <c r="V246" s="38"/>
      <c r="W246" s="38"/>
    </row>
    <row r="247" spans="1:23" s="124" customFormat="1" ht="51">
      <c r="A247" s="23" t="s">
        <v>412</v>
      </c>
      <c r="B247" s="23" t="s">
        <v>898</v>
      </c>
      <c r="C247" s="36"/>
      <c r="D247" s="76"/>
      <c r="E247" s="115"/>
      <c r="F247" s="24"/>
      <c r="H247" s="38"/>
      <c r="I247" s="38"/>
      <c r="J247" s="38"/>
      <c r="K247" s="38"/>
      <c r="L247" s="38"/>
      <c r="M247" s="38"/>
      <c r="N247" s="38"/>
      <c r="O247" s="38"/>
      <c r="P247" s="38"/>
      <c r="Q247" s="38"/>
      <c r="R247" s="38"/>
      <c r="S247" s="38"/>
      <c r="T247" s="38"/>
      <c r="U247" s="38"/>
      <c r="V247" s="38"/>
      <c r="W247" s="38"/>
    </row>
    <row r="248" spans="1:23" s="124" customFormat="1">
      <c r="A248" s="25" t="s">
        <v>413</v>
      </c>
      <c r="B248" s="26" t="s">
        <v>414</v>
      </c>
      <c r="C248" s="36" t="s">
        <v>158</v>
      </c>
      <c r="D248" s="76">
        <v>1</v>
      </c>
      <c r="E248" s="100"/>
      <c r="F248" s="27">
        <f>D248*E248</f>
        <v>0</v>
      </c>
      <c r="H248" s="38"/>
      <c r="I248" s="38"/>
      <c r="J248" s="38"/>
      <c r="K248" s="38"/>
      <c r="L248" s="38"/>
      <c r="M248" s="38"/>
      <c r="N248" s="38"/>
      <c r="O248" s="38"/>
      <c r="P248" s="38"/>
      <c r="Q248" s="38"/>
      <c r="R248" s="38"/>
      <c r="S248" s="38"/>
      <c r="T248" s="38"/>
      <c r="U248" s="38"/>
      <c r="V248" s="38"/>
      <c r="W248" s="38"/>
    </row>
    <row r="249" spans="1:23" s="124" customFormat="1" ht="63.75">
      <c r="A249" s="23" t="s">
        <v>415</v>
      </c>
      <c r="B249" s="23" t="s">
        <v>899</v>
      </c>
      <c r="C249" s="36"/>
      <c r="D249" s="76"/>
      <c r="E249" s="115"/>
      <c r="F249" s="24"/>
      <c r="H249" s="38"/>
      <c r="I249" s="38"/>
      <c r="J249" s="38"/>
      <c r="K249" s="38"/>
      <c r="L249" s="38"/>
      <c r="M249" s="38"/>
      <c r="N249" s="38"/>
      <c r="O249" s="38"/>
      <c r="P249" s="38"/>
      <c r="Q249" s="38"/>
      <c r="R249" s="38"/>
      <c r="S249" s="38"/>
      <c r="T249" s="38"/>
      <c r="U249" s="38"/>
      <c r="V249" s="38"/>
      <c r="W249" s="38"/>
    </row>
    <row r="250" spans="1:23" s="124" customFormat="1">
      <c r="A250" s="25" t="s">
        <v>416</v>
      </c>
      <c r="B250" s="26" t="s">
        <v>420</v>
      </c>
      <c r="C250" s="36" t="s">
        <v>158</v>
      </c>
      <c r="D250" s="76">
        <v>1</v>
      </c>
      <c r="E250" s="100"/>
      <c r="F250" s="27">
        <f>D250*E250</f>
        <v>0</v>
      </c>
      <c r="H250" s="38"/>
      <c r="I250" s="38"/>
      <c r="J250" s="38"/>
      <c r="K250" s="38"/>
      <c r="L250" s="38"/>
      <c r="M250" s="38"/>
      <c r="N250" s="38"/>
      <c r="O250" s="38"/>
      <c r="P250" s="38"/>
      <c r="Q250" s="38"/>
      <c r="R250" s="38"/>
      <c r="S250" s="38"/>
      <c r="T250" s="38"/>
      <c r="U250" s="38"/>
      <c r="V250" s="38"/>
      <c r="W250" s="38"/>
    </row>
    <row r="251" spans="1:23" s="124" customFormat="1" ht="51">
      <c r="A251" s="23" t="s">
        <v>418</v>
      </c>
      <c r="B251" s="23" t="s">
        <v>900</v>
      </c>
      <c r="C251" s="36"/>
      <c r="D251" s="76"/>
      <c r="E251" s="115"/>
      <c r="F251" s="24"/>
      <c r="H251" s="38"/>
      <c r="I251" s="38"/>
      <c r="J251" s="38"/>
      <c r="K251" s="38"/>
      <c r="L251" s="38"/>
      <c r="M251" s="38"/>
      <c r="N251" s="38"/>
      <c r="O251" s="38"/>
      <c r="P251" s="38"/>
      <c r="Q251" s="38"/>
      <c r="R251" s="38"/>
      <c r="S251" s="38"/>
      <c r="T251" s="38"/>
      <c r="U251" s="38"/>
      <c r="V251" s="38"/>
      <c r="W251" s="38"/>
    </row>
    <row r="252" spans="1:23" s="124" customFormat="1">
      <c r="A252" s="25" t="s">
        <v>419</v>
      </c>
      <c r="B252" s="26" t="s">
        <v>420</v>
      </c>
      <c r="C252" s="36" t="s">
        <v>158</v>
      </c>
      <c r="D252" s="76">
        <v>1</v>
      </c>
      <c r="E252" s="100"/>
      <c r="F252" s="27">
        <f>D252*E252</f>
        <v>0</v>
      </c>
      <c r="H252" s="38"/>
      <c r="I252" s="38"/>
      <c r="J252" s="38"/>
      <c r="K252" s="38"/>
      <c r="L252" s="38"/>
      <c r="M252" s="38"/>
      <c r="N252" s="38"/>
      <c r="O252" s="38"/>
      <c r="P252" s="38"/>
      <c r="Q252" s="38"/>
      <c r="R252" s="38"/>
      <c r="S252" s="38"/>
      <c r="T252" s="38"/>
      <c r="U252" s="38"/>
      <c r="V252" s="38"/>
      <c r="W252" s="38"/>
    </row>
    <row r="253" spans="1:23" s="124" customFormat="1" ht="51">
      <c r="A253" s="23" t="s">
        <v>421</v>
      </c>
      <c r="B253" s="23" t="s">
        <v>901</v>
      </c>
      <c r="C253" s="36"/>
      <c r="D253" s="75"/>
      <c r="E253" s="115"/>
      <c r="F253" s="24"/>
      <c r="H253" s="38"/>
      <c r="I253" s="38"/>
      <c r="J253" s="38"/>
      <c r="K253" s="38"/>
      <c r="L253" s="38"/>
      <c r="M253" s="38"/>
      <c r="N253" s="38"/>
      <c r="O253" s="38"/>
      <c r="P253" s="38"/>
      <c r="Q253" s="38"/>
      <c r="R253" s="38"/>
      <c r="S253" s="38"/>
      <c r="T253" s="38"/>
      <c r="U253" s="38"/>
      <c r="V253" s="38"/>
      <c r="W253" s="38"/>
    </row>
    <row r="254" spans="1:23" s="124" customFormat="1">
      <c r="A254" s="25" t="s">
        <v>422</v>
      </c>
      <c r="B254" s="26" t="s">
        <v>425</v>
      </c>
      <c r="C254" s="36" t="s">
        <v>29</v>
      </c>
      <c r="D254" s="75">
        <v>241</v>
      </c>
      <c r="E254" s="100"/>
      <c r="F254" s="27">
        <f>D254*E254</f>
        <v>0</v>
      </c>
      <c r="H254" s="38"/>
      <c r="I254" s="38"/>
      <c r="J254" s="38"/>
      <c r="K254" s="38"/>
      <c r="L254" s="38"/>
      <c r="M254" s="38"/>
      <c r="N254" s="38"/>
      <c r="O254" s="38"/>
      <c r="P254" s="38"/>
      <c r="Q254" s="38"/>
      <c r="R254" s="38"/>
      <c r="S254" s="38"/>
      <c r="T254" s="38"/>
      <c r="U254" s="38"/>
      <c r="V254" s="38"/>
      <c r="W254" s="38"/>
    </row>
    <row r="255" spans="1:23" s="124" customFormat="1" ht="51">
      <c r="A255" s="23" t="s">
        <v>423</v>
      </c>
      <c r="B255" s="23" t="s">
        <v>902</v>
      </c>
      <c r="C255" s="36"/>
      <c r="D255" s="75"/>
      <c r="E255" s="115"/>
      <c r="F255" s="24"/>
      <c r="H255" s="38"/>
      <c r="I255" s="38"/>
      <c r="J255" s="38"/>
      <c r="K255" s="38"/>
      <c r="L255" s="38"/>
      <c r="M255" s="38"/>
      <c r="N255" s="38"/>
      <c r="O255" s="38"/>
      <c r="P255" s="38"/>
      <c r="Q255" s="38"/>
      <c r="R255" s="38"/>
      <c r="S255" s="38"/>
      <c r="T255" s="38"/>
      <c r="U255" s="38"/>
      <c r="V255" s="38"/>
      <c r="W255" s="38"/>
    </row>
    <row r="256" spans="1:23" s="124" customFormat="1">
      <c r="A256" s="25" t="s">
        <v>424</v>
      </c>
      <c r="B256" s="26" t="s">
        <v>426</v>
      </c>
      <c r="C256" s="36" t="s">
        <v>23</v>
      </c>
      <c r="D256" s="75">
        <v>90</v>
      </c>
      <c r="E256" s="100"/>
      <c r="F256" s="27">
        <f>D256*E256</f>
        <v>0</v>
      </c>
      <c r="H256" s="38"/>
      <c r="I256" s="38"/>
      <c r="J256" s="38"/>
      <c r="K256" s="38"/>
      <c r="L256" s="38"/>
      <c r="M256" s="38"/>
      <c r="N256" s="38"/>
      <c r="O256" s="38"/>
      <c r="P256" s="38"/>
      <c r="Q256" s="38"/>
      <c r="R256" s="38"/>
      <c r="S256" s="38"/>
      <c r="T256" s="38"/>
      <c r="U256" s="38"/>
      <c r="V256" s="38"/>
      <c r="W256" s="38"/>
    </row>
    <row r="257" spans="1:23" s="124" customFormat="1">
      <c r="A257" s="25" t="s">
        <v>427</v>
      </c>
      <c r="B257" s="26" t="s">
        <v>428</v>
      </c>
      <c r="C257" s="36" t="s">
        <v>23</v>
      </c>
      <c r="D257" s="75">
        <v>96</v>
      </c>
      <c r="E257" s="100"/>
      <c r="F257" s="27">
        <f>D257*E257</f>
        <v>0</v>
      </c>
      <c r="H257" s="38"/>
      <c r="I257" s="38"/>
      <c r="J257" s="38"/>
      <c r="K257" s="38"/>
      <c r="L257" s="38"/>
      <c r="M257" s="38"/>
      <c r="N257" s="38"/>
      <c r="O257" s="38"/>
      <c r="P257" s="38"/>
      <c r="Q257" s="38"/>
      <c r="R257" s="38"/>
      <c r="S257" s="38"/>
      <c r="T257" s="38"/>
      <c r="U257" s="38"/>
      <c r="V257" s="38"/>
      <c r="W257" s="38"/>
    </row>
    <row r="258" spans="1:23" s="124" customFormat="1" ht="51">
      <c r="A258" s="23" t="s">
        <v>429</v>
      </c>
      <c r="B258" s="23" t="s">
        <v>903</v>
      </c>
      <c r="C258" s="36"/>
      <c r="D258" s="75"/>
      <c r="E258" s="115"/>
      <c r="F258" s="24"/>
      <c r="H258" s="38"/>
      <c r="I258" s="38"/>
      <c r="J258" s="38"/>
      <c r="K258" s="38"/>
      <c r="L258" s="38"/>
      <c r="M258" s="38"/>
      <c r="N258" s="38"/>
      <c r="O258" s="38"/>
      <c r="P258" s="38"/>
      <c r="Q258" s="38"/>
      <c r="R258" s="38"/>
      <c r="S258" s="38"/>
      <c r="T258" s="38"/>
      <c r="U258" s="38"/>
      <c r="V258" s="38"/>
      <c r="W258" s="38"/>
    </row>
    <row r="259" spans="1:23" s="124" customFormat="1">
      <c r="A259" s="25" t="s">
        <v>430</v>
      </c>
      <c r="B259" s="26" t="s">
        <v>630</v>
      </c>
      <c r="C259" s="36" t="s">
        <v>29</v>
      </c>
      <c r="D259" s="75">
        <v>43</v>
      </c>
      <c r="E259" s="100"/>
      <c r="F259" s="27">
        <f>D259*E259</f>
        <v>0</v>
      </c>
      <c r="H259" s="38"/>
      <c r="I259" s="38"/>
      <c r="J259" s="38"/>
      <c r="K259" s="38"/>
      <c r="L259" s="38"/>
      <c r="M259" s="38"/>
      <c r="N259" s="38"/>
      <c r="O259" s="38"/>
      <c r="P259" s="38"/>
      <c r="Q259" s="38"/>
      <c r="R259" s="38"/>
      <c r="S259" s="38"/>
      <c r="T259" s="38"/>
      <c r="U259" s="38"/>
      <c r="V259" s="38"/>
      <c r="W259" s="38"/>
    </row>
    <row r="260" spans="1:23" s="124" customFormat="1" ht="51">
      <c r="A260" s="23" t="s">
        <v>631</v>
      </c>
      <c r="B260" s="23" t="s">
        <v>904</v>
      </c>
      <c r="C260" s="36"/>
      <c r="D260" s="75"/>
      <c r="E260" s="115"/>
      <c r="F260" s="24"/>
      <c r="H260" s="38"/>
      <c r="I260" s="38"/>
      <c r="J260" s="38"/>
      <c r="K260" s="38"/>
      <c r="L260" s="38"/>
      <c r="M260" s="38"/>
      <c r="N260" s="38"/>
      <c r="O260" s="38"/>
      <c r="P260" s="38"/>
      <c r="Q260" s="38"/>
      <c r="R260" s="38"/>
      <c r="S260" s="38"/>
      <c r="T260" s="38"/>
      <c r="U260" s="38"/>
      <c r="V260" s="38"/>
      <c r="W260" s="38"/>
    </row>
    <row r="261" spans="1:23" s="124" customFormat="1" ht="24">
      <c r="A261" s="25" t="s">
        <v>632</v>
      </c>
      <c r="B261" s="26" t="s">
        <v>633</v>
      </c>
      <c r="C261" s="36" t="s">
        <v>29</v>
      </c>
      <c r="D261" s="75">
        <v>63</v>
      </c>
      <c r="E261" s="100"/>
      <c r="F261" s="27">
        <f>D261*E261</f>
        <v>0</v>
      </c>
      <c r="H261" s="38"/>
      <c r="I261" s="38"/>
      <c r="J261" s="38"/>
      <c r="K261" s="38"/>
      <c r="L261" s="38"/>
      <c r="M261" s="38"/>
      <c r="N261" s="38"/>
      <c r="O261" s="38"/>
      <c r="P261" s="38"/>
      <c r="Q261" s="38"/>
      <c r="R261" s="38"/>
      <c r="S261" s="38"/>
      <c r="T261" s="38"/>
      <c r="U261" s="38"/>
      <c r="V261" s="38"/>
      <c r="W261" s="38"/>
    </row>
    <row r="262" spans="1:23" s="124" customFormat="1" ht="89.25">
      <c r="A262" s="23" t="s">
        <v>634</v>
      </c>
      <c r="B262" s="23" t="s">
        <v>906</v>
      </c>
      <c r="C262" s="36"/>
      <c r="D262" s="75"/>
      <c r="E262" s="115"/>
      <c r="F262" s="24"/>
      <c r="H262" s="38"/>
      <c r="I262" s="38"/>
      <c r="J262" s="38"/>
      <c r="K262" s="38"/>
      <c r="L262" s="38"/>
      <c r="M262" s="38"/>
      <c r="N262" s="38"/>
      <c r="O262" s="38"/>
      <c r="P262" s="38"/>
      <c r="Q262" s="38"/>
      <c r="R262" s="38"/>
      <c r="S262" s="38"/>
      <c r="T262" s="38"/>
      <c r="U262" s="38"/>
      <c r="V262" s="38"/>
      <c r="W262" s="38"/>
    </row>
    <row r="263" spans="1:23" s="124" customFormat="1">
      <c r="A263" s="25" t="s">
        <v>635</v>
      </c>
      <c r="B263" s="26" t="s">
        <v>905</v>
      </c>
      <c r="C263" s="36" t="s">
        <v>158</v>
      </c>
      <c r="D263" s="76">
        <v>1</v>
      </c>
      <c r="E263" s="100"/>
      <c r="F263" s="27">
        <f>D263*E263</f>
        <v>0</v>
      </c>
      <c r="H263" s="38"/>
      <c r="I263" s="38"/>
      <c r="J263" s="38"/>
      <c r="K263" s="38"/>
      <c r="L263" s="38"/>
      <c r="M263" s="38"/>
      <c r="N263" s="38"/>
      <c r="O263" s="38"/>
      <c r="P263" s="38"/>
      <c r="Q263" s="38"/>
      <c r="R263" s="38"/>
      <c r="S263" s="38"/>
      <c r="T263" s="38"/>
      <c r="U263" s="38"/>
      <c r="V263" s="38"/>
      <c r="W263" s="38"/>
    </row>
    <row r="264" spans="1:23" s="124" customFormat="1" ht="38.25">
      <c r="A264" s="23" t="s">
        <v>636</v>
      </c>
      <c r="B264" s="23" t="s">
        <v>907</v>
      </c>
      <c r="C264" s="36"/>
      <c r="D264" s="76"/>
      <c r="E264" s="115"/>
      <c r="F264" s="24"/>
      <c r="H264" s="38"/>
      <c r="I264" s="38"/>
      <c r="J264" s="38"/>
      <c r="K264" s="38"/>
      <c r="L264" s="38"/>
      <c r="M264" s="38"/>
      <c r="N264" s="38"/>
      <c r="O264" s="38"/>
      <c r="P264" s="38"/>
      <c r="Q264" s="38"/>
      <c r="R264" s="38"/>
      <c r="S264" s="38"/>
      <c r="T264" s="38"/>
      <c r="U264" s="38"/>
      <c r="V264" s="38"/>
      <c r="W264" s="38"/>
    </row>
    <row r="265" spans="1:23" s="124" customFormat="1">
      <c r="A265" s="25" t="s">
        <v>637</v>
      </c>
      <c r="B265" s="26" t="s">
        <v>908</v>
      </c>
      <c r="C265" s="36" t="s">
        <v>158</v>
      </c>
      <c r="D265" s="76">
        <v>1</v>
      </c>
      <c r="E265" s="100"/>
      <c r="F265" s="27">
        <f>D265*E265</f>
        <v>0</v>
      </c>
      <c r="H265" s="38"/>
      <c r="I265" s="38"/>
      <c r="J265" s="38"/>
      <c r="K265" s="38"/>
      <c r="L265" s="38"/>
      <c r="M265" s="38"/>
      <c r="N265" s="38"/>
      <c r="O265" s="38"/>
      <c r="P265" s="38"/>
      <c r="Q265" s="38"/>
      <c r="R265" s="38"/>
      <c r="S265" s="38"/>
      <c r="T265" s="38"/>
      <c r="U265" s="38"/>
      <c r="V265" s="38"/>
      <c r="W265" s="38"/>
    </row>
    <row r="266" spans="1:23" s="124" customFormat="1" ht="25.5">
      <c r="A266" s="23" t="s">
        <v>638</v>
      </c>
      <c r="B266" s="23" t="s">
        <v>911</v>
      </c>
      <c r="C266" s="36"/>
      <c r="D266" s="75"/>
      <c r="E266" s="115"/>
      <c r="F266" s="24"/>
      <c r="H266" s="38"/>
      <c r="I266" s="38"/>
      <c r="J266" s="38"/>
      <c r="K266" s="38"/>
      <c r="L266" s="38"/>
      <c r="M266" s="38"/>
      <c r="N266" s="38"/>
      <c r="O266" s="38"/>
      <c r="P266" s="38"/>
      <c r="Q266" s="38"/>
      <c r="R266" s="38"/>
      <c r="S266" s="38"/>
      <c r="T266" s="38"/>
      <c r="U266" s="38"/>
      <c r="V266" s="38"/>
      <c r="W266" s="38"/>
    </row>
    <row r="267" spans="1:23" s="124" customFormat="1" ht="24">
      <c r="A267" s="25" t="s">
        <v>639</v>
      </c>
      <c r="B267" s="26" t="s">
        <v>640</v>
      </c>
      <c r="C267" s="36" t="s">
        <v>29</v>
      </c>
      <c r="D267" s="75">
        <v>150</v>
      </c>
      <c r="E267" s="100"/>
      <c r="F267" s="27">
        <f>D267*E267</f>
        <v>0</v>
      </c>
      <c r="H267" s="38"/>
      <c r="I267" s="38"/>
      <c r="J267" s="38"/>
      <c r="K267" s="38"/>
      <c r="L267" s="38"/>
      <c r="M267" s="38"/>
      <c r="N267" s="38"/>
      <c r="O267" s="38"/>
      <c r="P267" s="38"/>
      <c r="Q267" s="38"/>
      <c r="R267" s="38"/>
      <c r="S267" s="38"/>
      <c r="T267" s="38"/>
      <c r="U267" s="38"/>
      <c r="V267" s="38"/>
      <c r="W267" s="38"/>
    </row>
    <row r="268" spans="1:23" s="124" customFormat="1" ht="24">
      <c r="A268" s="25" t="s">
        <v>641</v>
      </c>
      <c r="B268" s="26" t="s">
        <v>909</v>
      </c>
      <c r="C268" s="36" t="s">
        <v>24</v>
      </c>
      <c r="D268" s="75">
        <v>80</v>
      </c>
      <c r="E268" s="100"/>
      <c r="F268" s="27">
        <f t="shared" ref="F268:F269" si="24">D268*E268</f>
        <v>0</v>
      </c>
      <c r="H268" s="38"/>
      <c r="I268" s="38"/>
      <c r="J268" s="38"/>
      <c r="K268" s="38"/>
      <c r="L268" s="38"/>
      <c r="M268" s="38"/>
      <c r="N268" s="38"/>
      <c r="O268" s="38"/>
      <c r="P268" s="38"/>
      <c r="Q268" s="38"/>
      <c r="R268" s="38"/>
      <c r="S268" s="38"/>
      <c r="T268" s="38"/>
      <c r="U268" s="38"/>
      <c r="V268" s="38"/>
      <c r="W268" s="38"/>
    </row>
    <row r="269" spans="1:23" s="124" customFormat="1">
      <c r="A269" s="25" t="s">
        <v>642</v>
      </c>
      <c r="B269" s="26" t="s">
        <v>910</v>
      </c>
      <c r="C269" s="36" t="s">
        <v>24</v>
      </c>
      <c r="D269" s="75">
        <v>1900</v>
      </c>
      <c r="E269" s="100"/>
      <c r="F269" s="27">
        <f t="shared" si="24"/>
        <v>0</v>
      </c>
      <c r="H269" s="38"/>
      <c r="I269" s="38"/>
      <c r="J269" s="38"/>
      <c r="K269" s="38"/>
      <c r="L269" s="38"/>
      <c r="M269" s="38"/>
      <c r="N269" s="38"/>
      <c r="O269" s="38"/>
      <c r="P269" s="38"/>
      <c r="Q269" s="38"/>
      <c r="R269" s="38"/>
      <c r="S269" s="38"/>
      <c r="T269" s="38"/>
      <c r="U269" s="38"/>
      <c r="V269" s="38"/>
      <c r="W269" s="38"/>
    </row>
    <row r="270" spans="1:23" s="124" customFormat="1" ht="14.25">
      <c r="A270" s="23" t="s">
        <v>643</v>
      </c>
      <c r="B270" s="23" t="s">
        <v>912</v>
      </c>
      <c r="C270" s="36"/>
      <c r="D270" s="75"/>
      <c r="E270" s="115"/>
      <c r="F270" s="24"/>
      <c r="H270" s="38"/>
      <c r="I270" s="38"/>
      <c r="J270" s="38"/>
      <c r="K270" s="38"/>
      <c r="L270" s="38"/>
      <c r="M270" s="38"/>
      <c r="N270" s="38"/>
      <c r="O270" s="38"/>
      <c r="P270" s="38"/>
      <c r="Q270" s="38"/>
      <c r="R270" s="38"/>
      <c r="S270" s="38"/>
      <c r="T270" s="38"/>
      <c r="U270" s="38"/>
      <c r="V270" s="38"/>
      <c r="W270" s="38"/>
    </row>
    <row r="271" spans="1:23" s="124" customFormat="1">
      <c r="A271" s="25" t="s">
        <v>644</v>
      </c>
      <c r="B271" s="26" t="s">
        <v>625</v>
      </c>
      <c r="C271" s="36" t="s">
        <v>158</v>
      </c>
      <c r="D271" s="76">
        <v>1</v>
      </c>
      <c r="E271" s="100"/>
      <c r="F271" s="27">
        <f>D271*E271</f>
        <v>0</v>
      </c>
      <c r="H271" s="38"/>
      <c r="I271" s="38"/>
      <c r="J271" s="38"/>
      <c r="K271" s="38"/>
      <c r="L271" s="38"/>
      <c r="M271" s="38"/>
      <c r="N271" s="38"/>
      <c r="O271" s="38"/>
      <c r="P271" s="38"/>
      <c r="Q271" s="38"/>
      <c r="R271" s="38"/>
      <c r="S271" s="38"/>
      <c r="T271" s="38"/>
      <c r="U271" s="38"/>
      <c r="V271" s="38"/>
      <c r="W271" s="38"/>
    </row>
    <row r="272" spans="1:23" s="124" customFormat="1">
      <c r="A272" s="50" t="s">
        <v>645</v>
      </c>
      <c r="B272" s="50" t="s">
        <v>646</v>
      </c>
      <c r="C272" s="44"/>
      <c r="D272" s="74"/>
      <c r="E272" s="112"/>
      <c r="F272" s="52">
        <f>SUM(F273:F285)</f>
        <v>0</v>
      </c>
      <c r="H272" s="38"/>
      <c r="I272" s="38"/>
      <c r="J272" s="38"/>
      <c r="K272" s="38"/>
      <c r="L272" s="38"/>
      <c r="M272" s="38"/>
      <c r="N272" s="38"/>
      <c r="O272" s="38"/>
      <c r="P272" s="38"/>
      <c r="Q272" s="38"/>
      <c r="R272" s="38"/>
      <c r="S272" s="38"/>
      <c r="T272" s="38"/>
      <c r="U272" s="38"/>
      <c r="V272" s="38"/>
      <c r="W272" s="38"/>
    </row>
    <row r="273" spans="1:23" s="124" customFormat="1" ht="38.25">
      <c r="A273" s="23" t="s">
        <v>647</v>
      </c>
      <c r="B273" s="23" t="s">
        <v>913</v>
      </c>
      <c r="C273" s="36"/>
      <c r="D273" s="75"/>
      <c r="E273" s="115"/>
      <c r="F273" s="24"/>
      <c r="H273" s="38"/>
      <c r="I273" s="38"/>
      <c r="J273" s="38"/>
      <c r="K273" s="38"/>
      <c r="L273" s="38"/>
      <c r="M273" s="38"/>
      <c r="N273" s="38"/>
      <c r="O273" s="38"/>
      <c r="P273" s="38"/>
      <c r="Q273" s="38"/>
      <c r="R273" s="38"/>
      <c r="S273" s="38"/>
      <c r="T273" s="38"/>
      <c r="U273" s="38"/>
      <c r="V273" s="38"/>
      <c r="W273" s="38"/>
    </row>
    <row r="274" spans="1:23" s="124" customFormat="1">
      <c r="A274" s="25" t="s">
        <v>648</v>
      </c>
      <c r="B274" s="26" t="s">
        <v>649</v>
      </c>
      <c r="C274" s="36" t="s">
        <v>29</v>
      </c>
      <c r="D274" s="75">
        <v>23.5</v>
      </c>
      <c r="E274" s="100"/>
      <c r="F274" s="27">
        <f>D274*E274</f>
        <v>0</v>
      </c>
      <c r="H274" s="38"/>
      <c r="I274" s="38"/>
      <c r="J274" s="38"/>
      <c r="K274" s="38"/>
      <c r="L274" s="38"/>
      <c r="M274" s="38"/>
      <c r="N274" s="38"/>
      <c r="O274" s="38"/>
      <c r="P274" s="38"/>
      <c r="Q274" s="38"/>
      <c r="R274" s="38"/>
      <c r="S274" s="38"/>
      <c r="T274" s="38"/>
      <c r="U274" s="38"/>
      <c r="V274" s="38"/>
      <c r="W274" s="38"/>
    </row>
    <row r="275" spans="1:23" s="124" customFormat="1" ht="38.25">
      <c r="A275" s="23" t="s">
        <v>650</v>
      </c>
      <c r="B275" s="23" t="s">
        <v>914</v>
      </c>
      <c r="C275" s="36"/>
      <c r="D275" s="75"/>
      <c r="E275" s="115"/>
      <c r="F275" s="24"/>
      <c r="H275" s="38"/>
      <c r="I275" s="38"/>
      <c r="J275" s="38"/>
      <c r="K275" s="38"/>
      <c r="L275" s="38"/>
      <c r="M275" s="38"/>
      <c r="N275" s="38"/>
      <c r="O275" s="38"/>
      <c r="P275" s="38"/>
      <c r="Q275" s="38"/>
      <c r="R275" s="38"/>
      <c r="S275" s="38"/>
      <c r="T275" s="38"/>
      <c r="U275" s="38"/>
      <c r="V275" s="38"/>
      <c r="W275" s="38"/>
    </row>
    <row r="276" spans="1:23" s="124" customFormat="1">
      <c r="A276" s="25" t="s">
        <v>651</v>
      </c>
      <c r="B276" s="26" t="s">
        <v>652</v>
      </c>
      <c r="C276" s="36" t="s">
        <v>27</v>
      </c>
      <c r="D276" s="75">
        <v>70</v>
      </c>
      <c r="E276" s="100"/>
      <c r="F276" s="27">
        <f>D276*E276</f>
        <v>0</v>
      </c>
      <c r="H276" s="38"/>
      <c r="I276" s="38"/>
      <c r="J276" s="38"/>
      <c r="K276" s="38"/>
      <c r="L276" s="38"/>
      <c r="M276" s="38"/>
      <c r="N276" s="38"/>
      <c r="O276" s="38"/>
      <c r="P276" s="38"/>
      <c r="Q276" s="38"/>
      <c r="R276" s="38"/>
      <c r="S276" s="38"/>
      <c r="T276" s="38"/>
      <c r="U276" s="38"/>
      <c r="V276" s="38"/>
      <c r="W276" s="38"/>
    </row>
    <row r="277" spans="1:23" s="124" customFormat="1" ht="38.25">
      <c r="A277" s="23" t="s">
        <v>653</v>
      </c>
      <c r="B277" s="23" t="s">
        <v>915</v>
      </c>
      <c r="C277" s="36"/>
      <c r="D277" s="75"/>
      <c r="E277" s="115"/>
      <c r="F277" s="24"/>
      <c r="H277" s="38"/>
      <c r="I277" s="38"/>
      <c r="J277" s="38"/>
      <c r="K277" s="38"/>
      <c r="L277" s="38"/>
      <c r="M277" s="38"/>
      <c r="N277" s="38"/>
      <c r="O277" s="38"/>
      <c r="P277" s="38"/>
      <c r="Q277" s="38"/>
      <c r="R277" s="38"/>
      <c r="S277" s="38"/>
      <c r="T277" s="38"/>
      <c r="U277" s="38"/>
      <c r="V277" s="38"/>
      <c r="W277" s="38"/>
    </row>
    <row r="278" spans="1:23" s="124" customFormat="1">
      <c r="A278" s="25" t="s">
        <v>654</v>
      </c>
      <c r="B278" s="26" t="s">
        <v>918</v>
      </c>
      <c r="C278" s="36" t="s">
        <v>28</v>
      </c>
      <c r="D278" s="76">
        <v>3</v>
      </c>
      <c r="E278" s="100"/>
      <c r="F278" s="27">
        <f>D278*E278</f>
        <v>0</v>
      </c>
      <c r="H278" s="38"/>
      <c r="I278" s="38"/>
      <c r="J278" s="38"/>
      <c r="K278" s="38"/>
      <c r="L278" s="38"/>
      <c r="M278" s="38"/>
      <c r="N278" s="38"/>
      <c r="O278" s="38"/>
      <c r="P278" s="38"/>
      <c r="Q278" s="38"/>
      <c r="R278" s="38"/>
      <c r="S278" s="38"/>
      <c r="T278" s="38"/>
      <c r="U278" s="38"/>
      <c r="V278" s="38"/>
      <c r="W278" s="38"/>
    </row>
    <row r="279" spans="1:23" s="124" customFormat="1" ht="25.5">
      <c r="A279" s="23" t="s">
        <v>655</v>
      </c>
      <c r="B279" s="23" t="s">
        <v>916</v>
      </c>
      <c r="C279" s="36"/>
      <c r="D279" s="75"/>
      <c r="E279" s="115"/>
      <c r="F279" s="24"/>
      <c r="H279" s="38"/>
      <c r="I279" s="38"/>
      <c r="J279" s="38"/>
      <c r="K279" s="38"/>
      <c r="L279" s="38"/>
      <c r="M279" s="38"/>
      <c r="N279" s="38"/>
      <c r="O279" s="38"/>
      <c r="P279" s="38"/>
      <c r="Q279" s="38"/>
      <c r="R279" s="38"/>
      <c r="S279" s="38"/>
      <c r="T279" s="38"/>
      <c r="U279" s="38"/>
      <c r="V279" s="38"/>
      <c r="W279" s="38"/>
    </row>
    <row r="280" spans="1:23" s="124" customFormat="1">
      <c r="A280" s="25" t="s">
        <v>656</v>
      </c>
      <c r="B280" s="26" t="s">
        <v>657</v>
      </c>
      <c r="C280" s="36" t="s">
        <v>23</v>
      </c>
      <c r="D280" s="75">
        <v>24</v>
      </c>
      <c r="E280" s="100"/>
      <c r="F280" s="27">
        <f>D280*E280</f>
        <v>0</v>
      </c>
      <c r="H280" s="38"/>
      <c r="I280" s="38"/>
      <c r="J280" s="38"/>
      <c r="K280" s="38"/>
      <c r="L280" s="38"/>
      <c r="M280" s="38"/>
      <c r="N280" s="38"/>
      <c r="O280" s="38"/>
      <c r="P280" s="38"/>
      <c r="Q280" s="38"/>
      <c r="R280" s="38"/>
      <c r="S280" s="38"/>
      <c r="T280" s="38"/>
      <c r="U280" s="38"/>
      <c r="V280" s="38"/>
      <c r="W280" s="38"/>
    </row>
    <row r="281" spans="1:23" s="124" customFormat="1">
      <c r="A281" s="25" t="s">
        <v>658</v>
      </c>
      <c r="B281" s="26" t="s">
        <v>659</v>
      </c>
      <c r="C281" s="36" t="s">
        <v>23</v>
      </c>
      <c r="D281" s="75">
        <v>12</v>
      </c>
      <c r="E281" s="100"/>
      <c r="F281" s="27">
        <f>D281*E281</f>
        <v>0</v>
      </c>
      <c r="H281" s="38"/>
      <c r="I281" s="38"/>
      <c r="J281" s="38"/>
      <c r="K281" s="38"/>
      <c r="L281" s="38"/>
      <c r="M281" s="38"/>
      <c r="N281" s="38"/>
      <c r="O281" s="38"/>
      <c r="P281" s="38"/>
      <c r="Q281" s="38"/>
      <c r="R281" s="38"/>
      <c r="S281" s="38"/>
      <c r="T281" s="38"/>
      <c r="U281" s="38"/>
      <c r="V281" s="38"/>
      <c r="W281" s="38"/>
    </row>
    <row r="282" spans="1:23" s="124" customFormat="1" ht="14.25">
      <c r="A282" s="23" t="s">
        <v>660</v>
      </c>
      <c r="B282" s="23" t="s">
        <v>917</v>
      </c>
      <c r="C282" s="36"/>
      <c r="D282" s="75"/>
      <c r="E282" s="115"/>
      <c r="F282" s="24"/>
      <c r="H282" s="38"/>
      <c r="I282" s="38"/>
      <c r="J282" s="38"/>
      <c r="K282" s="38"/>
      <c r="L282" s="38"/>
      <c r="M282" s="38"/>
      <c r="N282" s="38"/>
      <c r="O282" s="38"/>
      <c r="P282" s="38"/>
      <c r="Q282" s="38"/>
      <c r="R282" s="38"/>
      <c r="S282" s="38"/>
      <c r="T282" s="38"/>
      <c r="U282" s="38"/>
      <c r="V282" s="38"/>
      <c r="W282" s="38"/>
    </row>
    <row r="283" spans="1:23" s="124" customFormat="1">
      <c r="A283" s="25" t="s">
        <v>661</v>
      </c>
      <c r="B283" s="26" t="s">
        <v>662</v>
      </c>
      <c r="C283" s="36" t="s">
        <v>28</v>
      </c>
      <c r="D283" s="76">
        <v>2</v>
      </c>
      <c r="E283" s="100"/>
      <c r="F283" s="27">
        <f>D283*E283</f>
        <v>0</v>
      </c>
      <c r="H283" s="38"/>
      <c r="I283" s="38"/>
      <c r="J283" s="38"/>
      <c r="K283" s="38"/>
      <c r="L283" s="38"/>
      <c r="M283" s="38"/>
      <c r="N283" s="38"/>
      <c r="O283" s="38"/>
      <c r="P283" s="38"/>
      <c r="Q283" s="38"/>
      <c r="R283" s="38"/>
      <c r="S283" s="38"/>
      <c r="T283" s="38"/>
      <c r="U283" s="38"/>
      <c r="V283" s="38"/>
      <c r="W283" s="38"/>
    </row>
    <row r="284" spans="1:23" s="124" customFormat="1" ht="38.25">
      <c r="A284" s="23" t="s">
        <v>663</v>
      </c>
      <c r="B284" s="23" t="s">
        <v>665</v>
      </c>
      <c r="C284" s="36"/>
      <c r="D284" s="75"/>
      <c r="E284" s="115"/>
      <c r="F284" s="24"/>
      <c r="H284" s="38"/>
      <c r="I284" s="38"/>
      <c r="J284" s="38"/>
      <c r="K284" s="38"/>
      <c r="L284" s="38"/>
      <c r="M284" s="38"/>
      <c r="N284" s="38"/>
      <c r="O284" s="38"/>
      <c r="P284" s="38"/>
      <c r="Q284" s="38"/>
      <c r="R284" s="38"/>
      <c r="S284" s="38"/>
      <c r="T284" s="38"/>
      <c r="U284" s="38"/>
      <c r="V284" s="38"/>
      <c r="W284" s="38"/>
    </row>
    <row r="285" spans="1:23" s="124" customFormat="1">
      <c r="A285" s="25" t="s">
        <v>664</v>
      </c>
      <c r="B285" s="26" t="s">
        <v>666</v>
      </c>
      <c r="C285" s="36" t="s">
        <v>28</v>
      </c>
      <c r="D285" s="76">
        <v>1</v>
      </c>
      <c r="E285" s="100"/>
      <c r="F285" s="27">
        <f>D285*E285</f>
        <v>0</v>
      </c>
      <c r="H285" s="38"/>
      <c r="I285" s="38"/>
      <c r="J285" s="38"/>
      <c r="K285" s="38"/>
      <c r="L285" s="38"/>
      <c r="M285" s="38"/>
      <c r="N285" s="38"/>
      <c r="O285" s="38"/>
      <c r="P285" s="38"/>
      <c r="Q285" s="38"/>
      <c r="R285" s="38"/>
      <c r="S285" s="38"/>
      <c r="T285" s="38"/>
      <c r="U285" s="38"/>
      <c r="V285" s="38"/>
      <c r="W285" s="38"/>
    </row>
  </sheetData>
  <sheetProtection algorithmName="SHA-512" hashValue="SdNvwAIvRWBjLCEG1lt9U9Z5SQdwJjhlYClfxKfq8DBKiUAPGqFjioUfSHeKmViQ76ZbC2PzP2y6BLGaxMR5sg==" saltValue="/Z6ry6/WfiMnAQokZ/mxYQ=="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4" manualBreakCount="4">
    <brk id="21" max="16383" man="1"/>
    <brk id="30" max="16383" man="1"/>
    <brk id="47" max="16383" man="1"/>
    <brk id="206"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C684F-6267-49ED-9498-8DA320419A11}">
  <sheetPr>
    <pageSetUpPr fitToPage="1"/>
  </sheetPr>
  <dimension ref="A1:W186"/>
  <sheetViews>
    <sheetView view="pageBreakPreview" zoomScaleNormal="100" zoomScaleSheetLayoutView="100" workbookViewId="0">
      <pane ySplit="1" topLeftCell="A23" activePane="bottomLeft" state="frozen"/>
      <selection activeCell="B5" sqref="B5"/>
      <selection pane="bottomLeft" activeCell="E31" sqref="E31"/>
    </sheetView>
  </sheetViews>
  <sheetFormatPr defaultRowHeight="12.75"/>
  <cols>
    <col min="1" max="1" width="13.7109375" style="38" customWidth="1"/>
    <col min="2" max="2" width="80.7109375" style="38" customWidth="1"/>
    <col min="3" max="3" width="5.7109375" style="40" customWidth="1"/>
    <col min="4" max="5" width="11.7109375" style="77" customWidth="1"/>
    <col min="6" max="6" width="17.7109375" style="39" customWidth="1"/>
    <col min="7" max="7" width="9.140625" style="124"/>
    <col min="8" max="16384" width="9.140625" style="38"/>
  </cols>
  <sheetData>
    <row r="1" spans="1:23" s="102" customFormat="1" ht="13.5" thickBot="1">
      <c r="A1" s="1" t="s">
        <v>0</v>
      </c>
      <c r="B1" s="2" t="s">
        <v>1</v>
      </c>
      <c r="C1" s="2" t="s">
        <v>2</v>
      </c>
      <c r="D1" s="3" t="s">
        <v>3</v>
      </c>
      <c r="E1" s="4" t="s">
        <v>37</v>
      </c>
      <c r="F1" s="5" t="s">
        <v>38</v>
      </c>
      <c r="G1" s="101"/>
    </row>
    <row r="2" spans="1:23" s="102" customFormat="1" ht="15.75">
      <c r="A2" s="6" t="s">
        <v>4</v>
      </c>
      <c r="B2" s="6" t="s">
        <v>694</v>
      </c>
      <c r="C2" s="64"/>
      <c r="D2" s="64" t="s">
        <v>5</v>
      </c>
      <c r="E2" s="103"/>
      <c r="F2" s="8"/>
      <c r="G2" s="101"/>
    </row>
    <row r="3" spans="1:23" s="102" customFormat="1" ht="15">
      <c r="A3" s="47" t="s">
        <v>6</v>
      </c>
      <c r="B3" s="47" t="s">
        <v>78</v>
      </c>
      <c r="C3" s="48"/>
      <c r="D3" s="68"/>
      <c r="E3" s="104"/>
      <c r="F3" s="53">
        <f>SUM(F4:F5)</f>
        <v>0</v>
      </c>
      <c r="G3" s="101"/>
    </row>
    <row r="4" spans="1:23" s="102" customFormat="1">
      <c r="A4" s="85" t="s">
        <v>80</v>
      </c>
      <c r="B4" s="85" t="s">
        <v>79</v>
      </c>
      <c r="C4" s="86"/>
      <c r="D4" s="87"/>
      <c r="E4" s="126"/>
      <c r="F4" s="88">
        <f>F12</f>
        <v>0</v>
      </c>
      <c r="G4" s="101"/>
    </row>
    <row r="5" spans="1:23" s="102" customFormat="1">
      <c r="A5" s="89" t="s">
        <v>104</v>
      </c>
      <c r="B5" s="89" t="s">
        <v>105</v>
      </c>
      <c r="C5" s="90"/>
      <c r="D5" s="91"/>
      <c r="E5" s="127"/>
      <c r="F5" s="92">
        <f>F58</f>
        <v>0</v>
      </c>
      <c r="G5" s="101"/>
    </row>
    <row r="6" spans="1:23" s="102" customFormat="1">
      <c r="A6" s="95"/>
      <c r="B6" s="96"/>
      <c r="C6" s="96"/>
      <c r="D6" s="97"/>
      <c r="E6" s="98"/>
      <c r="F6" s="99"/>
      <c r="G6" s="101"/>
    </row>
    <row r="7" spans="1:23" s="102" customFormat="1">
      <c r="A7" s="95"/>
      <c r="B7" s="96"/>
      <c r="C7" s="96"/>
      <c r="D7" s="97"/>
      <c r="E7" s="98"/>
      <c r="F7" s="99"/>
      <c r="G7" s="101"/>
    </row>
    <row r="8" spans="1:23" s="102" customFormat="1">
      <c r="A8" s="95"/>
      <c r="B8" s="96"/>
      <c r="C8" s="96"/>
      <c r="D8" s="97"/>
      <c r="E8" s="98"/>
      <c r="F8" s="99"/>
      <c r="G8" s="101"/>
    </row>
    <row r="9" spans="1:23" s="102" customFormat="1">
      <c r="A9" s="95"/>
      <c r="B9" s="96"/>
      <c r="C9" s="96"/>
      <c r="D9" s="97"/>
      <c r="E9" s="98"/>
      <c r="F9" s="99"/>
      <c r="G9" s="101"/>
    </row>
    <row r="10" spans="1:23" s="124" customFormat="1" ht="15.75">
      <c r="A10" s="6" t="s">
        <v>4</v>
      </c>
      <c r="B10" s="6" t="s">
        <v>694</v>
      </c>
      <c r="C10" s="64"/>
      <c r="D10" s="64" t="s">
        <v>5</v>
      </c>
      <c r="E10" s="103"/>
      <c r="F10" s="8"/>
      <c r="H10" s="38"/>
      <c r="I10" s="38"/>
      <c r="J10" s="38"/>
      <c r="K10" s="38"/>
      <c r="L10" s="38"/>
      <c r="M10" s="38"/>
      <c r="N10" s="38"/>
      <c r="O10" s="38"/>
      <c r="P10" s="38"/>
      <c r="Q10" s="38"/>
      <c r="R10" s="38"/>
      <c r="S10" s="38"/>
      <c r="T10" s="38"/>
      <c r="U10" s="38"/>
      <c r="V10" s="38"/>
      <c r="W10" s="38"/>
    </row>
    <row r="11" spans="1:23" s="124" customFormat="1" ht="15">
      <c r="A11" s="47" t="s">
        <v>6</v>
      </c>
      <c r="B11" s="47" t="s">
        <v>78</v>
      </c>
      <c r="C11" s="48"/>
      <c r="D11" s="68" t="s">
        <v>5</v>
      </c>
      <c r="E11" s="104"/>
      <c r="F11" s="53">
        <f>F12+F58</f>
        <v>0</v>
      </c>
      <c r="H11" s="38"/>
      <c r="I11" s="38"/>
      <c r="J11" s="38"/>
      <c r="K11" s="38"/>
      <c r="L11" s="38"/>
      <c r="M11" s="38"/>
      <c r="N11" s="38"/>
      <c r="O11" s="38"/>
      <c r="P11" s="38"/>
      <c r="Q11" s="38"/>
      <c r="R11" s="38"/>
      <c r="S11" s="38"/>
      <c r="T11" s="38"/>
      <c r="U11" s="38"/>
      <c r="V11" s="38"/>
      <c r="W11" s="38"/>
    </row>
    <row r="12" spans="1:23" s="124" customFormat="1" ht="15">
      <c r="A12" s="45" t="s">
        <v>80</v>
      </c>
      <c r="B12" s="45" t="s">
        <v>79</v>
      </c>
      <c r="C12" s="46"/>
      <c r="D12" s="73" t="s">
        <v>5</v>
      </c>
      <c r="E12" s="109"/>
      <c r="F12" s="49">
        <f>F29+F44+F53</f>
        <v>0</v>
      </c>
      <c r="H12" s="38"/>
      <c r="I12" s="38"/>
      <c r="J12" s="38"/>
      <c r="K12" s="38"/>
      <c r="L12" s="38"/>
      <c r="M12" s="38"/>
      <c r="N12" s="38"/>
      <c r="O12" s="38"/>
      <c r="P12" s="38"/>
      <c r="Q12" s="38"/>
      <c r="R12" s="38"/>
      <c r="S12" s="38"/>
      <c r="T12" s="38"/>
      <c r="U12" s="38"/>
      <c r="V12" s="38"/>
      <c r="W12" s="38"/>
    </row>
    <row r="13" spans="1:23" s="124" customFormat="1">
      <c r="A13" s="50" t="s">
        <v>81</v>
      </c>
      <c r="B13" s="50" t="s">
        <v>8</v>
      </c>
      <c r="C13" s="44"/>
      <c r="D13" s="74"/>
      <c r="E13" s="112"/>
      <c r="F13" s="52"/>
      <c r="H13" s="38"/>
      <c r="I13" s="38"/>
      <c r="J13" s="38"/>
      <c r="K13" s="38"/>
      <c r="L13" s="38"/>
      <c r="M13" s="38"/>
      <c r="N13" s="38"/>
      <c r="O13" s="38"/>
      <c r="P13" s="38"/>
      <c r="Q13" s="38"/>
      <c r="R13" s="38"/>
      <c r="S13" s="38"/>
      <c r="T13" s="38"/>
      <c r="U13" s="38"/>
      <c r="V13" s="38"/>
      <c r="W13" s="38"/>
    </row>
    <row r="14" spans="1:23" s="124" customFormat="1" ht="25.5">
      <c r="A14" s="23" t="s">
        <v>82</v>
      </c>
      <c r="B14" s="23" t="s">
        <v>175</v>
      </c>
      <c r="C14" s="36"/>
      <c r="D14" s="75"/>
      <c r="E14" s="115"/>
      <c r="F14" s="24"/>
      <c r="H14" s="38"/>
      <c r="I14" s="38"/>
      <c r="J14" s="38"/>
      <c r="K14" s="38"/>
      <c r="L14" s="38"/>
      <c r="M14" s="38"/>
      <c r="N14" s="38"/>
      <c r="O14" s="38"/>
      <c r="P14" s="38"/>
      <c r="Q14" s="38"/>
      <c r="R14" s="38"/>
      <c r="S14" s="38"/>
      <c r="T14" s="38"/>
      <c r="U14" s="38"/>
      <c r="V14" s="38"/>
      <c r="W14" s="38"/>
    </row>
    <row r="15" spans="1:23" s="124" customFormat="1" ht="120">
      <c r="A15" s="25" t="s">
        <v>83</v>
      </c>
      <c r="B15" s="26" t="s">
        <v>176</v>
      </c>
      <c r="C15" s="36"/>
      <c r="D15" s="75"/>
      <c r="E15" s="115"/>
      <c r="F15" s="24"/>
      <c r="H15" s="38"/>
      <c r="I15" s="38"/>
      <c r="J15" s="38"/>
      <c r="K15" s="38"/>
      <c r="L15" s="38"/>
      <c r="M15" s="38"/>
      <c r="N15" s="38"/>
      <c r="O15" s="38"/>
      <c r="P15" s="38"/>
      <c r="Q15" s="38"/>
      <c r="R15" s="38"/>
      <c r="S15" s="38"/>
      <c r="T15" s="38"/>
      <c r="U15" s="38"/>
      <c r="V15" s="38"/>
      <c r="W15" s="38"/>
    </row>
    <row r="16" spans="1:23" s="124" customFormat="1" ht="36">
      <c r="A16" s="25" t="s">
        <v>84</v>
      </c>
      <c r="B16" s="26" t="s">
        <v>177</v>
      </c>
      <c r="C16" s="36"/>
      <c r="D16" s="75"/>
      <c r="E16" s="115"/>
      <c r="F16" s="24"/>
      <c r="H16" s="38"/>
      <c r="I16" s="38"/>
      <c r="J16" s="38"/>
      <c r="K16" s="38"/>
      <c r="L16" s="38"/>
      <c r="M16" s="38"/>
      <c r="N16" s="38"/>
      <c r="O16" s="38"/>
      <c r="P16" s="38"/>
      <c r="Q16" s="38"/>
      <c r="R16" s="38"/>
      <c r="S16" s="38"/>
      <c r="T16" s="38"/>
      <c r="U16" s="38"/>
      <c r="V16" s="38"/>
      <c r="W16" s="38"/>
    </row>
    <row r="17" spans="1:23" s="124" customFormat="1" ht="60">
      <c r="A17" s="25" t="s">
        <v>85</v>
      </c>
      <c r="B17" s="26" t="s">
        <v>475</v>
      </c>
      <c r="C17" s="36"/>
      <c r="D17" s="75"/>
      <c r="E17" s="115"/>
      <c r="F17" s="24"/>
      <c r="H17" s="38"/>
      <c r="I17" s="38"/>
      <c r="J17" s="38"/>
      <c r="K17" s="38"/>
      <c r="L17" s="38"/>
      <c r="M17" s="38"/>
      <c r="N17" s="38"/>
      <c r="O17" s="38"/>
      <c r="P17" s="38"/>
      <c r="Q17" s="38"/>
      <c r="R17" s="38"/>
      <c r="S17" s="38"/>
      <c r="T17" s="38"/>
      <c r="U17" s="38"/>
      <c r="V17" s="38"/>
      <c r="W17" s="38"/>
    </row>
    <row r="18" spans="1:23" s="124" customFormat="1" ht="132">
      <c r="A18" s="25" t="s">
        <v>86</v>
      </c>
      <c r="B18" s="26" t="s">
        <v>671</v>
      </c>
      <c r="C18" s="36"/>
      <c r="D18" s="75"/>
      <c r="E18" s="115"/>
      <c r="F18" s="24"/>
      <c r="H18" s="38"/>
      <c r="I18" s="38"/>
      <c r="J18" s="38"/>
      <c r="K18" s="38"/>
      <c r="L18" s="38"/>
      <c r="M18" s="38"/>
      <c r="N18" s="38"/>
      <c r="O18" s="38"/>
      <c r="P18" s="38"/>
      <c r="Q18" s="38"/>
      <c r="R18" s="38"/>
      <c r="S18" s="38"/>
      <c r="T18" s="38"/>
      <c r="U18" s="38"/>
      <c r="V18" s="38"/>
      <c r="W18" s="38"/>
    </row>
    <row r="19" spans="1:23" s="124" customFormat="1" ht="48">
      <c r="A19" s="25" t="s">
        <v>184</v>
      </c>
      <c r="B19" s="26" t="s">
        <v>178</v>
      </c>
      <c r="C19" s="36"/>
      <c r="D19" s="75"/>
      <c r="E19" s="115"/>
      <c r="F19" s="24"/>
      <c r="H19" s="38"/>
      <c r="I19" s="38"/>
      <c r="J19" s="38"/>
      <c r="K19" s="38"/>
      <c r="L19" s="38"/>
      <c r="M19" s="38"/>
      <c r="N19" s="38"/>
      <c r="O19" s="38"/>
      <c r="P19" s="38"/>
      <c r="Q19" s="38"/>
      <c r="R19" s="38"/>
      <c r="S19" s="38"/>
      <c r="T19" s="38"/>
      <c r="U19" s="38"/>
      <c r="V19" s="38"/>
      <c r="W19" s="38"/>
    </row>
    <row r="20" spans="1:23" s="124" customFormat="1" ht="24">
      <c r="A20" s="25" t="s">
        <v>185</v>
      </c>
      <c r="B20" s="26" t="s">
        <v>179</v>
      </c>
      <c r="C20" s="36"/>
      <c r="D20" s="75"/>
      <c r="E20" s="115"/>
      <c r="F20" s="24"/>
      <c r="H20" s="38"/>
      <c r="I20" s="38"/>
      <c r="J20" s="38"/>
      <c r="K20" s="38"/>
      <c r="L20" s="38"/>
      <c r="M20" s="38"/>
      <c r="N20" s="38"/>
      <c r="O20" s="38"/>
      <c r="P20" s="38"/>
      <c r="Q20" s="38"/>
      <c r="R20" s="38"/>
      <c r="S20" s="38"/>
      <c r="T20" s="38"/>
      <c r="U20" s="38"/>
      <c r="V20" s="38"/>
      <c r="W20" s="38"/>
    </row>
    <row r="21" spans="1:23" s="124" customFormat="1" ht="14.25">
      <c r="A21" s="25" t="s">
        <v>186</v>
      </c>
      <c r="B21" s="26" t="s">
        <v>440</v>
      </c>
      <c r="C21" s="36"/>
      <c r="D21" s="75"/>
      <c r="E21" s="115"/>
      <c r="F21" s="24"/>
      <c r="H21" s="38"/>
      <c r="I21" s="38"/>
      <c r="J21" s="38"/>
      <c r="K21" s="38"/>
      <c r="L21" s="38"/>
      <c r="M21" s="38"/>
      <c r="N21" s="38"/>
      <c r="O21" s="38"/>
      <c r="P21" s="38"/>
      <c r="Q21" s="38"/>
      <c r="R21" s="38"/>
      <c r="S21" s="38"/>
      <c r="T21" s="38"/>
      <c r="U21" s="38"/>
      <c r="V21" s="38"/>
      <c r="W21" s="38"/>
    </row>
    <row r="22" spans="1:23" s="124" customFormat="1" ht="48">
      <c r="A22" s="25" t="s">
        <v>187</v>
      </c>
      <c r="B22" s="26" t="s">
        <v>180</v>
      </c>
      <c r="C22" s="36"/>
      <c r="D22" s="75"/>
      <c r="E22" s="115"/>
      <c r="F22" s="24"/>
      <c r="H22" s="38"/>
      <c r="I22" s="38"/>
      <c r="J22" s="38"/>
      <c r="K22" s="38"/>
      <c r="L22" s="38"/>
      <c r="M22" s="38"/>
      <c r="N22" s="38"/>
      <c r="O22" s="38"/>
      <c r="P22" s="38"/>
      <c r="Q22" s="38"/>
      <c r="R22" s="38"/>
      <c r="S22" s="38"/>
      <c r="T22" s="38"/>
      <c r="U22" s="38"/>
      <c r="V22" s="38"/>
      <c r="W22" s="38"/>
    </row>
    <row r="23" spans="1:23" s="124" customFormat="1" ht="84">
      <c r="A23" s="25" t="s">
        <v>188</v>
      </c>
      <c r="B23" s="26" t="s">
        <v>626</v>
      </c>
      <c r="C23" s="36"/>
      <c r="D23" s="75"/>
      <c r="E23" s="115"/>
      <c r="F23" s="24"/>
      <c r="H23" s="38"/>
      <c r="I23" s="38"/>
      <c r="J23" s="38"/>
      <c r="K23" s="38"/>
      <c r="L23" s="38"/>
      <c r="M23" s="38"/>
      <c r="N23" s="38"/>
      <c r="O23" s="38"/>
      <c r="P23" s="38"/>
      <c r="Q23" s="38"/>
      <c r="R23" s="38"/>
      <c r="S23" s="38"/>
      <c r="T23" s="38"/>
      <c r="U23" s="38"/>
      <c r="V23" s="38"/>
      <c r="W23" s="38"/>
    </row>
    <row r="24" spans="1:23" s="124" customFormat="1" ht="48">
      <c r="A24" s="25" t="s">
        <v>189</v>
      </c>
      <c r="B24" s="26" t="s">
        <v>182</v>
      </c>
      <c r="C24" s="36"/>
      <c r="D24" s="75"/>
      <c r="E24" s="115"/>
      <c r="F24" s="24"/>
      <c r="H24" s="38"/>
      <c r="I24" s="38"/>
      <c r="J24" s="38"/>
      <c r="K24" s="38"/>
      <c r="L24" s="38"/>
      <c r="M24" s="38"/>
      <c r="N24" s="38"/>
      <c r="O24" s="38"/>
      <c r="P24" s="38"/>
      <c r="Q24" s="38"/>
      <c r="R24" s="38"/>
      <c r="S24" s="38"/>
      <c r="T24" s="38"/>
      <c r="U24" s="38"/>
      <c r="V24" s="38"/>
      <c r="W24" s="38"/>
    </row>
    <row r="25" spans="1:23" s="124" customFormat="1" ht="48">
      <c r="A25" s="25" t="s">
        <v>190</v>
      </c>
      <c r="B25" s="26" t="s">
        <v>191</v>
      </c>
      <c r="C25" s="36"/>
      <c r="D25" s="75"/>
      <c r="E25" s="115"/>
      <c r="F25" s="24"/>
      <c r="H25" s="38"/>
      <c r="I25" s="38"/>
      <c r="J25" s="38"/>
      <c r="K25" s="38"/>
      <c r="L25" s="38"/>
      <c r="M25" s="38"/>
      <c r="N25" s="38"/>
      <c r="O25" s="38"/>
      <c r="P25" s="38"/>
      <c r="Q25" s="38"/>
      <c r="R25" s="38"/>
      <c r="S25" s="38"/>
      <c r="T25" s="38"/>
      <c r="U25" s="38"/>
      <c r="V25" s="38"/>
      <c r="W25" s="38"/>
    </row>
    <row r="26" spans="1:23" s="124" customFormat="1" ht="36">
      <c r="A26" s="25" t="s">
        <v>670</v>
      </c>
      <c r="B26" s="26" t="s">
        <v>183</v>
      </c>
      <c r="C26" s="36"/>
      <c r="D26" s="75"/>
      <c r="E26" s="115"/>
      <c r="F26" s="24"/>
      <c r="H26" s="38"/>
      <c r="I26" s="38"/>
      <c r="J26" s="38"/>
      <c r="K26" s="38"/>
      <c r="L26" s="38"/>
      <c r="M26" s="38"/>
      <c r="N26" s="38"/>
      <c r="O26" s="38"/>
      <c r="P26" s="38"/>
      <c r="Q26" s="38"/>
      <c r="R26" s="38"/>
      <c r="S26" s="38"/>
      <c r="T26" s="38"/>
      <c r="U26" s="38"/>
      <c r="V26" s="38"/>
      <c r="W26" s="38"/>
    </row>
    <row r="27" spans="1:23" s="124" customFormat="1" ht="14.25">
      <c r="A27" s="23" t="s">
        <v>87</v>
      </c>
      <c r="B27" s="23" t="s">
        <v>21</v>
      </c>
      <c r="C27" s="36"/>
      <c r="D27" s="75"/>
      <c r="E27" s="115"/>
      <c r="F27" s="24"/>
      <c r="H27" s="38"/>
      <c r="I27" s="38"/>
      <c r="J27" s="38"/>
      <c r="K27" s="38"/>
      <c r="L27" s="38"/>
      <c r="M27" s="38"/>
      <c r="N27" s="38"/>
      <c r="O27" s="38"/>
      <c r="P27" s="38"/>
      <c r="Q27" s="38"/>
      <c r="R27" s="38"/>
      <c r="S27" s="38"/>
      <c r="T27" s="38"/>
      <c r="U27" s="38"/>
      <c r="V27" s="38"/>
      <c r="W27" s="38"/>
    </row>
    <row r="28" spans="1:23" s="124" customFormat="1" ht="96">
      <c r="A28" s="25" t="s">
        <v>88</v>
      </c>
      <c r="B28" s="26" t="s">
        <v>167</v>
      </c>
      <c r="C28" s="36"/>
      <c r="D28" s="75"/>
      <c r="E28" s="115"/>
      <c r="F28" s="24"/>
      <c r="H28" s="38"/>
      <c r="I28" s="38"/>
      <c r="J28" s="38"/>
      <c r="K28" s="38"/>
      <c r="L28" s="38"/>
      <c r="M28" s="38"/>
      <c r="N28" s="38"/>
      <c r="O28" s="38"/>
      <c r="P28" s="38"/>
      <c r="Q28" s="38"/>
      <c r="R28" s="38"/>
      <c r="S28" s="38"/>
      <c r="T28" s="38"/>
      <c r="U28" s="38"/>
      <c r="V28" s="38"/>
      <c r="W28" s="38"/>
    </row>
    <row r="29" spans="1:23" s="124" customFormat="1">
      <c r="A29" s="50" t="s">
        <v>89</v>
      </c>
      <c r="B29" s="51" t="s">
        <v>90</v>
      </c>
      <c r="C29" s="44"/>
      <c r="D29" s="74"/>
      <c r="E29" s="112"/>
      <c r="F29" s="82">
        <f>SUM(F30:F43)</f>
        <v>0</v>
      </c>
      <c r="H29" s="38"/>
      <c r="I29" s="38"/>
      <c r="J29" s="38"/>
      <c r="K29" s="38"/>
      <c r="L29" s="38"/>
      <c r="M29" s="38"/>
      <c r="N29" s="38"/>
      <c r="O29" s="38"/>
      <c r="P29" s="38"/>
      <c r="Q29" s="38"/>
      <c r="R29" s="38"/>
      <c r="S29" s="38"/>
      <c r="T29" s="38"/>
      <c r="U29" s="38"/>
      <c r="V29" s="38"/>
      <c r="W29" s="38"/>
    </row>
    <row r="30" spans="1:23" s="124" customFormat="1" ht="38.25">
      <c r="A30" s="23" t="s">
        <v>91</v>
      </c>
      <c r="B30" s="23" t="s">
        <v>667</v>
      </c>
      <c r="C30" s="36"/>
      <c r="D30" s="75"/>
      <c r="E30" s="115"/>
      <c r="F30" s="24"/>
      <c r="H30" s="38"/>
      <c r="I30" s="38"/>
      <c r="J30" s="38"/>
      <c r="K30" s="38"/>
      <c r="L30" s="38"/>
      <c r="M30" s="38"/>
      <c r="N30" s="38"/>
      <c r="O30" s="38"/>
      <c r="P30" s="38"/>
      <c r="Q30" s="38"/>
      <c r="R30" s="38"/>
      <c r="S30" s="38"/>
      <c r="T30" s="38"/>
      <c r="U30" s="38"/>
      <c r="V30" s="38"/>
      <c r="W30" s="38"/>
    </row>
    <row r="31" spans="1:23" s="124" customFormat="1" ht="36">
      <c r="A31" s="25" t="s">
        <v>92</v>
      </c>
      <c r="B31" s="26" t="s">
        <v>441</v>
      </c>
      <c r="C31" s="36" t="s">
        <v>23</v>
      </c>
      <c r="D31" s="75">
        <v>53535</v>
      </c>
      <c r="E31" s="100"/>
      <c r="F31" s="27">
        <f>D31*E31</f>
        <v>0</v>
      </c>
      <c r="H31" s="38"/>
      <c r="I31" s="38"/>
      <c r="J31" s="38"/>
      <c r="K31" s="38"/>
      <c r="L31" s="38"/>
      <c r="M31" s="38"/>
      <c r="N31" s="38"/>
      <c r="O31" s="38"/>
      <c r="P31" s="38"/>
      <c r="Q31" s="38"/>
      <c r="R31" s="38"/>
      <c r="S31" s="38"/>
      <c r="T31" s="38"/>
      <c r="U31" s="38"/>
      <c r="V31" s="38"/>
      <c r="W31" s="38"/>
    </row>
    <row r="32" spans="1:23" s="124" customFormat="1" ht="36">
      <c r="A32" s="25" t="s">
        <v>93</v>
      </c>
      <c r="B32" s="26" t="s">
        <v>442</v>
      </c>
      <c r="C32" s="36" t="s">
        <v>23</v>
      </c>
      <c r="D32" s="75">
        <v>22312</v>
      </c>
      <c r="E32" s="100"/>
      <c r="F32" s="27">
        <f t="shared" ref="F32:F36" si="0">D32*E32</f>
        <v>0</v>
      </c>
      <c r="H32" s="38"/>
      <c r="I32" s="38"/>
      <c r="J32" s="38"/>
      <c r="K32" s="38"/>
      <c r="L32" s="38"/>
      <c r="M32" s="38"/>
      <c r="N32" s="38"/>
      <c r="O32" s="38"/>
      <c r="P32" s="38"/>
      <c r="Q32" s="38"/>
      <c r="R32" s="38"/>
      <c r="S32" s="38"/>
      <c r="T32" s="38"/>
      <c r="U32" s="38"/>
      <c r="V32" s="38"/>
      <c r="W32" s="38"/>
    </row>
    <row r="33" spans="1:23" s="124" customFormat="1" ht="36">
      <c r="A33" s="25" t="s">
        <v>443</v>
      </c>
      <c r="B33" s="26" t="s">
        <v>669</v>
      </c>
      <c r="C33" s="36" t="s">
        <v>23</v>
      </c>
      <c r="D33" s="75">
        <v>38306</v>
      </c>
      <c r="E33" s="100"/>
      <c r="F33" s="27">
        <f t="shared" si="0"/>
        <v>0</v>
      </c>
      <c r="H33" s="38"/>
      <c r="I33" s="38"/>
      <c r="J33" s="38"/>
      <c r="K33" s="38"/>
      <c r="L33" s="38"/>
      <c r="M33" s="38"/>
      <c r="N33" s="38"/>
      <c r="O33" s="38"/>
      <c r="P33" s="38"/>
      <c r="Q33" s="38"/>
      <c r="R33" s="38"/>
      <c r="S33" s="38"/>
      <c r="T33" s="38"/>
      <c r="U33" s="38"/>
      <c r="V33" s="38"/>
      <c r="W33" s="38"/>
    </row>
    <row r="34" spans="1:23" s="124" customFormat="1" ht="36">
      <c r="A34" s="25" t="s">
        <v>444</v>
      </c>
      <c r="B34" s="26" t="s">
        <v>445</v>
      </c>
      <c r="C34" s="36" t="s">
        <v>23</v>
      </c>
      <c r="D34" s="75">
        <v>5495</v>
      </c>
      <c r="E34" s="100"/>
      <c r="F34" s="27">
        <f t="shared" si="0"/>
        <v>0</v>
      </c>
      <c r="H34" s="38"/>
      <c r="I34" s="38"/>
      <c r="J34" s="38"/>
      <c r="K34" s="38"/>
      <c r="L34" s="38"/>
      <c r="M34" s="38"/>
      <c r="N34" s="38"/>
      <c r="O34" s="38"/>
      <c r="P34" s="38"/>
      <c r="Q34" s="38"/>
      <c r="R34" s="38"/>
      <c r="S34" s="38"/>
      <c r="T34" s="38"/>
      <c r="U34" s="38"/>
      <c r="V34" s="38"/>
      <c r="W34" s="38"/>
    </row>
    <row r="35" spans="1:23" s="124" customFormat="1" ht="24">
      <c r="A35" s="25" t="s">
        <v>446</v>
      </c>
      <c r="B35" s="26" t="s">
        <v>476</v>
      </c>
      <c r="C35" s="36" t="s">
        <v>23</v>
      </c>
      <c r="D35" s="75">
        <v>4233</v>
      </c>
      <c r="E35" s="100"/>
      <c r="F35" s="27">
        <f t="shared" si="0"/>
        <v>0</v>
      </c>
      <c r="H35" s="38"/>
      <c r="I35" s="38"/>
      <c r="J35" s="38"/>
      <c r="K35" s="38"/>
      <c r="L35" s="38"/>
      <c r="M35" s="38"/>
      <c r="N35" s="38"/>
      <c r="O35" s="38"/>
      <c r="P35" s="38"/>
      <c r="Q35" s="38"/>
      <c r="R35" s="38"/>
      <c r="S35" s="38"/>
      <c r="T35" s="38"/>
      <c r="U35" s="38"/>
      <c r="V35" s="38"/>
      <c r="W35" s="38"/>
    </row>
    <row r="36" spans="1:23" s="124" customFormat="1" ht="24">
      <c r="A36" s="25" t="s">
        <v>674</v>
      </c>
      <c r="B36" s="128" t="s">
        <v>675</v>
      </c>
      <c r="C36" s="36" t="s">
        <v>23</v>
      </c>
      <c r="D36" s="75">
        <v>59</v>
      </c>
      <c r="E36" s="100"/>
      <c r="F36" s="27">
        <f t="shared" si="0"/>
        <v>0</v>
      </c>
      <c r="H36" s="38"/>
      <c r="I36" s="38"/>
      <c r="J36" s="38"/>
      <c r="K36" s="38"/>
      <c r="L36" s="38"/>
      <c r="M36" s="38"/>
      <c r="N36" s="38"/>
      <c r="O36" s="38"/>
      <c r="P36" s="38"/>
      <c r="Q36" s="38"/>
      <c r="R36" s="38"/>
      <c r="S36" s="38"/>
      <c r="T36" s="38"/>
      <c r="U36" s="38"/>
      <c r="V36" s="38"/>
      <c r="W36" s="38"/>
    </row>
    <row r="37" spans="1:23" s="124" customFormat="1" ht="25.5">
      <c r="A37" s="23" t="s">
        <v>94</v>
      </c>
      <c r="B37" s="23" t="s">
        <v>447</v>
      </c>
      <c r="C37" s="36"/>
      <c r="D37" s="75"/>
      <c r="E37" s="115"/>
      <c r="F37" s="24"/>
      <c r="H37" s="38"/>
      <c r="I37" s="38"/>
      <c r="J37" s="38"/>
      <c r="K37" s="38"/>
      <c r="L37" s="38"/>
      <c r="M37" s="38"/>
      <c r="N37" s="38"/>
      <c r="O37" s="38"/>
      <c r="P37" s="38"/>
      <c r="Q37" s="38"/>
      <c r="R37" s="38"/>
      <c r="S37" s="38"/>
      <c r="T37" s="38"/>
      <c r="U37" s="38"/>
      <c r="V37" s="38"/>
      <c r="W37" s="38"/>
    </row>
    <row r="38" spans="1:23" s="124" customFormat="1">
      <c r="A38" s="25" t="s">
        <v>95</v>
      </c>
      <c r="B38" s="26" t="s">
        <v>448</v>
      </c>
      <c r="C38" s="36" t="s">
        <v>23</v>
      </c>
      <c r="D38" s="75">
        <v>50</v>
      </c>
      <c r="E38" s="100"/>
      <c r="F38" s="27">
        <f>D38*E38</f>
        <v>0</v>
      </c>
      <c r="H38" s="38"/>
      <c r="I38" s="38"/>
      <c r="J38" s="38"/>
      <c r="K38" s="38"/>
      <c r="L38" s="38"/>
      <c r="M38" s="38"/>
      <c r="N38" s="38"/>
      <c r="O38" s="38"/>
      <c r="P38" s="38"/>
      <c r="Q38" s="38"/>
      <c r="R38" s="38"/>
      <c r="S38" s="38"/>
      <c r="T38" s="38"/>
      <c r="U38" s="38"/>
      <c r="V38" s="38"/>
      <c r="W38" s="38"/>
    </row>
    <row r="39" spans="1:23" s="124" customFormat="1" ht="14.25">
      <c r="A39" s="23" t="s">
        <v>449</v>
      </c>
      <c r="B39" s="23" t="s">
        <v>450</v>
      </c>
      <c r="C39" s="36"/>
      <c r="D39" s="75"/>
      <c r="E39" s="115"/>
      <c r="F39" s="24"/>
      <c r="H39" s="38"/>
      <c r="I39" s="38"/>
      <c r="J39" s="38"/>
      <c r="K39" s="38"/>
      <c r="L39" s="38"/>
      <c r="M39" s="38"/>
      <c r="N39" s="38"/>
      <c r="O39" s="38"/>
      <c r="P39" s="38"/>
      <c r="Q39" s="38"/>
      <c r="R39" s="38"/>
      <c r="S39" s="38"/>
      <c r="T39" s="38"/>
      <c r="U39" s="38"/>
      <c r="V39" s="38"/>
      <c r="W39" s="38"/>
    </row>
    <row r="40" spans="1:23" s="124" customFormat="1" ht="36">
      <c r="A40" s="25" t="s">
        <v>451</v>
      </c>
      <c r="B40" s="26" t="s">
        <v>452</v>
      </c>
      <c r="C40" s="36" t="s">
        <v>23</v>
      </c>
      <c r="D40" s="75">
        <v>112242</v>
      </c>
      <c r="E40" s="100"/>
      <c r="F40" s="27">
        <f>D40*E40</f>
        <v>0</v>
      </c>
      <c r="H40" s="38"/>
      <c r="I40" s="38"/>
      <c r="J40" s="38"/>
      <c r="K40" s="38"/>
      <c r="L40" s="38"/>
      <c r="M40" s="38"/>
      <c r="N40" s="38"/>
      <c r="O40" s="38"/>
      <c r="P40" s="38"/>
      <c r="Q40" s="38"/>
      <c r="R40" s="38"/>
      <c r="S40" s="38"/>
      <c r="T40" s="38"/>
      <c r="U40" s="38"/>
      <c r="V40" s="38"/>
      <c r="W40" s="38"/>
    </row>
    <row r="41" spans="1:23" s="124" customFormat="1" ht="24">
      <c r="A41" s="25" t="s">
        <v>453</v>
      </c>
      <c r="B41" s="26" t="s">
        <v>454</v>
      </c>
      <c r="C41" s="36" t="s">
        <v>23</v>
      </c>
      <c r="D41" s="75">
        <v>7642</v>
      </c>
      <c r="E41" s="100"/>
      <c r="F41" s="27">
        <f>D41*E41</f>
        <v>0</v>
      </c>
      <c r="H41" s="38"/>
      <c r="I41" s="38"/>
      <c r="J41" s="38"/>
      <c r="K41" s="38"/>
      <c r="L41" s="38"/>
      <c r="M41" s="38"/>
      <c r="N41" s="38"/>
      <c r="O41" s="38"/>
      <c r="P41" s="38"/>
      <c r="Q41" s="38"/>
      <c r="R41" s="38"/>
      <c r="S41" s="38"/>
      <c r="T41" s="38"/>
      <c r="U41" s="38"/>
      <c r="V41" s="38"/>
      <c r="W41" s="38"/>
    </row>
    <row r="42" spans="1:23" s="124" customFormat="1" ht="25.5">
      <c r="A42" s="23" t="s">
        <v>455</v>
      </c>
      <c r="B42" s="23" t="s">
        <v>456</v>
      </c>
      <c r="C42" s="36"/>
      <c r="D42" s="75"/>
      <c r="E42" s="115"/>
      <c r="F42" s="24"/>
      <c r="H42" s="38"/>
      <c r="I42" s="38"/>
      <c r="J42" s="38"/>
      <c r="K42" s="38"/>
      <c r="L42" s="38"/>
      <c r="M42" s="38"/>
      <c r="N42" s="38"/>
      <c r="O42" s="38"/>
      <c r="P42" s="38"/>
      <c r="Q42" s="38"/>
      <c r="R42" s="38"/>
      <c r="S42" s="38"/>
      <c r="T42" s="38"/>
      <c r="U42" s="38"/>
      <c r="V42" s="38"/>
      <c r="W42" s="38"/>
    </row>
    <row r="43" spans="1:23" s="124" customFormat="1" ht="24">
      <c r="A43" s="25" t="s">
        <v>457</v>
      </c>
      <c r="B43" s="26" t="s">
        <v>682</v>
      </c>
      <c r="C43" s="36" t="s">
        <v>24</v>
      </c>
      <c r="D43" s="75">
        <v>19653</v>
      </c>
      <c r="E43" s="100"/>
      <c r="F43" s="27">
        <f>D43*E43</f>
        <v>0</v>
      </c>
      <c r="H43" s="38"/>
      <c r="I43" s="38"/>
      <c r="J43" s="38"/>
      <c r="K43" s="38"/>
      <c r="L43" s="38"/>
      <c r="M43" s="38"/>
      <c r="N43" s="38"/>
      <c r="O43" s="38"/>
      <c r="P43" s="38"/>
      <c r="Q43" s="38"/>
      <c r="R43" s="38"/>
      <c r="S43" s="38"/>
      <c r="T43" s="38"/>
      <c r="U43" s="38"/>
      <c r="V43" s="38"/>
      <c r="W43" s="38"/>
    </row>
    <row r="44" spans="1:23" s="124" customFormat="1">
      <c r="A44" s="50" t="s">
        <v>96</v>
      </c>
      <c r="B44" s="51" t="s">
        <v>26</v>
      </c>
      <c r="C44" s="44"/>
      <c r="D44" s="74"/>
      <c r="E44" s="112"/>
      <c r="F44" s="82">
        <f>SUM(F45:F52)</f>
        <v>0</v>
      </c>
      <c r="H44" s="38"/>
      <c r="I44" s="38"/>
      <c r="J44" s="38"/>
      <c r="K44" s="38"/>
      <c r="L44" s="38"/>
      <c r="M44" s="38"/>
      <c r="N44" s="38"/>
      <c r="O44" s="38"/>
      <c r="P44" s="38"/>
      <c r="Q44" s="38"/>
      <c r="R44" s="38"/>
      <c r="S44" s="38"/>
      <c r="T44" s="38"/>
      <c r="U44" s="38"/>
      <c r="V44" s="38"/>
      <c r="W44" s="38"/>
    </row>
    <row r="45" spans="1:23" s="124" customFormat="1" ht="38.25">
      <c r="A45" s="23" t="s">
        <v>97</v>
      </c>
      <c r="B45" s="23" t="s">
        <v>806</v>
      </c>
      <c r="C45" s="36"/>
      <c r="D45" s="75"/>
      <c r="E45" s="115"/>
      <c r="F45" s="24"/>
      <c r="H45" s="38"/>
      <c r="I45" s="38"/>
      <c r="J45" s="38"/>
      <c r="K45" s="38"/>
      <c r="L45" s="38"/>
      <c r="M45" s="38"/>
      <c r="N45" s="38"/>
      <c r="O45" s="38"/>
      <c r="P45" s="38"/>
      <c r="Q45" s="38"/>
      <c r="R45" s="38"/>
      <c r="S45" s="38"/>
      <c r="T45" s="38"/>
      <c r="U45" s="38"/>
      <c r="V45" s="38"/>
      <c r="W45" s="38"/>
    </row>
    <row r="46" spans="1:23" s="124" customFormat="1" ht="48">
      <c r="A46" s="25" t="s">
        <v>98</v>
      </c>
      <c r="B46" s="26" t="s">
        <v>683</v>
      </c>
      <c r="C46" s="36" t="s">
        <v>23</v>
      </c>
      <c r="D46" s="75">
        <v>1135</v>
      </c>
      <c r="E46" s="100"/>
      <c r="F46" s="27">
        <f>D46*E46</f>
        <v>0</v>
      </c>
      <c r="H46" s="38"/>
      <c r="I46" s="38"/>
      <c r="J46" s="38"/>
      <c r="K46" s="38"/>
      <c r="L46" s="38"/>
      <c r="M46" s="38"/>
      <c r="N46" s="38"/>
      <c r="O46" s="38"/>
      <c r="P46" s="38"/>
      <c r="Q46" s="38"/>
      <c r="R46" s="38"/>
      <c r="S46" s="38"/>
      <c r="T46" s="38"/>
      <c r="U46" s="38"/>
      <c r="V46" s="38"/>
      <c r="W46" s="38"/>
    </row>
    <row r="47" spans="1:23" s="124" customFormat="1" ht="38.25">
      <c r="A47" s="23" t="s">
        <v>99</v>
      </c>
      <c r="B47" s="23" t="s">
        <v>458</v>
      </c>
      <c r="C47" s="36"/>
      <c r="D47" s="75"/>
      <c r="E47" s="115"/>
      <c r="F47" s="24"/>
      <c r="H47" s="38"/>
      <c r="I47" s="38"/>
      <c r="J47" s="38"/>
      <c r="K47" s="38"/>
      <c r="L47" s="38"/>
      <c r="M47" s="38"/>
      <c r="N47" s="38"/>
      <c r="O47" s="38"/>
      <c r="P47" s="38"/>
      <c r="Q47" s="38"/>
      <c r="R47" s="38"/>
      <c r="S47" s="38"/>
      <c r="T47" s="38"/>
      <c r="U47" s="38"/>
      <c r="V47" s="38"/>
      <c r="W47" s="38"/>
    </row>
    <row r="48" spans="1:23" s="124" customFormat="1" ht="60">
      <c r="A48" s="25" t="s">
        <v>100</v>
      </c>
      <c r="B48" s="26" t="s">
        <v>684</v>
      </c>
      <c r="C48" s="36" t="s">
        <v>23</v>
      </c>
      <c r="D48" s="75">
        <v>10318</v>
      </c>
      <c r="E48" s="100"/>
      <c r="F48" s="27">
        <f>D48*E48</f>
        <v>0</v>
      </c>
      <c r="H48" s="38"/>
      <c r="I48" s="38"/>
      <c r="J48" s="38"/>
      <c r="K48" s="38"/>
      <c r="L48" s="38"/>
      <c r="M48" s="38"/>
      <c r="N48" s="38"/>
      <c r="O48" s="38"/>
      <c r="P48" s="38"/>
      <c r="Q48" s="38"/>
      <c r="R48" s="38"/>
      <c r="S48" s="38"/>
      <c r="T48" s="38"/>
      <c r="U48" s="38"/>
      <c r="V48" s="38"/>
      <c r="W48" s="38"/>
    </row>
    <row r="49" spans="1:23" s="124" customFormat="1" ht="25.5">
      <c r="A49" s="23" t="s">
        <v>459</v>
      </c>
      <c r="B49" s="23" t="s">
        <v>460</v>
      </c>
      <c r="C49" s="36"/>
      <c r="D49" s="75"/>
      <c r="E49" s="115"/>
      <c r="F49" s="24"/>
      <c r="H49" s="38"/>
      <c r="I49" s="38"/>
      <c r="J49" s="38"/>
      <c r="K49" s="38"/>
      <c r="L49" s="38"/>
      <c r="M49" s="38"/>
      <c r="N49" s="38"/>
      <c r="O49" s="38"/>
      <c r="P49" s="38"/>
      <c r="Q49" s="38"/>
      <c r="R49" s="38"/>
      <c r="S49" s="38"/>
      <c r="T49" s="38"/>
      <c r="U49" s="38"/>
      <c r="V49" s="38"/>
      <c r="W49" s="38"/>
    </row>
    <row r="50" spans="1:23" s="124" customFormat="1" ht="48">
      <c r="A50" s="25" t="s">
        <v>461</v>
      </c>
      <c r="B50" s="26" t="s">
        <v>685</v>
      </c>
      <c r="C50" s="36" t="s">
        <v>23</v>
      </c>
      <c r="D50" s="75">
        <v>1467</v>
      </c>
      <c r="E50" s="100"/>
      <c r="F50" s="27">
        <f>D50*E50</f>
        <v>0</v>
      </c>
      <c r="H50" s="38"/>
      <c r="I50" s="38"/>
      <c r="J50" s="38"/>
      <c r="K50" s="38"/>
      <c r="L50" s="38"/>
      <c r="M50" s="38"/>
      <c r="N50" s="38"/>
      <c r="O50" s="38"/>
      <c r="P50" s="38"/>
      <c r="Q50" s="38"/>
      <c r="R50" s="38"/>
      <c r="S50" s="38"/>
      <c r="T50" s="38"/>
      <c r="U50" s="38"/>
      <c r="V50" s="38"/>
      <c r="W50" s="38"/>
    </row>
    <row r="51" spans="1:23" s="124" customFormat="1" ht="38.25">
      <c r="A51" s="23" t="s">
        <v>462</v>
      </c>
      <c r="B51" s="23" t="s">
        <v>463</v>
      </c>
      <c r="C51" s="36"/>
      <c r="D51" s="75"/>
      <c r="E51" s="115"/>
      <c r="F51" s="24"/>
      <c r="H51" s="38"/>
      <c r="I51" s="38"/>
      <c r="J51" s="38"/>
      <c r="K51" s="38"/>
      <c r="L51" s="38"/>
      <c r="M51" s="38"/>
      <c r="N51" s="38"/>
      <c r="O51" s="38"/>
      <c r="P51" s="38"/>
      <c r="Q51" s="38"/>
      <c r="R51" s="38"/>
      <c r="S51" s="38"/>
      <c r="T51" s="38"/>
      <c r="U51" s="38"/>
      <c r="V51" s="38"/>
      <c r="W51" s="38"/>
    </row>
    <row r="52" spans="1:23" s="124" customFormat="1" ht="36">
      <c r="A52" s="25" t="s">
        <v>464</v>
      </c>
      <c r="B52" s="26" t="s">
        <v>686</v>
      </c>
      <c r="C52" s="36" t="s">
        <v>23</v>
      </c>
      <c r="D52" s="75">
        <v>7642</v>
      </c>
      <c r="E52" s="100"/>
      <c r="F52" s="27">
        <f>D52*E52</f>
        <v>0</v>
      </c>
      <c r="H52" s="38"/>
      <c r="I52" s="38"/>
      <c r="J52" s="38"/>
      <c r="K52" s="38"/>
      <c r="L52" s="38"/>
      <c r="M52" s="38"/>
      <c r="N52" s="38"/>
      <c r="O52" s="38"/>
      <c r="P52" s="38"/>
      <c r="Q52" s="38"/>
      <c r="R52" s="38"/>
      <c r="S52" s="38"/>
      <c r="T52" s="38"/>
      <c r="U52" s="38"/>
      <c r="V52" s="38"/>
      <c r="W52" s="38"/>
    </row>
    <row r="53" spans="1:23" s="124" customFormat="1">
      <c r="A53" s="50" t="s">
        <v>101</v>
      </c>
      <c r="B53" s="51" t="s">
        <v>25</v>
      </c>
      <c r="C53" s="44"/>
      <c r="D53" s="74"/>
      <c r="E53" s="112"/>
      <c r="F53" s="82">
        <f>SUM(F54:F55)</f>
        <v>0</v>
      </c>
      <c r="H53" s="38"/>
      <c r="I53" s="38"/>
      <c r="J53" s="38"/>
      <c r="K53" s="38"/>
      <c r="L53" s="38"/>
      <c r="M53" s="38"/>
      <c r="N53" s="38"/>
      <c r="O53" s="38"/>
      <c r="P53" s="38"/>
      <c r="Q53" s="38"/>
      <c r="R53" s="38"/>
      <c r="S53" s="38"/>
      <c r="T53" s="38"/>
      <c r="U53" s="38"/>
      <c r="V53" s="38"/>
      <c r="W53" s="38"/>
    </row>
    <row r="54" spans="1:23" s="124" customFormat="1" ht="38.25">
      <c r="A54" s="23" t="s">
        <v>102</v>
      </c>
      <c r="B54" s="23" t="s">
        <v>465</v>
      </c>
      <c r="C54" s="36"/>
      <c r="D54" s="75"/>
      <c r="E54" s="115"/>
      <c r="F54" s="24"/>
      <c r="H54" s="38"/>
      <c r="I54" s="38"/>
      <c r="J54" s="38"/>
      <c r="K54" s="38"/>
      <c r="L54" s="38"/>
      <c r="M54" s="38"/>
      <c r="N54" s="38"/>
      <c r="O54" s="38"/>
      <c r="P54" s="38"/>
      <c r="Q54" s="38"/>
      <c r="R54" s="38"/>
      <c r="S54" s="38"/>
      <c r="T54" s="38"/>
      <c r="U54" s="38"/>
      <c r="V54" s="38"/>
      <c r="W54" s="38"/>
    </row>
    <row r="55" spans="1:23" s="124" customFormat="1" ht="36">
      <c r="A55" s="25" t="s">
        <v>103</v>
      </c>
      <c r="B55" s="26" t="s">
        <v>466</v>
      </c>
      <c r="C55" s="36" t="s">
        <v>24</v>
      </c>
      <c r="D55" s="75">
        <v>20286</v>
      </c>
      <c r="E55" s="100"/>
      <c r="F55" s="27">
        <f>D55*E55</f>
        <v>0</v>
      </c>
      <c r="H55" s="38"/>
      <c r="I55" s="38"/>
      <c r="J55" s="38"/>
      <c r="K55" s="38"/>
      <c r="L55" s="38"/>
      <c r="M55" s="38"/>
      <c r="N55" s="38"/>
      <c r="O55" s="38"/>
      <c r="P55" s="38"/>
      <c r="Q55" s="38"/>
      <c r="R55" s="38"/>
      <c r="S55" s="38"/>
      <c r="T55" s="38"/>
      <c r="U55" s="38"/>
      <c r="V55" s="38"/>
      <c r="W55" s="38"/>
    </row>
    <row r="56" spans="1:23" s="124" customFormat="1" ht="15.75">
      <c r="A56" s="6" t="s">
        <v>4</v>
      </c>
      <c r="B56" s="6" t="s">
        <v>694</v>
      </c>
      <c r="C56" s="64"/>
      <c r="D56" s="64" t="s">
        <v>5</v>
      </c>
      <c r="E56" s="103"/>
      <c r="F56" s="8"/>
      <c r="H56" s="38"/>
      <c r="I56" s="38"/>
      <c r="J56" s="38"/>
      <c r="K56" s="38"/>
      <c r="L56" s="38"/>
      <c r="M56" s="38"/>
      <c r="N56" s="38"/>
      <c r="O56" s="38"/>
      <c r="P56" s="38"/>
      <c r="Q56" s="38"/>
      <c r="R56" s="38"/>
      <c r="S56" s="38"/>
      <c r="T56" s="38"/>
      <c r="U56" s="38"/>
      <c r="V56" s="38"/>
      <c r="W56" s="38"/>
    </row>
    <row r="57" spans="1:23" s="124" customFormat="1" ht="15">
      <c r="A57" s="47" t="s">
        <v>6</v>
      </c>
      <c r="B57" s="47" t="s">
        <v>78</v>
      </c>
      <c r="C57" s="48"/>
      <c r="D57" s="68" t="s">
        <v>5</v>
      </c>
      <c r="E57" s="104"/>
      <c r="F57" s="53"/>
      <c r="H57" s="38"/>
      <c r="I57" s="38"/>
      <c r="J57" s="38"/>
      <c r="K57" s="38"/>
      <c r="L57" s="38"/>
      <c r="M57" s="38"/>
      <c r="N57" s="38"/>
      <c r="O57" s="38"/>
      <c r="P57" s="38"/>
      <c r="Q57" s="38"/>
      <c r="R57" s="38"/>
      <c r="S57" s="38"/>
      <c r="T57" s="38"/>
      <c r="U57" s="38"/>
      <c r="V57" s="38"/>
      <c r="W57" s="38"/>
    </row>
    <row r="58" spans="1:23" s="124" customFormat="1" ht="15">
      <c r="A58" s="45" t="s">
        <v>104</v>
      </c>
      <c r="B58" s="45" t="s">
        <v>105</v>
      </c>
      <c r="C58" s="46"/>
      <c r="D58" s="73" t="s">
        <v>5</v>
      </c>
      <c r="E58" s="109"/>
      <c r="F58" s="49">
        <f>F73+F79+F103+F109+F144+F148+F157+F161</f>
        <v>0</v>
      </c>
      <c r="H58" s="38"/>
      <c r="I58" s="38"/>
      <c r="J58" s="38"/>
      <c r="K58" s="38"/>
      <c r="L58" s="38"/>
      <c r="M58" s="38"/>
      <c r="N58" s="38"/>
      <c r="O58" s="38"/>
      <c r="P58" s="38"/>
      <c r="Q58" s="38"/>
      <c r="R58" s="38"/>
      <c r="S58" s="38"/>
      <c r="T58" s="38"/>
      <c r="U58" s="38"/>
      <c r="V58" s="38"/>
      <c r="W58" s="38"/>
    </row>
    <row r="59" spans="1:23" s="124" customFormat="1">
      <c r="A59" s="50" t="s">
        <v>7</v>
      </c>
      <c r="B59" s="50" t="s">
        <v>8</v>
      </c>
      <c r="C59" s="44"/>
      <c r="D59" s="74"/>
      <c r="E59" s="112"/>
      <c r="F59" s="52"/>
      <c r="H59" s="38"/>
      <c r="I59" s="38"/>
      <c r="J59" s="38"/>
      <c r="K59" s="38"/>
      <c r="L59" s="38"/>
      <c r="M59" s="38"/>
      <c r="N59" s="38"/>
      <c r="O59" s="38"/>
      <c r="P59" s="38"/>
      <c r="Q59" s="38"/>
      <c r="R59" s="38"/>
      <c r="S59" s="38"/>
      <c r="T59" s="38"/>
      <c r="U59" s="38"/>
      <c r="V59" s="38"/>
      <c r="W59" s="38"/>
    </row>
    <row r="60" spans="1:23" s="124" customFormat="1" ht="25.5">
      <c r="A60" s="23" t="s">
        <v>9</v>
      </c>
      <c r="B60" s="23" t="s">
        <v>175</v>
      </c>
      <c r="C60" s="36"/>
      <c r="D60" s="75"/>
      <c r="E60" s="115"/>
      <c r="F60" s="24"/>
      <c r="H60" s="38"/>
      <c r="I60" s="38"/>
      <c r="J60" s="38"/>
      <c r="K60" s="38"/>
      <c r="L60" s="38"/>
      <c r="M60" s="38"/>
      <c r="N60" s="38"/>
      <c r="O60" s="38"/>
      <c r="P60" s="38"/>
      <c r="Q60" s="38"/>
      <c r="R60" s="38"/>
      <c r="S60" s="38"/>
      <c r="T60" s="38"/>
      <c r="U60" s="38"/>
      <c r="V60" s="38"/>
      <c r="W60" s="38"/>
    </row>
    <row r="61" spans="1:23" s="124" customFormat="1" ht="120">
      <c r="A61" s="25" t="s">
        <v>10</v>
      </c>
      <c r="B61" s="26" t="s">
        <v>176</v>
      </c>
      <c r="C61" s="36"/>
      <c r="D61" s="75"/>
      <c r="E61" s="115"/>
      <c r="F61" s="24"/>
      <c r="H61" s="38"/>
      <c r="I61" s="38"/>
      <c r="J61" s="38"/>
      <c r="K61" s="38"/>
      <c r="L61" s="38"/>
      <c r="M61" s="38"/>
      <c r="N61" s="38"/>
      <c r="O61" s="38"/>
      <c r="P61" s="38"/>
      <c r="Q61" s="38"/>
      <c r="R61" s="38"/>
      <c r="S61" s="38"/>
      <c r="T61" s="38"/>
      <c r="U61" s="38"/>
      <c r="V61" s="38"/>
      <c r="W61" s="38"/>
    </row>
    <row r="62" spans="1:23" s="124" customFormat="1" ht="36">
      <c r="A62" s="25" t="s">
        <v>11</v>
      </c>
      <c r="B62" s="26" t="s">
        <v>177</v>
      </c>
      <c r="C62" s="36"/>
      <c r="D62" s="75"/>
      <c r="E62" s="115"/>
      <c r="F62" s="24"/>
      <c r="H62" s="38"/>
      <c r="I62" s="38"/>
      <c r="J62" s="38"/>
      <c r="K62" s="38"/>
      <c r="L62" s="38"/>
      <c r="M62" s="38"/>
      <c r="N62" s="38"/>
      <c r="O62" s="38"/>
      <c r="P62" s="38"/>
      <c r="Q62" s="38"/>
      <c r="R62" s="38"/>
      <c r="S62" s="38"/>
      <c r="T62" s="38"/>
      <c r="U62" s="38"/>
      <c r="V62" s="38"/>
      <c r="W62" s="38"/>
    </row>
    <row r="63" spans="1:23" s="124" customFormat="1" ht="24">
      <c r="A63" s="25" t="s">
        <v>12</v>
      </c>
      <c r="B63" s="26" t="s">
        <v>192</v>
      </c>
      <c r="C63" s="36"/>
      <c r="D63" s="75"/>
      <c r="E63" s="115"/>
      <c r="F63" s="24"/>
      <c r="H63" s="38"/>
      <c r="I63" s="38"/>
      <c r="J63" s="38"/>
      <c r="K63" s="38"/>
      <c r="L63" s="38"/>
      <c r="M63" s="38"/>
      <c r="N63" s="38"/>
      <c r="O63" s="38"/>
      <c r="P63" s="38"/>
      <c r="Q63" s="38"/>
      <c r="R63" s="38"/>
      <c r="S63" s="38"/>
      <c r="T63" s="38"/>
      <c r="U63" s="38"/>
      <c r="V63" s="38"/>
      <c r="W63" s="38"/>
    </row>
    <row r="64" spans="1:23" s="124" customFormat="1" ht="132">
      <c r="A64" s="25" t="s">
        <v>13</v>
      </c>
      <c r="B64" s="26" t="s">
        <v>671</v>
      </c>
      <c r="C64" s="36"/>
      <c r="D64" s="75"/>
      <c r="E64" s="115"/>
      <c r="F64" s="24"/>
      <c r="H64" s="38"/>
      <c r="I64" s="38"/>
      <c r="J64" s="38"/>
      <c r="K64" s="38"/>
      <c r="L64" s="38"/>
      <c r="M64" s="38"/>
      <c r="N64" s="38"/>
      <c r="O64" s="38"/>
      <c r="P64" s="38"/>
      <c r="Q64" s="38"/>
      <c r="R64" s="38"/>
      <c r="S64" s="38"/>
      <c r="T64" s="38"/>
      <c r="U64" s="38"/>
      <c r="V64" s="38"/>
      <c r="W64" s="38"/>
    </row>
    <row r="65" spans="1:23" s="124" customFormat="1" ht="114.75">
      <c r="A65" s="25" t="s">
        <v>14</v>
      </c>
      <c r="B65" s="125" t="s">
        <v>193</v>
      </c>
      <c r="C65" s="36"/>
      <c r="D65" s="75"/>
      <c r="E65" s="115"/>
      <c r="F65" s="24"/>
      <c r="H65" s="38"/>
      <c r="I65" s="38"/>
      <c r="J65" s="38"/>
      <c r="K65" s="38"/>
      <c r="L65" s="38"/>
      <c r="M65" s="38"/>
      <c r="N65" s="38"/>
      <c r="O65" s="38"/>
      <c r="P65" s="38"/>
      <c r="Q65" s="38"/>
      <c r="R65" s="38"/>
      <c r="S65" s="38"/>
      <c r="T65" s="38"/>
      <c r="U65" s="38"/>
      <c r="V65" s="38"/>
      <c r="W65" s="38"/>
    </row>
    <row r="66" spans="1:23" s="124" customFormat="1" ht="72">
      <c r="A66" s="25" t="s">
        <v>15</v>
      </c>
      <c r="B66" s="26" t="s">
        <v>807</v>
      </c>
      <c r="C66" s="36"/>
      <c r="D66" s="75"/>
      <c r="E66" s="115"/>
      <c r="F66" s="24"/>
      <c r="H66" s="38"/>
      <c r="I66" s="38"/>
      <c r="J66" s="38"/>
      <c r="K66" s="38"/>
      <c r="L66" s="38"/>
      <c r="M66" s="38"/>
      <c r="N66" s="38"/>
      <c r="O66" s="38"/>
      <c r="P66" s="38"/>
      <c r="Q66" s="38"/>
      <c r="R66" s="38"/>
      <c r="S66" s="38"/>
      <c r="T66" s="38"/>
      <c r="U66" s="38"/>
      <c r="V66" s="38"/>
      <c r="W66" s="38"/>
    </row>
    <row r="67" spans="1:23" s="124" customFormat="1" ht="60">
      <c r="A67" s="25" t="s">
        <v>16</v>
      </c>
      <c r="B67" s="26" t="s">
        <v>746</v>
      </c>
      <c r="C67" s="36"/>
      <c r="D67" s="75"/>
      <c r="E67" s="115"/>
      <c r="F67" s="24"/>
      <c r="H67" s="38"/>
      <c r="I67" s="38"/>
      <c r="J67" s="38"/>
      <c r="K67" s="38"/>
      <c r="L67" s="38"/>
      <c r="M67" s="38"/>
      <c r="N67" s="38"/>
      <c r="O67" s="38"/>
      <c r="P67" s="38"/>
      <c r="Q67" s="38"/>
      <c r="R67" s="38"/>
      <c r="S67" s="38"/>
      <c r="T67" s="38"/>
      <c r="U67" s="38"/>
      <c r="V67" s="38"/>
      <c r="W67" s="38"/>
    </row>
    <row r="68" spans="1:23" s="124" customFormat="1" ht="24">
      <c r="A68" s="25" t="s">
        <v>17</v>
      </c>
      <c r="B68" s="26" t="s">
        <v>181</v>
      </c>
      <c r="C68" s="36"/>
      <c r="D68" s="75"/>
      <c r="E68" s="115"/>
      <c r="F68" s="24"/>
      <c r="H68" s="38"/>
      <c r="I68" s="38"/>
      <c r="J68" s="38"/>
      <c r="K68" s="38"/>
      <c r="L68" s="38"/>
      <c r="M68" s="38"/>
      <c r="N68" s="38"/>
      <c r="O68" s="38"/>
      <c r="P68" s="38"/>
      <c r="Q68" s="38"/>
      <c r="R68" s="38"/>
      <c r="S68" s="38"/>
      <c r="T68" s="38"/>
      <c r="U68" s="38"/>
      <c r="V68" s="38"/>
      <c r="W68" s="38"/>
    </row>
    <row r="69" spans="1:23" s="124" customFormat="1" ht="48">
      <c r="A69" s="25" t="s">
        <v>18</v>
      </c>
      <c r="B69" s="26" t="s">
        <v>182</v>
      </c>
      <c r="C69" s="36"/>
      <c r="D69" s="75"/>
      <c r="E69" s="115"/>
      <c r="F69" s="24"/>
      <c r="H69" s="38"/>
      <c r="I69" s="38"/>
      <c r="J69" s="38"/>
      <c r="K69" s="38"/>
      <c r="L69" s="38"/>
      <c r="M69" s="38"/>
      <c r="N69" s="38"/>
      <c r="O69" s="38"/>
      <c r="P69" s="38"/>
      <c r="Q69" s="38"/>
      <c r="R69" s="38"/>
      <c r="S69" s="38"/>
      <c r="T69" s="38"/>
      <c r="U69" s="38"/>
      <c r="V69" s="38"/>
      <c r="W69" s="38"/>
    </row>
    <row r="70" spans="1:23" s="124" customFormat="1" ht="36">
      <c r="A70" s="25" t="s">
        <v>19</v>
      </c>
      <c r="B70" s="26" t="s">
        <v>194</v>
      </c>
      <c r="C70" s="36"/>
      <c r="D70" s="75"/>
      <c r="E70" s="115"/>
      <c r="F70" s="24"/>
      <c r="H70" s="38"/>
      <c r="I70" s="38"/>
      <c r="J70" s="38"/>
      <c r="K70" s="38"/>
      <c r="L70" s="38"/>
      <c r="M70" s="38"/>
      <c r="N70" s="38"/>
      <c r="O70" s="38"/>
      <c r="P70" s="38"/>
      <c r="Q70" s="38"/>
      <c r="R70" s="38"/>
      <c r="S70" s="38"/>
      <c r="T70" s="38"/>
      <c r="U70" s="38"/>
      <c r="V70" s="38"/>
      <c r="W70" s="38"/>
    </row>
    <row r="71" spans="1:23" s="124" customFormat="1" ht="14.25">
      <c r="A71" s="23" t="s">
        <v>20</v>
      </c>
      <c r="B71" s="23" t="s">
        <v>21</v>
      </c>
      <c r="C71" s="36"/>
      <c r="D71" s="75"/>
      <c r="E71" s="115"/>
      <c r="F71" s="24"/>
      <c r="H71" s="38"/>
      <c r="I71" s="38"/>
      <c r="J71" s="38"/>
      <c r="K71" s="38"/>
      <c r="L71" s="38"/>
      <c r="M71" s="38"/>
      <c r="N71" s="38"/>
      <c r="O71" s="38"/>
      <c r="P71" s="38"/>
      <c r="Q71" s="38"/>
      <c r="R71" s="38"/>
      <c r="S71" s="38"/>
      <c r="T71" s="38"/>
      <c r="U71" s="38"/>
      <c r="V71" s="38"/>
      <c r="W71" s="38"/>
    </row>
    <row r="72" spans="1:23" s="124" customFormat="1" ht="96">
      <c r="A72" s="25" t="s">
        <v>22</v>
      </c>
      <c r="B72" s="26" t="s">
        <v>167</v>
      </c>
      <c r="C72" s="36"/>
      <c r="D72" s="75"/>
      <c r="E72" s="115"/>
      <c r="F72" s="24"/>
      <c r="H72" s="38"/>
      <c r="I72" s="38"/>
      <c r="J72" s="38"/>
      <c r="K72" s="38"/>
      <c r="L72" s="38"/>
      <c r="M72" s="38"/>
      <c r="N72" s="38"/>
      <c r="O72" s="38"/>
      <c r="P72" s="38"/>
      <c r="Q72" s="38"/>
      <c r="R72" s="38"/>
      <c r="S72" s="38"/>
      <c r="T72" s="38"/>
      <c r="U72" s="38"/>
      <c r="V72" s="38"/>
      <c r="W72" s="38"/>
    </row>
    <row r="73" spans="1:23" s="124" customFormat="1">
      <c r="A73" s="50" t="s">
        <v>106</v>
      </c>
      <c r="B73" s="51" t="s">
        <v>678</v>
      </c>
      <c r="C73" s="44"/>
      <c r="D73" s="74"/>
      <c r="E73" s="112"/>
      <c r="F73" s="82">
        <f>SUM(F74:F78)</f>
        <v>0</v>
      </c>
      <c r="H73" s="38"/>
      <c r="I73" s="38"/>
      <c r="J73" s="38"/>
      <c r="K73" s="38"/>
      <c r="L73" s="38"/>
      <c r="M73" s="38"/>
      <c r="N73" s="38"/>
      <c r="O73" s="38"/>
      <c r="P73" s="38"/>
      <c r="Q73" s="38"/>
      <c r="R73" s="38"/>
      <c r="S73" s="38"/>
      <c r="T73" s="38"/>
      <c r="U73" s="38"/>
      <c r="V73" s="38"/>
      <c r="W73" s="38"/>
    </row>
    <row r="74" spans="1:23" s="124" customFormat="1" ht="114.75">
      <c r="A74" s="23" t="s">
        <v>107</v>
      </c>
      <c r="B74" s="23" t="s">
        <v>677</v>
      </c>
      <c r="C74" s="36"/>
      <c r="D74" s="75"/>
      <c r="E74" s="115"/>
      <c r="F74" s="24"/>
      <c r="H74" s="38"/>
      <c r="I74" s="38"/>
      <c r="J74" s="38"/>
      <c r="K74" s="38"/>
      <c r="L74" s="38"/>
      <c r="M74" s="38"/>
      <c r="N74" s="38"/>
      <c r="O74" s="38"/>
      <c r="P74" s="38"/>
      <c r="Q74" s="38"/>
      <c r="R74" s="38"/>
      <c r="S74" s="38"/>
      <c r="T74" s="38"/>
      <c r="U74" s="38"/>
      <c r="V74" s="38"/>
      <c r="W74" s="38"/>
    </row>
    <row r="75" spans="1:23" s="124" customFormat="1" ht="36">
      <c r="A75" s="25" t="s">
        <v>108</v>
      </c>
      <c r="B75" s="26" t="s">
        <v>681</v>
      </c>
      <c r="C75" s="36" t="s">
        <v>24</v>
      </c>
      <c r="D75" s="75">
        <v>690</v>
      </c>
      <c r="E75" s="100"/>
      <c r="F75" s="27">
        <f>D75*E75</f>
        <v>0</v>
      </c>
      <c r="H75" s="38"/>
      <c r="I75" s="38"/>
      <c r="J75" s="38"/>
      <c r="K75" s="38"/>
      <c r="L75" s="38"/>
      <c r="M75" s="38"/>
      <c r="N75" s="38"/>
      <c r="O75" s="38"/>
      <c r="P75" s="38"/>
      <c r="Q75" s="38"/>
      <c r="R75" s="38"/>
      <c r="S75" s="38"/>
      <c r="T75" s="38"/>
      <c r="U75" s="38"/>
      <c r="V75" s="38"/>
      <c r="W75" s="38"/>
    </row>
    <row r="76" spans="1:23" s="124" customFormat="1" ht="36">
      <c r="A76" s="25" t="s">
        <v>676</v>
      </c>
      <c r="B76" s="26" t="s">
        <v>679</v>
      </c>
      <c r="C76" s="36" t="s">
        <v>24</v>
      </c>
      <c r="D76" s="75">
        <v>1420</v>
      </c>
      <c r="E76" s="100"/>
      <c r="F76" s="27">
        <f>D76*E76</f>
        <v>0</v>
      </c>
      <c r="H76" s="38"/>
      <c r="I76" s="38"/>
      <c r="J76" s="38"/>
      <c r="K76" s="38"/>
      <c r="L76" s="38"/>
      <c r="M76" s="38"/>
      <c r="N76" s="38"/>
      <c r="O76" s="38"/>
      <c r="P76" s="38"/>
      <c r="Q76" s="38"/>
      <c r="R76" s="38"/>
      <c r="S76" s="38"/>
      <c r="T76" s="38"/>
      <c r="U76" s="38"/>
      <c r="V76" s="38"/>
      <c r="W76" s="38"/>
    </row>
    <row r="77" spans="1:23" s="124" customFormat="1" ht="51">
      <c r="A77" s="23" t="s">
        <v>116</v>
      </c>
      <c r="B77" s="23" t="s">
        <v>611</v>
      </c>
      <c r="C77" s="36"/>
      <c r="D77" s="75"/>
      <c r="E77" s="115"/>
      <c r="F77" s="24"/>
      <c r="H77" s="38"/>
      <c r="I77" s="38"/>
      <c r="J77" s="38"/>
      <c r="K77" s="38"/>
      <c r="L77" s="38"/>
      <c r="M77" s="38"/>
      <c r="N77" s="38"/>
      <c r="O77" s="38"/>
      <c r="P77" s="38"/>
      <c r="Q77" s="38"/>
      <c r="R77" s="38"/>
      <c r="S77" s="38"/>
      <c r="T77" s="38"/>
      <c r="U77" s="38"/>
      <c r="V77" s="38"/>
      <c r="W77" s="38"/>
    </row>
    <row r="78" spans="1:23" s="124" customFormat="1" ht="24">
      <c r="A78" s="25" t="s">
        <v>117</v>
      </c>
      <c r="B78" s="26" t="s">
        <v>610</v>
      </c>
      <c r="C78" s="36" t="s">
        <v>24</v>
      </c>
      <c r="D78" s="75">
        <v>690</v>
      </c>
      <c r="E78" s="100"/>
      <c r="F78" s="27">
        <f>D78*E78</f>
        <v>0</v>
      </c>
      <c r="H78" s="38"/>
      <c r="I78" s="38"/>
      <c r="J78" s="38"/>
      <c r="K78" s="38"/>
      <c r="L78" s="38"/>
      <c r="M78" s="38"/>
      <c r="N78" s="38"/>
      <c r="O78" s="38"/>
      <c r="P78" s="38"/>
      <c r="Q78" s="38"/>
      <c r="R78" s="38"/>
      <c r="S78" s="38"/>
      <c r="T78" s="38"/>
      <c r="U78" s="38"/>
      <c r="V78" s="38"/>
      <c r="W78" s="38"/>
    </row>
    <row r="79" spans="1:23" s="124" customFormat="1">
      <c r="A79" s="50" t="s">
        <v>112</v>
      </c>
      <c r="B79" s="51" t="s">
        <v>680</v>
      </c>
      <c r="C79" s="44"/>
      <c r="D79" s="74"/>
      <c r="E79" s="112"/>
      <c r="F79" s="82">
        <f>SUM(F80:F102)</f>
        <v>0</v>
      </c>
      <c r="H79" s="38"/>
      <c r="I79" s="38"/>
      <c r="J79" s="38"/>
      <c r="K79" s="38"/>
      <c r="L79" s="38"/>
      <c r="M79" s="38"/>
      <c r="N79" s="38"/>
      <c r="O79" s="38"/>
      <c r="P79" s="38"/>
      <c r="Q79" s="38"/>
      <c r="R79" s="38"/>
      <c r="S79" s="38"/>
      <c r="T79" s="38"/>
      <c r="U79" s="38"/>
      <c r="V79" s="38"/>
      <c r="W79" s="38"/>
    </row>
    <row r="80" spans="1:23" s="124" customFormat="1" ht="14.25">
      <c r="A80" s="23" t="s">
        <v>467</v>
      </c>
      <c r="B80" s="23" t="s">
        <v>468</v>
      </c>
      <c r="C80" s="36"/>
      <c r="D80" s="75"/>
      <c r="E80" s="115"/>
      <c r="F80" s="24"/>
      <c r="H80" s="38"/>
      <c r="I80" s="38"/>
      <c r="J80" s="38"/>
      <c r="K80" s="38"/>
      <c r="L80" s="38"/>
      <c r="M80" s="38"/>
      <c r="N80" s="38"/>
      <c r="O80" s="38"/>
      <c r="P80" s="38"/>
      <c r="Q80" s="38"/>
      <c r="R80" s="38"/>
      <c r="S80" s="38"/>
      <c r="T80" s="38"/>
      <c r="U80" s="38"/>
      <c r="V80" s="38"/>
      <c r="W80" s="38"/>
    </row>
    <row r="81" spans="1:23" s="124" customFormat="1" ht="24">
      <c r="A81" s="25" t="s">
        <v>469</v>
      </c>
      <c r="B81" s="26" t="s">
        <v>470</v>
      </c>
      <c r="C81" s="36"/>
      <c r="D81" s="75"/>
      <c r="E81" s="115"/>
      <c r="F81" s="24"/>
      <c r="H81" s="38"/>
      <c r="I81" s="38"/>
      <c r="J81" s="38"/>
      <c r="K81" s="38"/>
      <c r="L81" s="38"/>
      <c r="M81" s="38"/>
      <c r="N81" s="38"/>
      <c r="O81" s="38"/>
      <c r="P81" s="38"/>
      <c r="Q81" s="38"/>
      <c r="R81" s="38"/>
      <c r="S81" s="38"/>
      <c r="T81" s="38"/>
      <c r="U81" s="38"/>
      <c r="V81" s="38"/>
      <c r="W81" s="38"/>
    </row>
    <row r="82" spans="1:23" s="124" customFormat="1" ht="36">
      <c r="A82" s="25" t="s">
        <v>115</v>
      </c>
      <c r="B82" s="26" t="s">
        <v>609</v>
      </c>
      <c r="C82" s="36"/>
      <c r="D82" s="75"/>
      <c r="E82" s="115"/>
      <c r="F82" s="24"/>
      <c r="H82" s="38"/>
      <c r="I82" s="38"/>
      <c r="J82" s="38"/>
      <c r="K82" s="38"/>
      <c r="L82" s="38"/>
      <c r="M82" s="38"/>
      <c r="N82" s="38"/>
      <c r="O82" s="38"/>
      <c r="P82" s="38"/>
      <c r="Q82" s="38"/>
      <c r="R82" s="38"/>
      <c r="S82" s="38"/>
      <c r="T82" s="38"/>
      <c r="U82" s="38"/>
      <c r="V82" s="38"/>
      <c r="W82" s="38"/>
    </row>
    <row r="83" spans="1:23" s="124" customFormat="1" ht="63.75">
      <c r="A83" s="23" t="s">
        <v>113</v>
      </c>
      <c r="B83" s="23" t="s">
        <v>471</v>
      </c>
      <c r="C83" s="36"/>
      <c r="D83" s="75"/>
      <c r="E83" s="115"/>
      <c r="F83" s="24"/>
      <c r="H83" s="38"/>
      <c r="I83" s="38"/>
      <c r="J83" s="38"/>
      <c r="K83" s="38"/>
      <c r="L83" s="38"/>
      <c r="M83" s="38"/>
      <c r="N83" s="38"/>
      <c r="O83" s="38"/>
      <c r="P83" s="38"/>
      <c r="Q83" s="38"/>
      <c r="R83" s="38"/>
      <c r="S83" s="38"/>
      <c r="T83" s="38"/>
      <c r="U83" s="38"/>
      <c r="V83" s="38"/>
      <c r="W83" s="38"/>
    </row>
    <row r="84" spans="1:23" s="124" customFormat="1">
      <c r="A84" s="25" t="s">
        <v>114</v>
      </c>
      <c r="B84" s="26" t="s">
        <v>622</v>
      </c>
      <c r="C84" s="36" t="s">
        <v>158</v>
      </c>
      <c r="D84" s="76">
        <v>1</v>
      </c>
      <c r="E84" s="100"/>
      <c r="F84" s="27">
        <f>D84*E84</f>
        <v>0</v>
      </c>
      <c r="H84" s="38"/>
      <c r="I84" s="38"/>
      <c r="J84" s="38"/>
      <c r="K84" s="38"/>
      <c r="L84" s="38"/>
      <c r="M84" s="38"/>
      <c r="N84" s="38"/>
      <c r="O84" s="38"/>
      <c r="P84" s="38"/>
      <c r="Q84" s="38"/>
      <c r="R84" s="38"/>
      <c r="S84" s="38"/>
      <c r="T84" s="38"/>
      <c r="U84" s="38"/>
      <c r="V84" s="38"/>
      <c r="W84" s="38"/>
    </row>
    <row r="85" spans="1:23" s="124" customFormat="1" ht="36">
      <c r="A85" s="25" t="s">
        <v>115</v>
      </c>
      <c r="B85" s="26" t="s">
        <v>472</v>
      </c>
      <c r="C85" s="36" t="s">
        <v>158</v>
      </c>
      <c r="D85" s="76">
        <v>1</v>
      </c>
      <c r="E85" s="100"/>
      <c r="F85" s="27">
        <f t="shared" ref="F85:F86" si="1">D85*E85</f>
        <v>0</v>
      </c>
      <c r="H85" s="38"/>
      <c r="I85" s="38"/>
      <c r="J85" s="38"/>
      <c r="K85" s="38"/>
      <c r="L85" s="38"/>
      <c r="M85" s="38"/>
      <c r="N85" s="38"/>
      <c r="O85" s="38"/>
      <c r="P85" s="38"/>
      <c r="Q85" s="38"/>
      <c r="R85" s="38"/>
      <c r="S85" s="38"/>
      <c r="T85" s="38"/>
      <c r="U85" s="38"/>
      <c r="V85" s="38"/>
      <c r="W85" s="38"/>
    </row>
    <row r="86" spans="1:23" s="124" customFormat="1">
      <c r="A86" s="25" t="s">
        <v>473</v>
      </c>
      <c r="B86" s="26" t="s">
        <v>474</v>
      </c>
      <c r="C86" s="36" t="s">
        <v>158</v>
      </c>
      <c r="D86" s="76">
        <v>1</v>
      </c>
      <c r="E86" s="100"/>
      <c r="F86" s="27">
        <f t="shared" si="1"/>
        <v>0</v>
      </c>
      <c r="H86" s="38"/>
      <c r="I86" s="38"/>
      <c r="J86" s="38"/>
      <c r="K86" s="38"/>
      <c r="L86" s="38"/>
      <c r="M86" s="38"/>
      <c r="N86" s="38"/>
      <c r="O86" s="38"/>
      <c r="P86" s="38"/>
      <c r="Q86" s="38"/>
      <c r="R86" s="38"/>
      <c r="S86" s="38"/>
      <c r="T86" s="38"/>
      <c r="U86" s="38"/>
      <c r="V86" s="38"/>
      <c r="W86" s="38"/>
    </row>
    <row r="87" spans="1:23" s="124" customFormat="1" ht="165.75">
      <c r="A87" s="23" t="s">
        <v>109</v>
      </c>
      <c r="B87" s="23" t="s">
        <v>477</v>
      </c>
      <c r="C87" s="36"/>
      <c r="D87" s="75"/>
      <c r="E87" s="115"/>
      <c r="F87" s="24"/>
      <c r="H87" s="38"/>
      <c r="I87" s="38"/>
      <c r="J87" s="38"/>
      <c r="K87" s="38"/>
      <c r="L87" s="38"/>
      <c r="M87" s="38"/>
      <c r="N87" s="38"/>
      <c r="O87" s="38"/>
      <c r="P87" s="38"/>
      <c r="Q87" s="38"/>
      <c r="R87" s="38"/>
      <c r="S87" s="38"/>
      <c r="T87" s="38"/>
      <c r="U87" s="38"/>
      <c r="V87" s="38"/>
      <c r="W87" s="38"/>
    </row>
    <row r="88" spans="1:23" s="124" customFormat="1" ht="36">
      <c r="A88" s="25" t="s">
        <v>110</v>
      </c>
      <c r="B88" s="26" t="s">
        <v>478</v>
      </c>
      <c r="C88" s="36" t="s">
        <v>29</v>
      </c>
      <c r="D88" s="75">
        <v>912</v>
      </c>
      <c r="E88" s="100"/>
      <c r="F88" s="27">
        <f>D88*E88</f>
        <v>0</v>
      </c>
      <c r="H88" s="38"/>
      <c r="I88" s="38"/>
      <c r="J88" s="38"/>
      <c r="K88" s="38"/>
      <c r="L88" s="38"/>
      <c r="M88" s="38"/>
      <c r="N88" s="38"/>
      <c r="O88" s="38"/>
      <c r="P88" s="38"/>
      <c r="Q88" s="38"/>
      <c r="R88" s="38"/>
      <c r="S88" s="38"/>
      <c r="T88" s="38"/>
      <c r="U88" s="38"/>
      <c r="V88" s="38"/>
      <c r="W88" s="38"/>
    </row>
    <row r="89" spans="1:23" s="124" customFormat="1" ht="36">
      <c r="A89" s="25" t="s">
        <v>111</v>
      </c>
      <c r="B89" s="26" t="s">
        <v>479</v>
      </c>
      <c r="C89" s="36" t="s">
        <v>29</v>
      </c>
      <c r="D89" s="75">
        <v>891</v>
      </c>
      <c r="E89" s="100"/>
      <c r="F89" s="27">
        <f t="shared" ref="F89:F92" si="2">D89*E89</f>
        <v>0</v>
      </c>
      <c r="H89" s="38"/>
      <c r="I89" s="38"/>
      <c r="J89" s="38"/>
      <c r="K89" s="38"/>
      <c r="L89" s="38"/>
      <c r="M89" s="38"/>
      <c r="N89" s="38"/>
      <c r="O89" s="38"/>
      <c r="P89" s="38"/>
      <c r="Q89" s="38"/>
      <c r="R89" s="38"/>
      <c r="S89" s="38"/>
      <c r="T89" s="38"/>
      <c r="U89" s="38"/>
      <c r="V89" s="38"/>
      <c r="W89" s="38"/>
    </row>
    <row r="90" spans="1:23" s="124" customFormat="1" ht="36">
      <c r="A90" s="25" t="s">
        <v>118</v>
      </c>
      <c r="B90" s="26" t="s">
        <v>480</v>
      </c>
      <c r="C90" s="36" t="s">
        <v>29</v>
      </c>
      <c r="D90" s="75">
        <v>387</v>
      </c>
      <c r="E90" s="100"/>
      <c r="F90" s="27">
        <f t="shared" si="2"/>
        <v>0</v>
      </c>
      <c r="H90" s="38"/>
      <c r="I90" s="38"/>
      <c r="J90" s="38"/>
      <c r="K90" s="38"/>
      <c r="L90" s="38"/>
      <c r="M90" s="38"/>
      <c r="N90" s="38"/>
      <c r="O90" s="38"/>
      <c r="P90" s="38"/>
      <c r="Q90" s="38"/>
      <c r="R90" s="38"/>
      <c r="S90" s="38"/>
      <c r="T90" s="38"/>
      <c r="U90" s="38"/>
      <c r="V90" s="38"/>
      <c r="W90" s="38"/>
    </row>
    <row r="91" spans="1:23" s="124" customFormat="1" ht="36">
      <c r="A91" s="25" t="s">
        <v>483</v>
      </c>
      <c r="B91" s="26" t="s">
        <v>481</v>
      </c>
      <c r="C91" s="36" t="s">
        <v>29</v>
      </c>
      <c r="D91" s="75">
        <v>86.9</v>
      </c>
      <c r="E91" s="100"/>
      <c r="F91" s="27">
        <f t="shared" si="2"/>
        <v>0</v>
      </c>
      <c r="H91" s="38"/>
      <c r="I91" s="38"/>
      <c r="J91" s="38"/>
      <c r="K91" s="38"/>
      <c r="L91" s="38"/>
      <c r="M91" s="38"/>
      <c r="N91" s="38"/>
      <c r="O91" s="38"/>
      <c r="P91" s="38"/>
      <c r="Q91" s="38"/>
      <c r="R91" s="38"/>
      <c r="S91" s="38"/>
      <c r="T91" s="38"/>
      <c r="U91" s="38"/>
      <c r="V91" s="38"/>
      <c r="W91" s="38"/>
    </row>
    <row r="92" spans="1:23" s="124" customFormat="1" ht="36">
      <c r="A92" s="25" t="s">
        <v>484</v>
      </c>
      <c r="B92" s="26" t="s">
        <v>482</v>
      </c>
      <c r="C92" s="36" t="s">
        <v>29</v>
      </c>
      <c r="D92" s="75">
        <v>39.5</v>
      </c>
      <c r="E92" s="100"/>
      <c r="F92" s="27">
        <f t="shared" si="2"/>
        <v>0</v>
      </c>
      <c r="H92" s="38"/>
      <c r="I92" s="38"/>
      <c r="J92" s="38"/>
      <c r="K92" s="38"/>
      <c r="L92" s="38"/>
      <c r="M92" s="38"/>
      <c r="N92" s="38"/>
      <c r="O92" s="38"/>
      <c r="P92" s="38"/>
      <c r="Q92" s="38"/>
      <c r="R92" s="38"/>
      <c r="S92" s="38"/>
      <c r="T92" s="38"/>
      <c r="U92" s="38"/>
      <c r="V92" s="38"/>
      <c r="W92" s="38"/>
    </row>
    <row r="93" spans="1:23" s="124" customFormat="1" ht="14.25">
      <c r="A93" s="23" t="s">
        <v>485</v>
      </c>
      <c r="B93" s="23" t="s">
        <v>486</v>
      </c>
      <c r="C93" s="36"/>
      <c r="D93" s="75"/>
      <c r="E93" s="115"/>
      <c r="F93" s="24"/>
      <c r="H93" s="38"/>
      <c r="I93" s="38"/>
      <c r="J93" s="38"/>
      <c r="K93" s="38"/>
      <c r="L93" s="38"/>
      <c r="M93" s="38"/>
      <c r="N93" s="38"/>
      <c r="O93" s="38"/>
      <c r="P93" s="38"/>
      <c r="Q93" s="38"/>
      <c r="R93" s="38"/>
      <c r="S93" s="38"/>
      <c r="T93" s="38"/>
      <c r="U93" s="38"/>
      <c r="V93" s="38"/>
      <c r="W93" s="38"/>
    </row>
    <row r="94" spans="1:23" s="124" customFormat="1">
      <c r="A94" s="25" t="s">
        <v>487</v>
      </c>
      <c r="B94" s="26" t="s">
        <v>488</v>
      </c>
      <c r="C94" s="36" t="s">
        <v>27</v>
      </c>
      <c r="D94" s="75">
        <v>11500</v>
      </c>
      <c r="E94" s="100"/>
      <c r="F94" s="27">
        <f>D94*E94</f>
        <v>0</v>
      </c>
      <c r="H94" s="38"/>
      <c r="I94" s="38"/>
      <c r="J94" s="38"/>
      <c r="K94" s="38"/>
      <c r="L94" s="38"/>
      <c r="M94" s="38"/>
      <c r="N94" s="38"/>
      <c r="O94" s="38"/>
      <c r="P94" s="38"/>
      <c r="Q94" s="38"/>
      <c r="R94" s="38"/>
      <c r="S94" s="38"/>
      <c r="T94" s="38"/>
      <c r="U94" s="38"/>
      <c r="V94" s="38"/>
      <c r="W94" s="38"/>
    </row>
    <row r="95" spans="1:23" s="124" customFormat="1" ht="14.25">
      <c r="A95" s="23" t="s">
        <v>489</v>
      </c>
      <c r="B95" s="23" t="s">
        <v>490</v>
      </c>
      <c r="C95" s="36"/>
      <c r="D95" s="75"/>
      <c r="E95" s="115"/>
      <c r="F95" s="24"/>
      <c r="H95" s="38"/>
      <c r="I95" s="38"/>
      <c r="J95" s="38"/>
      <c r="K95" s="38"/>
      <c r="L95" s="38"/>
      <c r="M95" s="38"/>
      <c r="N95" s="38"/>
      <c r="O95" s="38"/>
      <c r="P95" s="38"/>
      <c r="Q95" s="38"/>
      <c r="R95" s="38"/>
      <c r="S95" s="38"/>
      <c r="T95" s="38"/>
      <c r="U95" s="38"/>
      <c r="V95" s="38"/>
      <c r="W95" s="38"/>
    </row>
    <row r="96" spans="1:23" s="124" customFormat="1" ht="48">
      <c r="A96" s="25" t="s">
        <v>491</v>
      </c>
      <c r="B96" s="26" t="s">
        <v>492</v>
      </c>
      <c r="C96" s="36" t="s">
        <v>28</v>
      </c>
      <c r="D96" s="76">
        <v>310</v>
      </c>
      <c r="E96" s="100"/>
      <c r="F96" s="27">
        <f>D96*E96</f>
        <v>0</v>
      </c>
      <c r="H96" s="38"/>
      <c r="I96" s="38"/>
      <c r="J96" s="38"/>
      <c r="K96" s="38"/>
      <c r="L96" s="38"/>
      <c r="M96" s="38"/>
      <c r="N96" s="38"/>
      <c r="O96" s="38"/>
      <c r="P96" s="38"/>
      <c r="Q96" s="38"/>
      <c r="R96" s="38"/>
      <c r="S96" s="38"/>
      <c r="T96" s="38"/>
      <c r="U96" s="38"/>
      <c r="V96" s="38"/>
      <c r="W96" s="38"/>
    </row>
    <row r="97" spans="1:23" s="124" customFormat="1" ht="14.25">
      <c r="A97" s="23" t="s">
        <v>493</v>
      </c>
      <c r="B97" s="23" t="s">
        <v>494</v>
      </c>
      <c r="C97" s="36"/>
      <c r="D97" s="76"/>
      <c r="E97" s="115"/>
      <c r="F97" s="24"/>
      <c r="H97" s="38"/>
      <c r="I97" s="38"/>
      <c r="J97" s="38"/>
      <c r="K97" s="38"/>
      <c r="L97" s="38"/>
      <c r="M97" s="38"/>
      <c r="N97" s="38"/>
      <c r="O97" s="38"/>
      <c r="P97" s="38"/>
      <c r="Q97" s="38"/>
      <c r="R97" s="38"/>
      <c r="S97" s="38"/>
      <c r="T97" s="38"/>
      <c r="U97" s="38"/>
      <c r="V97" s="38"/>
      <c r="W97" s="38"/>
    </row>
    <row r="98" spans="1:23" s="124" customFormat="1">
      <c r="A98" s="25" t="s">
        <v>505</v>
      </c>
      <c r="B98" s="26" t="s">
        <v>495</v>
      </c>
      <c r="C98" s="36" t="s">
        <v>28</v>
      </c>
      <c r="D98" s="76">
        <v>21</v>
      </c>
      <c r="E98" s="100"/>
      <c r="F98" s="27">
        <f>D98*E98</f>
        <v>0</v>
      </c>
      <c r="H98" s="38"/>
      <c r="I98" s="38"/>
      <c r="J98" s="38"/>
      <c r="K98" s="38"/>
      <c r="L98" s="38"/>
      <c r="M98" s="38"/>
      <c r="N98" s="38"/>
      <c r="O98" s="38"/>
      <c r="P98" s="38"/>
      <c r="Q98" s="38"/>
      <c r="R98" s="38"/>
      <c r="S98" s="38"/>
      <c r="T98" s="38"/>
      <c r="U98" s="38"/>
      <c r="V98" s="38"/>
      <c r="W98" s="38"/>
    </row>
    <row r="99" spans="1:23" s="124" customFormat="1">
      <c r="A99" s="25" t="s">
        <v>506</v>
      </c>
      <c r="B99" s="26" t="s">
        <v>496</v>
      </c>
      <c r="C99" s="36" t="s">
        <v>24</v>
      </c>
      <c r="D99" s="75">
        <v>190</v>
      </c>
      <c r="E99" s="100"/>
      <c r="F99" s="27">
        <f t="shared" ref="F99:F102" si="3">D99*E99</f>
        <v>0</v>
      </c>
      <c r="H99" s="38"/>
      <c r="I99" s="38"/>
      <c r="J99" s="38"/>
      <c r="K99" s="38"/>
      <c r="L99" s="38"/>
      <c r="M99" s="38"/>
      <c r="N99" s="38"/>
      <c r="O99" s="38"/>
      <c r="P99" s="38"/>
      <c r="Q99" s="38"/>
      <c r="R99" s="38"/>
      <c r="S99" s="38"/>
      <c r="T99" s="38"/>
      <c r="U99" s="38"/>
      <c r="V99" s="38"/>
      <c r="W99" s="38"/>
    </row>
    <row r="100" spans="1:23" s="124" customFormat="1" ht="24">
      <c r="A100" s="25" t="s">
        <v>507</v>
      </c>
      <c r="B100" s="26" t="s">
        <v>497</v>
      </c>
      <c r="C100" s="36" t="s">
        <v>27</v>
      </c>
      <c r="D100" s="75">
        <v>2405</v>
      </c>
      <c r="E100" s="100"/>
      <c r="F100" s="27">
        <f t="shared" si="3"/>
        <v>0</v>
      </c>
      <c r="H100" s="38"/>
      <c r="I100" s="38"/>
      <c r="J100" s="38"/>
      <c r="K100" s="38"/>
      <c r="L100" s="38"/>
      <c r="M100" s="38"/>
      <c r="N100" s="38"/>
      <c r="O100" s="38"/>
      <c r="P100" s="38"/>
      <c r="Q100" s="38"/>
      <c r="R100" s="38"/>
      <c r="S100" s="38"/>
      <c r="T100" s="38"/>
      <c r="U100" s="38"/>
      <c r="V100" s="38"/>
      <c r="W100" s="38"/>
    </row>
    <row r="101" spans="1:23" s="124" customFormat="1" ht="24">
      <c r="A101" s="25" t="s">
        <v>508</v>
      </c>
      <c r="B101" s="26" t="s">
        <v>498</v>
      </c>
      <c r="C101" s="36" t="s">
        <v>27</v>
      </c>
      <c r="D101" s="75">
        <v>3825</v>
      </c>
      <c r="E101" s="100"/>
      <c r="F101" s="27">
        <f t="shared" si="3"/>
        <v>0</v>
      </c>
      <c r="H101" s="38"/>
      <c r="I101" s="38"/>
      <c r="J101" s="38"/>
      <c r="K101" s="38"/>
      <c r="L101" s="38"/>
      <c r="M101" s="38"/>
      <c r="N101" s="38"/>
      <c r="O101" s="38"/>
      <c r="P101" s="38"/>
      <c r="Q101" s="38"/>
      <c r="R101" s="38"/>
      <c r="S101" s="38"/>
      <c r="T101" s="38"/>
      <c r="U101" s="38"/>
      <c r="V101" s="38"/>
      <c r="W101" s="38"/>
    </row>
    <row r="102" spans="1:23" s="124" customFormat="1">
      <c r="A102" s="25" t="s">
        <v>509</v>
      </c>
      <c r="B102" s="26" t="s">
        <v>499</v>
      </c>
      <c r="C102" s="36" t="s">
        <v>23</v>
      </c>
      <c r="D102" s="75">
        <v>58.5</v>
      </c>
      <c r="E102" s="100"/>
      <c r="F102" s="27">
        <f t="shared" si="3"/>
        <v>0</v>
      </c>
      <c r="H102" s="38"/>
      <c r="I102" s="38"/>
      <c r="J102" s="38"/>
      <c r="K102" s="38"/>
      <c r="L102" s="38"/>
      <c r="M102" s="38"/>
      <c r="N102" s="38"/>
      <c r="O102" s="38"/>
      <c r="P102" s="38"/>
      <c r="Q102" s="38"/>
      <c r="R102" s="38"/>
      <c r="S102" s="38"/>
      <c r="T102" s="38"/>
      <c r="U102" s="38"/>
      <c r="V102" s="38"/>
      <c r="W102" s="38"/>
    </row>
    <row r="103" spans="1:23" s="124" customFormat="1">
      <c r="A103" s="50" t="s">
        <v>119</v>
      </c>
      <c r="B103" s="51" t="s">
        <v>132</v>
      </c>
      <c r="C103" s="44"/>
      <c r="D103" s="74"/>
      <c r="E103" s="112"/>
      <c r="F103" s="82">
        <f>SUM(F104:F108)</f>
        <v>0</v>
      </c>
      <c r="H103" s="38"/>
      <c r="I103" s="38"/>
      <c r="J103" s="38"/>
      <c r="K103" s="38"/>
      <c r="L103" s="38"/>
      <c r="M103" s="38"/>
      <c r="N103" s="38"/>
      <c r="O103" s="38"/>
      <c r="P103" s="38"/>
      <c r="Q103" s="38"/>
      <c r="R103" s="38"/>
      <c r="S103" s="38"/>
      <c r="T103" s="38"/>
      <c r="U103" s="38"/>
      <c r="V103" s="38"/>
      <c r="W103" s="38"/>
    </row>
    <row r="104" spans="1:23" s="124" customFormat="1" ht="51">
      <c r="A104" s="23" t="s">
        <v>120</v>
      </c>
      <c r="B104" s="23" t="s">
        <v>500</v>
      </c>
      <c r="C104" s="36"/>
      <c r="D104" s="75"/>
      <c r="E104" s="115"/>
      <c r="F104" s="24"/>
      <c r="H104" s="38"/>
      <c r="I104" s="38"/>
      <c r="J104" s="38"/>
      <c r="K104" s="38"/>
      <c r="L104" s="38"/>
      <c r="M104" s="38"/>
      <c r="N104" s="38"/>
      <c r="O104" s="38"/>
      <c r="P104" s="38"/>
      <c r="Q104" s="38"/>
      <c r="R104" s="38"/>
      <c r="S104" s="38"/>
      <c r="T104" s="38"/>
      <c r="U104" s="38"/>
      <c r="V104" s="38"/>
      <c r="W104" s="38"/>
    </row>
    <row r="105" spans="1:23" s="124" customFormat="1">
      <c r="A105" s="25" t="s">
        <v>121</v>
      </c>
      <c r="B105" s="26" t="s">
        <v>501</v>
      </c>
      <c r="C105" s="36" t="s">
        <v>158</v>
      </c>
      <c r="D105" s="76">
        <v>1</v>
      </c>
      <c r="E105" s="100"/>
      <c r="F105" s="27">
        <f>D105*E105</f>
        <v>0</v>
      </c>
      <c r="H105" s="38"/>
      <c r="I105" s="38"/>
      <c r="J105" s="38"/>
      <c r="K105" s="38"/>
      <c r="L105" s="38"/>
      <c r="M105" s="38"/>
      <c r="N105" s="38"/>
      <c r="O105" s="38"/>
      <c r="P105" s="38"/>
      <c r="Q105" s="38"/>
      <c r="R105" s="38"/>
      <c r="S105" s="38"/>
      <c r="T105" s="38"/>
      <c r="U105" s="38"/>
      <c r="V105" s="38"/>
      <c r="W105" s="38"/>
    </row>
    <row r="106" spans="1:23" s="124" customFormat="1" ht="36">
      <c r="A106" s="25" t="s">
        <v>122</v>
      </c>
      <c r="B106" s="26" t="s">
        <v>502</v>
      </c>
      <c r="C106" s="36" t="s">
        <v>158</v>
      </c>
      <c r="D106" s="76">
        <v>1</v>
      </c>
      <c r="E106" s="100"/>
      <c r="F106" s="27">
        <f t="shared" ref="F106" si="4">D106*E106</f>
        <v>0</v>
      </c>
      <c r="H106" s="38"/>
      <c r="I106" s="38"/>
      <c r="J106" s="38"/>
      <c r="K106" s="38"/>
      <c r="L106" s="38"/>
      <c r="M106" s="38"/>
      <c r="N106" s="38"/>
      <c r="O106" s="38"/>
      <c r="P106" s="38"/>
      <c r="Q106" s="38"/>
      <c r="R106" s="38"/>
      <c r="S106" s="38"/>
      <c r="T106" s="38"/>
      <c r="U106" s="38"/>
      <c r="V106" s="38"/>
      <c r="W106" s="38"/>
    </row>
    <row r="107" spans="1:23" s="124" customFormat="1" ht="114.75">
      <c r="A107" s="23" t="s">
        <v>123</v>
      </c>
      <c r="B107" s="23" t="s">
        <v>503</v>
      </c>
      <c r="C107" s="36"/>
      <c r="D107" s="76"/>
      <c r="E107" s="115"/>
      <c r="F107" s="24"/>
      <c r="H107" s="38"/>
      <c r="I107" s="38"/>
      <c r="J107" s="38"/>
      <c r="K107" s="38"/>
      <c r="L107" s="38"/>
      <c r="M107" s="38"/>
      <c r="N107" s="38"/>
      <c r="O107" s="38"/>
      <c r="P107" s="38"/>
      <c r="Q107" s="38"/>
      <c r="R107" s="38"/>
      <c r="S107" s="38"/>
      <c r="T107" s="38"/>
      <c r="U107" s="38"/>
      <c r="V107" s="38"/>
      <c r="W107" s="38"/>
    </row>
    <row r="108" spans="1:23" s="124" customFormat="1" ht="48">
      <c r="A108" s="25" t="s">
        <v>124</v>
      </c>
      <c r="B108" s="26" t="s">
        <v>504</v>
      </c>
      <c r="C108" s="36" t="s">
        <v>28</v>
      </c>
      <c r="D108" s="76">
        <v>94</v>
      </c>
      <c r="E108" s="100"/>
      <c r="F108" s="27">
        <f>D108*E108</f>
        <v>0</v>
      </c>
      <c r="H108" s="38"/>
      <c r="I108" s="38"/>
      <c r="J108" s="38"/>
      <c r="K108" s="38"/>
      <c r="L108" s="38"/>
      <c r="M108" s="38"/>
      <c r="N108" s="38"/>
      <c r="O108" s="38"/>
      <c r="P108" s="38"/>
      <c r="Q108" s="38"/>
      <c r="R108" s="38"/>
      <c r="S108" s="38"/>
      <c r="T108" s="38"/>
      <c r="U108" s="38"/>
      <c r="V108" s="38"/>
      <c r="W108" s="38"/>
    </row>
    <row r="109" spans="1:23" s="124" customFormat="1">
      <c r="A109" s="50" t="s">
        <v>125</v>
      </c>
      <c r="B109" s="54" t="s">
        <v>510</v>
      </c>
      <c r="C109" s="44"/>
      <c r="D109" s="74"/>
      <c r="E109" s="112"/>
      <c r="F109" s="82">
        <f>SUM(F110:F143)</f>
        <v>0</v>
      </c>
      <c r="H109" s="38"/>
      <c r="I109" s="38"/>
      <c r="J109" s="38"/>
      <c r="K109" s="38"/>
      <c r="L109" s="38"/>
      <c r="M109" s="38"/>
      <c r="N109" s="38"/>
      <c r="O109" s="38"/>
      <c r="P109" s="38"/>
      <c r="Q109" s="38"/>
      <c r="R109" s="38"/>
      <c r="S109" s="38"/>
      <c r="T109" s="38"/>
      <c r="U109" s="38"/>
      <c r="V109" s="38"/>
      <c r="W109" s="38"/>
    </row>
    <row r="110" spans="1:23" s="124" customFormat="1" ht="51">
      <c r="A110" s="23" t="s">
        <v>126</v>
      </c>
      <c r="B110" s="23" t="s">
        <v>511</v>
      </c>
      <c r="C110" s="36"/>
      <c r="D110" s="75"/>
      <c r="E110" s="115"/>
      <c r="F110" s="24"/>
      <c r="H110" s="38"/>
      <c r="I110" s="38"/>
      <c r="J110" s="38"/>
      <c r="K110" s="38"/>
      <c r="L110" s="38"/>
      <c r="M110" s="38"/>
      <c r="N110" s="38"/>
      <c r="O110" s="38"/>
      <c r="P110" s="38"/>
      <c r="Q110" s="38"/>
      <c r="R110" s="38"/>
      <c r="S110" s="38"/>
      <c r="T110" s="38"/>
      <c r="U110" s="38"/>
      <c r="V110" s="38"/>
      <c r="W110" s="38"/>
    </row>
    <row r="111" spans="1:23" s="124" customFormat="1">
      <c r="A111" s="25" t="s">
        <v>127</v>
      </c>
      <c r="B111" s="26" t="s">
        <v>501</v>
      </c>
      <c r="C111" s="36" t="s">
        <v>158</v>
      </c>
      <c r="D111" s="76">
        <v>1</v>
      </c>
      <c r="E111" s="100"/>
      <c r="F111" s="27">
        <f>D111*E111</f>
        <v>0</v>
      </c>
      <c r="H111" s="38"/>
      <c r="I111" s="38"/>
      <c r="J111" s="38"/>
      <c r="K111" s="38"/>
      <c r="L111" s="38"/>
      <c r="M111" s="38"/>
      <c r="N111" s="38"/>
      <c r="O111" s="38"/>
      <c r="P111" s="38"/>
      <c r="Q111" s="38"/>
      <c r="R111" s="38"/>
      <c r="S111" s="38"/>
      <c r="T111" s="38"/>
      <c r="U111" s="38"/>
      <c r="V111" s="38"/>
      <c r="W111" s="38"/>
    </row>
    <row r="112" spans="1:23" s="124" customFormat="1" ht="36">
      <c r="A112" s="25" t="s">
        <v>128</v>
      </c>
      <c r="B112" s="26" t="s">
        <v>502</v>
      </c>
      <c r="C112" s="36" t="s">
        <v>158</v>
      </c>
      <c r="D112" s="76">
        <v>1</v>
      </c>
      <c r="E112" s="100"/>
      <c r="F112" s="27">
        <f t="shared" ref="F112:F113" si="5">D112*E112</f>
        <v>0</v>
      </c>
      <c r="H112" s="38"/>
      <c r="I112" s="38"/>
      <c r="J112" s="38"/>
      <c r="K112" s="38"/>
      <c r="L112" s="38"/>
      <c r="M112" s="38"/>
      <c r="N112" s="38"/>
      <c r="O112" s="38"/>
      <c r="P112" s="38"/>
      <c r="Q112" s="38"/>
      <c r="R112" s="38"/>
      <c r="S112" s="38"/>
      <c r="T112" s="38"/>
      <c r="U112" s="38"/>
      <c r="V112" s="38"/>
      <c r="W112" s="38"/>
    </row>
    <row r="113" spans="1:23" s="124" customFormat="1">
      <c r="A113" s="25" t="s">
        <v>513</v>
      </c>
      <c r="B113" s="26" t="s">
        <v>512</v>
      </c>
      <c r="C113" s="36" t="s">
        <v>158</v>
      </c>
      <c r="D113" s="76">
        <v>1</v>
      </c>
      <c r="E113" s="100"/>
      <c r="F113" s="27">
        <f t="shared" si="5"/>
        <v>0</v>
      </c>
      <c r="H113" s="38"/>
      <c r="I113" s="38"/>
      <c r="J113" s="38"/>
      <c r="K113" s="38"/>
      <c r="L113" s="38"/>
      <c r="M113" s="38"/>
      <c r="N113" s="38"/>
      <c r="O113" s="38"/>
      <c r="P113" s="38"/>
      <c r="Q113" s="38"/>
      <c r="R113" s="38"/>
      <c r="S113" s="38"/>
      <c r="T113" s="38"/>
      <c r="U113" s="38"/>
      <c r="V113" s="38"/>
      <c r="W113" s="38"/>
    </row>
    <row r="114" spans="1:23" s="124" customFormat="1" ht="14.25">
      <c r="A114" s="23" t="s">
        <v>129</v>
      </c>
      <c r="B114" s="23" t="s">
        <v>514</v>
      </c>
      <c r="C114" s="36"/>
      <c r="D114" s="75"/>
      <c r="E114" s="115"/>
      <c r="F114" s="24"/>
      <c r="H114" s="38"/>
      <c r="I114" s="38"/>
      <c r="J114" s="38"/>
      <c r="K114" s="38"/>
      <c r="L114" s="38"/>
      <c r="M114" s="38"/>
      <c r="N114" s="38"/>
      <c r="O114" s="38"/>
      <c r="P114" s="38"/>
      <c r="Q114" s="38"/>
      <c r="R114" s="38"/>
      <c r="S114" s="38"/>
      <c r="T114" s="38"/>
      <c r="U114" s="38"/>
      <c r="V114" s="38"/>
      <c r="W114" s="38"/>
    </row>
    <row r="115" spans="1:23" s="124" customFormat="1" ht="36">
      <c r="A115" s="25" t="s">
        <v>130</v>
      </c>
      <c r="B115" s="26" t="s">
        <v>515</v>
      </c>
      <c r="C115" s="36" t="s">
        <v>23</v>
      </c>
      <c r="D115" s="75">
        <v>80</v>
      </c>
      <c r="E115" s="100"/>
      <c r="F115" s="27">
        <f>D115*E115</f>
        <v>0</v>
      </c>
      <c r="H115" s="38"/>
      <c r="I115" s="38"/>
      <c r="J115" s="38"/>
      <c r="K115" s="38"/>
      <c r="L115" s="38"/>
      <c r="M115" s="38"/>
      <c r="N115" s="38"/>
      <c r="O115" s="38"/>
      <c r="P115" s="38"/>
      <c r="Q115" s="38"/>
      <c r="R115" s="38"/>
      <c r="S115" s="38"/>
      <c r="T115" s="38"/>
      <c r="U115" s="38"/>
      <c r="V115" s="38"/>
      <c r="W115" s="38"/>
    </row>
    <row r="116" spans="1:23" s="124" customFormat="1" ht="24">
      <c r="A116" s="25" t="s">
        <v>131</v>
      </c>
      <c r="B116" s="26" t="s">
        <v>516</v>
      </c>
      <c r="C116" s="36" t="s">
        <v>28</v>
      </c>
      <c r="D116" s="76">
        <v>4</v>
      </c>
      <c r="E116" s="100"/>
      <c r="F116" s="27">
        <f t="shared" ref="F116:F117" si="6">D116*E116</f>
        <v>0</v>
      </c>
      <c r="H116" s="38"/>
      <c r="I116" s="38"/>
      <c r="J116" s="38"/>
      <c r="K116" s="38"/>
      <c r="L116" s="38"/>
      <c r="M116" s="38"/>
      <c r="N116" s="38"/>
      <c r="O116" s="38"/>
      <c r="P116" s="38"/>
      <c r="Q116" s="38"/>
      <c r="R116" s="38"/>
      <c r="S116" s="38"/>
      <c r="T116" s="38"/>
      <c r="U116" s="38"/>
      <c r="V116" s="38"/>
      <c r="W116" s="38"/>
    </row>
    <row r="117" spans="1:23" s="124" customFormat="1" ht="84">
      <c r="A117" s="25" t="s">
        <v>518</v>
      </c>
      <c r="B117" s="26" t="s">
        <v>517</v>
      </c>
      <c r="C117" s="36" t="s">
        <v>28</v>
      </c>
      <c r="D117" s="76">
        <v>4</v>
      </c>
      <c r="E117" s="100"/>
      <c r="F117" s="27">
        <f t="shared" si="6"/>
        <v>0</v>
      </c>
      <c r="H117" s="38"/>
      <c r="I117" s="38"/>
      <c r="J117" s="38"/>
      <c r="K117" s="38"/>
      <c r="L117" s="38"/>
      <c r="M117" s="38"/>
      <c r="N117" s="38"/>
      <c r="O117" s="38"/>
      <c r="P117" s="38"/>
      <c r="Q117" s="38"/>
      <c r="R117" s="38"/>
      <c r="S117" s="38"/>
      <c r="T117" s="38"/>
      <c r="U117" s="38"/>
      <c r="V117" s="38"/>
      <c r="W117" s="38"/>
    </row>
    <row r="118" spans="1:23" s="124" customFormat="1" ht="14.25">
      <c r="A118" s="23" t="s">
        <v>525</v>
      </c>
      <c r="B118" s="23" t="s">
        <v>519</v>
      </c>
      <c r="C118" s="36"/>
      <c r="D118" s="75"/>
      <c r="E118" s="115"/>
      <c r="F118" s="24"/>
      <c r="H118" s="38"/>
      <c r="I118" s="38"/>
      <c r="J118" s="38"/>
      <c r="K118" s="38"/>
      <c r="L118" s="38"/>
      <c r="M118" s="38"/>
      <c r="N118" s="38"/>
      <c r="O118" s="38"/>
      <c r="P118" s="38"/>
      <c r="Q118" s="38"/>
      <c r="R118" s="38"/>
      <c r="S118" s="38"/>
      <c r="T118" s="38"/>
      <c r="U118" s="38"/>
      <c r="V118" s="38"/>
      <c r="W118" s="38"/>
    </row>
    <row r="119" spans="1:23" s="124" customFormat="1">
      <c r="A119" s="25" t="s">
        <v>526</v>
      </c>
      <c r="B119" s="26" t="s">
        <v>520</v>
      </c>
      <c r="C119" s="36" t="s">
        <v>23</v>
      </c>
      <c r="D119" s="75">
        <v>390</v>
      </c>
      <c r="E119" s="100"/>
      <c r="F119" s="27">
        <f>D119*E119</f>
        <v>0</v>
      </c>
      <c r="H119" s="38"/>
      <c r="I119" s="38"/>
      <c r="J119" s="38"/>
      <c r="K119" s="38"/>
      <c r="L119" s="38"/>
      <c r="M119" s="38"/>
      <c r="N119" s="38"/>
      <c r="O119" s="38"/>
      <c r="P119" s="38"/>
      <c r="Q119" s="38"/>
      <c r="R119" s="38"/>
      <c r="S119" s="38"/>
      <c r="T119" s="38"/>
      <c r="U119" s="38"/>
      <c r="V119" s="38"/>
      <c r="W119" s="38"/>
    </row>
    <row r="120" spans="1:23" s="124" customFormat="1">
      <c r="A120" s="25" t="s">
        <v>527</v>
      </c>
      <c r="B120" s="26" t="s">
        <v>521</v>
      </c>
      <c r="C120" s="36" t="s">
        <v>24</v>
      </c>
      <c r="D120" s="75">
        <v>597.6</v>
      </c>
      <c r="E120" s="100"/>
      <c r="F120" s="27">
        <f t="shared" ref="F120:F124" si="7">D120*E120</f>
        <v>0</v>
      </c>
      <c r="H120" s="38"/>
      <c r="I120" s="38"/>
      <c r="J120" s="38"/>
      <c r="K120" s="38"/>
      <c r="L120" s="38"/>
      <c r="M120" s="38"/>
      <c r="N120" s="38"/>
      <c r="O120" s="38"/>
      <c r="P120" s="38"/>
      <c r="Q120" s="38"/>
      <c r="R120" s="38"/>
      <c r="S120" s="38"/>
      <c r="T120" s="38"/>
      <c r="U120" s="38"/>
      <c r="V120" s="38"/>
      <c r="W120" s="38"/>
    </row>
    <row r="121" spans="1:23" s="124" customFormat="1" ht="24">
      <c r="A121" s="25" t="s">
        <v>528</v>
      </c>
      <c r="B121" s="26" t="s">
        <v>522</v>
      </c>
      <c r="C121" s="36" t="s">
        <v>27</v>
      </c>
      <c r="D121" s="75">
        <v>7579.1</v>
      </c>
      <c r="E121" s="100"/>
      <c r="F121" s="27">
        <f t="shared" si="7"/>
        <v>0</v>
      </c>
      <c r="H121" s="38"/>
      <c r="I121" s="38"/>
      <c r="J121" s="38"/>
      <c r="K121" s="38"/>
      <c r="L121" s="38"/>
      <c r="M121" s="38"/>
      <c r="N121" s="38"/>
      <c r="O121" s="38"/>
      <c r="P121" s="38"/>
      <c r="Q121" s="38"/>
      <c r="R121" s="38"/>
      <c r="S121" s="38"/>
      <c r="T121" s="38"/>
      <c r="U121" s="38"/>
      <c r="V121" s="38"/>
      <c r="W121" s="38"/>
    </row>
    <row r="122" spans="1:23" s="124" customFormat="1" ht="24">
      <c r="A122" s="25" t="s">
        <v>529</v>
      </c>
      <c r="B122" s="26" t="s">
        <v>522</v>
      </c>
      <c r="C122" s="36" t="s">
        <v>27</v>
      </c>
      <c r="D122" s="75">
        <v>8466.2000000000007</v>
      </c>
      <c r="E122" s="100"/>
      <c r="F122" s="27">
        <f t="shared" si="7"/>
        <v>0</v>
      </c>
      <c r="H122" s="38"/>
      <c r="I122" s="38"/>
      <c r="J122" s="38"/>
      <c r="K122" s="38"/>
      <c r="L122" s="38"/>
      <c r="M122" s="38"/>
      <c r="N122" s="38"/>
      <c r="O122" s="38"/>
      <c r="P122" s="38"/>
      <c r="Q122" s="38"/>
      <c r="R122" s="38"/>
      <c r="S122" s="38"/>
      <c r="T122" s="38"/>
      <c r="U122" s="38"/>
      <c r="V122" s="38"/>
      <c r="W122" s="38"/>
    </row>
    <row r="123" spans="1:23" s="124" customFormat="1">
      <c r="A123" s="25" t="s">
        <v>530</v>
      </c>
      <c r="B123" s="26" t="s">
        <v>523</v>
      </c>
      <c r="C123" s="36" t="s">
        <v>23</v>
      </c>
      <c r="D123" s="75">
        <v>149.4</v>
      </c>
      <c r="E123" s="100"/>
      <c r="F123" s="27">
        <f t="shared" si="7"/>
        <v>0</v>
      </c>
      <c r="H123" s="38"/>
      <c r="I123" s="38"/>
      <c r="J123" s="38"/>
      <c r="K123" s="38"/>
      <c r="L123" s="38"/>
      <c r="M123" s="38"/>
      <c r="N123" s="38"/>
      <c r="O123" s="38"/>
      <c r="P123" s="38"/>
      <c r="Q123" s="38"/>
      <c r="R123" s="38"/>
      <c r="S123" s="38"/>
      <c r="T123" s="38"/>
      <c r="U123" s="38"/>
      <c r="V123" s="38"/>
      <c r="W123" s="38"/>
    </row>
    <row r="124" spans="1:23" s="124" customFormat="1">
      <c r="A124" s="25" t="s">
        <v>531</v>
      </c>
      <c r="B124" s="26" t="s">
        <v>524</v>
      </c>
      <c r="C124" s="36" t="s">
        <v>23</v>
      </c>
      <c r="D124" s="75">
        <v>74.7</v>
      </c>
      <c r="E124" s="100"/>
      <c r="F124" s="27">
        <f t="shared" si="7"/>
        <v>0</v>
      </c>
      <c r="H124" s="38"/>
      <c r="I124" s="38"/>
      <c r="J124" s="38"/>
      <c r="K124" s="38"/>
      <c r="L124" s="38"/>
      <c r="M124" s="38"/>
      <c r="N124" s="38"/>
      <c r="O124" s="38"/>
      <c r="P124" s="38"/>
      <c r="Q124" s="38"/>
      <c r="R124" s="38"/>
      <c r="S124" s="38"/>
      <c r="T124" s="38"/>
      <c r="U124" s="38"/>
      <c r="V124" s="38"/>
      <c r="W124" s="38"/>
    </row>
    <row r="125" spans="1:23" s="124" customFormat="1" ht="14.25">
      <c r="A125" s="23" t="s">
        <v>539</v>
      </c>
      <c r="B125" s="23" t="s">
        <v>532</v>
      </c>
      <c r="C125" s="36"/>
      <c r="D125" s="75"/>
      <c r="E125" s="115"/>
      <c r="F125" s="24"/>
      <c r="H125" s="38"/>
      <c r="I125" s="38"/>
      <c r="J125" s="38"/>
      <c r="K125" s="38"/>
      <c r="L125" s="38"/>
      <c r="M125" s="38"/>
      <c r="N125" s="38"/>
      <c r="O125" s="38"/>
      <c r="P125" s="38"/>
      <c r="Q125" s="38"/>
      <c r="R125" s="38"/>
      <c r="S125" s="38"/>
      <c r="T125" s="38"/>
      <c r="U125" s="38"/>
      <c r="V125" s="38"/>
      <c r="W125" s="38"/>
    </row>
    <row r="126" spans="1:23" s="124" customFormat="1" ht="48">
      <c r="A126" s="25" t="s">
        <v>540</v>
      </c>
      <c r="B126" s="26" t="s">
        <v>533</v>
      </c>
      <c r="C126" s="36" t="s">
        <v>23</v>
      </c>
      <c r="D126" s="75">
        <v>1337.2</v>
      </c>
      <c r="E126" s="100"/>
      <c r="F126" s="27">
        <f>D126*E126</f>
        <v>0</v>
      </c>
      <c r="H126" s="38"/>
      <c r="I126" s="38"/>
      <c r="J126" s="38"/>
      <c r="K126" s="38"/>
      <c r="L126" s="38"/>
      <c r="M126" s="38"/>
      <c r="N126" s="38"/>
      <c r="O126" s="38"/>
      <c r="P126" s="38"/>
      <c r="Q126" s="38"/>
      <c r="R126" s="38"/>
      <c r="S126" s="38"/>
      <c r="T126" s="38"/>
      <c r="U126" s="38"/>
      <c r="V126" s="38"/>
      <c r="W126" s="38"/>
    </row>
    <row r="127" spans="1:23" s="124" customFormat="1" ht="24">
      <c r="A127" s="25" t="s">
        <v>541</v>
      </c>
      <c r="B127" s="26" t="s">
        <v>534</v>
      </c>
      <c r="C127" s="36" t="s">
        <v>27</v>
      </c>
      <c r="D127" s="75">
        <v>45468.9</v>
      </c>
      <c r="E127" s="100"/>
      <c r="F127" s="27">
        <f t="shared" ref="F127:F131" si="8">D127*E127</f>
        <v>0</v>
      </c>
      <c r="H127" s="38"/>
      <c r="I127" s="38"/>
      <c r="J127" s="38"/>
      <c r="K127" s="38"/>
      <c r="L127" s="38"/>
      <c r="M127" s="38"/>
      <c r="N127" s="38"/>
      <c r="O127" s="38"/>
      <c r="P127" s="38"/>
      <c r="Q127" s="38"/>
      <c r="R127" s="38"/>
      <c r="S127" s="38"/>
      <c r="T127" s="38"/>
      <c r="U127" s="38"/>
      <c r="V127" s="38"/>
      <c r="W127" s="38"/>
    </row>
    <row r="128" spans="1:23" s="124" customFormat="1" ht="24">
      <c r="A128" s="25" t="s">
        <v>542</v>
      </c>
      <c r="B128" s="26" t="s">
        <v>535</v>
      </c>
      <c r="C128" s="36" t="s">
        <v>27</v>
      </c>
      <c r="D128" s="75">
        <v>120472</v>
      </c>
      <c r="E128" s="100"/>
      <c r="F128" s="27">
        <f t="shared" si="8"/>
        <v>0</v>
      </c>
      <c r="H128" s="38"/>
      <c r="I128" s="38"/>
      <c r="J128" s="38"/>
      <c r="K128" s="38"/>
      <c r="L128" s="38"/>
      <c r="M128" s="38"/>
      <c r="N128" s="38"/>
      <c r="O128" s="38"/>
      <c r="P128" s="38"/>
      <c r="Q128" s="38"/>
      <c r="R128" s="38"/>
      <c r="S128" s="38"/>
      <c r="T128" s="38"/>
      <c r="U128" s="38"/>
      <c r="V128" s="38"/>
      <c r="W128" s="38"/>
    </row>
    <row r="129" spans="1:23" s="124" customFormat="1" ht="24">
      <c r="A129" s="25" t="s">
        <v>543</v>
      </c>
      <c r="B129" s="26" t="s">
        <v>536</v>
      </c>
      <c r="C129" s="36" t="s">
        <v>23</v>
      </c>
      <c r="D129" s="75">
        <v>1501.3</v>
      </c>
      <c r="E129" s="100"/>
      <c r="F129" s="27">
        <f t="shared" si="8"/>
        <v>0</v>
      </c>
      <c r="H129" s="38"/>
      <c r="I129" s="38"/>
      <c r="J129" s="38"/>
      <c r="K129" s="38"/>
      <c r="L129" s="38"/>
      <c r="M129" s="38"/>
      <c r="N129" s="38"/>
      <c r="O129" s="38"/>
      <c r="P129" s="38"/>
      <c r="Q129" s="38"/>
      <c r="R129" s="38"/>
      <c r="S129" s="38"/>
      <c r="T129" s="38"/>
      <c r="U129" s="38"/>
      <c r="V129" s="38"/>
      <c r="W129" s="38"/>
    </row>
    <row r="130" spans="1:23" s="124" customFormat="1">
      <c r="A130" s="25" t="s">
        <v>544</v>
      </c>
      <c r="B130" s="26" t="s">
        <v>537</v>
      </c>
      <c r="C130" s="36" t="s">
        <v>24</v>
      </c>
      <c r="D130" s="75">
        <v>800</v>
      </c>
      <c r="E130" s="100"/>
      <c r="F130" s="27">
        <f t="shared" si="8"/>
        <v>0</v>
      </c>
      <c r="H130" s="38"/>
      <c r="I130" s="38"/>
      <c r="J130" s="38"/>
      <c r="K130" s="38"/>
      <c r="L130" s="38"/>
      <c r="M130" s="38"/>
      <c r="N130" s="38"/>
      <c r="O130" s="38"/>
      <c r="P130" s="38"/>
      <c r="Q130" s="38"/>
      <c r="R130" s="38"/>
      <c r="S130" s="38"/>
      <c r="T130" s="38"/>
      <c r="U130" s="38"/>
      <c r="V130" s="38"/>
      <c r="W130" s="38"/>
    </row>
    <row r="131" spans="1:23" s="124" customFormat="1">
      <c r="A131" s="25" t="s">
        <v>545</v>
      </c>
      <c r="B131" s="26" t="s">
        <v>538</v>
      </c>
      <c r="C131" s="36" t="s">
        <v>23</v>
      </c>
      <c r="D131" s="75">
        <v>74.7</v>
      </c>
      <c r="E131" s="100"/>
      <c r="F131" s="27">
        <f t="shared" si="8"/>
        <v>0</v>
      </c>
      <c r="H131" s="38"/>
      <c r="I131" s="38"/>
      <c r="J131" s="38"/>
      <c r="K131" s="38"/>
      <c r="L131" s="38"/>
      <c r="M131" s="38"/>
      <c r="N131" s="38"/>
      <c r="O131" s="38"/>
      <c r="P131" s="38"/>
      <c r="Q131" s="38"/>
      <c r="R131" s="38"/>
      <c r="S131" s="38"/>
      <c r="T131" s="38"/>
      <c r="U131" s="38"/>
      <c r="V131" s="38"/>
      <c r="W131" s="38"/>
    </row>
    <row r="132" spans="1:23" s="124" customFormat="1" ht="14.25">
      <c r="A132" s="23" t="s">
        <v>548</v>
      </c>
      <c r="B132" s="23" t="s">
        <v>546</v>
      </c>
      <c r="C132" s="36"/>
      <c r="D132" s="75"/>
      <c r="E132" s="115"/>
      <c r="F132" s="24"/>
      <c r="H132" s="38"/>
      <c r="I132" s="38"/>
      <c r="J132" s="38"/>
      <c r="K132" s="38"/>
      <c r="L132" s="38"/>
      <c r="M132" s="38"/>
      <c r="N132" s="38"/>
      <c r="O132" s="38"/>
      <c r="P132" s="38"/>
      <c r="Q132" s="38"/>
      <c r="R132" s="38"/>
      <c r="S132" s="38"/>
      <c r="T132" s="38"/>
      <c r="U132" s="38"/>
      <c r="V132" s="38"/>
      <c r="W132" s="38"/>
    </row>
    <row r="133" spans="1:23" s="124" customFormat="1">
      <c r="A133" s="25" t="s">
        <v>549</v>
      </c>
      <c r="B133" s="26" t="s">
        <v>547</v>
      </c>
      <c r="C133" s="36" t="s">
        <v>24</v>
      </c>
      <c r="D133" s="75">
        <v>249</v>
      </c>
      <c r="E133" s="100"/>
      <c r="F133" s="27">
        <f>D133*E133</f>
        <v>0</v>
      </c>
      <c r="H133" s="38"/>
      <c r="I133" s="38"/>
      <c r="J133" s="38"/>
      <c r="K133" s="38"/>
      <c r="L133" s="38"/>
      <c r="M133" s="38"/>
      <c r="N133" s="38"/>
      <c r="O133" s="38"/>
      <c r="P133" s="38"/>
      <c r="Q133" s="38"/>
      <c r="R133" s="38"/>
      <c r="S133" s="38"/>
      <c r="T133" s="38"/>
      <c r="U133" s="38"/>
      <c r="V133" s="38"/>
      <c r="W133" s="38"/>
    </row>
    <row r="134" spans="1:23" s="124" customFormat="1" ht="24">
      <c r="A134" s="25" t="s">
        <v>551</v>
      </c>
      <c r="B134" s="26" t="s">
        <v>497</v>
      </c>
      <c r="C134" s="36" t="s">
        <v>27</v>
      </c>
      <c r="D134" s="75">
        <v>5207.2</v>
      </c>
      <c r="E134" s="100"/>
      <c r="F134" s="27">
        <f t="shared" ref="F134:F136" si="9">D134*E134</f>
        <v>0</v>
      </c>
      <c r="H134" s="38"/>
      <c r="I134" s="38"/>
      <c r="J134" s="38"/>
      <c r="K134" s="38"/>
      <c r="L134" s="38"/>
      <c r="M134" s="38"/>
      <c r="N134" s="38"/>
      <c r="O134" s="38"/>
      <c r="P134" s="38"/>
      <c r="Q134" s="38"/>
      <c r="R134" s="38"/>
      <c r="S134" s="38"/>
      <c r="T134" s="38"/>
      <c r="U134" s="38"/>
      <c r="V134" s="38"/>
      <c r="W134" s="38"/>
    </row>
    <row r="135" spans="1:23" s="124" customFormat="1" ht="24">
      <c r="A135" s="25" t="s">
        <v>552</v>
      </c>
      <c r="B135" s="26" t="s">
        <v>498</v>
      </c>
      <c r="C135" s="36" t="s">
        <v>27</v>
      </c>
      <c r="D135" s="75">
        <v>17788</v>
      </c>
      <c r="E135" s="100"/>
      <c r="F135" s="27">
        <f t="shared" si="9"/>
        <v>0</v>
      </c>
      <c r="H135" s="38"/>
      <c r="I135" s="38"/>
      <c r="J135" s="38"/>
      <c r="K135" s="38"/>
      <c r="L135" s="38"/>
      <c r="M135" s="38"/>
      <c r="N135" s="38"/>
      <c r="O135" s="38"/>
      <c r="P135" s="38"/>
      <c r="Q135" s="38"/>
      <c r="R135" s="38"/>
      <c r="S135" s="38"/>
      <c r="T135" s="38"/>
      <c r="U135" s="38"/>
      <c r="V135" s="38"/>
      <c r="W135" s="38"/>
    </row>
    <row r="136" spans="1:23" s="124" customFormat="1">
      <c r="A136" s="25" t="s">
        <v>553</v>
      </c>
      <c r="B136" s="26" t="s">
        <v>550</v>
      </c>
      <c r="C136" s="36" t="s">
        <v>23</v>
      </c>
      <c r="D136" s="75">
        <v>150</v>
      </c>
      <c r="E136" s="100"/>
      <c r="F136" s="27">
        <f t="shared" si="9"/>
        <v>0</v>
      </c>
      <c r="H136" s="38"/>
      <c r="I136" s="38"/>
      <c r="J136" s="38"/>
      <c r="K136" s="38"/>
      <c r="L136" s="38"/>
      <c r="M136" s="38"/>
      <c r="N136" s="38"/>
      <c r="O136" s="38"/>
      <c r="P136" s="38"/>
      <c r="Q136" s="38"/>
      <c r="R136" s="38"/>
      <c r="S136" s="38"/>
      <c r="T136" s="38"/>
      <c r="U136" s="38"/>
      <c r="V136" s="38"/>
      <c r="W136" s="38"/>
    </row>
    <row r="137" spans="1:23" s="124" customFormat="1" ht="153">
      <c r="A137" s="23" t="s">
        <v>554</v>
      </c>
      <c r="B137" s="23" t="s">
        <v>692</v>
      </c>
      <c r="C137" s="36"/>
      <c r="D137" s="75"/>
      <c r="E137" s="115"/>
      <c r="F137" s="24"/>
      <c r="H137" s="38"/>
      <c r="I137" s="38"/>
      <c r="J137" s="38"/>
      <c r="K137" s="38"/>
      <c r="L137" s="38"/>
      <c r="M137" s="38"/>
      <c r="N137" s="38"/>
      <c r="O137" s="38"/>
      <c r="P137" s="38"/>
      <c r="Q137" s="38"/>
      <c r="R137" s="38"/>
      <c r="S137" s="38"/>
      <c r="T137" s="38"/>
      <c r="U137" s="38"/>
      <c r="V137" s="38"/>
      <c r="W137" s="38"/>
    </row>
    <row r="138" spans="1:23" s="124" customFormat="1">
      <c r="A138" s="25" t="s">
        <v>555</v>
      </c>
      <c r="B138" s="26" t="s">
        <v>693</v>
      </c>
      <c r="C138" s="36" t="s">
        <v>28</v>
      </c>
      <c r="D138" s="76">
        <v>1984</v>
      </c>
      <c r="E138" s="100"/>
      <c r="F138" s="27">
        <f>D138*E138</f>
        <v>0</v>
      </c>
      <c r="H138" s="38"/>
      <c r="I138" s="38"/>
      <c r="J138" s="38"/>
      <c r="K138" s="38"/>
      <c r="L138" s="38"/>
      <c r="M138" s="38"/>
      <c r="N138" s="38"/>
      <c r="O138" s="38"/>
      <c r="P138" s="38"/>
      <c r="Q138" s="38"/>
      <c r="R138" s="38"/>
      <c r="S138" s="38"/>
      <c r="T138" s="38"/>
      <c r="U138" s="38"/>
      <c r="V138" s="38"/>
      <c r="W138" s="38"/>
    </row>
    <row r="139" spans="1:23" s="124" customFormat="1" ht="63.75">
      <c r="A139" s="23" t="s">
        <v>687</v>
      </c>
      <c r="B139" s="23" t="s">
        <v>623</v>
      </c>
      <c r="C139" s="36"/>
      <c r="D139" s="75"/>
      <c r="E139" s="115"/>
      <c r="F139" s="24"/>
      <c r="H139" s="38"/>
      <c r="I139" s="38"/>
      <c r="J139" s="38"/>
      <c r="K139" s="38"/>
      <c r="L139" s="38"/>
      <c r="M139" s="38"/>
      <c r="N139" s="38"/>
      <c r="O139" s="38"/>
      <c r="P139" s="38"/>
      <c r="Q139" s="38"/>
      <c r="R139" s="38"/>
      <c r="S139" s="38"/>
      <c r="T139" s="38"/>
      <c r="U139" s="38"/>
      <c r="V139" s="38"/>
      <c r="W139" s="38"/>
    </row>
    <row r="140" spans="1:23" s="124" customFormat="1">
      <c r="A140" s="25" t="s">
        <v>688</v>
      </c>
      <c r="B140" s="26" t="s">
        <v>556</v>
      </c>
      <c r="C140" s="36" t="s">
        <v>28</v>
      </c>
      <c r="D140" s="76">
        <v>14</v>
      </c>
      <c r="E140" s="100"/>
      <c r="F140" s="27">
        <f>D140*E140</f>
        <v>0</v>
      </c>
      <c r="H140" s="38"/>
      <c r="I140" s="38"/>
      <c r="J140" s="38"/>
      <c r="K140" s="38"/>
      <c r="L140" s="38"/>
      <c r="M140" s="38"/>
      <c r="N140" s="38"/>
      <c r="O140" s="38"/>
      <c r="P140" s="38"/>
      <c r="Q140" s="38"/>
      <c r="R140" s="38"/>
      <c r="S140" s="38"/>
      <c r="T140" s="38"/>
      <c r="U140" s="38"/>
      <c r="V140" s="38"/>
      <c r="W140" s="38"/>
    </row>
    <row r="141" spans="1:23" s="124" customFormat="1">
      <c r="A141" s="25" t="s">
        <v>689</v>
      </c>
      <c r="B141" s="26" t="s">
        <v>557</v>
      </c>
      <c r="C141" s="36" t="s">
        <v>28</v>
      </c>
      <c r="D141" s="76">
        <v>10</v>
      </c>
      <c r="E141" s="100"/>
      <c r="F141" s="27">
        <f t="shared" ref="F141:F143" si="10">D141*E141</f>
        <v>0</v>
      </c>
      <c r="H141" s="38"/>
      <c r="I141" s="38"/>
      <c r="J141" s="38"/>
      <c r="K141" s="38"/>
      <c r="L141" s="38"/>
      <c r="M141" s="38"/>
      <c r="N141" s="38"/>
      <c r="O141" s="38"/>
      <c r="P141" s="38"/>
      <c r="Q141" s="38"/>
      <c r="R141" s="38"/>
      <c r="S141" s="38"/>
      <c r="T141" s="38"/>
      <c r="U141" s="38"/>
      <c r="V141" s="38"/>
      <c r="W141" s="38"/>
    </row>
    <row r="142" spans="1:23" s="124" customFormat="1">
      <c r="A142" s="25" t="s">
        <v>690</v>
      </c>
      <c r="B142" s="26" t="s">
        <v>558</v>
      </c>
      <c r="C142" s="36" t="s">
        <v>28</v>
      </c>
      <c r="D142" s="76">
        <v>8</v>
      </c>
      <c r="E142" s="100"/>
      <c r="F142" s="27">
        <f t="shared" si="10"/>
        <v>0</v>
      </c>
      <c r="H142" s="38"/>
      <c r="I142" s="38"/>
      <c r="J142" s="38"/>
      <c r="K142" s="38"/>
      <c r="L142" s="38"/>
      <c r="M142" s="38"/>
      <c r="N142" s="38"/>
      <c r="O142" s="38"/>
      <c r="P142" s="38"/>
      <c r="Q142" s="38"/>
      <c r="R142" s="38"/>
      <c r="S142" s="38"/>
      <c r="T142" s="38"/>
      <c r="U142" s="38"/>
      <c r="V142" s="38"/>
      <c r="W142" s="38"/>
    </row>
    <row r="143" spans="1:23" s="124" customFormat="1">
      <c r="A143" s="25" t="s">
        <v>691</v>
      </c>
      <c r="B143" s="26" t="s">
        <v>559</v>
      </c>
      <c r="C143" s="36" t="s">
        <v>28</v>
      </c>
      <c r="D143" s="76">
        <v>2</v>
      </c>
      <c r="E143" s="100"/>
      <c r="F143" s="27">
        <f t="shared" si="10"/>
        <v>0</v>
      </c>
      <c r="H143" s="38"/>
      <c r="I143" s="38"/>
      <c r="J143" s="38"/>
      <c r="K143" s="38"/>
      <c r="L143" s="38"/>
      <c r="M143" s="38"/>
      <c r="N143" s="38"/>
      <c r="O143" s="38"/>
      <c r="P143" s="38"/>
      <c r="Q143" s="38"/>
      <c r="R143" s="38"/>
      <c r="S143" s="38"/>
      <c r="T143" s="38"/>
      <c r="U143" s="38"/>
      <c r="V143" s="38"/>
      <c r="W143" s="38"/>
    </row>
    <row r="144" spans="1:23" s="124" customFormat="1">
      <c r="A144" s="50" t="s">
        <v>133</v>
      </c>
      <c r="B144" s="54" t="s">
        <v>143</v>
      </c>
      <c r="C144" s="44"/>
      <c r="D144" s="74"/>
      <c r="E144" s="112"/>
      <c r="F144" s="82">
        <f>SUM(F145:F147)</f>
        <v>0</v>
      </c>
      <c r="H144" s="38"/>
      <c r="I144" s="38"/>
      <c r="J144" s="38"/>
      <c r="K144" s="38"/>
      <c r="L144" s="38"/>
      <c r="M144" s="38"/>
      <c r="N144" s="38"/>
      <c r="O144" s="38"/>
      <c r="P144" s="38"/>
      <c r="Q144" s="38"/>
      <c r="R144" s="38"/>
      <c r="S144" s="38"/>
      <c r="T144" s="38"/>
      <c r="U144" s="38"/>
      <c r="V144" s="38"/>
      <c r="W144" s="38"/>
    </row>
    <row r="145" spans="1:23" s="124" customFormat="1" ht="51">
      <c r="A145" s="23" t="s">
        <v>134</v>
      </c>
      <c r="B145" s="23" t="s">
        <v>560</v>
      </c>
      <c r="C145" s="36"/>
      <c r="D145" s="75"/>
      <c r="E145" s="115"/>
      <c r="F145" s="24"/>
      <c r="H145" s="38"/>
      <c r="I145" s="38"/>
      <c r="J145" s="38"/>
      <c r="K145" s="38"/>
      <c r="L145" s="38"/>
      <c r="M145" s="38"/>
      <c r="N145" s="38"/>
      <c r="O145" s="38"/>
      <c r="P145" s="38"/>
      <c r="Q145" s="38"/>
      <c r="R145" s="38"/>
      <c r="S145" s="38"/>
      <c r="T145" s="38"/>
      <c r="U145" s="38"/>
      <c r="V145" s="38"/>
      <c r="W145" s="38"/>
    </row>
    <row r="146" spans="1:23" s="124" customFormat="1">
      <c r="A146" s="25" t="s">
        <v>135</v>
      </c>
      <c r="B146" s="26" t="s">
        <v>561</v>
      </c>
      <c r="C146" s="36" t="s">
        <v>29</v>
      </c>
      <c r="D146" s="75">
        <v>151.30000000000001</v>
      </c>
      <c r="E146" s="100"/>
      <c r="F146" s="27">
        <f>D146*E146</f>
        <v>0</v>
      </c>
      <c r="H146" s="38"/>
      <c r="I146" s="38"/>
      <c r="J146" s="38"/>
      <c r="K146" s="38"/>
      <c r="L146" s="38"/>
      <c r="M146" s="38"/>
      <c r="N146" s="38"/>
      <c r="O146" s="38"/>
      <c r="P146" s="38"/>
      <c r="Q146" s="38"/>
      <c r="R146" s="38"/>
      <c r="S146" s="38"/>
      <c r="T146" s="38"/>
      <c r="U146" s="38"/>
      <c r="V146" s="38"/>
      <c r="W146" s="38"/>
    </row>
    <row r="147" spans="1:23" s="124" customFormat="1">
      <c r="A147" s="25" t="s">
        <v>139</v>
      </c>
      <c r="B147" s="26" t="s">
        <v>562</v>
      </c>
      <c r="C147" s="36" t="s">
        <v>29</v>
      </c>
      <c r="D147" s="75">
        <v>61.5</v>
      </c>
      <c r="E147" s="100"/>
      <c r="F147" s="27">
        <f t="shared" ref="F147" si="11">D147*E147</f>
        <v>0</v>
      </c>
      <c r="H147" s="38"/>
      <c r="I147" s="38"/>
      <c r="J147" s="38"/>
      <c r="K147" s="38"/>
      <c r="L147" s="38"/>
      <c r="M147" s="38"/>
      <c r="N147" s="38"/>
      <c r="O147" s="38"/>
      <c r="P147" s="38"/>
      <c r="Q147" s="38"/>
      <c r="R147" s="38"/>
      <c r="S147" s="38"/>
      <c r="T147" s="38"/>
      <c r="U147" s="38"/>
      <c r="V147" s="38"/>
      <c r="W147" s="38"/>
    </row>
    <row r="148" spans="1:23" s="124" customFormat="1">
      <c r="A148" s="50" t="s">
        <v>136</v>
      </c>
      <c r="B148" s="54" t="s">
        <v>148</v>
      </c>
      <c r="C148" s="44"/>
      <c r="D148" s="74"/>
      <c r="E148" s="112"/>
      <c r="F148" s="82">
        <f>SUM(F149:F156)</f>
        <v>0</v>
      </c>
      <c r="H148" s="38"/>
      <c r="I148" s="38"/>
      <c r="J148" s="38"/>
      <c r="K148" s="38"/>
      <c r="L148" s="38"/>
      <c r="M148" s="38"/>
      <c r="N148" s="38"/>
      <c r="O148" s="38"/>
      <c r="P148" s="38"/>
      <c r="Q148" s="38"/>
      <c r="R148" s="38"/>
      <c r="S148" s="38"/>
      <c r="T148" s="38"/>
      <c r="U148" s="38"/>
      <c r="V148" s="38"/>
      <c r="W148" s="38"/>
    </row>
    <row r="149" spans="1:23" s="124" customFormat="1" ht="51">
      <c r="A149" s="23" t="s">
        <v>137</v>
      </c>
      <c r="B149" s="23" t="s">
        <v>563</v>
      </c>
      <c r="C149" s="36"/>
      <c r="D149" s="75"/>
      <c r="E149" s="115"/>
      <c r="F149" s="24"/>
      <c r="H149" s="38"/>
      <c r="I149" s="38"/>
      <c r="J149" s="38"/>
      <c r="K149" s="38"/>
      <c r="L149" s="38"/>
      <c r="M149" s="38"/>
      <c r="N149" s="38"/>
      <c r="O149" s="38"/>
      <c r="P149" s="38"/>
      <c r="Q149" s="38"/>
      <c r="R149" s="38"/>
      <c r="S149" s="38"/>
      <c r="T149" s="38"/>
      <c r="U149" s="38"/>
      <c r="V149" s="38"/>
      <c r="W149" s="38"/>
    </row>
    <row r="150" spans="1:23" s="124" customFormat="1">
      <c r="A150" s="25" t="s">
        <v>138</v>
      </c>
      <c r="B150" s="26" t="s">
        <v>564</v>
      </c>
      <c r="C150" s="36" t="s">
        <v>158</v>
      </c>
      <c r="D150" s="76">
        <v>1</v>
      </c>
      <c r="E150" s="100"/>
      <c r="F150" s="27">
        <f>D150*E150</f>
        <v>0</v>
      </c>
      <c r="H150" s="38"/>
      <c r="I150" s="38"/>
      <c r="J150" s="38"/>
      <c r="K150" s="38"/>
      <c r="L150" s="38"/>
      <c r="M150" s="38"/>
      <c r="N150" s="38"/>
      <c r="O150" s="38"/>
      <c r="P150" s="38"/>
      <c r="Q150" s="38"/>
      <c r="R150" s="38"/>
      <c r="S150" s="38"/>
      <c r="T150" s="38"/>
      <c r="U150" s="38"/>
      <c r="V150" s="38"/>
      <c r="W150" s="38"/>
    </row>
    <row r="151" spans="1:23" s="124" customFormat="1">
      <c r="A151" s="25" t="s">
        <v>139</v>
      </c>
      <c r="B151" s="26" t="s">
        <v>565</v>
      </c>
      <c r="C151" s="36" t="s">
        <v>24</v>
      </c>
      <c r="D151" s="75">
        <v>1593</v>
      </c>
      <c r="E151" s="100"/>
      <c r="F151" s="27">
        <f t="shared" ref="F151:F153" si="12">D151*E151</f>
        <v>0</v>
      </c>
      <c r="H151" s="38"/>
      <c r="I151" s="38"/>
      <c r="J151" s="38"/>
      <c r="K151" s="38"/>
      <c r="L151" s="38"/>
      <c r="M151" s="38"/>
      <c r="N151" s="38"/>
      <c r="O151" s="38"/>
      <c r="P151" s="38"/>
      <c r="Q151" s="38"/>
      <c r="R151" s="38"/>
      <c r="S151" s="38"/>
      <c r="T151" s="38"/>
      <c r="U151" s="38"/>
      <c r="V151" s="38"/>
      <c r="W151" s="38"/>
    </row>
    <row r="152" spans="1:23" s="124" customFormat="1" ht="24">
      <c r="A152" s="25" t="s">
        <v>568</v>
      </c>
      <c r="B152" s="26" t="s">
        <v>566</v>
      </c>
      <c r="C152" s="36" t="s">
        <v>158</v>
      </c>
      <c r="D152" s="76">
        <v>1</v>
      </c>
      <c r="E152" s="100"/>
      <c r="F152" s="27">
        <f t="shared" si="12"/>
        <v>0</v>
      </c>
      <c r="H152" s="38"/>
      <c r="I152" s="38"/>
      <c r="J152" s="38"/>
      <c r="K152" s="38"/>
      <c r="L152" s="38"/>
      <c r="M152" s="38"/>
      <c r="N152" s="38"/>
      <c r="O152" s="38"/>
      <c r="P152" s="38"/>
      <c r="Q152" s="38"/>
      <c r="R152" s="38"/>
      <c r="S152" s="38"/>
      <c r="T152" s="38"/>
      <c r="U152" s="38"/>
      <c r="V152" s="38"/>
      <c r="W152" s="38"/>
    </row>
    <row r="153" spans="1:23" s="124" customFormat="1">
      <c r="A153" s="25" t="s">
        <v>569</v>
      </c>
      <c r="B153" s="26" t="s">
        <v>567</v>
      </c>
      <c r="C153" s="36" t="s">
        <v>158</v>
      </c>
      <c r="D153" s="76">
        <v>1</v>
      </c>
      <c r="E153" s="100"/>
      <c r="F153" s="27">
        <f t="shared" si="12"/>
        <v>0</v>
      </c>
      <c r="H153" s="38"/>
      <c r="I153" s="38"/>
      <c r="J153" s="38"/>
      <c r="K153" s="38"/>
      <c r="L153" s="38"/>
      <c r="M153" s="38"/>
      <c r="N153" s="38"/>
      <c r="O153" s="38"/>
      <c r="P153" s="38"/>
      <c r="Q153" s="38"/>
      <c r="R153" s="38"/>
      <c r="S153" s="38"/>
      <c r="T153" s="38"/>
      <c r="U153" s="38"/>
      <c r="V153" s="38"/>
      <c r="W153" s="38"/>
    </row>
    <row r="154" spans="1:23" s="124" customFormat="1" ht="14.25">
      <c r="A154" s="23" t="s">
        <v>140</v>
      </c>
      <c r="B154" s="23" t="s">
        <v>572</v>
      </c>
      <c r="C154" s="36"/>
      <c r="D154" s="75"/>
      <c r="E154" s="115"/>
      <c r="F154" s="24"/>
      <c r="H154" s="38"/>
      <c r="I154" s="38"/>
      <c r="J154" s="38"/>
      <c r="K154" s="38"/>
      <c r="L154" s="38"/>
      <c r="M154" s="38"/>
      <c r="N154" s="38"/>
      <c r="O154" s="38"/>
      <c r="P154" s="38"/>
      <c r="Q154" s="38"/>
      <c r="R154" s="38"/>
      <c r="S154" s="38"/>
      <c r="T154" s="38"/>
      <c r="U154" s="38"/>
      <c r="V154" s="38"/>
      <c r="W154" s="38"/>
    </row>
    <row r="155" spans="1:23" s="124" customFormat="1" ht="60">
      <c r="A155" s="25" t="s">
        <v>141</v>
      </c>
      <c r="B155" s="26" t="s">
        <v>570</v>
      </c>
      <c r="C155" s="36" t="s">
        <v>24</v>
      </c>
      <c r="D155" s="75">
        <v>1593</v>
      </c>
      <c r="E155" s="100"/>
      <c r="F155" s="27">
        <f>D155*E155</f>
        <v>0</v>
      </c>
      <c r="H155" s="38"/>
      <c r="I155" s="38"/>
      <c r="J155" s="38"/>
      <c r="K155" s="38"/>
      <c r="L155" s="38"/>
      <c r="M155" s="38"/>
      <c r="N155" s="38"/>
      <c r="O155" s="38"/>
      <c r="P155" s="38"/>
      <c r="Q155" s="38"/>
      <c r="R155" s="38"/>
      <c r="S155" s="38"/>
      <c r="T155" s="38"/>
      <c r="U155" s="38"/>
      <c r="V155" s="38"/>
      <c r="W155" s="38"/>
    </row>
    <row r="156" spans="1:23" s="124" customFormat="1" ht="24">
      <c r="A156" s="25" t="s">
        <v>142</v>
      </c>
      <c r="B156" s="26" t="s">
        <v>571</v>
      </c>
      <c r="C156" s="36" t="s">
        <v>24</v>
      </c>
      <c r="D156" s="75">
        <v>1593</v>
      </c>
      <c r="E156" s="100"/>
      <c r="F156" s="27">
        <f t="shared" ref="F156" si="13">D156*E156</f>
        <v>0</v>
      </c>
      <c r="H156" s="38"/>
      <c r="I156" s="38"/>
      <c r="J156" s="38"/>
      <c r="K156" s="38"/>
      <c r="L156" s="38"/>
      <c r="M156" s="38"/>
      <c r="N156" s="38"/>
      <c r="O156" s="38"/>
      <c r="P156" s="38"/>
      <c r="Q156" s="38"/>
      <c r="R156" s="38"/>
      <c r="S156" s="38"/>
      <c r="T156" s="38"/>
      <c r="U156" s="38"/>
      <c r="V156" s="38"/>
      <c r="W156" s="38"/>
    </row>
    <row r="157" spans="1:23" s="124" customFormat="1">
      <c r="A157" s="50" t="s">
        <v>144</v>
      </c>
      <c r="B157" s="54" t="s">
        <v>573</v>
      </c>
      <c r="C157" s="44"/>
      <c r="D157" s="74"/>
      <c r="E157" s="112"/>
      <c r="F157" s="82">
        <f>SUM(F158:F160)</f>
        <v>0</v>
      </c>
      <c r="H157" s="38"/>
      <c r="I157" s="38"/>
      <c r="J157" s="38"/>
      <c r="K157" s="38"/>
      <c r="L157" s="38"/>
      <c r="M157" s="38"/>
      <c r="N157" s="38"/>
      <c r="O157" s="38"/>
      <c r="P157" s="38"/>
      <c r="Q157" s="38"/>
      <c r="R157" s="38"/>
      <c r="S157" s="38"/>
      <c r="T157" s="38"/>
      <c r="U157" s="38"/>
      <c r="V157" s="38"/>
      <c r="W157" s="38"/>
    </row>
    <row r="158" spans="1:23" s="124" customFormat="1" ht="38.25">
      <c r="A158" s="23" t="s">
        <v>145</v>
      </c>
      <c r="B158" s="23" t="s">
        <v>574</v>
      </c>
      <c r="C158" s="36"/>
      <c r="D158" s="75"/>
      <c r="E158" s="115"/>
      <c r="F158" s="24"/>
      <c r="H158" s="38"/>
      <c r="I158" s="38"/>
      <c r="J158" s="38"/>
      <c r="K158" s="38"/>
      <c r="L158" s="38"/>
      <c r="M158" s="38"/>
      <c r="N158" s="38"/>
      <c r="O158" s="38"/>
      <c r="P158" s="38"/>
      <c r="Q158" s="38"/>
      <c r="R158" s="38"/>
      <c r="S158" s="38"/>
      <c r="T158" s="38"/>
      <c r="U158" s="38"/>
      <c r="V158" s="38"/>
      <c r="W158" s="38"/>
    </row>
    <row r="159" spans="1:23" s="124" customFormat="1" ht="24">
      <c r="A159" s="25" t="s">
        <v>146</v>
      </c>
      <c r="B159" s="26" t="s">
        <v>575</v>
      </c>
      <c r="C159" s="36" t="s">
        <v>28</v>
      </c>
      <c r="D159" s="76">
        <v>4</v>
      </c>
      <c r="E159" s="100"/>
      <c r="F159" s="27">
        <f>D159*E159</f>
        <v>0</v>
      </c>
      <c r="H159" s="38"/>
      <c r="I159" s="38"/>
      <c r="J159" s="38"/>
      <c r="K159" s="38"/>
      <c r="L159" s="38"/>
      <c r="M159" s="38"/>
      <c r="N159" s="38"/>
      <c r="O159" s="38"/>
      <c r="P159" s="38"/>
      <c r="Q159" s="38"/>
      <c r="R159" s="38"/>
      <c r="S159" s="38"/>
      <c r="T159" s="38"/>
      <c r="U159" s="38"/>
      <c r="V159" s="38"/>
      <c r="W159" s="38"/>
    </row>
    <row r="160" spans="1:23" s="124" customFormat="1" ht="24">
      <c r="A160" s="25" t="s">
        <v>147</v>
      </c>
      <c r="B160" s="26" t="s">
        <v>576</v>
      </c>
      <c r="C160" s="36" t="s">
        <v>577</v>
      </c>
      <c r="D160" s="75">
        <v>400</v>
      </c>
      <c r="E160" s="100"/>
      <c r="F160" s="27">
        <f>D160*E160</f>
        <v>0</v>
      </c>
      <c r="H160" s="38"/>
      <c r="I160" s="38"/>
      <c r="J160" s="38"/>
      <c r="K160" s="38"/>
      <c r="L160" s="38"/>
      <c r="M160" s="38"/>
      <c r="N160" s="38"/>
      <c r="O160" s="38"/>
      <c r="P160" s="38"/>
      <c r="Q160" s="38"/>
      <c r="R160" s="38"/>
      <c r="S160" s="38"/>
      <c r="T160" s="38"/>
      <c r="U160" s="38"/>
      <c r="V160" s="38"/>
      <c r="W160" s="38"/>
    </row>
    <row r="161" spans="1:23" s="124" customFormat="1">
      <c r="A161" s="50" t="s">
        <v>149</v>
      </c>
      <c r="B161" s="54" t="s">
        <v>155</v>
      </c>
      <c r="C161" s="44"/>
      <c r="D161" s="74"/>
      <c r="E161" s="112"/>
      <c r="F161" s="82">
        <f>SUM(F162:F186)</f>
        <v>0</v>
      </c>
      <c r="H161" s="38"/>
      <c r="I161" s="38"/>
      <c r="J161" s="38"/>
      <c r="K161" s="38"/>
      <c r="L161" s="38"/>
      <c r="M161" s="38"/>
      <c r="N161" s="38"/>
      <c r="O161" s="38"/>
      <c r="P161" s="38"/>
      <c r="Q161" s="38"/>
      <c r="R161" s="38"/>
      <c r="S161" s="38"/>
      <c r="T161" s="38"/>
      <c r="U161" s="38"/>
      <c r="V161" s="38"/>
      <c r="W161" s="38"/>
    </row>
    <row r="162" spans="1:23" s="124" customFormat="1" ht="14.25">
      <c r="A162" s="23" t="s">
        <v>809</v>
      </c>
      <c r="B162" s="23" t="s">
        <v>810</v>
      </c>
      <c r="C162" s="36"/>
      <c r="D162" s="75"/>
      <c r="E162" s="115"/>
      <c r="F162" s="24"/>
      <c r="H162" s="38"/>
      <c r="I162" s="38"/>
      <c r="J162" s="38"/>
      <c r="K162" s="38"/>
      <c r="L162" s="38"/>
      <c r="M162" s="38"/>
      <c r="N162" s="38"/>
      <c r="O162" s="38"/>
      <c r="P162" s="38"/>
      <c r="Q162" s="38"/>
      <c r="R162" s="38"/>
      <c r="S162" s="38"/>
      <c r="T162" s="38"/>
      <c r="U162" s="38"/>
      <c r="V162" s="38"/>
      <c r="W162" s="38"/>
    </row>
    <row r="163" spans="1:23" s="124" customFormat="1" ht="36">
      <c r="A163" s="25" t="s">
        <v>811</v>
      </c>
      <c r="B163" s="26" t="s">
        <v>808</v>
      </c>
      <c r="C163" s="36"/>
      <c r="D163" s="75"/>
      <c r="E163" s="115"/>
      <c r="F163" s="24"/>
      <c r="H163" s="38"/>
      <c r="I163" s="38"/>
      <c r="J163" s="38"/>
      <c r="K163" s="38"/>
      <c r="L163" s="38"/>
      <c r="M163" s="38"/>
      <c r="N163" s="38"/>
      <c r="O163" s="38"/>
      <c r="P163" s="38"/>
      <c r="Q163" s="38"/>
      <c r="R163" s="38"/>
      <c r="S163" s="38"/>
      <c r="T163" s="38"/>
      <c r="U163" s="38"/>
      <c r="V163" s="38"/>
      <c r="W163" s="38"/>
    </row>
    <row r="164" spans="1:23" s="124" customFormat="1" ht="14.25">
      <c r="A164" s="23" t="s">
        <v>150</v>
      </c>
      <c r="B164" s="23" t="s">
        <v>578</v>
      </c>
      <c r="C164" s="36"/>
      <c r="D164" s="75"/>
      <c r="E164" s="115"/>
      <c r="F164" s="24"/>
      <c r="H164" s="38"/>
      <c r="I164" s="38"/>
      <c r="J164" s="38"/>
      <c r="K164" s="38"/>
      <c r="L164" s="38"/>
      <c r="M164" s="38"/>
      <c r="N164" s="38"/>
      <c r="O164" s="38"/>
      <c r="P164" s="38"/>
      <c r="Q164" s="38"/>
      <c r="R164" s="38"/>
      <c r="S164" s="38"/>
      <c r="T164" s="38"/>
      <c r="U164" s="38"/>
      <c r="V164" s="38"/>
      <c r="W164" s="38"/>
    </row>
    <row r="165" spans="1:23" s="124" customFormat="1" ht="24">
      <c r="A165" s="25" t="s">
        <v>151</v>
      </c>
      <c r="B165" s="26" t="s">
        <v>579</v>
      </c>
      <c r="C165" s="36" t="s">
        <v>158</v>
      </c>
      <c r="D165" s="76">
        <v>1</v>
      </c>
      <c r="E165" s="100"/>
      <c r="F165" s="27">
        <f>D165*E165</f>
        <v>0</v>
      </c>
      <c r="H165" s="38"/>
      <c r="I165" s="38"/>
      <c r="J165" s="38"/>
      <c r="K165" s="38"/>
      <c r="L165" s="38"/>
      <c r="M165" s="38"/>
      <c r="N165" s="38"/>
      <c r="O165" s="38"/>
      <c r="P165" s="38"/>
      <c r="Q165" s="38"/>
      <c r="R165" s="38"/>
      <c r="S165" s="38"/>
      <c r="T165" s="38"/>
      <c r="U165" s="38"/>
      <c r="V165" s="38"/>
      <c r="W165" s="38"/>
    </row>
    <row r="166" spans="1:23" s="124" customFormat="1" ht="14.25">
      <c r="A166" s="23" t="s">
        <v>152</v>
      </c>
      <c r="B166" s="23" t="s">
        <v>580</v>
      </c>
      <c r="C166" s="36"/>
      <c r="D166" s="75"/>
      <c r="E166" s="115"/>
      <c r="F166" s="24"/>
      <c r="H166" s="38"/>
      <c r="I166" s="38"/>
      <c r="J166" s="38"/>
      <c r="K166" s="38"/>
      <c r="L166" s="38"/>
      <c r="M166" s="38"/>
      <c r="N166" s="38"/>
      <c r="O166" s="38"/>
      <c r="P166" s="38"/>
      <c r="Q166" s="38"/>
      <c r="R166" s="38"/>
      <c r="S166" s="38"/>
      <c r="T166" s="38"/>
      <c r="U166" s="38"/>
      <c r="V166" s="38"/>
      <c r="W166" s="38"/>
    </row>
    <row r="167" spans="1:23" s="124" customFormat="1" ht="24">
      <c r="A167" s="25" t="s">
        <v>153</v>
      </c>
      <c r="B167" s="26" t="s">
        <v>581</v>
      </c>
      <c r="C167" s="36" t="s">
        <v>29</v>
      </c>
      <c r="D167" s="75">
        <v>50</v>
      </c>
      <c r="E167" s="100"/>
      <c r="F167" s="27">
        <f t="shared" ref="F167:F180" si="14">D167*E167</f>
        <v>0</v>
      </c>
      <c r="H167" s="38"/>
      <c r="I167" s="38"/>
      <c r="J167" s="38"/>
      <c r="K167" s="38"/>
      <c r="L167" s="38"/>
      <c r="M167" s="38"/>
      <c r="N167" s="38"/>
      <c r="O167" s="38"/>
      <c r="P167" s="38"/>
      <c r="Q167" s="38"/>
      <c r="R167" s="38"/>
      <c r="S167" s="38"/>
      <c r="T167" s="38"/>
      <c r="U167" s="38"/>
      <c r="V167" s="38"/>
      <c r="W167" s="38"/>
    </row>
    <row r="168" spans="1:23" s="124" customFormat="1" ht="24">
      <c r="A168" s="25" t="s">
        <v>154</v>
      </c>
      <c r="B168" s="26" t="s">
        <v>820</v>
      </c>
      <c r="C168" s="36" t="s">
        <v>28</v>
      </c>
      <c r="D168" s="76">
        <v>30</v>
      </c>
      <c r="E168" s="100"/>
      <c r="F168" s="27">
        <f t="shared" si="14"/>
        <v>0</v>
      </c>
      <c r="H168" s="38"/>
      <c r="I168" s="38"/>
      <c r="J168" s="38"/>
      <c r="K168" s="38"/>
      <c r="L168" s="38"/>
      <c r="M168" s="38"/>
      <c r="N168" s="38"/>
      <c r="O168" s="38"/>
      <c r="P168" s="38"/>
      <c r="Q168" s="38"/>
      <c r="R168" s="38"/>
      <c r="S168" s="38"/>
      <c r="T168" s="38"/>
      <c r="U168" s="38"/>
      <c r="V168" s="38"/>
      <c r="W168" s="38"/>
    </row>
    <row r="169" spans="1:23" s="124" customFormat="1">
      <c r="A169" s="25" t="s">
        <v>590</v>
      </c>
      <c r="B169" s="26" t="s">
        <v>582</v>
      </c>
      <c r="C169" s="36" t="s">
        <v>28</v>
      </c>
      <c r="D169" s="76">
        <v>9</v>
      </c>
      <c r="E169" s="100"/>
      <c r="F169" s="27">
        <f t="shared" si="14"/>
        <v>0</v>
      </c>
      <c r="H169" s="38"/>
      <c r="I169" s="38"/>
      <c r="J169" s="38"/>
      <c r="K169" s="38"/>
      <c r="L169" s="38"/>
      <c r="M169" s="38"/>
      <c r="N169" s="38"/>
      <c r="O169" s="38"/>
      <c r="P169" s="38"/>
      <c r="Q169" s="38"/>
      <c r="R169" s="38"/>
      <c r="S169" s="38"/>
      <c r="T169" s="38"/>
      <c r="U169" s="38"/>
      <c r="V169" s="38"/>
      <c r="W169" s="38"/>
    </row>
    <row r="170" spans="1:23" s="124" customFormat="1" ht="24">
      <c r="A170" s="25" t="s">
        <v>591</v>
      </c>
      <c r="B170" s="26" t="s">
        <v>812</v>
      </c>
      <c r="C170" s="36" t="s">
        <v>28</v>
      </c>
      <c r="D170" s="76">
        <v>30</v>
      </c>
      <c r="E170" s="100"/>
      <c r="F170" s="27">
        <f t="shared" si="14"/>
        <v>0</v>
      </c>
      <c r="H170" s="38"/>
      <c r="I170" s="38"/>
      <c r="J170" s="38"/>
      <c r="K170" s="38"/>
      <c r="L170" s="38"/>
      <c r="M170" s="38"/>
      <c r="N170" s="38"/>
      <c r="O170" s="38"/>
      <c r="P170" s="38"/>
      <c r="Q170" s="38"/>
      <c r="R170" s="38"/>
      <c r="S170" s="38"/>
      <c r="T170" s="38"/>
      <c r="U170" s="38"/>
      <c r="V170" s="38"/>
      <c r="W170" s="38"/>
    </row>
    <row r="171" spans="1:23" s="124" customFormat="1">
      <c r="A171" s="25" t="s">
        <v>592</v>
      </c>
      <c r="B171" s="26" t="s">
        <v>583</v>
      </c>
      <c r="C171" s="36" t="s">
        <v>28</v>
      </c>
      <c r="D171" s="76">
        <v>9</v>
      </c>
      <c r="E171" s="100"/>
      <c r="F171" s="27">
        <f t="shared" si="14"/>
        <v>0</v>
      </c>
      <c r="H171" s="38"/>
      <c r="I171" s="38"/>
      <c r="J171" s="38"/>
      <c r="K171" s="38"/>
      <c r="L171" s="38"/>
      <c r="M171" s="38"/>
      <c r="N171" s="38"/>
      <c r="O171" s="38"/>
      <c r="P171" s="38"/>
      <c r="Q171" s="38"/>
      <c r="R171" s="38"/>
      <c r="S171" s="38"/>
      <c r="T171" s="38"/>
      <c r="U171" s="38"/>
      <c r="V171" s="38"/>
      <c r="W171" s="38"/>
    </row>
    <row r="172" spans="1:23" s="124" customFormat="1" ht="24">
      <c r="A172" s="25" t="s">
        <v>593</v>
      </c>
      <c r="B172" s="26" t="s">
        <v>813</v>
      </c>
      <c r="C172" s="36" t="s">
        <v>28</v>
      </c>
      <c r="D172" s="76">
        <v>30</v>
      </c>
      <c r="E172" s="100"/>
      <c r="F172" s="27">
        <f t="shared" si="14"/>
        <v>0</v>
      </c>
      <c r="H172" s="38"/>
      <c r="I172" s="38"/>
      <c r="J172" s="38"/>
      <c r="K172" s="38"/>
      <c r="L172" s="38"/>
      <c r="M172" s="38"/>
      <c r="N172" s="38"/>
      <c r="O172" s="38"/>
      <c r="P172" s="38"/>
      <c r="Q172" s="38"/>
      <c r="R172" s="38"/>
      <c r="S172" s="38"/>
      <c r="T172" s="38"/>
      <c r="U172" s="38"/>
      <c r="V172" s="38"/>
      <c r="W172" s="38"/>
    </row>
    <row r="173" spans="1:23" s="124" customFormat="1">
      <c r="A173" s="25" t="s">
        <v>594</v>
      </c>
      <c r="B173" s="26" t="s">
        <v>584</v>
      </c>
      <c r="C173" s="36" t="s">
        <v>28</v>
      </c>
      <c r="D173" s="76">
        <v>9</v>
      </c>
      <c r="E173" s="100"/>
      <c r="F173" s="27">
        <f t="shared" si="14"/>
        <v>0</v>
      </c>
      <c r="H173" s="38"/>
      <c r="I173" s="38"/>
      <c r="J173" s="38"/>
      <c r="K173" s="38"/>
      <c r="L173" s="38"/>
      <c r="M173" s="38"/>
      <c r="N173" s="38"/>
      <c r="O173" s="38"/>
      <c r="P173" s="38"/>
      <c r="Q173" s="38"/>
      <c r="R173" s="38"/>
      <c r="S173" s="38"/>
      <c r="T173" s="38"/>
      <c r="U173" s="38"/>
      <c r="V173" s="38"/>
      <c r="W173" s="38"/>
    </row>
    <row r="174" spans="1:23" s="124" customFormat="1" ht="24">
      <c r="A174" s="25" t="s">
        <v>595</v>
      </c>
      <c r="B174" s="26" t="s">
        <v>814</v>
      </c>
      <c r="C174" s="36" t="s">
        <v>28</v>
      </c>
      <c r="D174" s="76">
        <v>30</v>
      </c>
      <c r="E174" s="100"/>
      <c r="F174" s="27">
        <f t="shared" si="14"/>
        <v>0</v>
      </c>
      <c r="H174" s="38"/>
      <c r="I174" s="38"/>
      <c r="J174" s="38"/>
      <c r="K174" s="38"/>
      <c r="L174" s="38"/>
      <c r="M174" s="38"/>
      <c r="N174" s="38"/>
      <c r="O174" s="38"/>
      <c r="P174" s="38"/>
      <c r="Q174" s="38"/>
      <c r="R174" s="38"/>
      <c r="S174" s="38"/>
      <c r="T174" s="38"/>
      <c r="U174" s="38"/>
      <c r="V174" s="38"/>
      <c r="W174" s="38"/>
    </row>
    <row r="175" spans="1:23" s="124" customFormat="1">
      <c r="A175" s="25" t="s">
        <v>596</v>
      </c>
      <c r="B175" s="26" t="s">
        <v>585</v>
      </c>
      <c r="C175" s="36" t="s">
        <v>28</v>
      </c>
      <c r="D175" s="76">
        <v>9</v>
      </c>
      <c r="E175" s="100"/>
      <c r="F175" s="27">
        <f t="shared" si="14"/>
        <v>0</v>
      </c>
      <c r="H175" s="38"/>
      <c r="I175" s="38"/>
      <c r="J175" s="38"/>
      <c r="K175" s="38"/>
      <c r="L175" s="38"/>
      <c r="M175" s="38"/>
      <c r="N175" s="38"/>
      <c r="O175" s="38"/>
      <c r="P175" s="38"/>
      <c r="Q175" s="38"/>
      <c r="R175" s="38"/>
      <c r="S175" s="38"/>
      <c r="T175" s="38"/>
      <c r="U175" s="38"/>
      <c r="V175" s="38"/>
      <c r="W175" s="38"/>
    </row>
    <row r="176" spans="1:23" s="124" customFormat="1" ht="24">
      <c r="A176" s="25" t="s">
        <v>597</v>
      </c>
      <c r="B176" s="26" t="s">
        <v>815</v>
      </c>
      <c r="C176" s="36" t="s">
        <v>28</v>
      </c>
      <c r="D176" s="76">
        <v>30</v>
      </c>
      <c r="E176" s="100"/>
      <c r="F176" s="27">
        <f t="shared" si="14"/>
        <v>0</v>
      </c>
      <c r="H176" s="38"/>
      <c r="I176" s="38"/>
      <c r="J176" s="38"/>
      <c r="K176" s="38"/>
      <c r="L176" s="38"/>
      <c r="M176" s="38"/>
      <c r="N176" s="38"/>
      <c r="O176" s="38"/>
      <c r="P176" s="38"/>
      <c r="Q176" s="38"/>
      <c r="R176" s="38"/>
      <c r="S176" s="38"/>
      <c r="T176" s="38"/>
      <c r="U176" s="38"/>
      <c r="V176" s="38"/>
      <c r="W176" s="38"/>
    </row>
    <row r="177" spans="1:23" s="124" customFormat="1" ht="24">
      <c r="A177" s="25" t="s">
        <v>598</v>
      </c>
      <c r="B177" s="26" t="s">
        <v>586</v>
      </c>
      <c r="C177" s="36" t="s">
        <v>28</v>
      </c>
      <c r="D177" s="76">
        <v>30</v>
      </c>
      <c r="E177" s="100"/>
      <c r="F177" s="27">
        <f t="shared" si="14"/>
        <v>0</v>
      </c>
      <c r="H177" s="38"/>
      <c r="I177" s="38"/>
      <c r="J177" s="38"/>
      <c r="K177" s="38"/>
      <c r="L177" s="38"/>
      <c r="M177" s="38"/>
      <c r="N177" s="38"/>
      <c r="O177" s="38"/>
      <c r="P177" s="38"/>
      <c r="Q177" s="38"/>
      <c r="R177" s="38"/>
      <c r="S177" s="38"/>
      <c r="T177" s="38"/>
      <c r="U177" s="38"/>
      <c r="V177" s="38"/>
      <c r="W177" s="38"/>
    </row>
    <row r="178" spans="1:23" s="124" customFormat="1" ht="36">
      <c r="A178" s="25" t="s">
        <v>599</v>
      </c>
      <c r="B178" s="26" t="s">
        <v>587</v>
      </c>
      <c r="C178" s="36" t="s">
        <v>28</v>
      </c>
      <c r="D178" s="76">
        <v>40</v>
      </c>
      <c r="E178" s="100"/>
      <c r="F178" s="27">
        <f t="shared" si="14"/>
        <v>0</v>
      </c>
      <c r="H178" s="38"/>
      <c r="I178" s="38"/>
      <c r="J178" s="38"/>
      <c r="K178" s="38"/>
      <c r="L178" s="38"/>
      <c r="M178" s="38"/>
      <c r="N178" s="38"/>
      <c r="O178" s="38"/>
      <c r="P178" s="38"/>
      <c r="Q178" s="38"/>
      <c r="R178" s="38"/>
      <c r="S178" s="38"/>
      <c r="T178" s="38"/>
      <c r="U178" s="38"/>
      <c r="V178" s="38"/>
      <c r="W178" s="38"/>
    </row>
    <row r="179" spans="1:23" s="124" customFormat="1" ht="36">
      <c r="A179" s="25" t="s">
        <v>600</v>
      </c>
      <c r="B179" s="26" t="s">
        <v>588</v>
      </c>
      <c r="C179" s="36" t="s">
        <v>28</v>
      </c>
      <c r="D179" s="76">
        <v>5</v>
      </c>
      <c r="E179" s="100"/>
      <c r="F179" s="27">
        <f t="shared" si="14"/>
        <v>0</v>
      </c>
      <c r="H179" s="38"/>
      <c r="I179" s="38"/>
      <c r="J179" s="38"/>
      <c r="K179" s="38"/>
      <c r="L179" s="38"/>
      <c r="M179" s="38"/>
      <c r="N179" s="38"/>
      <c r="O179" s="38"/>
      <c r="P179" s="38"/>
      <c r="Q179" s="38"/>
      <c r="R179" s="38"/>
      <c r="S179" s="38"/>
      <c r="T179" s="38"/>
      <c r="U179" s="38"/>
      <c r="V179" s="38"/>
      <c r="W179" s="38"/>
    </row>
    <row r="180" spans="1:23" s="124" customFormat="1">
      <c r="A180" s="25" t="s">
        <v>601</v>
      </c>
      <c r="B180" s="55" t="s">
        <v>589</v>
      </c>
      <c r="C180" s="37" t="s">
        <v>28</v>
      </c>
      <c r="D180" s="78">
        <v>18</v>
      </c>
      <c r="E180" s="100"/>
      <c r="F180" s="27">
        <f t="shared" si="14"/>
        <v>0</v>
      </c>
      <c r="H180" s="38"/>
      <c r="I180" s="38"/>
      <c r="J180" s="38"/>
      <c r="K180" s="38"/>
      <c r="L180" s="38"/>
      <c r="M180" s="38"/>
      <c r="N180" s="38"/>
      <c r="O180" s="38"/>
      <c r="P180" s="38"/>
      <c r="Q180" s="38"/>
      <c r="R180" s="38"/>
      <c r="S180" s="38"/>
      <c r="T180" s="38"/>
      <c r="U180" s="38"/>
      <c r="V180" s="38"/>
      <c r="W180" s="38"/>
    </row>
    <row r="181" spans="1:23" s="124" customFormat="1" ht="14.25">
      <c r="A181" s="23" t="s">
        <v>602</v>
      </c>
      <c r="B181" s="23" t="s">
        <v>607</v>
      </c>
      <c r="C181" s="36"/>
      <c r="D181" s="75"/>
      <c r="E181" s="115"/>
      <c r="F181" s="24"/>
      <c r="H181" s="38"/>
      <c r="I181" s="38"/>
      <c r="J181" s="38"/>
      <c r="K181" s="38"/>
      <c r="L181" s="38"/>
      <c r="M181" s="38"/>
      <c r="N181" s="38"/>
      <c r="O181" s="38"/>
      <c r="P181" s="38"/>
      <c r="Q181" s="38"/>
      <c r="R181" s="38"/>
      <c r="S181" s="38"/>
      <c r="T181" s="38"/>
      <c r="U181" s="38"/>
      <c r="V181" s="38"/>
      <c r="W181" s="38"/>
    </row>
    <row r="182" spans="1:23" s="124" customFormat="1" ht="60">
      <c r="A182" s="25" t="s">
        <v>603</v>
      </c>
      <c r="B182" s="26" t="s">
        <v>604</v>
      </c>
      <c r="C182" s="36" t="s">
        <v>158</v>
      </c>
      <c r="D182" s="76">
        <v>1</v>
      </c>
      <c r="E182" s="100"/>
      <c r="F182" s="27">
        <f t="shared" ref="F182:F184" si="15">D182*E182</f>
        <v>0</v>
      </c>
      <c r="H182" s="38"/>
      <c r="I182" s="38"/>
      <c r="J182" s="38"/>
      <c r="K182" s="38"/>
      <c r="L182" s="38"/>
      <c r="M182" s="38"/>
      <c r="N182" s="38"/>
      <c r="O182" s="38"/>
      <c r="P182" s="38"/>
      <c r="Q182" s="38"/>
      <c r="R182" s="38"/>
      <c r="S182" s="38"/>
      <c r="T182" s="38"/>
      <c r="U182" s="38"/>
      <c r="V182" s="38"/>
      <c r="W182" s="38"/>
    </row>
    <row r="183" spans="1:23" s="124" customFormat="1" ht="24">
      <c r="A183" s="25" t="s">
        <v>711</v>
      </c>
      <c r="B183" s="26" t="s">
        <v>605</v>
      </c>
      <c r="C183" s="36" t="s">
        <v>28</v>
      </c>
      <c r="D183" s="76">
        <v>2</v>
      </c>
      <c r="E183" s="100"/>
      <c r="F183" s="27">
        <f t="shared" si="15"/>
        <v>0</v>
      </c>
      <c r="H183" s="38"/>
      <c r="I183" s="38"/>
      <c r="J183" s="38"/>
      <c r="K183" s="38"/>
      <c r="L183" s="38"/>
      <c r="M183" s="38"/>
      <c r="N183" s="38"/>
      <c r="O183" s="38"/>
      <c r="P183" s="38"/>
      <c r="Q183" s="38"/>
      <c r="R183" s="38"/>
      <c r="S183" s="38"/>
      <c r="T183" s="38"/>
      <c r="U183" s="38"/>
      <c r="V183" s="38"/>
      <c r="W183" s="38"/>
    </row>
    <row r="184" spans="1:23" s="124" customFormat="1" ht="24">
      <c r="A184" s="25" t="s">
        <v>712</v>
      </c>
      <c r="B184" s="26" t="s">
        <v>606</v>
      </c>
      <c r="C184" s="36" t="s">
        <v>28</v>
      </c>
      <c r="D184" s="76">
        <v>15</v>
      </c>
      <c r="E184" s="100"/>
      <c r="F184" s="27">
        <f t="shared" si="15"/>
        <v>0</v>
      </c>
      <c r="H184" s="38"/>
      <c r="I184" s="38"/>
      <c r="J184" s="38"/>
      <c r="K184" s="38"/>
      <c r="L184" s="38"/>
      <c r="M184" s="38"/>
      <c r="N184" s="38"/>
      <c r="O184" s="38"/>
      <c r="P184" s="38"/>
      <c r="Q184" s="38"/>
      <c r="R184" s="38"/>
      <c r="S184" s="38"/>
      <c r="T184" s="38"/>
      <c r="U184" s="38"/>
      <c r="V184" s="38"/>
      <c r="W184" s="38"/>
    </row>
    <row r="185" spans="1:23" s="124" customFormat="1" ht="38.25">
      <c r="A185" s="23" t="s">
        <v>816</v>
      </c>
      <c r="B185" s="23" t="s">
        <v>818</v>
      </c>
      <c r="C185" s="36"/>
      <c r="D185" s="75"/>
      <c r="E185" s="115"/>
      <c r="F185" s="24"/>
      <c r="H185" s="38"/>
      <c r="I185" s="38"/>
      <c r="J185" s="38"/>
      <c r="K185" s="38"/>
      <c r="L185" s="38"/>
      <c r="M185" s="38"/>
      <c r="N185" s="38"/>
      <c r="O185" s="38"/>
      <c r="P185" s="38"/>
      <c r="Q185" s="38"/>
      <c r="R185" s="38"/>
      <c r="S185" s="38"/>
      <c r="T185" s="38"/>
      <c r="U185" s="38"/>
      <c r="V185" s="38"/>
      <c r="W185" s="38"/>
    </row>
    <row r="186" spans="1:23" s="124" customFormat="1">
      <c r="A186" s="25" t="s">
        <v>817</v>
      </c>
      <c r="B186" s="26" t="s">
        <v>819</v>
      </c>
      <c r="C186" s="36" t="s">
        <v>28</v>
      </c>
      <c r="D186" s="76">
        <v>3</v>
      </c>
      <c r="E186" s="100"/>
      <c r="F186" s="27">
        <f t="shared" ref="F186" si="16">D186*E186</f>
        <v>0</v>
      </c>
      <c r="H186" s="38"/>
      <c r="I186" s="38"/>
      <c r="J186" s="38"/>
      <c r="K186" s="38"/>
      <c r="L186" s="38"/>
      <c r="M186" s="38"/>
      <c r="N186" s="38"/>
      <c r="O186" s="38"/>
      <c r="P186" s="38"/>
      <c r="Q186" s="38"/>
      <c r="R186" s="38"/>
      <c r="S186" s="38"/>
      <c r="T186" s="38"/>
      <c r="U186" s="38"/>
      <c r="V186" s="38"/>
      <c r="W186" s="38"/>
    </row>
  </sheetData>
  <sheetProtection algorithmName="SHA-512" hashValue="mn685dqfpx9HySqlVgjZH0Agg1dh5kfUtqyDehO6yjiOf8xJVLD4JcDGismwJzEje/CLK0EAHa5AlcfNxSA1aw==" saltValue="WPojvq7JDZECsCp7JwAsbg=="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1" manualBreakCount="1">
    <brk id="55"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6AB78-EB27-4C43-A246-8B90192A1B03}">
  <sheetPr>
    <pageSetUpPr fitToPage="1"/>
  </sheetPr>
  <dimension ref="A1:W48"/>
  <sheetViews>
    <sheetView view="pageBreakPreview" zoomScaleNormal="100" zoomScaleSheetLayoutView="100" workbookViewId="0">
      <pane ySplit="1" topLeftCell="A2" activePane="bottomLeft" state="frozen"/>
      <selection activeCell="B5" sqref="B5"/>
      <selection pane="bottomLeft" activeCell="E20" sqref="E20"/>
    </sheetView>
  </sheetViews>
  <sheetFormatPr defaultRowHeight="12.75"/>
  <cols>
    <col min="1" max="1" width="13.7109375" style="38" customWidth="1"/>
    <col min="2" max="2" width="80.7109375" style="38" customWidth="1"/>
    <col min="3" max="3" width="5.7109375" style="40" customWidth="1"/>
    <col min="4" max="5" width="11.7109375" style="77" customWidth="1"/>
    <col min="6" max="6" width="17.7109375" style="39" customWidth="1"/>
    <col min="7" max="7" width="9.140625" style="124"/>
    <col min="8" max="16384" width="9.140625" style="38"/>
  </cols>
  <sheetData>
    <row r="1" spans="1:23" s="102" customFormat="1" ht="13.5" thickBot="1">
      <c r="A1" s="1" t="s">
        <v>0</v>
      </c>
      <c r="B1" s="2" t="s">
        <v>1</v>
      </c>
      <c r="C1" s="2" t="s">
        <v>2</v>
      </c>
      <c r="D1" s="3" t="s">
        <v>3</v>
      </c>
      <c r="E1" s="4" t="s">
        <v>37</v>
      </c>
      <c r="F1" s="5" t="s">
        <v>38</v>
      </c>
      <c r="G1" s="101"/>
    </row>
    <row r="2" spans="1:23" s="102" customFormat="1" ht="15.75">
      <c r="A2" s="6" t="s">
        <v>4</v>
      </c>
      <c r="B2" s="6" t="s">
        <v>694</v>
      </c>
      <c r="C2" s="64"/>
      <c r="D2" s="64" t="s">
        <v>5</v>
      </c>
      <c r="E2" s="103"/>
      <c r="F2" s="8"/>
      <c r="G2" s="101"/>
    </row>
    <row r="3" spans="1:23" s="102" customFormat="1" ht="15">
      <c r="A3" s="47" t="s">
        <v>696</v>
      </c>
      <c r="B3" s="47" t="s">
        <v>697</v>
      </c>
      <c r="C3" s="48"/>
      <c r="D3" s="68"/>
      <c r="E3" s="104"/>
      <c r="F3" s="53">
        <f>SUM(F4:F5)</f>
        <v>0</v>
      </c>
      <c r="G3" s="101"/>
    </row>
    <row r="4" spans="1:23" s="102" customFormat="1">
      <c r="A4" s="85" t="s">
        <v>698</v>
      </c>
      <c r="B4" s="85" t="s">
        <v>702</v>
      </c>
      <c r="C4" s="86"/>
      <c r="D4" s="87"/>
      <c r="E4" s="126"/>
      <c r="F4" s="88">
        <f>F13</f>
        <v>0</v>
      </c>
      <c r="G4" s="101"/>
    </row>
    <row r="5" spans="1:23" s="102" customFormat="1">
      <c r="A5" s="89" t="s">
        <v>775</v>
      </c>
      <c r="B5" s="89" t="s">
        <v>673</v>
      </c>
      <c r="C5" s="90"/>
      <c r="D5" s="91"/>
      <c r="E5" s="127"/>
      <c r="F5" s="92">
        <f>F41</f>
        <v>0</v>
      </c>
      <c r="G5" s="101"/>
    </row>
    <row r="6" spans="1:23" s="102" customFormat="1">
      <c r="A6" s="95"/>
      <c r="B6" s="96"/>
      <c r="C6" s="96"/>
      <c r="D6" s="97"/>
      <c r="E6" s="98"/>
      <c r="F6" s="99"/>
      <c r="G6" s="101"/>
    </row>
    <row r="7" spans="1:23" s="102" customFormat="1">
      <c r="A7" s="95"/>
      <c r="B7" s="96"/>
      <c r="C7" s="96"/>
      <c r="D7" s="97"/>
      <c r="E7" s="98"/>
      <c r="F7" s="99"/>
      <c r="G7" s="101"/>
    </row>
    <row r="8" spans="1:23" s="102" customFormat="1">
      <c r="A8" s="95"/>
      <c r="B8" s="96"/>
      <c r="C8" s="96"/>
      <c r="D8" s="97"/>
      <c r="E8" s="98"/>
      <c r="F8" s="99"/>
      <c r="G8" s="101"/>
    </row>
    <row r="9" spans="1:23" s="102" customFormat="1">
      <c r="A9" s="95"/>
      <c r="B9" s="96"/>
      <c r="C9" s="96"/>
      <c r="D9" s="97"/>
      <c r="E9" s="98"/>
      <c r="F9" s="99"/>
      <c r="G9" s="101"/>
    </row>
    <row r="10" spans="1:23" s="102" customFormat="1">
      <c r="A10" s="95"/>
      <c r="B10" s="96"/>
      <c r="C10" s="96"/>
      <c r="D10" s="97"/>
      <c r="E10" s="98"/>
      <c r="F10" s="99"/>
      <c r="G10" s="101"/>
    </row>
    <row r="11" spans="1:23" s="124" customFormat="1" ht="15.75">
      <c r="A11" s="6" t="s">
        <v>4</v>
      </c>
      <c r="B11" s="6" t="s">
        <v>694</v>
      </c>
      <c r="C11" s="64"/>
      <c r="D11" s="64" t="s">
        <v>5</v>
      </c>
      <c r="E11" s="103"/>
      <c r="F11" s="8"/>
      <c r="H11" s="38"/>
      <c r="I11" s="38"/>
      <c r="J11" s="38"/>
      <c r="K11" s="38"/>
      <c r="L11" s="38"/>
      <c r="M11" s="38"/>
      <c r="N11" s="38"/>
      <c r="O11" s="38"/>
      <c r="P11" s="38"/>
      <c r="Q11" s="38"/>
      <c r="R11" s="38"/>
      <c r="S11" s="38"/>
      <c r="T11" s="38"/>
      <c r="U11" s="38"/>
      <c r="V11" s="38"/>
      <c r="W11" s="38"/>
    </row>
    <row r="12" spans="1:23" s="124" customFormat="1" ht="15">
      <c r="A12" s="47" t="s">
        <v>696</v>
      </c>
      <c r="B12" s="47" t="s">
        <v>697</v>
      </c>
      <c r="C12" s="48"/>
      <c r="D12" s="68" t="s">
        <v>5</v>
      </c>
      <c r="E12" s="104"/>
      <c r="F12" s="53">
        <f>F13+F41</f>
        <v>0</v>
      </c>
      <c r="H12" s="38"/>
      <c r="I12" s="38"/>
      <c r="J12" s="38"/>
      <c r="K12" s="38"/>
      <c r="L12" s="38"/>
      <c r="M12" s="38"/>
      <c r="N12" s="38"/>
      <c r="O12" s="38"/>
      <c r="P12" s="38"/>
      <c r="Q12" s="38"/>
      <c r="R12" s="38"/>
      <c r="S12" s="38"/>
      <c r="T12" s="38"/>
      <c r="U12" s="38"/>
      <c r="V12" s="38"/>
      <c r="W12" s="38"/>
    </row>
    <row r="13" spans="1:23" s="124" customFormat="1" ht="15">
      <c r="A13" s="45" t="s">
        <v>698</v>
      </c>
      <c r="B13" s="45" t="s">
        <v>702</v>
      </c>
      <c r="C13" s="46"/>
      <c r="D13" s="73" t="s">
        <v>5</v>
      </c>
      <c r="E13" s="109"/>
      <c r="F13" s="49">
        <f>F18</f>
        <v>0</v>
      </c>
      <c r="H13" s="38"/>
      <c r="I13" s="38"/>
      <c r="J13" s="38"/>
      <c r="K13" s="38"/>
      <c r="L13" s="38"/>
      <c r="M13" s="38"/>
      <c r="N13" s="38"/>
      <c r="O13" s="38"/>
      <c r="P13" s="38"/>
      <c r="Q13" s="38"/>
      <c r="R13" s="38"/>
      <c r="S13" s="38"/>
      <c r="T13" s="38"/>
      <c r="U13" s="38"/>
      <c r="V13" s="38"/>
      <c r="W13" s="38"/>
    </row>
    <row r="14" spans="1:23" s="124" customFormat="1">
      <c r="A14" s="50" t="s">
        <v>699</v>
      </c>
      <c r="B14" s="50" t="s">
        <v>8</v>
      </c>
      <c r="C14" s="44"/>
      <c r="D14" s="74"/>
      <c r="E14" s="112"/>
      <c r="F14" s="52"/>
      <c r="H14" s="38"/>
      <c r="I14" s="38"/>
      <c r="J14" s="38"/>
      <c r="K14" s="38"/>
      <c r="L14" s="38"/>
      <c r="M14" s="38"/>
      <c r="N14" s="38"/>
      <c r="O14" s="38"/>
      <c r="P14" s="38"/>
      <c r="Q14" s="38"/>
      <c r="R14" s="38"/>
      <c r="S14" s="38"/>
      <c r="T14" s="38"/>
      <c r="U14" s="38"/>
      <c r="V14" s="38"/>
      <c r="W14" s="38"/>
    </row>
    <row r="15" spans="1:23" s="124" customFormat="1" ht="14.25">
      <c r="A15" s="23" t="s">
        <v>700</v>
      </c>
      <c r="B15" s="23" t="s">
        <v>705</v>
      </c>
      <c r="C15" s="36"/>
      <c r="D15" s="75"/>
      <c r="E15" s="115"/>
      <c r="F15" s="24"/>
      <c r="H15" s="38"/>
      <c r="I15" s="38"/>
      <c r="J15" s="38"/>
      <c r="K15" s="38"/>
      <c r="L15" s="38"/>
      <c r="M15" s="38"/>
      <c r="N15" s="38"/>
      <c r="O15" s="38"/>
      <c r="P15" s="38"/>
      <c r="Q15" s="38"/>
      <c r="R15" s="38"/>
      <c r="S15" s="38"/>
      <c r="T15" s="38"/>
      <c r="U15" s="38"/>
      <c r="V15" s="38"/>
      <c r="W15" s="38"/>
    </row>
    <row r="16" spans="1:23" s="124" customFormat="1" ht="24">
      <c r="A16" s="25" t="s">
        <v>703</v>
      </c>
      <c r="B16" s="26" t="s">
        <v>704</v>
      </c>
      <c r="C16" s="36"/>
      <c r="D16" s="75"/>
      <c r="E16" s="115"/>
      <c r="F16" s="24"/>
      <c r="H16" s="38"/>
      <c r="I16" s="38"/>
      <c r="J16" s="38"/>
      <c r="K16" s="38"/>
      <c r="L16" s="38"/>
      <c r="M16" s="38"/>
      <c r="N16" s="38"/>
      <c r="O16" s="38"/>
      <c r="P16" s="38"/>
      <c r="Q16" s="38"/>
      <c r="R16" s="38"/>
      <c r="S16" s="38"/>
      <c r="T16" s="38"/>
      <c r="U16" s="38"/>
      <c r="V16" s="38"/>
      <c r="W16" s="38"/>
    </row>
    <row r="17" spans="1:23" s="124" customFormat="1" ht="24">
      <c r="A17" s="25" t="s">
        <v>709</v>
      </c>
      <c r="B17" s="26" t="s">
        <v>701</v>
      </c>
      <c r="C17" s="36"/>
      <c r="D17" s="75"/>
      <c r="E17" s="115"/>
      <c r="F17" s="24"/>
      <c r="H17" s="38"/>
      <c r="I17" s="38"/>
      <c r="J17" s="38"/>
      <c r="K17" s="38"/>
      <c r="L17" s="38"/>
      <c r="M17" s="38"/>
      <c r="N17" s="38"/>
      <c r="O17" s="38"/>
      <c r="P17" s="38"/>
      <c r="Q17" s="38"/>
      <c r="R17" s="38"/>
      <c r="S17" s="38"/>
      <c r="T17" s="38"/>
      <c r="U17" s="38"/>
      <c r="V17" s="38"/>
      <c r="W17" s="38"/>
    </row>
    <row r="18" spans="1:23" s="124" customFormat="1">
      <c r="A18" s="50" t="s">
        <v>706</v>
      </c>
      <c r="B18" s="50" t="s">
        <v>707</v>
      </c>
      <c r="C18" s="44"/>
      <c r="D18" s="74"/>
      <c r="E18" s="112"/>
      <c r="F18" s="82">
        <f>SUM(F19:F38)</f>
        <v>0</v>
      </c>
      <c r="H18" s="38"/>
      <c r="I18" s="38"/>
      <c r="J18" s="38"/>
      <c r="K18" s="38"/>
      <c r="L18" s="38"/>
      <c r="M18" s="38"/>
      <c r="N18" s="38"/>
      <c r="O18" s="38"/>
      <c r="P18" s="38"/>
      <c r="Q18" s="38"/>
      <c r="R18" s="38"/>
      <c r="S18" s="38"/>
      <c r="T18" s="38"/>
      <c r="U18" s="38"/>
      <c r="V18" s="38"/>
      <c r="W18" s="38"/>
    </row>
    <row r="19" spans="1:23" s="124" customFormat="1" ht="14.25">
      <c r="A19" s="23" t="s">
        <v>708</v>
      </c>
      <c r="B19" s="23" t="s">
        <v>710</v>
      </c>
      <c r="C19" s="36"/>
      <c r="D19" s="75"/>
      <c r="E19" s="115"/>
      <c r="F19" s="24"/>
      <c r="H19" s="38"/>
      <c r="I19" s="38"/>
      <c r="J19" s="38"/>
      <c r="K19" s="38"/>
      <c r="L19" s="38"/>
      <c r="M19" s="38"/>
      <c r="N19" s="38"/>
      <c r="O19" s="38"/>
      <c r="P19" s="38"/>
      <c r="Q19" s="38"/>
      <c r="R19" s="38"/>
      <c r="S19" s="38"/>
      <c r="T19" s="38"/>
      <c r="U19" s="38"/>
      <c r="V19" s="38"/>
      <c r="W19" s="38"/>
    </row>
    <row r="20" spans="1:23" s="124" customFormat="1" ht="24">
      <c r="A20" s="25" t="s">
        <v>779</v>
      </c>
      <c r="B20" s="26" t="s">
        <v>713</v>
      </c>
      <c r="C20" s="36" t="s">
        <v>158</v>
      </c>
      <c r="D20" s="76">
        <v>1</v>
      </c>
      <c r="E20" s="100"/>
      <c r="F20" s="27">
        <f t="shared" ref="F20:F38" si="0">D20*E20</f>
        <v>0</v>
      </c>
      <c r="H20" s="38"/>
      <c r="I20" s="38"/>
      <c r="J20" s="38"/>
      <c r="K20" s="38"/>
      <c r="L20" s="38"/>
      <c r="M20" s="38"/>
      <c r="N20" s="38"/>
      <c r="O20" s="38"/>
      <c r="P20" s="38"/>
      <c r="Q20" s="38"/>
      <c r="R20" s="38"/>
      <c r="S20" s="38"/>
      <c r="T20" s="38"/>
      <c r="U20" s="38"/>
      <c r="V20" s="38"/>
      <c r="W20" s="38"/>
    </row>
    <row r="21" spans="1:23" s="124" customFormat="1" ht="24">
      <c r="A21" s="25" t="s">
        <v>780</v>
      </c>
      <c r="B21" s="26" t="s">
        <v>714</v>
      </c>
      <c r="C21" s="36" t="s">
        <v>158</v>
      </c>
      <c r="D21" s="76">
        <v>1</v>
      </c>
      <c r="E21" s="100"/>
      <c r="F21" s="27">
        <f t="shared" si="0"/>
        <v>0</v>
      </c>
      <c r="H21" s="38"/>
      <c r="I21" s="38"/>
      <c r="J21" s="38"/>
      <c r="K21" s="38"/>
      <c r="L21" s="38"/>
      <c r="M21" s="38"/>
      <c r="N21" s="38"/>
      <c r="O21" s="38"/>
      <c r="P21" s="38"/>
      <c r="Q21" s="38"/>
      <c r="R21" s="38"/>
      <c r="S21" s="38"/>
      <c r="T21" s="38"/>
      <c r="U21" s="38"/>
      <c r="V21" s="38"/>
      <c r="W21" s="38"/>
    </row>
    <row r="22" spans="1:23" s="124" customFormat="1" ht="84">
      <c r="A22" s="25" t="s">
        <v>781</v>
      </c>
      <c r="B22" s="26" t="s">
        <v>715</v>
      </c>
      <c r="C22" s="36" t="s">
        <v>158</v>
      </c>
      <c r="D22" s="76">
        <v>2</v>
      </c>
      <c r="E22" s="100"/>
      <c r="F22" s="27">
        <f t="shared" si="0"/>
        <v>0</v>
      </c>
      <c r="H22" s="38"/>
      <c r="I22" s="38"/>
      <c r="J22" s="38"/>
      <c r="K22" s="38"/>
      <c r="L22" s="38"/>
      <c r="M22" s="38"/>
      <c r="N22" s="38"/>
      <c r="O22" s="38"/>
      <c r="P22" s="38"/>
      <c r="Q22" s="38"/>
      <c r="R22" s="38"/>
      <c r="S22" s="38"/>
      <c r="T22" s="38"/>
      <c r="U22" s="38"/>
      <c r="V22" s="38"/>
      <c r="W22" s="38"/>
    </row>
    <row r="23" spans="1:23" s="124" customFormat="1" ht="24">
      <c r="A23" s="25" t="s">
        <v>782</v>
      </c>
      <c r="B23" s="26" t="s">
        <v>716</v>
      </c>
      <c r="C23" s="36" t="s">
        <v>158</v>
      </c>
      <c r="D23" s="76">
        <v>6</v>
      </c>
      <c r="E23" s="100"/>
      <c r="F23" s="27">
        <f t="shared" si="0"/>
        <v>0</v>
      </c>
      <c r="H23" s="38"/>
      <c r="I23" s="38"/>
      <c r="J23" s="38"/>
      <c r="K23" s="38"/>
      <c r="L23" s="38"/>
      <c r="M23" s="38"/>
      <c r="N23" s="38"/>
      <c r="O23" s="38"/>
      <c r="P23" s="38"/>
      <c r="Q23" s="38"/>
      <c r="R23" s="38"/>
      <c r="S23" s="38"/>
      <c r="T23" s="38"/>
      <c r="U23" s="38"/>
      <c r="V23" s="38"/>
      <c r="W23" s="38"/>
    </row>
    <row r="24" spans="1:23" s="124" customFormat="1">
      <c r="A24" s="25" t="s">
        <v>783</v>
      </c>
      <c r="B24" s="26" t="s">
        <v>717</v>
      </c>
      <c r="C24" s="36" t="s">
        <v>158</v>
      </c>
      <c r="D24" s="76">
        <v>2</v>
      </c>
      <c r="E24" s="100"/>
      <c r="F24" s="27">
        <f t="shared" si="0"/>
        <v>0</v>
      </c>
      <c r="H24" s="38"/>
      <c r="I24" s="38"/>
      <c r="J24" s="38"/>
      <c r="K24" s="38"/>
      <c r="L24" s="38"/>
      <c r="M24" s="38"/>
      <c r="N24" s="38"/>
      <c r="O24" s="38"/>
      <c r="P24" s="38"/>
      <c r="Q24" s="38"/>
      <c r="R24" s="38"/>
      <c r="S24" s="38"/>
      <c r="T24" s="38"/>
      <c r="U24" s="38"/>
      <c r="V24" s="38"/>
      <c r="W24" s="38"/>
    </row>
    <row r="25" spans="1:23" s="124" customFormat="1">
      <c r="A25" s="25" t="s">
        <v>784</v>
      </c>
      <c r="B25" s="26" t="s">
        <v>718</v>
      </c>
      <c r="C25" s="36" t="s">
        <v>158</v>
      </c>
      <c r="D25" s="76">
        <v>6</v>
      </c>
      <c r="E25" s="100"/>
      <c r="F25" s="27">
        <f t="shared" si="0"/>
        <v>0</v>
      </c>
      <c r="H25" s="38"/>
      <c r="I25" s="38"/>
      <c r="J25" s="38"/>
      <c r="K25" s="38"/>
      <c r="L25" s="38"/>
      <c r="M25" s="38"/>
      <c r="N25" s="38"/>
      <c r="O25" s="38"/>
      <c r="P25" s="38"/>
      <c r="Q25" s="38"/>
      <c r="R25" s="38"/>
      <c r="S25" s="38"/>
      <c r="T25" s="38"/>
      <c r="U25" s="38"/>
      <c r="V25" s="38"/>
      <c r="W25" s="38"/>
    </row>
    <row r="26" spans="1:23" s="124" customFormat="1" ht="24">
      <c r="A26" s="25" t="s">
        <v>785</v>
      </c>
      <c r="B26" s="26" t="s">
        <v>719</v>
      </c>
      <c r="C26" s="36" t="s">
        <v>158</v>
      </c>
      <c r="D26" s="76">
        <v>8</v>
      </c>
      <c r="E26" s="100"/>
      <c r="F26" s="27">
        <f t="shared" si="0"/>
        <v>0</v>
      </c>
      <c r="H26" s="38"/>
      <c r="I26" s="38"/>
      <c r="J26" s="38"/>
      <c r="K26" s="38"/>
      <c r="L26" s="38"/>
      <c r="M26" s="38"/>
      <c r="N26" s="38"/>
      <c r="O26" s="38"/>
      <c r="P26" s="38"/>
      <c r="Q26" s="38"/>
      <c r="R26" s="38"/>
      <c r="S26" s="38"/>
      <c r="T26" s="38"/>
      <c r="U26" s="38"/>
      <c r="V26" s="38"/>
      <c r="W26" s="38"/>
    </row>
    <row r="27" spans="1:23" s="124" customFormat="1" ht="24">
      <c r="A27" s="25" t="s">
        <v>786</v>
      </c>
      <c r="B27" s="26" t="s">
        <v>720</v>
      </c>
      <c r="C27" s="36" t="s">
        <v>158</v>
      </c>
      <c r="D27" s="76">
        <v>8</v>
      </c>
      <c r="E27" s="100"/>
      <c r="F27" s="27">
        <f t="shared" si="0"/>
        <v>0</v>
      </c>
      <c r="H27" s="38"/>
      <c r="I27" s="38"/>
      <c r="J27" s="38"/>
      <c r="K27" s="38"/>
      <c r="L27" s="38"/>
      <c r="M27" s="38"/>
      <c r="N27" s="38"/>
      <c r="O27" s="38"/>
      <c r="P27" s="38"/>
      <c r="Q27" s="38"/>
      <c r="R27" s="38"/>
      <c r="S27" s="38"/>
      <c r="T27" s="38"/>
      <c r="U27" s="38"/>
      <c r="V27" s="38"/>
      <c r="W27" s="38"/>
    </row>
    <row r="28" spans="1:23" s="124" customFormat="1">
      <c r="A28" s="25" t="s">
        <v>787</v>
      </c>
      <c r="B28" s="26" t="s">
        <v>721</v>
      </c>
      <c r="C28" s="36" t="s">
        <v>29</v>
      </c>
      <c r="D28" s="75">
        <v>115</v>
      </c>
      <c r="E28" s="100"/>
      <c r="F28" s="27">
        <f t="shared" si="0"/>
        <v>0</v>
      </c>
      <c r="H28" s="38"/>
      <c r="I28" s="38"/>
      <c r="J28" s="38"/>
      <c r="K28" s="38"/>
      <c r="L28" s="38"/>
      <c r="M28" s="38"/>
      <c r="N28" s="38"/>
      <c r="O28" s="38"/>
      <c r="P28" s="38"/>
      <c r="Q28" s="38"/>
      <c r="R28" s="38"/>
      <c r="S28" s="38"/>
      <c r="T28" s="38"/>
      <c r="U28" s="38"/>
      <c r="V28" s="38"/>
      <c r="W28" s="38"/>
    </row>
    <row r="29" spans="1:23" s="124" customFormat="1" ht="24">
      <c r="A29" s="25" t="s">
        <v>788</v>
      </c>
      <c r="B29" s="26" t="s">
        <v>722</v>
      </c>
      <c r="C29" s="36" t="s">
        <v>158</v>
      </c>
      <c r="D29" s="76">
        <v>1</v>
      </c>
      <c r="E29" s="100"/>
      <c r="F29" s="27">
        <f t="shared" si="0"/>
        <v>0</v>
      </c>
      <c r="H29" s="38"/>
      <c r="I29" s="38"/>
      <c r="J29" s="38"/>
      <c r="K29" s="38"/>
      <c r="L29" s="38"/>
      <c r="M29" s="38"/>
      <c r="N29" s="38"/>
      <c r="O29" s="38"/>
      <c r="P29" s="38"/>
      <c r="Q29" s="38"/>
      <c r="R29" s="38"/>
      <c r="S29" s="38"/>
      <c r="T29" s="38"/>
      <c r="U29" s="38"/>
      <c r="V29" s="38"/>
      <c r="W29" s="38"/>
    </row>
    <row r="30" spans="1:23" s="124" customFormat="1" ht="48">
      <c r="A30" s="25" t="s">
        <v>789</v>
      </c>
      <c r="B30" s="26" t="s">
        <v>723</v>
      </c>
      <c r="C30" s="36" t="s">
        <v>158</v>
      </c>
      <c r="D30" s="76">
        <v>2</v>
      </c>
      <c r="E30" s="100"/>
      <c r="F30" s="27">
        <f t="shared" si="0"/>
        <v>0</v>
      </c>
      <c r="H30" s="38"/>
      <c r="I30" s="38"/>
      <c r="J30" s="38"/>
      <c r="K30" s="38"/>
      <c r="L30" s="38"/>
      <c r="M30" s="38"/>
      <c r="N30" s="38"/>
      <c r="O30" s="38"/>
      <c r="P30" s="38"/>
      <c r="Q30" s="38"/>
      <c r="R30" s="38"/>
      <c r="S30" s="38"/>
      <c r="T30" s="38"/>
      <c r="U30" s="38"/>
      <c r="V30" s="38"/>
      <c r="W30" s="38"/>
    </row>
    <row r="31" spans="1:23" s="124" customFormat="1">
      <c r="A31" s="25" t="s">
        <v>790</v>
      </c>
      <c r="B31" s="26" t="s">
        <v>724</v>
      </c>
      <c r="C31" s="36" t="s">
        <v>158</v>
      </c>
      <c r="D31" s="76">
        <v>8</v>
      </c>
      <c r="E31" s="100"/>
      <c r="F31" s="27">
        <f t="shared" si="0"/>
        <v>0</v>
      </c>
      <c r="H31" s="38"/>
      <c r="I31" s="38"/>
      <c r="J31" s="38"/>
      <c r="K31" s="38"/>
      <c r="L31" s="38"/>
      <c r="M31" s="38"/>
      <c r="N31" s="38"/>
      <c r="O31" s="38"/>
      <c r="P31" s="38"/>
      <c r="Q31" s="38"/>
      <c r="R31" s="38"/>
      <c r="S31" s="38"/>
      <c r="T31" s="38"/>
      <c r="U31" s="38"/>
      <c r="V31" s="38"/>
      <c r="W31" s="38"/>
    </row>
    <row r="32" spans="1:23" s="124" customFormat="1">
      <c r="A32" s="25" t="s">
        <v>791</v>
      </c>
      <c r="B32" s="26" t="s">
        <v>725</v>
      </c>
      <c r="C32" s="36" t="s">
        <v>29</v>
      </c>
      <c r="D32" s="75">
        <v>80</v>
      </c>
      <c r="E32" s="100"/>
      <c r="F32" s="27">
        <f t="shared" si="0"/>
        <v>0</v>
      </c>
      <c r="H32" s="38"/>
      <c r="I32" s="38"/>
      <c r="J32" s="38"/>
      <c r="K32" s="38"/>
      <c r="L32" s="38"/>
      <c r="M32" s="38"/>
      <c r="N32" s="38"/>
      <c r="O32" s="38"/>
      <c r="P32" s="38"/>
      <c r="Q32" s="38"/>
      <c r="R32" s="38"/>
      <c r="S32" s="38"/>
      <c r="T32" s="38"/>
      <c r="U32" s="38"/>
      <c r="V32" s="38"/>
      <c r="W32" s="38"/>
    </row>
    <row r="33" spans="1:23" s="124" customFormat="1">
      <c r="A33" s="25" t="s">
        <v>792</v>
      </c>
      <c r="B33" s="26" t="s">
        <v>726</v>
      </c>
      <c r="C33" s="36" t="s">
        <v>29</v>
      </c>
      <c r="D33" s="75">
        <v>150</v>
      </c>
      <c r="E33" s="100"/>
      <c r="F33" s="27">
        <f t="shared" si="0"/>
        <v>0</v>
      </c>
      <c r="H33" s="38"/>
      <c r="I33" s="38"/>
      <c r="J33" s="38"/>
      <c r="K33" s="38"/>
      <c r="L33" s="38"/>
      <c r="M33" s="38"/>
      <c r="N33" s="38"/>
      <c r="O33" s="38"/>
      <c r="P33" s="38"/>
      <c r="Q33" s="38"/>
      <c r="R33" s="38"/>
      <c r="S33" s="38"/>
      <c r="T33" s="38"/>
      <c r="U33" s="38"/>
      <c r="V33" s="38"/>
      <c r="W33" s="38"/>
    </row>
    <row r="34" spans="1:23" s="124" customFormat="1">
      <c r="A34" s="25" t="s">
        <v>793</v>
      </c>
      <c r="B34" s="26" t="s">
        <v>727</v>
      </c>
      <c r="C34" s="36" t="s">
        <v>29</v>
      </c>
      <c r="D34" s="75">
        <v>150</v>
      </c>
      <c r="E34" s="100"/>
      <c r="F34" s="27">
        <f t="shared" si="0"/>
        <v>0</v>
      </c>
      <c r="H34" s="38"/>
      <c r="I34" s="38"/>
      <c r="J34" s="38"/>
      <c r="K34" s="38"/>
      <c r="L34" s="38"/>
      <c r="M34" s="38"/>
      <c r="N34" s="38"/>
      <c r="O34" s="38"/>
      <c r="P34" s="38"/>
      <c r="Q34" s="38"/>
      <c r="R34" s="38"/>
      <c r="S34" s="38"/>
      <c r="T34" s="38"/>
      <c r="U34" s="38"/>
      <c r="V34" s="38"/>
      <c r="W34" s="38"/>
    </row>
    <row r="35" spans="1:23" s="124" customFormat="1">
      <c r="A35" s="25" t="s">
        <v>794</v>
      </c>
      <c r="B35" s="26" t="s">
        <v>728</v>
      </c>
      <c r="C35" s="36" t="s">
        <v>29</v>
      </c>
      <c r="D35" s="75">
        <v>80</v>
      </c>
      <c r="E35" s="100"/>
      <c r="F35" s="27">
        <f t="shared" si="0"/>
        <v>0</v>
      </c>
      <c r="H35" s="38"/>
      <c r="I35" s="38"/>
      <c r="J35" s="38"/>
      <c r="K35" s="38"/>
      <c r="L35" s="38"/>
      <c r="M35" s="38"/>
      <c r="N35" s="38"/>
      <c r="O35" s="38"/>
      <c r="P35" s="38"/>
      <c r="Q35" s="38"/>
      <c r="R35" s="38"/>
      <c r="S35" s="38"/>
      <c r="T35" s="38"/>
      <c r="U35" s="38"/>
      <c r="V35" s="38"/>
      <c r="W35" s="38"/>
    </row>
    <row r="36" spans="1:23" s="124" customFormat="1">
      <c r="A36" s="25" t="s">
        <v>795</v>
      </c>
      <c r="B36" s="26" t="s">
        <v>729</v>
      </c>
      <c r="C36" s="36" t="s">
        <v>158</v>
      </c>
      <c r="D36" s="76">
        <v>1</v>
      </c>
      <c r="E36" s="100"/>
      <c r="F36" s="27">
        <f t="shared" si="0"/>
        <v>0</v>
      </c>
      <c r="H36" s="38"/>
      <c r="I36" s="38"/>
      <c r="J36" s="38"/>
      <c r="K36" s="38"/>
      <c r="L36" s="38"/>
      <c r="M36" s="38"/>
      <c r="N36" s="38"/>
      <c r="O36" s="38"/>
      <c r="P36" s="38"/>
      <c r="Q36" s="38"/>
      <c r="R36" s="38"/>
      <c r="S36" s="38"/>
      <c r="T36" s="38"/>
      <c r="U36" s="38"/>
      <c r="V36" s="38"/>
      <c r="W36" s="38"/>
    </row>
    <row r="37" spans="1:23" s="124" customFormat="1" ht="24">
      <c r="A37" s="25" t="s">
        <v>796</v>
      </c>
      <c r="B37" s="26" t="s">
        <v>730</v>
      </c>
      <c r="C37" s="36" t="s">
        <v>158</v>
      </c>
      <c r="D37" s="76">
        <v>1</v>
      </c>
      <c r="E37" s="100"/>
      <c r="F37" s="27">
        <f t="shared" si="0"/>
        <v>0</v>
      </c>
      <c r="H37" s="38"/>
      <c r="I37" s="38"/>
      <c r="J37" s="38"/>
      <c r="K37" s="38"/>
      <c r="L37" s="38"/>
      <c r="M37" s="38"/>
      <c r="N37" s="38"/>
      <c r="O37" s="38"/>
      <c r="P37" s="38"/>
      <c r="Q37" s="38"/>
      <c r="R37" s="38"/>
      <c r="S37" s="38"/>
      <c r="T37" s="38"/>
      <c r="U37" s="38"/>
      <c r="V37" s="38"/>
      <c r="W37" s="38"/>
    </row>
    <row r="38" spans="1:23" s="124" customFormat="1">
      <c r="A38" s="25" t="s">
        <v>797</v>
      </c>
      <c r="B38" s="26" t="s">
        <v>731</v>
      </c>
      <c r="C38" s="36" t="s">
        <v>158</v>
      </c>
      <c r="D38" s="76">
        <v>1</v>
      </c>
      <c r="E38" s="100"/>
      <c r="F38" s="27">
        <f t="shared" si="0"/>
        <v>0</v>
      </c>
      <c r="H38" s="38"/>
      <c r="I38" s="38"/>
      <c r="J38" s="38"/>
      <c r="K38" s="38"/>
      <c r="L38" s="38"/>
      <c r="M38" s="38"/>
      <c r="N38" s="38"/>
      <c r="O38" s="38"/>
      <c r="P38" s="38"/>
      <c r="Q38" s="38"/>
      <c r="R38" s="38"/>
      <c r="S38" s="38"/>
      <c r="T38" s="38"/>
      <c r="U38" s="38"/>
      <c r="V38" s="38"/>
      <c r="W38" s="38"/>
    </row>
    <row r="39" spans="1:23" s="124" customFormat="1" ht="15.75">
      <c r="A39" s="6" t="s">
        <v>4</v>
      </c>
      <c r="B39" s="6" t="s">
        <v>694</v>
      </c>
      <c r="C39" s="64"/>
      <c r="D39" s="64" t="s">
        <v>5</v>
      </c>
      <c r="E39" s="103"/>
      <c r="F39" s="8"/>
      <c r="H39" s="38"/>
      <c r="I39" s="38"/>
      <c r="J39" s="38"/>
      <c r="K39" s="38"/>
      <c r="L39" s="38"/>
      <c r="M39" s="38"/>
      <c r="N39" s="38"/>
      <c r="O39" s="38"/>
      <c r="P39" s="38"/>
      <c r="Q39" s="38"/>
      <c r="R39" s="38"/>
      <c r="S39" s="38"/>
      <c r="T39" s="38"/>
      <c r="U39" s="38"/>
      <c r="V39" s="38"/>
      <c r="W39" s="38"/>
    </row>
    <row r="40" spans="1:23" s="124" customFormat="1" ht="15">
      <c r="A40" s="47" t="s">
        <v>696</v>
      </c>
      <c r="B40" s="47" t="s">
        <v>697</v>
      </c>
      <c r="C40" s="48"/>
      <c r="D40" s="68" t="s">
        <v>5</v>
      </c>
      <c r="E40" s="104"/>
      <c r="F40" s="53"/>
      <c r="H40" s="38"/>
      <c r="I40" s="38"/>
      <c r="J40" s="38"/>
      <c r="K40" s="38"/>
      <c r="L40" s="38"/>
      <c r="M40" s="38"/>
      <c r="N40" s="38"/>
      <c r="O40" s="38"/>
      <c r="P40" s="38"/>
      <c r="Q40" s="38"/>
      <c r="R40" s="38"/>
      <c r="S40" s="38"/>
      <c r="T40" s="38"/>
      <c r="U40" s="38"/>
      <c r="V40" s="38"/>
      <c r="W40" s="38"/>
    </row>
    <row r="41" spans="1:23" s="124" customFormat="1" ht="15">
      <c r="A41" s="45" t="s">
        <v>775</v>
      </c>
      <c r="B41" s="45" t="s">
        <v>673</v>
      </c>
      <c r="C41" s="46"/>
      <c r="D41" s="73" t="s">
        <v>5</v>
      </c>
      <c r="E41" s="109"/>
      <c r="F41" s="49">
        <f>F42</f>
        <v>0</v>
      </c>
      <c r="H41" s="38"/>
      <c r="I41" s="38"/>
      <c r="J41" s="38"/>
      <c r="K41" s="38"/>
      <c r="L41" s="38"/>
      <c r="M41" s="38"/>
      <c r="N41" s="38"/>
      <c r="O41" s="38"/>
      <c r="P41" s="38"/>
      <c r="Q41" s="38"/>
      <c r="R41" s="38"/>
      <c r="S41" s="38"/>
      <c r="T41" s="38"/>
      <c r="U41" s="38"/>
      <c r="V41" s="38"/>
      <c r="W41" s="38"/>
    </row>
    <row r="42" spans="1:23" s="124" customFormat="1">
      <c r="A42" s="50" t="s">
        <v>776</v>
      </c>
      <c r="B42" s="50" t="s">
        <v>800</v>
      </c>
      <c r="C42" s="44"/>
      <c r="D42" s="74"/>
      <c r="E42" s="112"/>
      <c r="F42" s="82">
        <f>SUM(F43:F48)</f>
        <v>0</v>
      </c>
      <c r="H42" s="38"/>
      <c r="I42" s="38"/>
      <c r="J42" s="38"/>
      <c r="K42" s="38"/>
      <c r="L42" s="38"/>
      <c r="M42" s="38"/>
      <c r="N42" s="38"/>
      <c r="O42" s="38"/>
      <c r="P42" s="38"/>
      <c r="Q42" s="38"/>
      <c r="R42" s="38"/>
      <c r="S42" s="38"/>
      <c r="T42" s="38"/>
      <c r="U42" s="38"/>
      <c r="V42" s="38"/>
      <c r="W42" s="38"/>
    </row>
    <row r="43" spans="1:23" s="124" customFormat="1" ht="14.25">
      <c r="A43" s="23" t="s">
        <v>777</v>
      </c>
      <c r="B43" s="23" t="s">
        <v>801</v>
      </c>
      <c r="C43" s="36"/>
      <c r="D43" s="75"/>
      <c r="E43" s="115"/>
      <c r="F43" s="24"/>
      <c r="H43" s="38"/>
      <c r="I43" s="38"/>
      <c r="J43" s="38"/>
      <c r="K43" s="38"/>
      <c r="L43" s="38"/>
      <c r="M43" s="38"/>
      <c r="N43" s="38"/>
      <c r="O43" s="38"/>
      <c r="P43" s="38"/>
      <c r="Q43" s="38"/>
      <c r="R43" s="38"/>
      <c r="S43" s="38"/>
      <c r="T43" s="38"/>
      <c r="U43" s="38"/>
      <c r="V43" s="38"/>
      <c r="W43" s="38"/>
    </row>
    <row r="44" spans="1:23" s="124" customFormat="1" ht="36">
      <c r="A44" s="25" t="s">
        <v>778</v>
      </c>
      <c r="B44" s="26" t="s">
        <v>798</v>
      </c>
      <c r="C44" s="36" t="s">
        <v>158</v>
      </c>
      <c r="D44" s="76">
        <v>1</v>
      </c>
      <c r="E44" s="100"/>
      <c r="F44" s="27">
        <f t="shared" ref="F44:F48" si="1">D44*E44</f>
        <v>0</v>
      </c>
      <c r="H44" s="38"/>
      <c r="I44" s="38"/>
      <c r="J44" s="38"/>
      <c r="K44" s="38"/>
      <c r="L44" s="38"/>
      <c r="M44" s="38"/>
      <c r="N44" s="38"/>
      <c r="O44" s="38"/>
      <c r="P44" s="38"/>
      <c r="Q44" s="38"/>
      <c r="R44" s="38"/>
      <c r="S44" s="38"/>
      <c r="T44" s="38"/>
      <c r="U44" s="38"/>
      <c r="V44" s="38"/>
      <c r="W44" s="38"/>
    </row>
    <row r="45" spans="1:23" s="124" customFormat="1" ht="36">
      <c r="A45" s="25" t="s">
        <v>802</v>
      </c>
      <c r="B45" s="26" t="s">
        <v>920</v>
      </c>
      <c r="C45" s="36" t="s">
        <v>158</v>
      </c>
      <c r="D45" s="76">
        <v>1</v>
      </c>
      <c r="E45" s="100"/>
      <c r="F45" s="27">
        <f t="shared" si="1"/>
        <v>0</v>
      </c>
      <c r="H45" s="38"/>
      <c r="I45" s="38"/>
      <c r="J45" s="38"/>
      <c r="K45" s="38"/>
      <c r="L45" s="38"/>
      <c r="M45" s="38"/>
      <c r="N45" s="38"/>
      <c r="O45" s="38"/>
      <c r="P45" s="38"/>
      <c r="Q45" s="38"/>
      <c r="R45" s="38"/>
      <c r="S45" s="38"/>
      <c r="T45" s="38"/>
      <c r="U45" s="38"/>
      <c r="V45" s="38"/>
      <c r="W45" s="38"/>
    </row>
    <row r="46" spans="1:23" s="124" customFormat="1" ht="24">
      <c r="A46" s="25" t="s">
        <v>803</v>
      </c>
      <c r="B46" s="26" t="s">
        <v>799</v>
      </c>
      <c r="C46" s="36" t="s">
        <v>158</v>
      </c>
      <c r="D46" s="76">
        <v>1</v>
      </c>
      <c r="E46" s="100"/>
      <c r="F46" s="27">
        <f t="shared" si="1"/>
        <v>0</v>
      </c>
      <c r="H46" s="38"/>
      <c r="I46" s="38"/>
      <c r="J46" s="38"/>
      <c r="K46" s="38"/>
      <c r="L46" s="38"/>
      <c r="M46" s="38"/>
      <c r="N46" s="38"/>
      <c r="O46" s="38"/>
      <c r="P46" s="38"/>
      <c r="Q46" s="38"/>
      <c r="R46" s="38"/>
      <c r="S46" s="38"/>
      <c r="T46" s="38"/>
      <c r="U46" s="38"/>
      <c r="V46" s="38"/>
      <c r="W46" s="38"/>
    </row>
    <row r="47" spans="1:23" s="124" customFormat="1" ht="36">
      <c r="A47" s="25" t="s">
        <v>804</v>
      </c>
      <c r="B47" s="26" t="s">
        <v>921</v>
      </c>
      <c r="C47" s="36" t="s">
        <v>158</v>
      </c>
      <c r="D47" s="76">
        <v>1</v>
      </c>
      <c r="E47" s="100"/>
      <c r="F47" s="27">
        <f t="shared" si="1"/>
        <v>0</v>
      </c>
      <c r="H47" s="38"/>
      <c r="I47" s="38"/>
      <c r="J47" s="38"/>
      <c r="K47" s="38"/>
      <c r="L47" s="38"/>
      <c r="M47" s="38"/>
      <c r="N47" s="38"/>
      <c r="O47" s="38"/>
      <c r="P47" s="38"/>
      <c r="Q47" s="38"/>
      <c r="R47" s="38"/>
      <c r="S47" s="38"/>
      <c r="T47" s="38"/>
      <c r="U47" s="38"/>
      <c r="V47" s="38"/>
      <c r="W47" s="38"/>
    </row>
    <row r="48" spans="1:23" s="124" customFormat="1" ht="48">
      <c r="A48" s="25" t="s">
        <v>919</v>
      </c>
      <c r="B48" s="26" t="s">
        <v>923</v>
      </c>
      <c r="C48" s="36" t="s">
        <v>158</v>
      </c>
      <c r="D48" s="76">
        <v>1</v>
      </c>
      <c r="E48" s="100"/>
      <c r="F48" s="27">
        <f t="shared" si="1"/>
        <v>0</v>
      </c>
      <c r="H48" s="38"/>
      <c r="I48" s="38"/>
      <c r="J48" s="38"/>
      <c r="K48" s="38"/>
      <c r="L48" s="38"/>
      <c r="M48" s="38"/>
      <c r="N48" s="38"/>
      <c r="O48" s="38"/>
      <c r="P48" s="38"/>
      <c r="Q48" s="38"/>
      <c r="R48" s="38"/>
      <c r="S48" s="38"/>
      <c r="T48" s="38"/>
      <c r="U48" s="38"/>
      <c r="V48" s="38"/>
      <c r="W48" s="38"/>
    </row>
  </sheetData>
  <sheetProtection algorithmName="SHA-512" hashValue="xkEzuhdszY0EmezAIRh9cQ/xRjdEOqrSSh74StOTgtNzeU7DalPSOdyxO403uiusJSQt13GUKgcesHbpL7HNJg==" saltValue="Sd5h4NOJpU45rLUn6TeGsQ=="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rowBreaks count="2" manualBreakCount="2">
    <brk id="10" max="16383" man="1"/>
    <brk id="38"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C4FA1-77C3-4E40-98BC-E3A8C2A7D8C2}">
  <sheetPr>
    <pageSetUpPr fitToPage="1"/>
  </sheetPr>
  <dimension ref="A1:W69"/>
  <sheetViews>
    <sheetView view="pageBreakPreview" zoomScaleNormal="100" zoomScaleSheetLayoutView="100" workbookViewId="0">
      <pane ySplit="1" topLeftCell="A2" activePane="bottomLeft" state="frozen"/>
      <selection activeCell="B5" sqref="B5"/>
      <selection pane="bottomLeft" activeCell="E30" sqref="E30"/>
    </sheetView>
  </sheetViews>
  <sheetFormatPr defaultRowHeight="12.75"/>
  <cols>
    <col min="1" max="1" width="13.7109375" style="38" customWidth="1"/>
    <col min="2" max="2" width="80.7109375" style="38" customWidth="1"/>
    <col min="3" max="3" width="5.7109375" style="40" customWidth="1"/>
    <col min="4" max="5" width="11.7109375" style="77" customWidth="1"/>
    <col min="6" max="6" width="17.7109375" style="39" customWidth="1"/>
    <col min="7" max="7" width="9.140625" style="124"/>
    <col min="8" max="16384" width="9.140625" style="38"/>
  </cols>
  <sheetData>
    <row r="1" spans="1:23" s="102" customFormat="1" ht="13.5" thickBot="1">
      <c r="A1" s="1" t="s">
        <v>0</v>
      </c>
      <c r="B1" s="2" t="s">
        <v>1</v>
      </c>
      <c r="C1" s="2" t="s">
        <v>2</v>
      </c>
      <c r="D1" s="3" t="s">
        <v>3</v>
      </c>
      <c r="E1" s="4" t="s">
        <v>37</v>
      </c>
      <c r="F1" s="5" t="s">
        <v>38</v>
      </c>
      <c r="G1" s="101"/>
    </row>
    <row r="2" spans="1:23" s="124" customFormat="1" ht="15.75">
      <c r="A2" s="6" t="s">
        <v>4</v>
      </c>
      <c r="B2" s="6" t="s">
        <v>694</v>
      </c>
      <c r="C2" s="64"/>
      <c r="D2" s="64" t="s">
        <v>5</v>
      </c>
      <c r="E2" s="103"/>
      <c r="F2" s="8"/>
      <c r="H2" s="38"/>
      <c r="I2" s="38"/>
      <c r="J2" s="38"/>
      <c r="K2" s="38"/>
      <c r="L2" s="38"/>
      <c r="M2" s="38"/>
      <c r="N2" s="38"/>
      <c r="O2" s="38"/>
      <c r="P2" s="38"/>
      <c r="Q2" s="38"/>
      <c r="R2" s="38"/>
      <c r="S2" s="38"/>
      <c r="T2" s="38"/>
      <c r="U2" s="38"/>
      <c r="V2" s="38"/>
      <c r="W2" s="38"/>
    </row>
    <row r="3" spans="1:23" s="124" customFormat="1" ht="15">
      <c r="A3" s="47" t="s">
        <v>982</v>
      </c>
      <c r="B3" s="47" t="s">
        <v>805</v>
      </c>
      <c r="C3" s="48"/>
      <c r="D3" s="68" t="s">
        <v>5</v>
      </c>
      <c r="E3" s="104"/>
      <c r="F3" s="53">
        <f>F4</f>
        <v>0</v>
      </c>
      <c r="H3" s="38"/>
      <c r="I3" s="38"/>
      <c r="J3" s="38"/>
      <c r="K3" s="38"/>
      <c r="L3" s="38"/>
      <c r="M3" s="38"/>
      <c r="N3" s="38"/>
      <c r="O3" s="38"/>
      <c r="P3" s="38"/>
      <c r="Q3" s="38"/>
      <c r="R3" s="38"/>
      <c r="S3" s="38"/>
      <c r="T3" s="38"/>
      <c r="U3" s="38"/>
      <c r="V3" s="38"/>
      <c r="W3" s="38"/>
    </row>
    <row r="4" spans="1:23" s="124" customFormat="1" ht="15">
      <c r="A4" s="45" t="s">
        <v>983</v>
      </c>
      <c r="B4" s="45" t="s">
        <v>805</v>
      </c>
      <c r="C4" s="46"/>
      <c r="D4" s="73" t="s">
        <v>5</v>
      </c>
      <c r="E4" s="129"/>
      <c r="F4" s="49">
        <f>F9</f>
        <v>0</v>
      </c>
      <c r="H4" s="38"/>
      <c r="I4" s="38"/>
      <c r="J4" s="38"/>
      <c r="K4" s="38"/>
      <c r="L4" s="38"/>
      <c r="M4" s="38"/>
      <c r="N4" s="38"/>
      <c r="O4" s="38"/>
      <c r="P4" s="38"/>
      <c r="Q4" s="38"/>
      <c r="R4" s="38"/>
      <c r="S4" s="38"/>
      <c r="T4" s="38"/>
      <c r="U4" s="38"/>
      <c r="V4" s="38"/>
      <c r="W4" s="38"/>
    </row>
    <row r="5" spans="1:23" s="124" customFormat="1">
      <c r="A5" s="50" t="s">
        <v>984</v>
      </c>
      <c r="B5" s="50" t="s">
        <v>8</v>
      </c>
      <c r="C5" s="44"/>
      <c r="D5" s="74"/>
      <c r="E5" s="112"/>
      <c r="F5" s="52"/>
      <c r="H5" s="38"/>
      <c r="I5" s="38"/>
      <c r="J5" s="38"/>
      <c r="K5" s="38"/>
      <c r="L5" s="38"/>
      <c r="M5" s="38"/>
      <c r="N5" s="38"/>
      <c r="O5" s="38"/>
      <c r="P5" s="38"/>
      <c r="Q5" s="38"/>
      <c r="R5" s="38"/>
      <c r="S5" s="38"/>
      <c r="T5" s="38"/>
      <c r="U5" s="38"/>
      <c r="V5" s="38"/>
      <c r="W5" s="38"/>
    </row>
    <row r="6" spans="1:23" s="124" customFormat="1" ht="14.25">
      <c r="A6" s="23" t="s">
        <v>985</v>
      </c>
      <c r="B6" s="23" t="s">
        <v>705</v>
      </c>
      <c r="C6" s="36"/>
      <c r="D6" s="75"/>
      <c r="E6" s="130"/>
      <c r="F6" s="24"/>
      <c r="H6" s="38"/>
      <c r="I6" s="38"/>
      <c r="J6" s="38"/>
      <c r="K6" s="38"/>
      <c r="L6" s="38"/>
      <c r="M6" s="38"/>
      <c r="N6" s="38"/>
      <c r="O6" s="38"/>
      <c r="P6" s="38"/>
      <c r="Q6" s="38"/>
      <c r="R6" s="38"/>
      <c r="S6" s="38"/>
      <c r="T6" s="38"/>
      <c r="U6" s="38"/>
      <c r="V6" s="38"/>
      <c r="W6" s="38"/>
    </row>
    <row r="7" spans="1:23" s="124" customFormat="1" ht="24">
      <c r="A7" s="25" t="s">
        <v>986</v>
      </c>
      <c r="B7" s="131" t="s">
        <v>924</v>
      </c>
      <c r="C7" s="36"/>
      <c r="D7" s="75"/>
      <c r="E7" s="130"/>
      <c r="F7" s="24"/>
      <c r="H7" s="38"/>
      <c r="I7" s="38"/>
      <c r="J7" s="38"/>
      <c r="K7" s="38"/>
      <c r="L7" s="38"/>
      <c r="M7" s="38"/>
      <c r="N7" s="38"/>
      <c r="O7" s="38"/>
      <c r="P7" s="38"/>
      <c r="Q7" s="38"/>
      <c r="R7" s="38"/>
      <c r="S7" s="38"/>
      <c r="T7" s="38"/>
      <c r="U7" s="38"/>
      <c r="V7" s="38"/>
      <c r="W7" s="38"/>
    </row>
    <row r="8" spans="1:23" s="124" customFormat="1" ht="24">
      <c r="A8" s="25" t="s">
        <v>987</v>
      </c>
      <c r="B8" s="131" t="s">
        <v>701</v>
      </c>
      <c r="C8" s="36"/>
      <c r="D8" s="75"/>
      <c r="E8" s="130"/>
      <c r="F8" s="24"/>
      <c r="H8" s="38"/>
      <c r="I8" s="38"/>
      <c r="J8" s="38"/>
      <c r="K8" s="38"/>
      <c r="L8" s="38"/>
      <c r="M8" s="38"/>
      <c r="N8" s="38"/>
      <c r="O8" s="38"/>
      <c r="P8" s="38"/>
      <c r="Q8" s="38"/>
      <c r="R8" s="38"/>
      <c r="S8" s="38"/>
      <c r="T8" s="38"/>
      <c r="U8" s="38"/>
      <c r="V8" s="38"/>
      <c r="W8" s="38"/>
    </row>
    <row r="9" spans="1:23" s="124" customFormat="1">
      <c r="A9" s="50" t="s">
        <v>988</v>
      </c>
      <c r="B9" s="50" t="s">
        <v>925</v>
      </c>
      <c r="C9" s="44"/>
      <c r="D9" s="74"/>
      <c r="E9" s="112"/>
      <c r="F9" s="82">
        <f>SUM(F10:F69)</f>
        <v>0</v>
      </c>
      <c r="H9" s="38"/>
      <c r="I9" s="38"/>
      <c r="J9" s="38"/>
      <c r="K9" s="38"/>
      <c r="L9" s="38"/>
      <c r="M9" s="38"/>
      <c r="N9" s="38"/>
      <c r="O9" s="38"/>
      <c r="P9" s="38"/>
      <c r="Q9" s="38"/>
      <c r="R9" s="38"/>
      <c r="S9" s="38"/>
      <c r="T9" s="38"/>
      <c r="U9" s="38"/>
      <c r="V9" s="38"/>
      <c r="W9" s="38"/>
    </row>
    <row r="10" spans="1:23" s="124" customFormat="1" ht="76.5">
      <c r="A10" s="23" t="s">
        <v>989</v>
      </c>
      <c r="B10" s="23" t="s">
        <v>1003</v>
      </c>
      <c r="C10" s="36"/>
      <c r="D10" s="75"/>
      <c r="E10" s="130"/>
      <c r="F10" s="93"/>
      <c r="H10" s="38"/>
      <c r="I10" s="38"/>
      <c r="J10" s="38"/>
      <c r="K10" s="38"/>
      <c r="L10" s="38"/>
      <c r="M10" s="38"/>
      <c r="N10" s="38"/>
      <c r="O10" s="38"/>
      <c r="P10" s="38"/>
      <c r="Q10" s="38"/>
      <c r="R10" s="38"/>
      <c r="S10" s="38"/>
      <c r="T10" s="38"/>
      <c r="U10" s="38"/>
      <c r="V10" s="38"/>
      <c r="W10" s="38"/>
    </row>
    <row r="11" spans="1:23" s="124" customFormat="1">
      <c r="A11" s="25" t="s">
        <v>1001</v>
      </c>
      <c r="B11" s="131" t="s">
        <v>1002</v>
      </c>
      <c r="C11" s="36"/>
      <c r="D11" s="75"/>
      <c r="E11" s="130"/>
      <c r="F11" s="93"/>
      <c r="H11" s="38"/>
      <c r="I11" s="38"/>
      <c r="J11" s="38"/>
      <c r="K11" s="38"/>
      <c r="L11" s="38"/>
      <c r="M11" s="38"/>
      <c r="N11" s="38"/>
      <c r="O11" s="38"/>
      <c r="P11" s="38"/>
      <c r="Q11" s="38"/>
      <c r="R11" s="38"/>
      <c r="S11" s="38"/>
      <c r="T11" s="38"/>
      <c r="U11" s="38"/>
      <c r="V11" s="38"/>
      <c r="W11" s="38"/>
    </row>
    <row r="12" spans="1:23" s="124" customFormat="1">
      <c r="A12" s="145"/>
      <c r="B12" s="147" t="s">
        <v>926</v>
      </c>
      <c r="C12" s="148" t="s">
        <v>28</v>
      </c>
      <c r="D12" s="149">
        <v>1772</v>
      </c>
      <c r="E12" s="130"/>
      <c r="F12" s="93"/>
      <c r="H12" s="38"/>
      <c r="I12" s="38"/>
      <c r="J12" s="38"/>
      <c r="K12" s="38"/>
      <c r="L12" s="38"/>
      <c r="M12" s="38"/>
      <c r="N12" s="38"/>
      <c r="O12" s="38"/>
      <c r="P12" s="38"/>
      <c r="Q12" s="38"/>
      <c r="R12" s="38"/>
      <c r="S12" s="38"/>
      <c r="T12" s="38"/>
      <c r="U12" s="38"/>
      <c r="V12" s="38"/>
      <c r="W12" s="38"/>
    </row>
    <row r="13" spans="1:23" s="124" customFormat="1">
      <c r="A13" s="145"/>
      <c r="B13" s="147" t="s">
        <v>927</v>
      </c>
      <c r="C13" s="148" t="s">
        <v>28</v>
      </c>
      <c r="D13" s="149">
        <v>7</v>
      </c>
      <c r="E13" s="130"/>
      <c r="F13" s="93"/>
      <c r="H13" s="38"/>
      <c r="I13" s="38"/>
      <c r="J13" s="38"/>
      <c r="K13" s="38"/>
      <c r="L13" s="38"/>
      <c r="M13" s="38"/>
      <c r="N13" s="38"/>
      <c r="O13" s="38"/>
      <c r="P13" s="38"/>
      <c r="Q13" s="38"/>
      <c r="R13" s="38"/>
      <c r="S13" s="38"/>
      <c r="T13" s="38"/>
      <c r="U13" s="38"/>
      <c r="V13" s="38"/>
      <c r="W13" s="38"/>
    </row>
    <row r="14" spans="1:23" s="124" customFormat="1">
      <c r="A14" s="145"/>
      <c r="B14" s="147" t="s">
        <v>928</v>
      </c>
      <c r="C14" s="148" t="s">
        <v>28</v>
      </c>
      <c r="D14" s="149">
        <v>1</v>
      </c>
      <c r="E14" s="130"/>
      <c r="F14" s="93"/>
      <c r="H14" s="38"/>
      <c r="I14" s="38"/>
      <c r="J14" s="38"/>
      <c r="K14" s="38"/>
      <c r="L14" s="38"/>
      <c r="M14" s="38"/>
      <c r="N14" s="38"/>
      <c r="O14" s="38"/>
      <c r="P14" s="38"/>
      <c r="Q14" s="38"/>
      <c r="R14" s="38"/>
      <c r="S14" s="38"/>
      <c r="T14" s="38"/>
      <c r="U14" s="38"/>
      <c r="V14" s="38"/>
      <c r="W14" s="38"/>
    </row>
    <row r="15" spans="1:23" s="124" customFormat="1">
      <c r="A15" s="145"/>
      <c r="B15" s="147" t="s">
        <v>929</v>
      </c>
      <c r="C15" s="148" t="s">
        <v>28</v>
      </c>
      <c r="D15" s="149">
        <v>886</v>
      </c>
      <c r="E15" s="130"/>
      <c r="F15" s="93"/>
      <c r="H15" s="38"/>
      <c r="I15" s="38"/>
      <c r="J15" s="38"/>
      <c r="K15" s="38"/>
      <c r="L15" s="38"/>
      <c r="M15" s="38"/>
      <c r="N15" s="38"/>
      <c r="O15" s="38"/>
      <c r="P15" s="38"/>
      <c r="Q15" s="38"/>
      <c r="R15" s="38"/>
      <c r="S15" s="38"/>
      <c r="T15" s="38"/>
      <c r="U15" s="38"/>
      <c r="V15" s="38"/>
      <c r="W15" s="38"/>
    </row>
    <row r="16" spans="1:23" s="124" customFormat="1">
      <c r="A16" s="145"/>
      <c r="B16" s="150" t="s">
        <v>930</v>
      </c>
      <c r="C16" s="148" t="s">
        <v>29</v>
      </c>
      <c r="D16" s="151">
        <v>5050</v>
      </c>
      <c r="E16" s="130"/>
      <c r="F16" s="93"/>
      <c r="H16" s="38"/>
      <c r="I16" s="38"/>
      <c r="J16" s="38"/>
      <c r="K16" s="38"/>
      <c r="L16" s="38"/>
      <c r="M16" s="38"/>
      <c r="N16" s="38"/>
      <c r="O16" s="38"/>
      <c r="P16" s="38"/>
      <c r="Q16" s="38"/>
      <c r="R16" s="38"/>
      <c r="S16" s="38"/>
      <c r="T16" s="38"/>
      <c r="U16" s="38"/>
      <c r="V16" s="38"/>
      <c r="W16" s="38"/>
    </row>
    <row r="17" spans="1:23" s="124" customFormat="1">
      <c r="A17" s="145"/>
      <c r="B17" s="147" t="s">
        <v>931</v>
      </c>
      <c r="C17" s="148" t="s">
        <v>29</v>
      </c>
      <c r="D17" s="151">
        <v>5650</v>
      </c>
      <c r="E17" s="130"/>
      <c r="F17" s="93"/>
      <c r="H17" s="38"/>
      <c r="I17" s="38"/>
      <c r="J17" s="38"/>
      <c r="K17" s="38"/>
      <c r="L17" s="38"/>
      <c r="M17" s="38"/>
      <c r="N17" s="38"/>
      <c r="O17" s="38"/>
      <c r="P17" s="38"/>
      <c r="Q17" s="38"/>
      <c r="R17" s="38"/>
      <c r="S17" s="38"/>
      <c r="T17" s="38"/>
      <c r="U17" s="38"/>
      <c r="V17" s="38"/>
      <c r="W17" s="38"/>
    </row>
    <row r="18" spans="1:23" s="124" customFormat="1">
      <c r="A18" s="145"/>
      <c r="B18" s="147" t="s">
        <v>932</v>
      </c>
      <c r="C18" s="148" t="s">
        <v>28</v>
      </c>
      <c r="D18" s="149">
        <v>260</v>
      </c>
      <c r="E18" s="130"/>
      <c r="F18" s="93"/>
      <c r="H18" s="38"/>
      <c r="I18" s="38"/>
      <c r="J18" s="38"/>
      <c r="K18" s="38"/>
      <c r="L18" s="38"/>
      <c r="M18" s="38"/>
      <c r="N18" s="38"/>
      <c r="O18" s="38"/>
      <c r="P18" s="38"/>
      <c r="Q18" s="38"/>
      <c r="R18" s="38"/>
      <c r="S18" s="38"/>
      <c r="T18" s="38"/>
      <c r="U18" s="38"/>
      <c r="V18" s="38"/>
      <c r="W18" s="38"/>
    </row>
    <row r="19" spans="1:23" s="124" customFormat="1">
      <c r="A19" s="145"/>
      <c r="B19" s="147" t="s">
        <v>933</v>
      </c>
      <c r="C19" s="148" t="s">
        <v>28</v>
      </c>
      <c r="D19" s="149">
        <v>260</v>
      </c>
      <c r="E19" s="130"/>
      <c r="F19" s="93"/>
      <c r="H19" s="38"/>
      <c r="I19" s="38"/>
      <c r="J19" s="38"/>
      <c r="K19" s="38"/>
      <c r="L19" s="38"/>
      <c r="M19" s="38"/>
      <c r="N19" s="38"/>
      <c r="O19" s="38"/>
      <c r="P19" s="38"/>
      <c r="Q19" s="38"/>
      <c r="R19" s="38"/>
      <c r="S19" s="38"/>
      <c r="T19" s="38"/>
      <c r="U19" s="38"/>
      <c r="V19" s="38"/>
      <c r="W19" s="38"/>
    </row>
    <row r="20" spans="1:23" s="124" customFormat="1">
      <c r="A20" s="145"/>
      <c r="B20" s="147" t="s">
        <v>934</v>
      </c>
      <c r="C20" s="148" t="s">
        <v>29</v>
      </c>
      <c r="D20" s="151">
        <v>80</v>
      </c>
      <c r="E20" s="130"/>
      <c r="F20" s="93"/>
      <c r="H20" s="38"/>
      <c r="I20" s="38"/>
      <c r="J20" s="38"/>
      <c r="K20" s="38"/>
      <c r="L20" s="38"/>
      <c r="M20" s="38"/>
      <c r="N20" s="38"/>
      <c r="O20" s="38"/>
      <c r="P20" s="38"/>
      <c r="Q20" s="38"/>
      <c r="R20" s="38"/>
      <c r="S20" s="38"/>
      <c r="T20" s="38"/>
      <c r="U20" s="38"/>
      <c r="V20" s="38"/>
      <c r="W20" s="38"/>
    </row>
    <row r="21" spans="1:23" s="124" customFormat="1">
      <c r="A21" s="145"/>
      <c r="B21" s="147" t="s">
        <v>935</v>
      </c>
      <c r="C21" s="148" t="s">
        <v>29</v>
      </c>
      <c r="D21" s="151">
        <v>10</v>
      </c>
      <c r="E21" s="130"/>
      <c r="F21" s="93"/>
      <c r="H21" s="38"/>
      <c r="I21" s="38"/>
      <c r="J21" s="38"/>
      <c r="K21" s="38"/>
      <c r="L21" s="38"/>
      <c r="M21" s="38"/>
      <c r="N21" s="38"/>
      <c r="O21" s="38"/>
      <c r="P21" s="38"/>
      <c r="Q21" s="38"/>
      <c r="R21" s="38"/>
      <c r="S21" s="38"/>
      <c r="T21" s="38"/>
      <c r="U21" s="38"/>
      <c r="V21" s="38"/>
      <c r="W21" s="38"/>
    </row>
    <row r="22" spans="1:23" s="124" customFormat="1">
      <c r="A22" s="145"/>
      <c r="B22" s="147" t="s">
        <v>936</v>
      </c>
      <c r="C22" s="148" t="s">
        <v>29</v>
      </c>
      <c r="D22" s="151">
        <v>1000</v>
      </c>
      <c r="E22" s="130"/>
      <c r="F22" s="93"/>
      <c r="H22" s="38"/>
      <c r="I22" s="38"/>
      <c r="J22" s="38"/>
      <c r="K22" s="38"/>
      <c r="L22" s="38"/>
      <c r="M22" s="38"/>
      <c r="N22" s="38"/>
      <c r="O22" s="38"/>
      <c r="P22" s="38"/>
      <c r="Q22" s="38"/>
      <c r="R22" s="38"/>
      <c r="S22" s="38"/>
      <c r="T22" s="38"/>
      <c r="U22" s="38"/>
      <c r="V22" s="38"/>
      <c r="W22" s="38"/>
    </row>
    <row r="23" spans="1:23" s="124" customFormat="1">
      <c r="A23" s="145"/>
      <c r="B23" s="147" t="s">
        <v>937</v>
      </c>
      <c r="C23" s="148" t="s">
        <v>29</v>
      </c>
      <c r="D23" s="151">
        <v>50</v>
      </c>
      <c r="E23" s="130"/>
      <c r="F23" s="93"/>
      <c r="H23" s="38"/>
      <c r="I23" s="38"/>
      <c r="J23" s="38"/>
      <c r="K23" s="38"/>
      <c r="L23" s="38"/>
      <c r="M23" s="38"/>
      <c r="N23" s="38"/>
      <c r="O23" s="38"/>
      <c r="P23" s="38"/>
      <c r="Q23" s="38"/>
      <c r="R23" s="38"/>
      <c r="S23" s="38"/>
      <c r="T23" s="38"/>
      <c r="U23" s="38"/>
      <c r="V23" s="38"/>
      <c r="W23" s="38"/>
    </row>
    <row r="24" spans="1:23" s="124" customFormat="1">
      <c r="A24" s="145"/>
      <c r="B24" s="147" t="s">
        <v>938</v>
      </c>
      <c r="C24" s="148" t="s">
        <v>29</v>
      </c>
      <c r="D24" s="151">
        <v>20</v>
      </c>
      <c r="E24" s="130"/>
      <c r="F24" s="93"/>
      <c r="H24" s="38"/>
      <c r="I24" s="38"/>
      <c r="J24" s="38"/>
      <c r="K24" s="38"/>
      <c r="L24" s="38"/>
      <c r="M24" s="38"/>
      <c r="N24" s="38"/>
      <c r="O24" s="38"/>
      <c r="P24" s="38"/>
      <c r="Q24" s="38"/>
      <c r="R24" s="38"/>
      <c r="S24" s="38"/>
      <c r="T24" s="38"/>
      <c r="U24" s="38"/>
      <c r="V24" s="38"/>
      <c r="W24" s="38"/>
    </row>
    <row r="25" spans="1:23" s="124" customFormat="1">
      <c r="A25" s="145"/>
      <c r="B25" s="147" t="s">
        <v>939</v>
      </c>
      <c r="C25" s="148" t="s">
        <v>29</v>
      </c>
      <c r="D25" s="151">
        <v>10</v>
      </c>
      <c r="E25" s="130"/>
      <c r="F25" s="93"/>
      <c r="H25" s="38"/>
      <c r="I25" s="38"/>
      <c r="J25" s="38"/>
      <c r="K25" s="38"/>
      <c r="L25" s="38"/>
      <c r="M25" s="38"/>
      <c r="N25" s="38"/>
      <c r="O25" s="38"/>
      <c r="P25" s="38"/>
      <c r="Q25" s="38"/>
      <c r="R25" s="38"/>
      <c r="S25" s="38"/>
      <c r="T25" s="38"/>
      <c r="U25" s="38"/>
      <c r="V25" s="38"/>
      <c r="W25" s="38"/>
    </row>
    <row r="26" spans="1:23" s="124" customFormat="1">
      <c r="A26" s="145"/>
      <c r="B26" s="147" t="s">
        <v>940</v>
      </c>
      <c r="C26" s="148" t="s">
        <v>29</v>
      </c>
      <c r="D26" s="151">
        <v>70</v>
      </c>
      <c r="E26" s="130"/>
      <c r="F26" s="93"/>
      <c r="H26" s="38"/>
      <c r="I26" s="38"/>
      <c r="J26" s="38"/>
      <c r="K26" s="38"/>
      <c r="L26" s="38"/>
      <c r="M26" s="38"/>
      <c r="N26" s="38"/>
      <c r="O26" s="38"/>
      <c r="P26" s="38"/>
      <c r="Q26" s="38"/>
      <c r="R26" s="38"/>
      <c r="S26" s="38"/>
      <c r="T26" s="38"/>
      <c r="U26" s="38"/>
      <c r="V26" s="38"/>
      <c r="W26" s="38"/>
    </row>
    <row r="27" spans="1:23" s="124" customFormat="1">
      <c r="A27" s="145"/>
      <c r="B27" s="147" t="s">
        <v>941</v>
      </c>
      <c r="C27" s="148" t="s">
        <v>29</v>
      </c>
      <c r="D27" s="151">
        <v>400</v>
      </c>
      <c r="E27" s="130"/>
      <c r="F27" s="93"/>
      <c r="H27" s="38"/>
      <c r="I27" s="38"/>
      <c r="J27" s="38"/>
      <c r="K27" s="38"/>
      <c r="L27" s="38"/>
      <c r="M27" s="38"/>
      <c r="N27" s="38"/>
      <c r="O27" s="38"/>
      <c r="P27" s="38"/>
      <c r="Q27" s="38"/>
      <c r="R27" s="38"/>
      <c r="S27" s="38"/>
      <c r="T27" s="38"/>
      <c r="U27" s="38"/>
      <c r="V27" s="38"/>
      <c r="W27" s="38"/>
    </row>
    <row r="28" spans="1:23" s="124" customFormat="1">
      <c r="A28" s="145"/>
      <c r="B28" s="147" t="s">
        <v>942</v>
      </c>
      <c r="C28" s="148" t="s">
        <v>29</v>
      </c>
      <c r="D28" s="151">
        <v>15</v>
      </c>
      <c r="E28" s="130"/>
      <c r="F28" s="93"/>
      <c r="H28" s="38"/>
      <c r="I28" s="38"/>
      <c r="J28" s="38"/>
      <c r="K28" s="38"/>
      <c r="L28" s="38"/>
      <c r="M28" s="38"/>
      <c r="N28" s="38"/>
      <c r="O28" s="38"/>
      <c r="P28" s="38"/>
      <c r="Q28" s="38"/>
      <c r="R28" s="38"/>
      <c r="S28" s="38"/>
      <c r="T28" s="38"/>
      <c r="U28" s="38"/>
      <c r="V28" s="38"/>
      <c r="W28" s="38"/>
    </row>
    <row r="29" spans="1:23" s="124" customFormat="1">
      <c r="A29" s="145"/>
      <c r="B29" s="146" t="s">
        <v>943</v>
      </c>
      <c r="C29" s="94" t="s">
        <v>158</v>
      </c>
      <c r="D29" s="83">
        <v>1</v>
      </c>
      <c r="E29" s="130"/>
      <c r="F29" s="93"/>
      <c r="H29" s="38"/>
      <c r="I29" s="38"/>
      <c r="J29" s="38"/>
      <c r="K29" s="38"/>
      <c r="L29" s="38"/>
      <c r="M29" s="38"/>
      <c r="N29" s="38"/>
      <c r="O29" s="38"/>
      <c r="P29" s="38"/>
      <c r="Q29" s="38"/>
      <c r="R29" s="38"/>
      <c r="S29" s="38"/>
      <c r="T29" s="38"/>
      <c r="U29" s="38"/>
      <c r="V29" s="38"/>
      <c r="W29" s="38"/>
    </row>
    <row r="30" spans="1:23" s="124" customFormat="1" ht="24">
      <c r="A30" s="25" t="s">
        <v>990</v>
      </c>
      <c r="B30" s="131" t="s">
        <v>1004</v>
      </c>
      <c r="C30" s="36" t="s">
        <v>158</v>
      </c>
      <c r="D30" s="76">
        <v>1</v>
      </c>
      <c r="E30" s="100"/>
      <c r="F30" s="27">
        <f t="shared" ref="F30" si="0">D30*E30</f>
        <v>0</v>
      </c>
      <c r="H30" s="38"/>
      <c r="I30" s="38"/>
      <c r="J30" s="38"/>
      <c r="K30" s="38"/>
      <c r="L30" s="38"/>
      <c r="M30" s="38"/>
      <c r="N30" s="38"/>
      <c r="O30" s="38"/>
      <c r="P30" s="38"/>
      <c r="Q30" s="38"/>
      <c r="R30" s="38"/>
      <c r="S30" s="38"/>
      <c r="T30" s="38"/>
      <c r="U30" s="38"/>
      <c r="V30" s="38"/>
      <c r="W30" s="38"/>
    </row>
    <row r="31" spans="1:23" s="124" customFormat="1" ht="25.5">
      <c r="A31" s="23" t="s">
        <v>991</v>
      </c>
      <c r="B31" s="23" t="s">
        <v>944</v>
      </c>
      <c r="C31" s="36"/>
      <c r="D31" s="75"/>
      <c r="E31" s="130"/>
      <c r="F31" s="24"/>
      <c r="H31" s="38"/>
      <c r="I31" s="38"/>
      <c r="J31" s="38"/>
      <c r="K31" s="38"/>
      <c r="L31" s="38"/>
      <c r="M31" s="38"/>
      <c r="N31" s="38"/>
      <c r="O31" s="38"/>
      <c r="P31" s="38"/>
      <c r="Q31" s="38"/>
      <c r="R31" s="38"/>
      <c r="S31" s="38"/>
      <c r="T31" s="38"/>
      <c r="U31" s="38"/>
      <c r="V31" s="38"/>
      <c r="W31" s="38"/>
    </row>
    <row r="32" spans="1:23" s="124" customFormat="1" ht="22.5">
      <c r="A32" s="25"/>
      <c r="B32" s="152" t="s">
        <v>945</v>
      </c>
      <c r="C32" s="148" t="s">
        <v>28</v>
      </c>
      <c r="D32" s="149">
        <v>1</v>
      </c>
      <c r="E32" s="130"/>
      <c r="F32" s="24"/>
      <c r="H32" s="38"/>
      <c r="I32" s="38"/>
      <c r="J32" s="38"/>
      <c r="K32" s="38"/>
      <c r="L32" s="38"/>
      <c r="M32" s="38"/>
      <c r="N32" s="38"/>
      <c r="O32" s="38"/>
      <c r="P32" s="38"/>
      <c r="Q32" s="38"/>
      <c r="R32" s="38"/>
      <c r="S32" s="38"/>
      <c r="T32" s="38"/>
      <c r="U32" s="38"/>
      <c r="V32" s="38"/>
      <c r="W32" s="38"/>
    </row>
    <row r="33" spans="1:23" s="124" customFormat="1" ht="14.25">
      <c r="A33" s="25"/>
      <c r="B33" s="152" t="s">
        <v>946</v>
      </c>
      <c r="C33" s="148" t="s">
        <v>158</v>
      </c>
      <c r="D33" s="149">
        <v>1</v>
      </c>
      <c r="E33" s="130"/>
      <c r="F33" s="24"/>
      <c r="H33" s="38"/>
      <c r="I33" s="38"/>
      <c r="J33" s="38"/>
      <c r="K33" s="38"/>
      <c r="L33" s="38"/>
      <c r="M33" s="38"/>
      <c r="N33" s="38"/>
      <c r="O33" s="38"/>
      <c r="P33" s="38"/>
      <c r="Q33" s="38"/>
      <c r="R33" s="38"/>
      <c r="S33" s="38"/>
      <c r="T33" s="38"/>
      <c r="U33" s="38"/>
      <c r="V33" s="38"/>
      <c r="W33" s="38"/>
    </row>
    <row r="34" spans="1:23" s="124" customFormat="1" ht="14.25">
      <c r="A34" s="25"/>
      <c r="B34" s="152" t="s">
        <v>947</v>
      </c>
      <c r="C34" s="148" t="s">
        <v>158</v>
      </c>
      <c r="D34" s="149">
        <v>1</v>
      </c>
      <c r="E34" s="130"/>
      <c r="F34" s="24"/>
      <c r="H34" s="38"/>
      <c r="I34" s="38"/>
      <c r="J34" s="38"/>
      <c r="K34" s="38"/>
      <c r="L34" s="38"/>
      <c r="M34" s="38"/>
      <c r="N34" s="38"/>
      <c r="O34" s="38"/>
      <c r="P34" s="38"/>
      <c r="Q34" s="38"/>
      <c r="R34" s="38"/>
      <c r="S34" s="38"/>
      <c r="T34" s="38"/>
      <c r="U34" s="38"/>
      <c r="V34" s="38"/>
      <c r="W34" s="38"/>
    </row>
    <row r="35" spans="1:23" s="124" customFormat="1">
      <c r="A35" s="25" t="s">
        <v>992</v>
      </c>
      <c r="B35" s="131" t="s">
        <v>948</v>
      </c>
      <c r="C35" s="36" t="s">
        <v>158</v>
      </c>
      <c r="D35" s="76">
        <v>1</v>
      </c>
      <c r="E35" s="100"/>
      <c r="F35" s="27">
        <f t="shared" ref="F35" si="1">D35*E35</f>
        <v>0</v>
      </c>
      <c r="H35" s="38"/>
      <c r="I35" s="38"/>
      <c r="J35" s="38"/>
      <c r="K35" s="38"/>
      <c r="L35" s="38"/>
      <c r="M35" s="38"/>
      <c r="N35" s="38"/>
      <c r="O35" s="38"/>
      <c r="P35" s="38"/>
      <c r="Q35" s="38"/>
      <c r="R35" s="38"/>
      <c r="S35" s="38"/>
      <c r="T35" s="38"/>
      <c r="U35" s="38"/>
      <c r="V35" s="38"/>
      <c r="W35" s="38"/>
    </row>
    <row r="36" spans="1:23" s="124" customFormat="1" ht="25.5">
      <c r="A36" s="23" t="s">
        <v>993</v>
      </c>
      <c r="B36" s="23" t="s">
        <v>949</v>
      </c>
      <c r="C36" s="36"/>
      <c r="D36" s="75"/>
      <c r="E36" s="130"/>
      <c r="F36" s="24"/>
      <c r="H36" s="38"/>
      <c r="I36" s="38"/>
      <c r="J36" s="38"/>
      <c r="K36" s="38"/>
      <c r="L36" s="38"/>
      <c r="M36" s="38"/>
      <c r="N36" s="38"/>
      <c r="O36" s="38"/>
      <c r="P36" s="38"/>
      <c r="Q36" s="38"/>
      <c r="R36" s="38"/>
      <c r="S36" s="38"/>
      <c r="T36" s="38"/>
      <c r="U36" s="38"/>
      <c r="V36" s="38"/>
      <c r="W36" s="38"/>
    </row>
    <row r="37" spans="1:23" s="124" customFormat="1" ht="22.5">
      <c r="A37" s="25"/>
      <c r="B37" s="152" t="s">
        <v>950</v>
      </c>
      <c r="C37" s="148" t="s">
        <v>28</v>
      </c>
      <c r="D37" s="149">
        <v>1</v>
      </c>
      <c r="E37" s="130"/>
      <c r="F37" s="24"/>
      <c r="H37" s="38"/>
      <c r="I37" s="38"/>
      <c r="J37" s="38"/>
      <c r="K37" s="38"/>
      <c r="L37" s="38"/>
      <c r="M37" s="38"/>
      <c r="N37" s="38"/>
      <c r="O37" s="38"/>
      <c r="P37" s="38"/>
      <c r="Q37" s="38"/>
      <c r="R37" s="38"/>
      <c r="S37" s="38"/>
      <c r="T37" s="38"/>
      <c r="U37" s="38"/>
      <c r="V37" s="38"/>
      <c r="W37" s="38"/>
    </row>
    <row r="38" spans="1:23" s="124" customFormat="1" ht="14.25">
      <c r="A38" s="25"/>
      <c r="B38" s="152" t="s">
        <v>951</v>
      </c>
      <c r="C38" s="148" t="s">
        <v>28</v>
      </c>
      <c r="D38" s="149">
        <v>1</v>
      </c>
      <c r="E38" s="130"/>
      <c r="F38" s="24"/>
      <c r="H38" s="38"/>
      <c r="I38" s="38"/>
      <c r="J38" s="38"/>
      <c r="K38" s="38"/>
      <c r="L38" s="38"/>
      <c r="M38" s="38"/>
      <c r="N38" s="38"/>
      <c r="O38" s="38"/>
      <c r="P38" s="38"/>
      <c r="Q38" s="38"/>
      <c r="R38" s="38"/>
      <c r="S38" s="38"/>
      <c r="T38" s="38"/>
      <c r="U38" s="38"/>
      <c r="V38" s="38"/>
      <c r="W38" s="38"/>
    </row>
    <row r="39" spans="1:23" s="124" customFormat="1" ht="14.25">
      <c r="A39" s="25"/>
      <c r="B39" s="152" t="s">
        <v>952</v>
      </c>
      <c r="C39" s="148" t="s">
        <v>28</v>
      </c>
      <c r="D39" s="149">
        <v>8</v>
      </c>
      <c r="E39" s="130"/>
      <c r="F39" s="24"/>
      <c r="H39" s="38"/>
      <c r="I39" s="38"/>
      <c r="J39" s="38"/>
      <c r="K39" s="38"/>
      <c r="L39" s="38"/>
      <c r="M39" s="38"/>
      <c r="N39" s="38"/>
      <c r="O39" s="38"/>
      <c r="P39" s="38"/>
      <c r="Q39" s="38"/>
      <c r="R39" s="38"/>
      <c r="S39" s="38"/>
      <c r="T39" s="38"/>
      <c r="U39" s="38"/>
      <c r="V39" s="38"/>
      <c r="W39" s="38"/>
    </row>
    <row r="40" spans="1:23" s="124" customFormat="1" ht="14.25">
      <c r="A40" s="25"/>
      <c r="B40" s="152" t="s">
        <v>953</v>
      </c>
      <c r="C40" s="148" t="s">
        <v>28</v>
      </c>
      <c r="D40" s="149">
        <v>9</v>
      </c>
      <c r="E40" s="130"/>
      <c r="F40" s="24"/>
      <c r="H40" s="38"/>
      <c r="I40" s="38"/>
      <c r="J40" s="38"/>
      <c r="K40" s="38"/>
      <c r="L40" s="38"/>
      <c r="M40" s="38"/>
      <c r="N40" s="38"/>
      <c r="O40" s="38"/>
      <c r="P40" s="38"/>
      <c r="Q40" s="38"/>
      <c r="R40" s="38"/>
      <c r="S40" s="38"/>
      <c r="T40" s="38"/>
      <c r="U40" s="38"/>
      <c r="V40" s="38"/>
      <c r="W40" s="38"/>
    </row>
    <row r="41" spans="1:23" s="124" customFormat="1" ht="14.25">
      <c r="A41" s="25"/>
      <c r="B41" s="152" t="s">
        <v>954</v>
      </c>
      <c r="C41" s="148" t="s">
        <v>28</v>
      </c>
      <c r="D41" s="149">
        <v>1</v>
      </c>
      <c r="E41" s="130"/>
      <c r="F41" s="24"/>
      <c r="H41" s="38"/>
      <c r="I41" s="38"/>
      <c r="J41" s="38"/>
      <c r="K41" s="38"/>
      <c r="L41" s="38"/>
      <c r="M41" s="38"/>
      <c r="N41" s="38"/>
      <c r="O41" s="38"/>
      <c r="P41" s="38"/>
      <c r="Q41" s="38"/>
      <c r="R41" s="38"/>
      <c r="S41" s="38"/>
      <c r="T41" s="38"/>
      <c r="U41" s="38"/>
      <c r="V41" s="38"/>
      <c r="W41" s="38"/>
    </row>
    <row r="42" spans="1:23" s="124" customFormat="1" ht="14.25">
      <c r="A42" s="25"/>
      <c r="B42" s="152" t="s">
        <v>955</v>
      </c>
      <c r="C42" s="148" t="s">
        <v>28</v>
      </c>
      <c r="D42" s="149">
        <v>3</v>
      </c>
      <c r="E42" s="130"/>
      <c r="F42" s="24"/>
      <c r="H42" s="38"/>
      <c r="I42" s="38"/>
      <c r="J42" s="38"/>
      <c r="K42" s="38"/>
      <c r="L42" s="38"/>
      <c r="M42" s="38"/>
      <c r="N42" s="38"/>
      <c r="O42" s="38"/>
      <c r="P42" s="38"/>
      <c r="Q42" s="38"/>
      <c r="R42" s="38"/>
      <c r="S42" s="38"/>
      <c r="T42" s="38"/>
      <c r="U42" s="38"/>
      <c r="V42" s="38"/>
      <c r="W42" s="38"/>
    </row>
    <row r="43" spans="1:23" s="124" customFormat="1" ht="14.25">
      <c r="A43" s="25"/>
      <c r="B43" s="152" t="s">
        <v>956</v>
      </c>
      <c r="C43" s="148" t="s">
        <v>28</v>
      </c>
      <c r="D43" s="149">
        <v>1</v>
      </c>
      <c r="E43" s="130"/>
      <c r="F43" s="24"/>
      <c r="H43" s="38"/>
      <c r="I43" s="38"/>
      <c r="J43" s="38"/>
      <c r="K43" s="38"/>
      <c r="L43" s="38"/>
      <c r="M43" s="38"/>
      <c r="N43" s="38"/>
      <c r="O43" s="38"/>
      <c r="P43" s="38"/>
      <c r="Q43" s="38"/>
      <c r="R43" s="38"/>
      <c r="S43" s="38"/>
      <c r="T43" s="38"/>
      <c r="U43" s="38"/>
      <c r="V43" s="38"/>
      <c r="W43" s="38"/>
    </row>
    <row r="44" spans="1:23" s="124" customFormat="1" ht="14.25">
      <c r="A44" s="25"/>
      <c r="B44" s="152" t="s">
        <v>957</v>
      </c>
      <c r="C44" s="148" t="s">
        <v>28</v>
      </c>
      <c r="D44" s="149">
        <v>2</v>
      </c>
      <c r="E44" s="130"/>
      <c r="F44" s="24"/>
      <c r="H44" s="38"/>
      <c r="I44" s="38"/>
      <c r="J44" s="38"/>
      <c r="K44" s="38"/>
      <c r="L44" s="38"/>
      <c r="M44" s="38"/>
      <c r="N44" s="38"/>
      <c r="O44" s="38"/>
      <c r="P44" s="38"/>
      <c r="Q44" s="38"/>
      <c r="R44" s="38"/>
      <c r="S44" s="38"/>
      <c r="T44" s="38"/>
      <c r="U44" s="38"/>
      <c r="V44" s="38"/>
      <c r="W44" s="38"/>
    </row>
    <row r="45" spans="1:23" s="124" customFormat="1" ht="14.25">
      <c r="A45" s="25"/>
      <c r="B45" s="152" t="s">
        <v>958</v>
      </c>
      <c r="C45" s="148" t="s">
        <v>28</v>
      </c>
      <c r="D45" s="149">
        <v>5</v>
      </c>
      <c r="E45" s="130"/>
      <c r="F45" s="24"/>
      <c r="H45" s="38"/>
      <c r="I45" s="38"/>
      <c r="J45" s="38"/>
      <c r="K45" s="38"/>
      <c r="L45" s="38"/>
      <c r="M45" s="38"/>
      <c r="N45" s="38"/>
      <c r="O45" s="38"/>
      <c r="P45" s="38"/>
      <c r="Q45" s="38"/>
      <c r="R45" s="38"/>
      <c r="S45" s="38"/>
      <c r="T45" s="38"/>
      <c r="U45" s="38"/>
      <c r="V45" s="38"/>
      <c r="W45" s="38"/>
    </row>
    <row r="46" spans="1:23" s="124" customFormat="1" ht="14.25">
      <c r="A46" s="25"/>
      <c r="B46" s="152" t="s">
        <v>959</v>
      </c>
      <c r="C46" s="148" t="s">
        <v>28</v>
      </c>
      <c r="D46" s="149">
        <v>1</v>
      </c>
      <c r="E46" s="130"/>
      <c r="F46" s="24"/>
      <c r="H46" s="38"/>
      <c r="I46" s="38"/>
      <c r="J46" s="38"/>
      <c r="K46" s="38"/>
      <c r="L46" s="38"/>
      <c r="M46" s="38"/>
      <c r="N46" s="38"/>
      <c r="O46" s="38"/>
      <c r="P46" s="38"/>
      <c r="Q46" s="38"/>
      <c r="R46" s="38"/>
      <c r="S46" s="38"/>
      <c r="T46" s="38"/>
      <c r="U46" s="38"/>
      <c r="V46" s="38"/>
      <c r="W46" s="38"/>
    </row>
    <row r="47" spans="1:23" s="124" customFormat="1" ht="14.25">
      <c r="A47" s="25"/>
      <c r="B47" s="152" t="s">
        <v>960</v>
      </c>
      <c r="C47" s="148" t="s">
        <v>28</v>
      </c>
      <c r="D47" s="149">
        <v>3</v>
      </c>
      <c r="E47" s="130"/>
      <c r="F47" s="24"/>
      <c r="H47" s="38"/>
      <c r="I47" s="38"/>
      <c r="J47" s="38"/>
      <c r="K47" s="38"/>
      <c r="L47" s="38"/>
      <c r="M47" s="38"/>
      <c r="N47" s="38"/>
      <c r="O47" s="38"/>
      <c r="P47" s="38"/>
      <c r="Q47" s="38"/>
      <c r="R47" s="38"/>
      <c r="S47" s="38"/>
      <c r="T47" s="38"/>
      <c r="U47" s="38"/>
      <c r="V47" s="38"/>
      <c r="W47" s="38"/>
    </row>
    <row r="48" spans="1:23" s="124" customFormat="1" ht="14.25">
      <c r="A48" s="25"/>
      <c r="B48" s="152" t="s">
        <v>961</v>
      </c>
      <c r="C48" s="148" t="s">
        <v>28</v>
      </c>
      <c r="D48" s="149">
        <v>2</v>
      </c>
      <c r="E48" s="130"/>
      <c r="F48" s="24"/>
      <c r="H48" s="38"/>
      <c r="I48" s="38"/>
      <c r="J48" s="38"/>
      <c r="K48" s="38"/>
      <c r="L48" s="38"/>
      <c r="M48" s="38"/>
      <c r="N48" s="38"/>
      <c r="O48" s="38"/>
      <c r="P48" s="38"/>
      <c r="Q48" s="38"/>
      <c r="R48" s="38"/>
      <c r="S48" s="38"/>
      <c r="T48" s="38"/>
      <c r="U48" s="38"/>
      <c r="V48" s="38"/>
      <c r="W48" s="38"/>
    </row>
    <row r="49" spans="1:23" s="124" customFormat="1" ht="14.25">
      <c r="A49" s="25"/>
      <c r="B49" s="152" t="s">
        <v>962</v>
      </c>
      <c r="C49" s="148" t="s">
        <v>29</v>
      </c>
      <c r="D49" s="151">
        <v>3.5</v>
      </c>
      <c r="E49" s="130"/>
      <c r="F49" s="24"/>
      <c r="H49" s="38"/>
      <c r="I49" s="38"/>
      <c r="J49" s="38"/>
      <c r="K49" s="38"/>
      <c r="L49" s="38"/>
      <c r="M49" s="38"/>
      <c r="N49" s="38"/>
      <c r="O49" s="38"/>
      <c r="P49" s="38"/>
      <c r="Q49" s="38"/>
      <c r="R49" s="38"/>
      <c r="S49" s="38"/>
      <c r="T49" s="38"/>
      <c r="U49" s="38"/>
      <c r="V49" s="38"/>
      <c r="W49" s="38"/>
    </row>
    <row r="50" spans="1:23" s="124" customFormat="1" ht="14.25">
      <c r="A50" s="25"/>
      <c r="B50" s="152" t="s">
        <v>963</v>
      </c>
      <c r="C50" s="148" t="s">
        <v>29</v>
      </c>
      <c r="D50" s="151">
        <v>2</v>
      </c>
      <c r="E50" s="130"/>
      <c r="F50" s="24"/>
      <c r="H50" s="38"/>
      <c r="I50" s="38"/>
      <c r="J50" s="38"/>
      <c r="K50" s="38"/>
      <c r="L50" s="38"/>
      <c r="M50" s="38"/>
      <c r="N50" s="38"/>
      <c r="O50" s="38"/>
      <c r="P50" s="38"/>
      <c r="Q50" s="38"/>
      <c r="R50" s="38"/>
      <c r="S50" s="38"/>
      <c r="T50" s="38"/>
      <c r="U50" s="38"/>
      <c r="V50" s="38"/>
      <c r="W50" s="38"/>
    </row>
    <row r="51" spans="1:23" s="124" customFormat="1" ht="14.25">
      <c r="A51" s="25"/>
      <c r="B51" s="152" t="s">
        <v>964</v>
      </c>
      <c r="C51" s="148" t="s">
        <v>28</v>
      </c>
      <c r="D51" s="149">
        <v>8</v>
      </c>
      <c r="E51" s="130"/>
      <c r="F51" s="24"/>
      <c r="H51" s="38"/>
      <c r="I51" s="38"/>
      <c r="J51" s="38"/>
      <c r="K51" s="38"/>
      <c r="L51" s="38"/>
      <c r="M51" s="38"/>
      <c r="N51" s="38"/>
      <c r="O51" s="38"/>
      <c r="P51" s="38"/>
      <c r="Q51" s="38"/>
      <c r="R51" s="38"/>
      <c r="S51" s="38"/>
      <c r="T51" s="38"/>
      <c r="U51" s="38"/>
      <c r="V51" s="38"/>
      <c r="W51" s="38"/>
    </row>
    <row r="52" spans="1:23" s="124" customFormat="1" ht="14.25">
      <c r="A52" s="25"/>
      <c r="B52" s="152" t="s">
        <v>947</v>
      </c>
      <c r="C52" s="148" t="s">
        <v>158</v>
      </c>
      <c r="D52" s="149">
        <v>1</v>
      </c>
      <c r="E52" s="130"/>
      <c r="F52" s="24"/>
      <c r="H52" s="38"/>
      <c r="I52" s="38"/>
      <c r="J52" s="38"/>
      <c r="K52" s="38"/>
      <c r="L52" s="38"/>
      <c r="M52" s="38"/>
      <c r="N52" s="38"/>
      <c r="O52" s="38"/>
      <c r="P52" s="38"/>
      <c r="Q52" s="38"/>
      <c r="R52" s="38"/>
      <c r="S52" s="38"/>
      <c r="T52" s="38"/>
      <c r="U52" s="38"/>
      <c r="V52" s="38"/>
      <c r="W52" s="38"/>
    </row>
    <row r="53" spans="1:23" s="124" customFormat="1">
      <c r="A53" s="25" t="s">
        <v>994</v>
      </c>
      <c r="B53" s="131" t="s">
        <v>965</v>
      </c>
      <c r="C53" s="36" t="s">
        <v>158</v>
      </c>
      <c r="D53" s="76">
        <v>1</v>
      </c>
      <c r="E53" s="100"/>
      <c r="F53" s="27">
        <f t="shared" ref="F53" si="2">D53*E53</f>
        <v>0</v>
      </c>
      <c r="H53" s="38"/>
      <c r="I53" s="38"/>
      <c r="J53" s="38"/>
      <c r="K53" s="38"/>
      <c r="L53" s="38"/>
      <c r="M53" s="38"/>
      <c r="N53" s="38"/>
      <c r="O53" s="38"/>
      <c r="P53" s="38"/>
      <c r="Q53" s="38"/>
      <c r="R53" s="38"/>
      <c r="S53" s="38"/>
      <c r="T53" s="38"/>
      <c r="U53" s="38"/>
      <c r="V53" s="38"/>
      <c r="W53" s="38"/>
    </row>
    <row r="54" spans="1:23" s="124" customFormat="1" ht="25.5">
      <c r="A54" s="23" t="s">
        <v>995</v>
      </c>
      <c r="B54" s="23" t="s">
        <v>966</v>
      </c>
      <c r="C54" s="36"/>
      <c r="D54" s="75"/>
      <c r="E54" s="130"/>
      <c r="F54" s="24"/>
      <c r="H54" s="38"/>
      <c r="I54" s="38"/>
      <c r="J54" s="38"/>
      <c r="K54" s="38"/>
      <c r="L54" s="38"/>
      <c r="M54" s="38"/>
      <c r="N54" s="38"/>
      <c r="O54" s="38"/>
      <c r="P54" s="38"/>
      <c r="Q54" s="38"/>
      <c r="R54" s="38"/>
      <c r="S54" s="38"/>
      <c r="T54" s="38"/>
      <c r="U54" s="38"/>
      <c r="V54" s="38"/>
      <c r="W54" s="38"/>
    </row>
    <row r="55" spans="1:23" s="124" customFormat="1">
      <c r="A55" s="25" t="s">
        <v>996</v>
      </c>
      <c r="B55" s="131" t="s">
        <v>967</v>
      </c>
      <c r="C55" s="36" t="s">
        <v>158</v>
      </c>
      <c r="D55" s="76">
        <v>1</v>
      </c>
      <c r="E55" s="100"/>
      <c r="F55" s="27">
        <f t="shared" ref="F55" si="3">D55*E55</f>
        <v>0</v>
      </c>
      <c r="H55" s="38"/>
      <c r="I55" s="38"/>
      <c r="J55" s="38"/>
      <c r="K55" s="38"/>
      <c r="L55" s="38"/>
      <c r="M55" s="38"/>
      <c r="N55" s="38"/>
      <c r="O55" s="38"/>
      <c r="P55" s="38"/>
      <c r="Q55" s="38"/>
      <c r="R55" s="38"/>
      <c r="S55" s="38"/>
      <c r="T55" s="38"/>
      <c r="U55" s="38"/>
      <c r="V55" s="38"/>
      <c r="W55" s="38"/>
    </row>
    <row r="56" spans="1:23" s="124" customFormat="1" ht="25.5">
      <c r="A56" s="23" t="s">
        <v>997</v>
      </c>
      <c r="B56" s="23" t="s">
        <v>968</v>
      </c>
      <c r="C56" s="36"/>
      <c r="D56" s="75"/>
      <c r="E56" s="130"/>
      <c r="F56" s="24"/>
      <c r="H56" s="38"/>
      <c r="I56" s="38"/>
      <c r="J56" s="38"/>
      <c r="K56" s="38"/>
      <c r="L56" s="38"/>
      <c r="M56" s="38"/>
      <c r="N56" s="38"/>
      <c r="O56" s="38"/>
      <c r="P56" s="38"/>
      <c r="Q56" s="38"/>
      <c r="R56" s="38"/>
      <c r="S56" s="38"/>
      <c r="T56" s="38"/>
      <c r="U56" s="38"/>
      <c r="V56" s="38"/>
      <c r="W56" s="38"/>
    </row>
    <row r="57" spans="1:23" s="124" customFormat="1" ht="14.25">
      <c r="A57" s="25"/>
      <c r="B57" s="147" t="s">
        <v>969</v>
      </c>
      <c r="C57" s="148" t="s">
        <v>28</v>
      </c>
      <c r="D57" s="149">
        <v>10250</v>
      </c>
      <c r="E57" s="130"/>
      <c r="F57" s="24"/>
      <c r="H57" s="38"/>
      <c r="I57" s="38"/>
      <c r="J57" s="38"/>
      <c r="K57" s="38"/>
      <c r="L57" s="38"/>
      <c r="M57" s="38"/>
      <c r="N57" s="38"/>
      <c r="O57" s="38"/>
      <c r="P57" s="38"/>
      <c r="Q57" s="38"/>
      <c r="R57" s="38"/>
      <c r="S57" s="38"/>
      <c r="T57" s="38"/>
      <c r="U57" s="38"/>
      <c r="V57" s="38"/>
      <c r="W57" s="38"/>
    </row>
    <row r="58" spans="1:23" s="124" customFormat="1" ht="14.25">
      <c r="A58" s="25"/>
      <c r="B58" s="147" t="s">
        <v>970</v>
      </c>
      <c r="C58" s="148" t="s">
        <v>28</v>
      </c>
      <c r="D58" s="149">
        <v>10250</v>
      </c>
      <c r="E58" s="130"/>
      <c r="F58" s="24"/>
      <c r="H58" s="38"/>
      <c r="I58" s="38"/>
      <c r="J58" s="38"/>
      <c r="K58" s="38"/>
      <c r="L58" s="38"/>
      <c r="M58" s="38"/>
      <c r="N58" s="38"/>
      <c r="O58" s="38"/>
      <c r="P58" s="38"/>
      <c r="Q58" s="38"/>
      <c r="R58" s="38"/>
      <c r="S58" s="38"/>
      <c r="T58" s="38"/>
      <c r="U58" s="38"/>
      <c r="V58" s="38"/>
      <c r="W58" s="38"/>
    </row>
    <row r="59" spans="1:23" s="124" customFormat="1" ht="14.25">
      <c r="A59" s="25"/>
      <c r="B59" s="147" t="s">
        <v>971</v>
      </c>
      <c r="C59" s="148" t="s">
        <v>28</v>
      </c>
      <c r="D59" s="149">
        <v>10250</v>
      </c>
      <c r="E59" s="130"/>
      <c r="F59" s="24"/>
      <c r="H59" s="38"/>
      <c r="I59" s="38"/>
      <c r="J59" s="38"/>
      <c r="K59" s="38"/>
      <c r="L59" s="38"/>
      <c r="M59" s="38"/>
      <c r="N59" s="38"/>
      <c r="O59" s="38"/>
      <c r="P59" s="38"/>
      <c r="Q59" s="38"/>
      <c r="R59" s="38"/>
      <c r="S59" s="38"/>
      <c r="T59" s="38"/>
      <c r="U59" s="38"/>
      <c r="V59" s="38"/>
      <c r="W59" s="38"/>
    </row>
    <row r="60" spans="1:23" s="124" customFormat="1" ht="14.25">
      <c r="A60" s="25"/>
      <c r="B60" s="147" t="s">
        <v>972</v>
      </c>
      <c r="C60" s="148" t="s">
        <v>28</v>
      </c>
      <c r="D60" s="149">
        <v>3544</v>
      </c>
      <c r="E60" s="130"/>
      <c r="F60" s="24"/>
      <c r="H60" s="38"/>
      <c r="I60" s="38"/>
      <c r="J60" s="38"/>
      <c r="K60" s="38"/>
      <c r="L60" s="38"/>
      <c r="M60" s="38"/>
      <c r="N60" s="38"/>
      <c r="O60" s="38"/>
      <c r="P60" s="38"/>
      <c r="Q60" s="38"/>
      <c r="R60" s="38"/>
      <c r="S60" s="38"/>
      <c r="T60" s="38"/>
      <c r="U60" s="38"/>
      <c r="V60" s="38"/>
      <c r="W60" s="38"/>
    </row>
    <row r="61" spans="1:23" s="124" customFormat="1" ht="14.25">
      <c r="A61" s="25"/>
      <c r="B61" s="147" t="s">
        <v>973</v>
      </c>
      <c r="C61" s="148" t="s">
        <v>28</v>
      </c>
      <c r="D61" s="149">
        <v>1772</v>
      </c>
      <c r="E61" s="130"/>
      <c r="F61" s="24"/>
      <c r="H61" s="38"/>
      <c r="I61" s="38"/>
      <c r="J61" s="38"/>
      <c r="K61" s="38"/>
      <c r="L61" s="38"/>
      <c r="M61" s="38"/>
      <c r="N61" s="38"/>
      <c r="O61" s="38"/>
      <c r="P61" s="38"/>
      <c r="Q61" s="38"/>
      <c r="R61" s="38"/>
      <c r="S61" s="38"/>
      <c r="T61" s="38"/>
      <c r="U61" s="38"/>
      <c r="V61" s="38"/>
      <c r="W61" s="38"/>
    </row>
    <row r="62" spans="1:23" s="124" customFormat="1" ht="14.25">
      <c r="A62" s="25"/>
      <c r="B62" s="147" t="s">
        <v>974</v>
      </c>
      <c r="C62" s="148" t="s">
        <v>28</v>
      </c>
      <c r="D62" s="149">
        <v>5316</v>
      </c>
      <c r="E62" s="130"/>
      <c r="F62" s="24"/>
      <c r="H62" s="38"/>
      <c r="I62" s="38"/>
      <c r="J62" s="38"/>
      <c r="K62" s="38"/>
      <c r="L62" s="38"/>
      <c r="M62" s="38"/>
      <c r="N62" s="38"/>
      <c r="O62" s="38"/>
      <c r="P62" s="38"/>
      <c r="Q62" s="38"/>
      <c r="R62" s="38"/>
      <c r="S62" s="38"/>
      <c r="T62" s="38"/>
      <c r="U62" s="38"/>
      <c r="V62" s="38"/>
      <c r="W62" s="38"/>
    </row>
    <row r="63" spans="1:23" s="124" customFormat="1" ht="14.25">
      <c r="A63" s="25"/>
      <c r="B63" s="147" t="s">
        <v>975</v>
      </c>
      <c r="C63" s="148" t="s">
        <v>28</v>
      </c>
      <c r="D63" s="149">
        <v>666</v>
      </c>
      <c r="E63" s="130"/>
      <c r="F63" s="24"/>
      <c r="H63" s="38"/>
      <c r="I63" s="38"/>
      <c r="J63" s="38"/>
      <c r="K63" s="38"/>
      <c r="L63" s="38"/>
      <c r="M63" s="38"/>
      <c r="N63" s="38"/>
      <c r="O63" s="38"/>
      <c r="P63" s="38"/>
      <c r="Q63" s="38"/>
      <c r="R63" s="38"/>
      <c r="S63" s="38"/>
      <c r="T63" s="38"/>
      <c r="U63" s="38"/>
      <c r="V63" s="38"/>
      <c r="W63" s="38"/>
    </row>
    <row r="64" spans="1:23" s="124" customFormat="1" ht="14.25">
      <c r="A64" s="25"/>
      <c r="B64" s="147" t="s">
        <v>976</v>
      </c>
      <c r="C64" s="148" t="s">
        <v>28</v>
      </c>
      <c r="D64" s="149">
        <v>303</v>
      </c>
      <c r="E64" s="130"/>
      <c r="F64" s="24"/>
      <c r="H64" s="38"/>
      <c r="I64" s="38"/>
      <c r="J64" s="38"/>
      <c r="K64" s="38"/>
      <c r="L64" s="38"/>
      <c r="M64" s="38"/>
      <c r="N64" s="38"/>
      <c r="O64" s="38"/>
      <c r="P64" s="38"/>
      <c r="Q64" s="38"/>
      <c r="R64" s="38"/>
      <c r="S64" s="38"/>
      <c r="T64" s="38"/>
      <c r="U64" s="38"/>
      <c r="V64" s="38"/>
      <c r="W64" s="38"/>
    </row>
    <row r="65" spans="1:23" s="124" customFormat="1" ht="14.25">
      <c r="A65" s="25"/>
      <c r="B65" s="147" t="s">
        <v>977</v>
      </c>
      <c r="C65" s="148" t="s">
        <v>28</v>
      </c>
      <c r="D65" s="149">
        <v>54</v>
      </c>
      <c r="E65" s="130"/>
      <c r="F65" s="24"/>
      <c r="H65" s="38"/>
      <c r="I65" s="38"/>
      <c r="J65" s="38"/>
      <c r="K65" s="38"/>
      <c r="L65" s="38"/>
      <c r="M65" s="38"/>
      <c r="N65" s="38"/>
      <c r="O65" s="38"/>
      <c r="P65" s="38"/>
      <c r="Q65" s="38"/>
      <c r="R65" s="38"/>
      <c r="S65" s="38"/>
      <c r="T65" s="38"/>
      <c r="U65" s="38"/>
      <c r="V65" s="38"/>
      <c r="W65" s="38"/>
    </row>
    <row r="66" spans="1:23" s="124" customFormat="1" ht="14.25">
      <c r="A66" s="25"/>
      <c r="B66" s="147" t="s">
        <v>978</v>
      </c>
      <c r="C66" s="148" t="s">
        <v>28</v>
      </c>
      <c r="D66" s="149">
        <v>1772</v>
      </c>
      <c r="E66" s="130"/>
      <c r="F66" s="24"/>
      <c r="H66" s="38"/>
      <c r="I66" s="38"/>
      <c r="J66" s="38"/>
      <c r="K66" s="38"/>
      <c r="L66" s="38"/>
      <c r="M66" s="38"/>
      <c r="N66" s="38"/>
      <c r="O66" s="38"/>
      <c r="P66" s="38"/>
      <c r="Q66" s="38"/>
      <c r="R66" s="38"/>
      <c r="S66" s="38"/>
      <c r="T66" s="38"/>
      <c r="U66" s="38"/>
      <c r="V66" s="38"/>
      <c r="W66" s="38"/>
    </row>
    <row r="67" spans="1:23" s="124" customFormat="1">
      <c r="A67" s="25" t="s">
        <v>998</v>
      </c>
      <c r="B67" s="131" t="s">
        <v>979</v>
      </c>
      <c r="C67" s="36" t="s">
        <v>158</v>
      </c>
      <c r="D67" s="76">
        <v>1</v>
      </c>
      <c r="E67" s="100"/>
      <c r="F67" s="27">
        <f t="shared" ref="F67" si="4">D67*E67</f>
        <v>0</v>
      </c>
      <c r="H67" s="38"/>
      <c r="I67" s="38"/>
      <c r="J67" s="38"/>
      <c r="K67" s="38"/>
      <c r="L67" s="38"/>
      <c r="M67" s="38"/>
      <c r="N67" s="38"/>
      <c r="O67" s="38"/>
      <c r="P67" s="38"/>
      <c r="Q67" s="38"/>
      <c r="R67" s="38"/>
      <c r="S67" s="38"/>
      <c r="T67" s="38"/>
      <c r="U67" s="38"/>
      <c r="V67" s="38"/>
      <c r="W67" s="38"/>
    </row>
    <row r="68" spans="1:23" s="124" customFormat="1" ht="14.25">
      <c r="A68" s="23" t="s">
        <v>999</v>
      </c>
      <c r="B68" s="23" t="s">
        <v>980</v>
      </c>
      <c r="C68" s="36"/>
      <c r="D68" s="75"/>
      <c r="E68" s="130"/>
      <c r="F68" s="24"/>
      <c r="H68" s="38"/>
      <c r="I68" s="38"/>
      <c r="J68" s="38"/>
      <c r="K68" s="38"/>
      <c r="L68" s="38"/>
      <c r="M68" s="38"/>
      <c r="N68" s="38"/>
      <c r="O68" s="38"/>
      <c r="P68" s="38"/>
      <c r="Q68" s="38"/>
      <c r="R68" s="38"/>
      <c r="S68" s="38"/>
      <c r="T68" s="38"/>
      <c r="U68" s="38"/>
      <c r="V68" s="38"/>
      <c r="W68" s="38"/>
    </row>
    <row r="69" spans="1:23" s="124" customFormat="1">
      <c r="A69" s="25" t="s">
        <v>1000</v>
      </c>
      <c r="B69" s="131" t="s">
        <v>981</v>
      </c>
      <c r="C69" s="36" t="s">
        <v>28</v>
      </c>
      <c r="D69" s="76">
        <v>2</v>
      </c>
      <c r="E69" s="100"/>
      <c r="F69" s="27">
        <f t="shared" ref="F69" si="5">D69*E69</f>
        <v>0</v>
      </c>
      <c r="H69" s="38"/>
      <c r="I69" s="38"/>
      <c r="J69" s="38"/>
      <c r="K69" s="38"/>
      <c r="L69" s="38"/>
      <c r="M69" s="38"/>
      <c r="N69" s="38"/>
      <c r="O69" s="38"/>
      <c r="P69" s="38"/>
      <c r="Q69" s="38"/>
      <c r="R69" s="38"/>
      <c r="S69" s="38"/>
      <c r="T69" s="38"/>
      <c r="U69" s="38"/>
      <c r="V69" s="38"/>
      <c r="W69" s="38"/>
    </row>
  </sheetData>
  <sheetProtection algorithmName="SHA-512" hashValue="vQNpp2qP3amUH8nwZE/UcxniW0rLAaZLZ2DcoGgP7tY2/clh3Fi9ySXON9UVcI0JphAI/qGERj7chEWWphlKQA==" saltValue="2brnxRpnrDtTYqxfCGGyLg==" spinCount="100000" sheet="1" selectLockedCells="1"/>
  <pageMargins left="0.39370078740157483" right="0.39370078740157483" top="0.98425196850393704" bottom="0.39370078740157483" header="0.31496062992125984" footer="0.11811023622047245"/>
  <pageSetup paperSize="9" fitToHeight="0" orientation="landscape" r:id="rId1"/>
  <headerFooter>
    <oddHeader>&amp;L&amp;"Arial,Krepko poševno"&amp;8investitor: MOL&amp;C&amp;"Arial,Krepko poševno"&amp;8&amp;F&amp;R&amp;"Arial,Krepko poševno"&amp;8objekt: KOPALIŠČE ILIRIJA</oddHeader>
    <oddFooter>&amp;L&amp;"-,Krepko ležeče"&amp;8&amp;A&amp;C&amp;"-,Krepko ležeče"&amp;9&amp;G&amp;R&amp;"-,Krepko ležeče"&amp;P&amp;"-,Ležeče"&amp;9/&amp;N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10</vt:i4>
      </vt:variant>
    </vt:vector>
  </HeadingPairs>
  <TitlesOfParts>
    <vt:vector size="15" baseType="lpstr">
      <vt:lpstr>1.-Skupna dela-Rekap</vt:lpstr>
      <vt:lpstr>1.1.-Preddela</vt:lpstr>
      <vt:lpstr>1.2.-Gr.jama+VGJ</vt:lpstr>
      <vt:lpstr>1.3.-razna skupna dela</vt:lpstr>
      <vt:lpstr>1.4.-Sončna elektrarna</vt:lpstr>
      <vt:lpstr>'1.1.-Preddela'!Področje_tiskanja</vt:lpstr>
      <vt:lpstr>'1.2.-Gr.jama+VGJ'!Področje_tiskanja</vt:lpstr>
      <vt:lpstr>'1.3.-razna skupna dela'!Področje_tiskanja</vt:lpstr>
      <vt:lpstr>'1.4.-Sončna elektrarna'!Področje_tiskanja</vt:lpstr>
      <vt:lpstr>'1.-Skupna dela-Rekap'!Področje_tiskanja</vt:lpstr>
      <vt:lpstr>'1.1.-Preddela'!Tiskanje_naslovov</vt:lpstr>
      <vt:lpstr>'1.2.-Gr.jama+VGJ'!Tiskanje_naslovov</vt:lpstr>
      <vt:lpstr>'1.3.-razna skupna dela'!Tiskanje_naslovov</vt:lpstr>
      <vt:lpstr>'1.4.-Sončna elektrarna'!Tiskanje_naslovov</vt:lpstr>
      <vt:lpstr>'1.-Skupna dela-Rekap'!Tiskanje_naslovov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2021-07-21T14:23:52Z</cp:lastPrinted>
  <dcterms:created xsi:type="dcterms:W3CDTF">2021-03-09T16:47:59Z</dcterms:created>
  <dcterms:modified xsi:type="dcterms:W3CDTF">2021-11-24T12:36:38Z</dcterms:modified>
</cp:coreProperties>
</file>