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6EFCAD39-D97F-454A-9465-07C3EC8BBEAB}" xr6:coauthVersionLast="47" xr6:coauthVersionMax="47" xr10:uidLastSave="{00000000-0000-0000-0000-000000000000}"/>
  <bookViews>
    <workbookView xWindow="30195" yWindow="195" windowWidth="21750" windowHeight="15510" tabRatio="688" xr2:uid="{00000000-000D-0000-FFFF-FFFF00000000}"/>
  </bookViews>
  <sheets>
    <sheet name="7._ZU+KI-javno-Rekap" sheetId="34" r:id="rId1"/>
    <sheet name="7.1. prest.-Bleiweisova" sheetId="29" r:id="rId2"/>
    <sheet name="7.2. prest.-Tivoli " sheetId="30" r:id="rId3"/>
    <sheet name="7.3. sanacija-kolektor" sheetId="31" r:id="rId4"/>
  </sheets>
  <externalReferences>
    <externalReference r:id="rId5"/>
    <externalReference r:id="rId6"/>
  </externalReferences>
  <definedNames>
    <definedName name="__xlnm.Print_Area_1" localSheetId="0">#REF!</definedName>
    <definedName name="__xlnm.Print_Area_1">#REF!</definedName>
    <definedName name="__xlnm.Print_Titles_1" localSheetId="0">#REF!</definedName>
    <definedName name="__xlnm.Print_Titles_1">#REF!</definedName>
    <definedName name="_Excel_BuiltIn_Print_Area_1_1_1_1_1_1" localSheetId="0">#REF!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Toc315432761" localSheetId="0">'[1]4.3_EE-T'!#REF!</definedName>
    <definedName name="_Toc315432761">'[1]4.3_EE-T'!#REF!</definedName>
    <definedName name="_Toc315432762" localSheetId="0">'[1]4.3_EE-T'!#REF!</definedName>
    <definedName name="_Toc315432762">'[1]4.3_EE-T'!#REF!</definedName>
    <definedName name="_Toc315969419">'[1]4.3_EE-T'!#REF!</definedName>
    <definedName name="agregat" localSheetId="0">#REF!</definedName>
    <definedName name="agregat" localSheetId="1">#REF!</definedName>
    <definedName name="agregat" localSheetId="2">#REF!</definedName>
    <definedName name="agregat" localSheetId="3">#REF!</definedName>
    <definedName name="agregat">#REF!</definedName>
    <definedName name="EKK" localSheetId="0">#REF!</definedName>
    <definedName name="EKK" localSheetId="1">#REF!</definedName>
    <definedName name="EKK" localSheetId="2">#REF!</definedName>
    <definedName name="EKK" localSheetId="3">#REF!</definedName>
    <definedName name="EKK">#REF!</definedName>
    <definedName name="Excel_BuiltIn_Database" localSheetId="0">#REF!</definedName>
    <definedName name="Excel_BuiltIn_Database">#REF!</definedName>
    <definedName name="Excel_BuiltIn_Database_1" localSheetId="0">'[1]3.5_EKK'!#REF!</definedName>
    <definedName name="Excel_BuiltIn_Database_1">'[1]3.5_EKK'!#REF!</definedName>
    <definedName name="Excel_BuiltIn_Print_Area" localSheetId="0">#REF!</definedName>
    <definedName name="Excel_BuiltIn_Print_Area">#REF!</definedName>
    <definedName name="Excel_BuiltIn_Print_Area_1" localSheetId="0">#REF!</definedName>
    <definedName name="Excel_BuiltIn_Print_Area_1">#REF!</definedName>
    <definedName name="Excel_BuiltIn_Print_Area_1_1" localSheetId="0">#REF!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'[1]1.1_GO-P'!#REF!</definedName>
    <definedName name="Excel_BuiltIn_Print_Area_5_1_1">'[1]1.1_GO-P'!#REF!</definedName>
    <definedName name="Excel_BuiltIn_Print_Area_5_1_1_1" localSheetId="0">#REF!</definedName>
    <definedName name="Excel_BuiltIn_Print_Area_5_1_1_1">#REF!</definedName>
    <definedName name="Excel_BuiltIn_Print_Area_5_1_1_1_1" localSheetId="0">#REF!</definedName>
    <definedName name="Excel_BuiltIn_Print_Area_5_1_1_1_1">#REF!</definedName>
    <definedName name="Excel_BuiltIn_Print_Area_5_1_1_1_1_1" localSheetId="0">#REF!</definedName>
    <definedName name="Excel_BuiltIn_Print_Area_5_1_1_1_1_1">#REF!</definedName>
    <definedName name="Excel_BuiltIn_Print_Area_5_1_1_1_1_1_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0">'[2]NEPREDVIDENA GR.DELA'!#REF!</definedName>
    <definedName name="Excel_BuiltIn_Print_Titles_4" localSheetId="1">'[2]NEPREDVIDENA GR.DELA'!#REF!</definedName>
    <definedName name="Excel_BuiltIn_Print_Titles_4" localSheetId="2">'[2]NEPREDVIDENA GR.DELA'!#REF!</definedName>
    <definedName name="Excel_BuiltIn_Print_Titles_4" localSheetId="3">'[2]NEPREDVIDENA GR.DELA'!#REF!</definedName>
    <definedName name="Excel_BuiltIn_Print_Titles_4">'[2]NEPREDVIDENA GR.DELA'!#REF!</definedName>
    <definedName name="izvesek" localSheetId="0">#REF!</definedName>
    <definedName name="izvesek" localSheetId="1">#REF!</definedName>
    <definedName name="izvesek" localSheetId="2">#REF!</definedName>
    <definedName name="izvesek" localSheetId="3">#REF!</definedName>
    <definedName name="izvesek">#REF!</definedName>
    <definedName name="l" localSheetId="0">#REF!</definedName>
    <definedName name="l" localSheetId="1">#REF!</definedName>
    <definedName name="l" localSheetId="2">#REF!</definedName>
    <definedName name="l" localSheetId="3">#REF!</definedName>
    <definedName name="l">#REF!</definedName>
    <definedName name="oddusek" localSheetId="0">#REF!</definedName>
    <definedName name="oddusek" localSheetId="1">#REF!</definedName>
    <definedName name="oddusek" localSheetId="2">#REF!</definedName>
    <definedName name="oddusek" localSheetId="3">#REF!</definedName>
    <definedName name="oddusek">#REF!</definedName>
    <definedName name="oprema" localSheetId="0">#REF!</definedName>
    <definedName name="oprema" localSheetId="1">#REF!</definedName>
    <definedName name="oprema" localSheetId="2">#REF!</definedName>
    <definedName name="oprema" localSheetId="3">#REF!</definedName>
    <definedName name="oprema">#REF!</definedName>
    <definedName name="_xlnm.Print_Area" localSheetId="0">'7._ZU+KI-javno-Rekap'!$A$1:$F$28</definedName>
    <definedName name="_xlnm.Print_Area" localSheetId="1">'7.1. prest.-Bleiweisova'!$A$1:$F$179</definedName>
    <definedName name="_xlnm.Print_Area" localSheetId="2">'7.2. prest.-Tivoli '!$A$1:$F$79</definedName>
    <definedName name="_xlnm.Print_Area" localSheetId="3">'7.3. sanacija-kolektor'!$A$1:$F$66</definedName>
    <definedName name="Print_Area_MI" localSheetId="0">#REF!</definedName>
    <definedName name="Print_Area_MI" localSheetId="1">#REF!</definedName>
    <definedName name="Print_Area_MI" localSheetId="2">#REF!</definedName>
    <definedName name="Print_Area_MI" localSheetId="3">#REF!</definedName>
    <definedName name="Print_Area_MI">#REF!</definedName>
    <definedName name="Print_Titles_MI" localSheetId="0">#REF!</definedName>
    <definedName name="Print_Titles_MI" localSheetId="1">#REF!</definedName>
    <definedName name="Print_Titles_MI" localSheetId="2">#REF!</definedName>
    <definedName name="Print_Titles_MI" localSheetId="3">#REF!</definedName>
    <definedName name="Print_Titles_MI">#REF!</definedName>
    <definedName name="svetilka" localSheetId="0">#REF!</definedName>
    <definedName name="svetilka" localSheetId="1">#REF!</definedName>
    <definedName name="svetilka" localSheetId="2">#REF!</definedName>
    <definedName name="svetilka" localSheetId="3">#REF!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0">'7._ZU+KI-javno-Rekap'!$1:$1</definedName>
    <definedName name="_xlnm.Print_Titles" localSheetId="1">'7.1. prest.-Bleiweisova'!$1:$1</definedName>
    <definedName name="_xlnm.Print_Titles" localSheetId="2">'7.2. prest.-Tivoli '!$1:$1</definedName>
    <definedName name="_xlnm.Print_Titles" localSheetId="3">'7.3. sanacija-kolektor'!$1:$1</definedName>
    <definedName name="totem" localSheetId="0">#REF!</definedName>
    <definedName name="totem" localSheetId="1">#REF!</definedName>
    <definedName name="totem" localSheetId="2">#REF!</definedName>
    <definedName name="totem" localSheetId="3">#REF!</definedName>
    <definedName name="totem">#REF!</definedName>
    <definedName name="totm" localSheetId="0">#REF!</definedName>
    <definedName name="totm" localSheetId="1">#REF!</definedName>
    <definedName name="totm" localSheetId="2">#REF!</definedName>
    <definedName name="totm" localSheetId="3">#REF!</definedName>
    <definedName name="totm">#REF!</definedName>
    <definedName name="zastavka" localSheetId="0">#REF!</definedName>
    <definedName name="zastavka" localSheetId="1">#REF!</definedName>
    <definedName name="zastavka" localSheetId="2">#REF!</definedName>
    <definedName name="zastavka" localSheetId="3">#REF!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70" i="29" l="1"/>
  <c r="F67" i="30"/>
  <c r="F68" i="30"/>
  <c r="F73" i="30"/>
  <c r="F36" i="31"/>
  <c r="F40" i="31"/>
  <c r="F85" i="29"/>
  <c r="F158" i="29"/>
  <c r="F65" i="31" l="1"/>
  <c r="F63" i="31"/>
  <c r="F61" i="31"/>
  <c r="F59" i="31"/>
  <c r="F57" i="31"/>
  <c r="F55" i="31"/>
  <c r="F53" i="31"/>
  <c r="F51" i="31"/>
  <c r="F49" i="31"/>
  <c r="F38" i="31"/>
  <c r="F35" i="31"/>
  <c r="F34" i="31"/>
  <c r="F33" i="31"/>
  <c r="F31" i="31"/>
  <c r="F30" i="31"/>
  <c r="F29" i="31"/>
  <c r="F28" i="31"/>
  <c r="F27" i="31"/>
  <c r="F26" i="31"/>
  <c r="F24" i="31"/>
  <c r="F22" i="31"/>
  <c r="F21" i="31"/>
  <c r="F18" i="31"/>
  <c r="F16" i="31" s="1"/>
  <c r="E43" i="31" s="1"/>
  <c r="F77" i="30"/>
  <c r="F75" i="30"/>
  <c r="F72" i="30"/>
  <c r="F70" i="30"/>
  <c r="F64" i="30"/>
  <c r="F62" i="30"/>
  <c r="F60" i="30"/>
  <c r="F58" i="30"/>
  <c r="F56" i="30"/>
  <c r="F53" i="30"/>
  <c r="F51" i="30"/>
  <c r="F49" i="30"/>
  <c r="F47" i="30"/>
  <c r="F45" i="30"/>
  <c r="F43" i="30" s="1"/>
  <c r="F42" i="30"/>
  <c r="F41" i="30"/>
  <c r="F39" i="30"/>
  <c r="F38" i="30"/>
  <c r="F36" i="30"/>
  <c r="F35" i="30"/>
  <c r="F34" i="30"/>
  <c r="F33" i="30"/>
  <c r="F27" i="30"/>
  <c r="F26" i="30"/>
  <c r="F25" i="30"/>
  <c r="F22" i="30"/>
  <c r="F21" i="30"/>
  <c r="F19" i="30"/>
  <c r="F178" i="29"/>
  <c r="F176" i="29"/>
  <c r="F174" i="29"/>
  <c r="F172" i="29"/>
  <c r="F166" i="29"/>
  <c r="F164" i="29" s="1"/>
  <c r="F163" i="29"/>
  <c r="F161" i="29" s="1"/>
  <c r="F160" i="29"/>
  <c r="F157" i="29"/>
  <c r="F156" i="29"/>
  <c r="F154" i="29" s="1"/>
  <c r="F153" i="29"/>
  <c r="F151" i="29"/>
  <c r="F145" i="29"/>
  <c r="F143" i="29"/>
  <c r="F140" i="29"/>
  <c r="F139" i="29"/>
  <c r="F137" i="29"/>
  <c r="F135" i="29"/>
  <c r="F133" i="29"/>
  <c r="F131" i="29"/>
  <c r="F130" i="29"/>
  <c r="F128" i="29"/>
  <c r="F126" i="29"/>
  <c r="F125" i="29"/>
  <c r="F123" i="29"/>
  <c r="F122" i="29"/>
  <c r="F120" i="29"/>
  <c r="F118" i="29"/>
  <c r="F115" i="29"/>
  <c r="F113" i="29"/>
  <c r="F112" i="29"/>
  <c r="F110" i="29"/>
  <c r="F109" i="29"/>
  <c r="F107" i="29"/>
  <c r="F105" i="29"/>
  <c r="F104" i="29"/>
  <c r="F103" i="29"/>
  <c r="F102" i="29"/>
  <c r="F101" i="29"/>
  <c r="F100" i="29"/>
  <c r="F98" i="29"/>
  <c r="F97" i="29"/>
  <c r="F96" i="29"/>
  <c r="F95" i="29"/>
  <c r="F94" i="29"/>
  <c r="F93" i="29"/>
  <c r="F92" i="29"/>
  <c r="F90" i="29"/>
  <c r="F89" i="29"/>
  <c r="F86" i="29"/>
  <c r="F84" i="29"/>
  <c r="F82" i="29"/>
  <c r="F81" i="29"/>
  <c r="F80" i="29"/>
  <c r="F78" i="29"/>
  <c r="F76" i="29"/>
  <c r="F75" i="29"/>
  <c r="F74" i="29"/>
  <c r="F73" i="29"/>
  <c r="F67" i="29"/>
  <c r="F65" i="29"/>
  <c r="F62" i="29"/>
  <c r="F60" i="29"/>
  <c r="F58" i="29"/>
  <c r="F57" i="29"/>
  <c r="F56" i="29"/>
  <c r="F54" i="29"/>
  <c r="F53" i="29"/>
  <c r="F50" i="29"/>
  <c r="F49" i="29"/>
  <c r="F47" i="29"/>
  <c r="F46" i="29"/>
  <c r="F44" i="29"/>
  <c r="F43" i="29"/>
  <c r="F42" i="29"/>
  <c r="F41" i="29"/>
  <c r="F35" i="29"/>
  <c r="F34" i="29"/>
  <c r="F32" i="29"/>
  <c r="F31" i="29"/>
  <c r="F30" i="29"/>
  <c r="F27" i="29"/>
  <c r="F26" i="29"/>
  <c r="F24" i="29"/>
  <c r="F23" i="29"/>
  <c r="F21" i="29"/>
  <c r="F71" i="29" l="1"/>
  <c r="F17" i="30"/>
  <c r="F31" i="30"/>
  <c r="F23" i="30"/>
  <c r="F54" i="30"/>
  <c r="F39" i="29"/>
  <c r="F28" i="29"/>
  <c r="F51" i="29"/>
  <c r="F116" i="29"/>
  <c r="F149" i="29"/>
  <c r="F148" i="29" s="1"/>
  <c r="F87" i="29"/>
  <c r="F19" i="29"/>
  <c r="F169" i="29"/>
  <c r="F11" i="29" s="1"/>
  <c r="F11" i="34" s="1"/>
  <c r="F19" i="31"/>
  <c r="F47" i="31"/>
  <c r="F46" i="31" s="1"/>
  <c r="F8" i="31" s="1"/>
  <c r="F20" i="34" s="1"/>
  <c r="F63" i="29"/>
  <c r="F141" i="29"/>
  <c r="F43" i="31" l="1"/>
  <c r="F41" i="31" s="1"/>
  <c r="F15" i="31" s="1"/>
  <c r="F14" i="31" s="1"/>
  <c r="F16" i="30"/>
  <c r="F7" i="30" s="1"/>
  <c r="F14" i="34" s="1"/>
  <c r="F18" i="29"/>
  <c r="F7" i="29" s="1"/>
  <c r="F7" i="34" s="1"/>
  <c r="F30" i="30"/>
  <c r="F8" i="30" s="1"/>
  <c r="F38" i="29"/>
  <c r="F70" i="29"/>
  <c r="F9" i="29" s="1"/>
  <c r="F9" i="30"/>
  <c r="F16" i="34" s="1"/>
  <c r="F10" i="29"/>
  <c r="F10" i="34" s="1"/>
  <c r="F17" i="29" l="1"/>
  <c r="F15" i="30"/>
  <c r="F8" i="29"/>
  <c r="F8" i="34" s="1"/>
  <c r="F10" i="30"/>
  <c r="F15" i="34"/>
  <c r="F13" i="34" s="1"/>
  <c r="F9" i="34"/>
  <c r="F7" i="31"/>
  <c r="F6" i="34" l="1"/>
  <c r="F12" i="29"/>
  <c r="F9" i="31"/>
  <c r="F19" i="34"/>
  <c r="F18" i="34" s="1"/>
  <c r="F22" i="34" l="1"/>
</calcChain>
</file>

<file path=xl/sharedStrings.xml><?xml version="1.0" encoding="utf-8"?>
<sst xmlns="http://schemas.openxmlformats.org/spreadsheetml/2006/main" count="819" uniqueCount="500">
  <si>
    <t>ŠT.</t>
  </si>
  <si>
    <t>OPIS POSTAVKE / VRSTE DEL</t>
  </si>
  <si>
    <t>EM</t>
  </si>
  <si>
    <t>KOLIČINA</t>
  </si>
  <si>
    <t/>
  </si>
  <si>
    <t>REKAPITULACIJA GRADBENO-OBRTNIŠKIH DEL</t>
  </si>
  <si>
    <t>ZEMELJSKA DELA</t>
  </si>
  <si>
    <t>m3</t>
  </si>
  <si>
    <t>m2</t>
  </si>
  <si>
    <t>Zasipi</t>
  </si>
  <si>
    <t>ur</t>
  </si>
  <si>
    <t>kg</t>
  </si>
  <si>
    <t>kos</t>
  </si>
  <si>
    <t>m1</t>
  </si>
  <si>
    <t>kpl</t>
  </si>
  <si>
    <t>REKAPITULACIJA</t>
  </si>
  <si>
    <t>CENA [€/EM]</t>
  </si>
  <si>
    <t>VREDNOST  [€]</t>
  </si>
  <si>
    <t>€</t>
  </si>
  <si>
    <t>7.</t>
  </si>
  <si>
    <t>7.1.</t>
  </si>
  <si>
    <t>7.2.</t>
  </si>
  <si>
    <t>7.3.1.</t>
  </si>
  <si>
    <t>7.3.2.</t>
  </si>
  <si>
    <t>KPL</t>
  </si>
  <si>
    <t>7.3.</t>
  </si>
  <si>
    <t>UREDITEV DRUGIH JAVNIH ZUNANJIH POVRŠIN IN  KOMUNALNIH VODOV</t>
  </si>
  <si>
    <t>h</t>
  </si>
  <si>
    <t>GEODETSKA DELA</t>
  </si>
  <si>
    <t>KANALIZACIJA</t>
  </si>
  <si>
    <t>Dobava in izdelava nosilne plasti bituminizirane zmesi:</t>
  </si>
  <si>
    <t>Dobava in izdelava obrabne in zaporne plasti bituminizirane zmesi:</t>
  </si>
  <si>
    <t>PRIPRAVLJALNA DELA</t>
  </si>
  <si>
    <t>Izkop za kanalizacijo (cevovod, jaški)</t>
  </si>
  <si>
    <t>Doplačilo za ročni izkop  (5%)</t>
  </si>
  <si>
    <t>Planum</t>
  </si>
  <si>
    <t>Planiranje dna jarka v terenu III. in IV. Ktg.</t>
  </si>
  <si>
    <t>Dobava in polaganje PVC kanalizacijskih cevi, z vsemi fazonskimi kosi, tesnili ter priključki na jaške in obstoječo kanalizacijsko cev z vsemi potrebnimi deli</t>
  </si>
  <si>
    <t>PVC DN 200 mm, SN8</t>
  </si>
  <si>
    <t>Preizkusi, pregledi</t>
  </si>
  <si>
    <t>Pregled s TV kamero, preizkus vodotesnosti kanalizacije ter izdelava poročila</t>
  </si>
  <si>
    <t>Zakoličba obstoječih vodov</t>
  </si>
  <si>
    <t>Zakoličba obstoječih komunalnih in inštalacijskih vodov</t>
  </si>
  <si>
    <t>Zakoličba novopredvidenih vodov in postavitev profilov</t>
  </si>
  <si>
    <t>Zakoličba kanalizacije</t>
  </si>
  <si>
    <t>Rušitve obstoječih manipulativnih površin (Bleiweisova cesta) komplet z odvozom odpadnega materiala na stalno deponijo, vključujoč stroške deponije.</t>
  </si>
  <si>
    <t>Rušenje cestnih betonskih robnikov</t>
  </si>
  <si>
    <t>Površinski izkop humusa v debelini 20 cm, z odmetom</t>
  </si>
  <si>
    <t>Strojni izkop III.-IV ktg, z nakladanjem in transportom v stalno deponijo</t>
  </si>
  <si>
    <t>Dobava in izdelava posteljice v debelini 10 cm iz peska gran. 4-8 mm, z utrjevanjem po standardardnem Proctorjevem postopku</t>
  </si>
  <si>
    <t>Dobava peska gran. 8-16 mm ter obsip cevi, z utrjevanjem  po standardardnem Proctorjevem postopku</t>
  </si>
  <si>
    <t>Zasip jarka z izkopanim materialom s transportom iz začasne gradbiščne deponije, s komprimacijo v slojih do 20 cm</t>
  </si>
  <si>
    <t>Dobava in izdelava GRP revizijskih jaškov, s pokrovi iz nodularne litine, kompletno z betonsko podlogo, AB razbremenilnim obročem in AB vencem na vrhu, pripadajočimi muldami ter obdelavo vseh priključkov, po detajlu iz projekta</t>
  </si>
  <si>
    <t>Humuziranje zelenic, s predhodnim razbijanjem večjih grud, planiranjem, sejanjem travnega semena ter valjanjem z lahkim ročnim valjarjem</t>
  </si>
  <si>
    <t>Dobava, razgrinjanje, planiranje in utrjevanje tamponskega materiala granulacije 0-32 planiranje ter utrjevanje (sloji do 20 cm), do potrebne zbitosti.</t>
  </si>
  <si>
    <t>Dobava in vgradnja betonskih prefabriciranih robnikov, komplet z betonsko podlago in zastičenjem reg</t>
  </si>
  <si>
    <t>ugreznjeni robnik dim. 5/25 cm</t>
  </si>
  <si>
    <t>cestni robnik dim. 15/25 cm</t>
  </si>
  <si>
    <t>Izkop za vodovod (cevovod, jaški)</t>
  </si>
  <si>
    <t>Dobava peska gran. 2-8 mm ter izdelava podloge, obsip in zasip cevi, z utrjevanjem  po standardardnem Proctorjevem postopku</t>
  </si>
  <si>
    <t>Zavarovanje nastavkov za zasune, odzračevalne garniture in hidrante z betonskimi montažnimi podložkami ter namestitev cestnih kap na končno niveleto cestišča.</t>
  </si>
  <si>
    <t>Obbetoniranje odcepov, hidrantov, odzračevalnih garnitur in lokov s porabo betona 0,15-0,40m3/kos</t>
  </si>
  <si>
    <t>Zaščita obstoječih vodov v območju izkopa vodovoda</t>
  </si>
  <si>
    <t>Dobava vodovodnih cevi</t>
  </si>
  <si>
    <t>Montaža vmesnih cevnih kosov</t>
  </si>
  <si>
    <t>Montaža  NL fazonskih kosov</t>
  </si>
  <si>
    <t>DN 80-100</t>
  </si>
  <si>
    <t>Montaža zasunov vključno z  vgradno garnituro in cestno kapo s podložko</t>
  </si>
  <si>
    <t xml:space="preserve">zasun DN 80 </t>
  </si>
  <si>
    <t xml:space="preserve">zasun DN 100 </t>
  </si>
  <si>
    <t>Vodovod</t>
  </si>
  <si>
    <t>Nabava, dobava in montaža tablic za označevanje hidrantov, zračnikov in zasunov</t>
  </si>
  <si>
    <t>zasuni</t>
  </si>
  <si>
    <t>tlačni preizkus cevovoda, izpiranje in dezinfekcija</t>
  </si>
  <si>
    <t xml:space="preserve">KANALIZACIJA IN VODOVOD (Bleiweisova) - prestavitev </t>
  </si>
  <si>
    <t>7.1.1.</t>
  </si>
  <si>
    <t>PRIPRAVLJALNA IN RUŠITVENA DELA</t>
  </si>
  <si>
    <t>7.1.2.</t>
  </si>
  <si>
    <t>7.1.3.</t>
  </si>
  <si>
    <t>VODOVOD</t>
  </si>
  <si>
    <t>7.1.4.</t>
  </si>
  <si>
    <t>CESTNI USTROJ - vzpostavitev obstoječega stanja</t>
  </si>
  <si>
    <t>7.1.5.</t>
  </si>
  <si>
    <t>SPLOŠNI STROŠKI</t>
  </si>
  <si>
    <t xml:space="preserve">KANALIZACIJA IN VODOVOD - prestavitev </t>
  </si>
  <si>
    <t>7.1.1.01.</t>
  </si>
  <si>
    <t>7.1.1.01.01.</t>
  </si>
  <si>
    <t>7.1.1.01.01.01</t>
  </si>
  <si>
    <t>7.1.1.01.02.</t>
  </si>
  <si>
    <t>7.1.1.01.02.01</t>
  </si>
  <si>
    <t>7.1.1.01.02.02</t>
  </si>
  <si>
    <t>Zakoličba vodovoda</t>
  </si>
  <si>
    <t>7.1.1.01.03.</t>
  </si>
  <si>
    <t>Zakoličba manipulativnih površin</t>
  </si>
  <si>
    <t>7.1.1.01.03.01</t>
  </si>
  <si>
    <t>Zakoličba ceste</t>
  </si>
  <si>
    <t>7.1.1.01.03.02</t>
  </si>
  <si>
    <t xml:space="preserve">Prečni profili </t>
  </si>
  <si>
    <t>7.1.1.02.</t>
  </si>
  <si>
    <t>RUŠITVE</t>
  </si>
  <si>
    <t>7.1.1.02.01.</t>
  </si>
  <si>
    <t>7.1.1.02.01.01</t>
  </si>
  <si>
    <t>Rezanje asfalta debeline 15-20 cm</t>
  </si>
  <si>
    <t>7.1.1.02.01.02</t>
  </si>
  <si>
    <t>Rušenje asfalta debeline 15-20 cm</t>
  </si>
  <si>
    <t>7.1.1.02.01.03</t>
  </si>
  <si>
    <t>7.1.1.02.02.</t>
  </si>
  <si>
    <t>Rušitve obstoječih komunalnih vodov, vključno s pripadajočimi jaški ter odvozi odpadnega materiala na stalno deponijo, vključujoč stroške deponije. Zajeti vsa potrebna zemeljska dela.</t>
  </si>
  <si>
    <t>7.1.1.02.02.01</t>
  </si>
  <si>
    <t>Rušitev obstoječe fekalne kanalizacije</t>
  </si>
  <si>
    <t>7.1.1.02.02.02</t>
  </si>
  <si>
    <t>Rušitev obstoječega vodovoda</t>
  </si>
  <si>
    <t>7.1.2.01.</t>
  </si>
  <si>
    <t>7.1.2.01.01.</t>
  </si>
  <si>
    <t>7.1.2.01.01.01</t>
  </si>
  <si>
    <t>7.1.2.01.01.02</t>
  </si>
  <si>
    <t>Strojni izkop III.-IV ktg, z nakladanjem transportom v začasno gradbiščno deponijo</t>
  </si>
  <si>
    <t>7.1.2.01.01.03</t>
  </si>
  <si>
    <t>7.1.2.01.01.04</t>
  </si>
  <si>
    <t xml:space="preserve">Razpiranje jarka - standardni linearni dvostranski jekleni opaž z razpiranjem (npr. BOX sistemi - SBH opaž ali enakovredno) </t>
  </si>
  <si>
    <t>7.1.2.01.02.</t>
  </si>
  <si>
    <t>7.1.2.01.02.01</t>
  </si>
  <si>
    <t>7.1.2.01.02.02</t>
  </si>
  <si>
    <t>7.1.2.01.03.</t>
  </si>
  <si>
    <t>7.1.2.01.03.01</t>
  </si>
  <si>
    <t>7.1.2.01.03.02</t>
  </si>
  <si>
    <t>7.1.2.02.</t>
  </si>
  <si>
    <t>7.1.2.02.01.</t>
  </si>
  <si>
    <t>Dobava in polaganje GRP kanalizacijskih cevi  (po standardu SIST-EN 14364), z vsemi fazonskimi kosi, tesnili ter priključki na jaške in obstoječo kanalizacijsko cev z vsemi potrebnimi deli</t>
  </si>
  <si>
    <t>7.1.2.02.01.01</t>
  </si>
  <si>
    <t>GRP DN 300 mm, SN10000</t>
  </si>
  <si>
    <t>7.1.2.02.01.02</t>
  </si>
  <si>
    <t>GRP DN 200 mm, SN10000 (Povezave od požiralnikov do glavnega kanala)</t>
  </si>
  <si>
    <t>7.1.2.02.02.</t>
  </si>
  <si>
    <t>7.1.2.02.02.01</t>
  </si>
  <si>
    <t>GRP jašek DN 1000 mm, globine 0,5-1,0 m, pokrov fi 60 cm z zaklepom in protihrupnim vložkom, nos. 400 kN</t>
  </si>
  <si>
    <t>7.1.2.02.02.02</t>
  </si>
  <si>
    <t>GRP jašek DN 1000 mm, globine 1,0-1,5 m, pokrov fi 60 cm z zaklepom in protihrupnim vložkom, nos. 400 kN</t>
  </si>
  <si>
    <t>7.1.2.02.02.03</t>
  </si>
  <si>
    <t>GRP jašek DN 1000 mm, globine 1,5-2,0 m, pokrov fi 60 cm z zaklepom in protihrupnim vložkom, nos. 400 kN</t>
  </si>
  <si>
    <t>7.1.2.02.03.</t>
  </si>
  <si>
    <t>Dobava in izdelava združitvenega objekta; komplet izdelava AB baze na katero se postavi betonska cev in se zaključi z AB ploščo, skupaj s pokrovom iz nodularne litine in AB vencem, mulde ter obdelavo vseh priključkov, po detajlu iz projekta</t>
  </si>
  <si>
    <t>7.1.2.02.03.01</t>
  </si>
  <si>
    <t>Združitveni objekt, globine 2,0-2,5m, AB baza (deb. plošče in sten 20 cm), komplet z armaturo in opaži, vstopni jašek iz BC, fi 80 cm, pokrov fi 60 cm z zaklepom in protihrupnim vložkom, nos. 400 kN</t>
  </si>
  <si>
    <t>7.1.2.02.04.</t>
  </si>
  <si>
    <t>Dobava in izdelava priključka cestnih požiralnikov (priključek cevi na glavni vod), komplet z vsemi fazonskimi kosi, obbetoniranji, pripadajočimi pokrovi. Po detajlu iz projekta.</t>
  </si>
  <si>
    <t>7.1.2.02.04.01</t>
  </si>
  <si>
    <t>Priključek iz GRP cevi DN 200 mm, betonski pokrov.</t>
  </si>
  <si>
    <t>7.1.2.03.</t>
  </si>
  <si>
    <t>7.1.2.03.01.</t>
  </si>
  <si>
    <t>Zaščite obstoječih vodov</t>
  </si>
  <si>
    <t>7.1.2.03.01.01</t>
  </si>
  <si>
    <t>Zaščita obstoječih vodov v območju izkopa kanala</t>
  </si>
  <si>
    <t>7.1.2.03.02.</t>
  </si>
  <si>
    <t>7.1.2.03.02.01</t>
  </si>
  <si>
    <t>7.1.3.01.</t>
  </si>
  <si>
    <t>7.1.3.01.01.</t>
  </si>
  <si>
    <t>7.1.3.01.01.01</t>
  </si>
  <si>
    <t>7.1.3.01.01.02</t>
  </si>
  <si>
    <t>7.1.3.01.01.03</t>
  </si>
  <si>
    <t>7.1.3.01.01.04</t>
  </si>
  <si>
    <t>7.1.3.01.02.</t>
  </si>
  <si>
    <t>7.1.3.01.02.01</t>
  </si>
  <si>
    <t>7.1.3.01.03.</t>
  </si>
  <si>
    <t>7.1.3.01.03.01</t>
  </si>
  <si>
    <t>7.1.3.01.03.02</t>
  </si>
  <si>
    <t>Dobava gramoza frakcije 16-32 mm ter obsip hidrantov in odzračevalnih garnitur (poraba 2 m3/kos)</t>
  </si>
  <si>
    <t>7.1.3.01.03.03</t>
  </si>
  <si>
    <t>7.1.3.01.04.</t>
  </si>
  <si>
    <t>Razna dela</t>
  </si>
  <si>
    <t>7.1.3.01.04.01</t>
  </si>
  <si>
    <t>7.1.3.01.04.02</t>
  </si>
  <si>
    <t>7.1.3.01.04.03</t>
  </si>
  <si>
    <t>7.1.3.02.</t>
  </si>
  <si>
    <t>7.1.3.02.01.</t>
  </si>
  <si>
    <t>7.1.3.02.01.01</t>
  </si>
  <si>
    <t>Dobava vodovodnih cevi LZ DN 400 mm C40, PN16</t>
  </si>
  <si>
    <t>7.1.3.02.02.</t>
  </si>
  <si>
    <t>7.1.3.02.02.01</t>
  </si>
  <si>
    <t>univ. spojka za LTŽ DN400</t>
  </si>
  <si>
    <t>7.1.3.02.02.02</t>
  </si>
  <si>
    <t>fazonski kos MDK DN 400</t>
  </si>
  <si>
    <t>7.1.3.02.02.03</t>
  </si>
  <si>
    <t>prirobična loputa DN 400</t>
  </si>
  <si>
    <t>7.1.3.02.02.04</t>
  </si>
  <si>
    <t>fazonski kos T DN 400/400</t>
  </si>
  <si>
    <t>7.1.3.02.02.05</t>
  </si>
  <si>
    <t>fazonski kos FF DN 400, l = 1,00 m</t>
  </si>
  <si>
    <t>7.1.3.02.02.06</t>
  </si>
  <si>
    <t>fazonski kos E DN 400</t>
  </si>
  <si>
    <t>7.1.3.02.02.07</t>
  </si>
  <si>
    <t>fazonski kos MMK DN 400, 45 st., Vi spoj</t>
  </si>
  <si>
    <t>podzemni hidrant DN 80 s cestno kapo (RD 1500)</t>
  </si>
  <si>
    <t>dodatni x kosi zaradi tlačnih preizkusov</t>
  </si>
  <si>
    <t>fazonski kos FF DN 80, l = 0,50 m</t>
  </si>
  <si>
    <t>fazonski kos N DN 80</t>
  </si>
  <si>
    <t>fazonski kos MMA DN 400/100, Vi spoj</t>
  </si>
  <si>
    <t>fazonski kos T DN 100/80</t>
  </si>
  <si>
    <t>fazonski kos MMK DN 400, 11 st., Vi spoj</t>
  </si>
  <si>
    <t>fazonski kos MMA DN 400/80, Vi spoj</t>
  </si>
  <si>
    <t xml:space="preserve">univ. spojka za LTŽ DN80 </t>
  </si>
  <si>
    <t>fazonski kos F DN 400</t>
  </si>
  <si>
    <t>7.1.3.03.</t>
  </si>
  <si>
    <t>7.1.3.03.01.</t>
  </si>
  <si>
    <t>Montaža vodovodnih cevi na predhodno pripravljeno posteljico s poravnanjem v horizontalni in vertikalni smeri.</t>
  </si>
  <si>
    <t>7.1.3.03.01.01</t>
  </si>
  <si>
    <t xml:space="preserve"> LZ cevi DN 400 mm</t>
  </si>
  <si>
    <t>7.1.3.03.02.</t>
  </si>
  <si>
    <t>7.1.3.03.02.01</t>
  </si>
  <si>
    <t xml:space="preserve">DN 400, l=0,50 m </t>
  </si>
  <si>
    <t>7.1.3.03.03.</t>
  </si>
  <si>
    <t>7.1.3.03.03.01</t>
  </si>
  <si>
    <t>DN 400</t>
  </si>
  <si>
    <t>7.1.3.03.03.02</t>
  </si>
  <si>
    <t>7.1.3.03.04.</t>
  </si>
  <si>
    <t>7.1.3.03.04.01</t>
  </si>
  <si>
    <t>7.1.3.03.04.02</t>
  </si>
  <si>
    <t>7.1.3.03.05.</t>
  </si>
  <si>
    <t>Montaža podzemnega hidranta komplet s cestno kapo</t>
  </si>
  <si>
    <t>7.1.3.03.05.01</t>
  </si>
  <si>
    <t xml:space="preserve">podzemni hidrant DN80 </t>
  </si>
  <si>
    <t>7.1.3.03.06.</t>
  </si>
  <si>
    <t>Montaža univerzalne spojke za</t>
  </si>
  <si>
    <t>7.1.3.03.06.01</t>
  </si>
  <si>
    <t>LTŽ D 80</t>
  </si>
  <si>
    <t>7.1.3.03.06.02</t>
  </si>
  <si>
    <t>LTŽ DN 400</t>
  </si>
  <si>
    <t>7.1.3.03.07.</t>
  </si>
  <si>
    <t>Montaža prirobične lopute</t>
  </si>
  <si>
    <t>7.1.3.03.07.01</t>
  </si>
  <si>
    <t>7.1.3.03.08.</t>
  </si>
  <si>
    <t>Dobava in polaganje opzorilnega  traku</t>
  </si>
  <si>
    <t>7.1.3.03.08.01</t>
  </si>
  <si>
    <t>7.1.3.03.09.</t>
  </si>
  <si>
    <t>7.1.3.03.09.01</t>
  </si>
  <si>
    <t>7.1.3.03.10.</t>
  </si>
  <si>
    <t>7.1.3.03.10.01</t>
  </si>
  <si>
    <t>7.1.3.03.10.02</t>
  </si>
  <si>
    <t>Meritve pretokov vode na hidrantih</t>
  </si>
  <si>
    <t>7.1.3.04.</t>
  </si>
  <si>
    <t>7.1.3.04.01.</t>
  </si>
  <si>
    <t>Gradbena dela</t>
  </si>
  <si>
    <t>7.1.3.04.01.01</t>
  </si>
  <si>
    <t>Komplet gradbena dela za izvedbo začasnih prevezav vodovoda-by-pass, Kombiniran izkop III.-IV.ktg, planiranje, zasipi, utrjevanje, odvozi, dovozi in deponiranje materiala, eventualna razpiranja.</t>
  </si>
  <si>
    <t>7.1.3.04.02.</t>
  </si>
  <si>
    <t>Material in montaža - strojni del</t>
  </si>
  <si>
    <t>7.1.3.04.02.01</t>
  </si>
  <si>
    <t>Komplet dobava in montaža vodovodnega materiala:
Dobava polietilenske vodovodne cevi PE 100 dimenzije DN 100 mm, vključno z vsemi spojnimi elementi ter z vijačnim in tesnilnim materialom, montažna dela pri izvedbi by-passa, vključno z vsemi prevezavami (na obstoječi vodovod), z izvedbo zahtevanih preizkusov in izpiranja ter potreben material in dela pri ukinitvi by-passa po končanju del.</t>
  </si>
  <si>
    <t>7.1.4.1.</t>
  </si>
  <si>
    <t>NASIPNI SLOJI</t>
  </si>
  <si>
    <t>7.1.4.01.01.</t>
  </si>
  <si>
    <t>Dobava, razgrinjanje, planiranje kamnitega nasipega materiala ter utrjevanje (sloji do 20 cm), do potrebne zbitost.</t>
  </si>
  <si>
    <t>7.1.4.01.01.01</t>
  </si>
  <si>
    <t>KNM 0-100mm, v debelini 40 cm</t>
  </si>
  <si>
    <t>7.1.4.01.02.</t>
  </si>
  <si>
    <t>Dobava, razgrinjanje, planiranje tamponskega materiala  ter utrjevanje (sloji do 20 cm), do potrebne zbitosti.</t>
  </si>
  <si>
    <t>7.1.4.01.02.01</t>
  </si>
  <si>
    <t>Tampon 0-32mm, v debelini 25 cm</t>
  </si>
  <si>
    <t>7.1.4.2.</t>
  </si>
  <si>
    <t>ASFALTI</t>
  </si>
  <si>
    <t>7.1.4.02.01.</t>
  </si>
  <si>
    <t>Dobava in izdelava nosilne in vezne plasti bituminizirane zmesi:</t>
  </si>
  <si>
    <t>7.1.4.02.01.01</t>
  </si>
  <si>
    <t>7.1.4.02.01.02</t>
  </si>
  <si>
    <t>7.1.4.02.02.</t>
  </si>
  <si>
    <t>7.1.4.02.02.01</t>
  </si>
  <si>
    <t>7.1.4.3.</t>
  </si>
  <si>
    <t>ROBNIKI</t>
  </si>
  <si>
    <t>7.1.4.03.01.</t>
  </si>
  <si>
    <t>7.1.4.03.01.01</t>
  </si>
  <si>
    <t>7.1.4.4.</t>
  </si>
  <si>
    <t>PROMETNA UREDITEV</t>
  </si>
  <si>
    <t>7.1.4.04.01.</t>
  </si>
  <si>
    <t>Horizontalna prometna signalizacija</t>
  </si>
  <si>
    <t>7.1.4.04.01.01</t>
  </si>
  <si>
    <t>Pleskanje talnih oznak z belo ali rumeno refleksno barvo (sredinske črte, prehodi za pešce, smerne puščice,...)</t>
  </si>
  <si>
    <t>7.1.5.1.</t>
  </si>
  <si>
    <t>ZAPORE CEST, DOKUMENTACIJA, NADZOR</t>
  </si>
  <si>
    <t>7.1.5.01.01.</t>
  </si>
  <si>
    <t>Zapore cest</t>
  </si>
  <si>
    <t>7.1.5.01.01.01</t>
  </si>
  <si>
    <t>Delna zapora Bleiweisove ceste</t>
  </si>
  <si>
    <t>7.1.5.01.02.</t>
  </si>
  <si>
    <t>Geodetski posnetki</t>
  </si>
  <si>
    <t>7.1.5.01.02.01</t>
  </si>
  <si>
    <t>Geodetski posnetek</t>
  </si>
  <si>
    <t>7.1.5.01.03.</t>
  </si>
  <si>
    <t>7.1.5.01.03.01</t>
  </si>
  <si>
    <t>geomehanski nadzor</t>
  </si>
  <si>
    <t>7.1.5.01.04.</t>
  </si>
  <si>
    <t>7.1.5.01.04.01</t>
  </si>
  <si>
    <t xml:space="preserve">KANALIZACIJA (Tivoli) - prestavitev </t>
  </si>
  <si>
    <t>7.2.1.</t>
  </si>
  <si>
    <t>7.2.2.</t>
  </si>
  <si>
    <t>GRADBENA DELA</t>
  </si>
  <si>
    <t>7.2.3.</t>
  </si>
  <si>
    <t>ZAKLJUČNA DELA</t>
  </si>
  <si>
    <t>7.2.1.01.</t>
  </si>
  <si>
    <t>7.2.1.01.01.</t>
  </si>
  <si>
    <t>7.2.1.01.01.01</t>
  </si>
  <si>
    <t>7.2.1.01.02.</t>
  </si>
  <si>
    <t>7.2.1.01.02.01</t>
  </si>
  <si>
    <t>7.2.1.01.02.02</t>
  </si>
  <si>
    <t>Prečni profili kanalizacija</t>
  </si>
  <si>
    <t>7.2.1.02.</t>
  </si>
  <si>
    <t>7.2.1.02.01.</t>
  </si>
  <si>
    <t>Rušitve obstoječih manipulativnih površin komplet z odvozom odpadnega materiala na stalno deponijo, vključujoč stroške deponije.</t>
  </si>
  <si>
    <t>7.2.1.02.01.01</t>
  </si>
  <si>
    <t>Rezanje asfalta debeline 5-10 cm</t>
  </si>
  <si>
    <t>7.2.1.02.01.02</t>
  </si>
  <si>
    <t>Rušenje asfalta debeline 5-10 cm</t>
  </si>
  <si>
    <t>7.2.1.02.01.03</t>
  </si>
  <si>
    <t>7.2.2.01.</t>
  </si>
  <si>
    <t>7.2.2.01.01.</t>
  </si>
  <si>
    <t>7.2.2.01.01.01</t>
  </si>
  <si>
    <t>7.2.2.01.01.02</t>
  </si>
  <si>
    <t>7.2.2.01.01.03</t>
  </si>
  <si>
    <t>7.2.2.01.01.04</t>
  </si>
  <si>
    <t>7.2.2.01.02.</t>
  </si>
  <si>
    <t>7.2.2.01.02.01</t>
  </si>
  <si>
    <t>7.2.2.01.02.02</t>
  </si>
  <si>
    <t>7.2.2.01.03.</t>
  </si>
  <si>
    <t>7.2.2.01.03.01</t>
  </si>
  <si>
    <t>7.2.2.01.03.02</t>
  </si>
  <si>
    <t>7.2.2.02.</t>
  </si>
  <si>
    <t xml:space="preserve">KANALIZACIJA </t>
  </si>
  <si>
    <t>7.2.2.02.01.</t>
  </si>
  <si>
    <t>7.2.2.02.01.01</t>
  </si>
  <si>
    <t>GPR DN 400 mm, SN10000</t>
  </si>
  <si>
    <t>7.2.2.02.02.</t>
  </si>
  <si>
    <t>7.2.2.02.02.01</t>
  </si>
  <si>
    <t>7.2.2.02.03.</t>
  </si>
  <si>
    <t>7.2.2.02.03.01</t>
  </si>
  <si>
    <t>7.2.2.02.04.</t>
  </si>
  <si>
    <t>Dobava in izdelava združitvenega objekta; komplet izdelava AB jaška, skupaj s pokrovom iz nodularne litine in AB vencem, mulde ter obdelavo vseh priključkov, po detajlu iz projekta</t>
  </si>
  <si>
    <t>7.2.2.02.04.01</t>
  </si>
  <si>
    <t>Združitveni objekt, globine 1,5-2,0m, AB baza (deb. plošče in sten 20 cm), komplet z armaturo in opaži, vstopni jašek iz BC, fi 80 cm, pokrov fi 60 cm z zaklepom in protihrupnim vložkom, nos. 250 kN</t>
  </si>
  <si>
    <t>7.2.2.02.05.</t>
  </si>
  <si>
    <t>Dobava in vgradnja cestnih požiralnikov, z dobavo in vgradnjo  LTŽ rešetke dim ter priključkom na obstoječo kanalizacijo</t>
  </si>
  <si>
    <t>7.2.2.02.05.01</t>
  </si>
  <si>
    <t>Cestni požiralnik iz BC fi 40 cm, glob. do 1,50 m, LTŽ rešetka dim 400/400 mm, nosilnost 250 kN</t>
  </si>
  <si>
    <t>7.2.2.03.</t>
  </si>
  <si>
    <t>7.2.2.03.01.</t>
  </si>
  <si>
    <t>7.2.2.03.01.01</t>
  </si>
  <si>
    <t>obstoječ humus, deb 20 cm</t>
  </si>
  <si>
    <t>7.2.2.03.02.</t>
  </si>
  <si>
    <t>7.2.2.03.02.01</t>
  </si>
  <si>
    <t xml:space="preserve">Tampon 0-32 mm v debelini 30 cm </t>
  </si>
  <si>
    <t>7.2.2.03.03.</t>
  </si>
  <si>
    <t>7.2.2.03.03.01</t>
  </si>
  <si>
    <t xml:space="preserve">AC 22 base B 50/70 A3 v debelini 7 cm
</t>
  </si>
  <si>
    <t>7.2.2.03.04.</t>
  </si>
  <si>
    <t>7.2.2.03.04.01</t>
  </si>
  <si>
    <t xml:space="preserve">AC 8 surf B 50/70 A3 v debelini 3 cm
</t>
  </si>
  <si>
    <t>7.2.2.03.05.</t>
  </si>
  <si>
    <t>7.2.2.03.05.01</t>
  </si>
  <si>
    <t>7.2.3.01.</t>
  </si>
  <si>
    <t>7.2.3.01.01.</t>
  </si>
  <si>
    <t>7.2.3.01.01.01</t>
  </si>
  <si>
    <t>7.2.3.01.02.</t>
  </si>
  <si>
    <t>7.2.3.01.02.01</t>
  </si>
  <si>
    <t>7.2.3.02.</t>
  </si>
  <si>
    <t>7.2.3.02.01.</t>
  </si>
  <si>
    <t>7.2.3.02.01.01</t>
  </si>
  <si>
    <t>7.2.3.02.02.</t>
  </si>
  <si>
    <t>7.2.3.02.02.01</t>
  </si>
  <si>
    <t>Dobava fazonskih kosov za pitno vodo iz NL za tlačno stopnjo PN10, z obojko, vključno s prirobničnimi tesnili EPDM</t>
  </si>
  <si>
    <t>7.1.3.02.01.02</t>
  </si>
  <si>
    <t>vmesni kos DN 400, l = 0,50 m</t>
  </si>
  <si>
    <t>Dobava fazonskih kosov fazonski kosi za pitno vodo iz NL za tlačno stopnjo PN10, za prirobično vgradnjo, vključno s prirobničnimi tesnili EPDM</t>
  </si>
  <si>
    <t>7.1.3.02.03.</t>
  </si>
  <si>
    <t>7.1.3.02.03.01</t>
  </si>
  <si>
    <t>7.1.3.02.03.02</t>
  </si>
  <si>
    <t>7.1.3.02.03.03</t>
  </si>
  <si>
    <t>7.1.3.02.03.04</t>
  </si>
  <si>
    <t>7.1.3.02.03.05</t>
  </si>
  <si>
    <t>7.1.3.02.03.06</t>
  </si>
  <si>
    <t>7.1.3.02.04.</t>
  </si>
  <si>
    <t>Ohišje in loputa prirobnične lopute sta izdelana iz duktilne litine GS 500-7, z epoxy zaščito minimalne debeline 250 mikronov. Osovina je izdelana iz nerjavečega jekla. "O" tesnila na vretenu so iz NBR. EPDM tesnilo, ki se nahaja na loputi omogoča 100% tesnenje pri pretoku v obe smeri (avtomatsko tesnenje), je možno zamenjati. Disk lopute je dvakrat excentrično postavljen glede na ohišje  zaradi lažjega upravljanja. Sedež narejen iz nerjavečega jekla je uvaljan na ohišje. Ustrezati mora standardu EN1074 (certifikat).</t>
  </si>
  <si>
    <t>7.1.3.02.04.01</t>
  </si>
  <si>
    <t>7.1.3.02.05.</t>
  </si>
  <si>
    <t>Univerzalna dvojna spojka iz NL in tesnilom iz EPDM, spojka mora omogočati lom na posameznem spoju min 4 stopinje, ves tesnilni material upoštevan v ceni fazonskih kosov</t>
  </si>
  <si>
    <t>7.1.3.02.05.01</t>
  </si>
  <si>
    <t>7.1.3.02.05.02</t>
  </si>
  <si>
    <t>7.1.3.02.06.</t>
  </si>
  <si>
    <t>EV zasun kratke izvedbe za pitno vodo iz NL, z mehkim tesnenjem in pogonskim vretenom iz nerjavečega jekla ter klinom zaščitenim z EPDM gumo, z vgr. Garnituro in cestno kapo</t>
  </si>
  <si>
    <t>7.1.3.02.06.01</t>
  </si>
  <si>
    <t>zasun DN 80</t>
  </si>
  <si>
    <t>7.1.3.02.06.02</t>
  </si>
  <si>
    <t>7.1.3.02.07.</t>
  </si>
  <si>
    <t>Podatlni hidrant s prirobničnim priključkom, material hidranta NL ali INOX. Vklučno s cestno kapo in pokrovom iz NL kvalitetne izvedbe z bitumizirano površinsko zaščito ohišja in trajno protikorozijsko zaščito pokrova, napisom VODA, pokrov vključno s podložno ploščo</t>
  </si>
  <si>
    <t>7.1.3.02.07.01</t>
  </si>
  <si>
    <t>SANACIJA KOLEKTORJA</t>
  </si>
  <si>
    <t>DODATNI POSEGI NA KOLEKTORJU</t>
  </si>
  <si>
    <t>KOLEKTOR</t>
  </si>
  <si>
    <t>7.3.1.01.</t>
  </si>
  <si>
    <t>7.3.1.01.01.</t>
  </si>
  <si>
    <t xml:space="preserve">Priprava in organizacija gradbišča </t>
  </si>
  <si>
    <t>7.3.1.01.01.01</t>
  </si>
  <si>
    <t>7.3.1.02.</t>
  </si>
  <si>
    <t>SANACIJA POŠKODB</t>
  </si>
  <si>
    <t>7.3.1.02.01.</t>
  </si>
  <si>
    <t>Odprti delovni stiki in razpoke na katerih prihaja do zatekanja zaledne vode v kolektor</t>
  </si>
  <si>
    <t>7.3.1.02.01.01</t>
  </si>
  <si>
    <t>Injektiranje s poliuretansko injektirno maso, ki nabreka v kontaktu z vodo (Sika Injection 201 CE ali enakovredno).</t>
  </si>
  <si>
    <t>7.3.1.02.01.02</t>
  </si>
  <si>
    <t xml:space="preserve">Izvedba vodotesne preplastitve ca 10 cm na vsako stran v liniji razpoke oz. delovnega stika in sicer z elastično polimerizirano cementno vodotesno maso v debelini min 1,5 mm, ki se armira z armirno mrežico  ( Mapei mapelastic v dveh slojih + armirna mrežica Mapei ali enakovredno ).  </t>
  </si>
  <si>
    <t>7.3.1.02.02.</t>
  </si>
  <si>
    <t>Odprti delovni stiki in razpoke, na katerih ne prihaja do zamakanja</t>
  </si>
  <si>
    <t>7.3.1.02.02.01</t>
  </si>
  <si>
    <t>Injektiranje z epoksidno injektirno maso po predhodni izvedbi utora v liniji razpoke oz delovnega stika in tesnitvi le-tega z epoksidno maso (injektirna smola Mapei Epojet ali enakovredno).</t>
  </si>
  <si>
    <t>7.3.1.02.03.</t>
  </si>
  <si>
    <t>Poškodbe zaradi korozije armature</t>
  </si>
  <si>
    <t>7.3.1.02.03.01</t>
  </si>
  <si>
    <t>Odstranitev zaščitnih plasti betona nad, ob in pod korodirano armatruro z lahkimi odkopnimi kladivi.</t>
  </si>
  <si>
    <t>7.3.1.02.03.02</t>
  </si>
  <si>
    <t>Čiščenje površin z vodnim curkom pod pritiskom do ca 300 barov.</t>
  </si>
  <si>
    <t>7.3.1.02.03.03</t>
  </si>
  <si>
    <t>Mehansko čiščenje armaturnih palic do čistosti Sa 2,5.</t>
  </si>
  <si>
    <t>7.3.1.02.03.04</t>
  </si>
  <si>
    <t>Zaščitni visokopolimeriziran cementni premaz armature - 2x ( Mapei Mapefer ali enakovredno ).</t>
  </si>
  <si>
    <t>7.3.1.02.03.05</t>
  </si>
  <si>
    <t>Reparacija zaščitnih plasti betona s polimerizirano hitrosušečo cementno malto razreda R4 z omejenim krčenjem ( Mapei Mapegrout T60 ali enakovredno ).</t>
  </si>
  <si>
    <t>7.3.1.02.03.06</t>
  </si>
  <si>
    <t>Nanos fine polimerizirane malte razreda R3 v dbelini 0,5 do 1cm preko repariranih površin ( Mapei Planitop 400 ali enakovredno ).</t>
  </si>
  <si>
    <t>7.3.1.02.04.</t>
  </si>
  <si>
    <t xml:space="preserve">Betonske površine v področju jaškov in odprtine za vzdrževanje, kjer prihaja do zamakanja </t>
  </si>
  <si>
    <t>7.3.1.02.04.01</t>
  </si>
  <si>
    <t>Čiščenje površin z vodnim curkom pod visokim pritiskom do ca 300 barov,</t>
  </si>
  <si>
    <t>7.3.1.02.04.02</t>
  </si>
  <si>
    <t>Izvedba vodotesnega polimeriziranega  cementnega premaza v debelini min 1,0 mm (Kema Hidrostop 94 ali enakovredno),</t>
  </si>
  <si>
    <t>7.3.1.02.04.03</t>
  </si>
  <si>
    <t xml:space="preserve">Tesnitev stikov med pokrivnimi ab ploščami in stenami kolektorja na področju odprtine za dostop v kolektor, ki ne bo več v funkciji ( izvede se nova odprtina na drugi lokaciji )  in sicer z dolepljenjem vodotesnih tesnilnih trakov Sikadur  Combiflex SG 10M ali enakovredno. Trak  širine 15 cm in debeline 1,0 mm . Lepljenje s sistemskim epoksidnim lepilom in kvarčnim finim posipom še na sveže vgrajeno epoksidno lepilno maso.     </t>
  </si>
  <si>
    <t>7.3.1.03.</t>
  </si>
  <si>
    <t>7.3.1.03.01.</t>
  </si>
  <si>
    <t>7.3.1.03.01.01</t>
  </si>
  <si>
    <t>7.3.1.04.</t>
  </si>
  <si>
    <t>NEPREDVIDENA DELA</t>
  </si>
  <si>
    <t>7.3.1.04.01.</t>
  </si>
  <si>
    <t>7.3.1.04.01.01</t>
  </si>
  <si>
    <t>7.3.2.01.</t>
  </si>
  <si>
    <t>NADVIŠANJE OBSTOJEČIH ODPRTIN KOLEKTORJA</t>
  </si>
  <si>
    <t>7.3.2.01.01.</t>
  </si>
  <si>
    <t>7.3.2.01.01.01</t>
  </si>
  <si>
    <t>Geodetski posnetek obstoječega kolektorja</t>
  </si>
  <si>
    <t>7.3.2.01.02.</t>
  </si>
  <si>
    <t>Izkop do obstoječih pokrovov kolektorja</t>
  </si>
  <si>
    <t>7.3.2.01.02.01</t>
  </si>
  <si>
    <t>Kombiniran izkop v zemljini 3 ktg, globine do 1m, komplet z nakladanjem in odvozom zemljine na stalno depoijo</t>
  </si>
  <si>
    <t>7.3.2.01.03.</t>
  </si>
  <si>
    <t>Odstranitev obstoječih betonskih pokrovov</t>
  </si>
  <si>
    <t>7.3.2.01.03.01</t>
  </si>
  <si>
    <t>Odstranitev obstoječih betonskih pokrovov, komplet z nalaganjem ruševin in odvozom zemljine na stalno depoijo</t>
  </si>
  <si>
    <t>7.3.2.01.04.</t>
  </si>
  <si>
    <t>Čiščenje obstoječih betonskih površin</t>
  </si>
  <si>
    <t>7.3.2.01.04.01</t>
  </si>
  <si>
    <t>Čiščenje obstoječih betonskih površin na mestih novopredvidene AB nadvišave</t>
  </si>
  <si>
    <t>7.3.2.01.05.</t>
  </si>
  <si>
    <t>sidranje arm palic</t>
  </si>
  <si>
    <t>7.3.2.01.05.01</t>
  </si>
  <si>
    <t xml:space="preserve">Dobava in vgradnja armaturnih palic fi 16mm/30 cm, dolžine cca 80 cm, uvrtanje ter zapolnitev z epoksi maso. </t>
  </si>
  <si>
    <t>7.3.2.01.06.</t>
  </si>
  <si>
    <t>opaž sten</t>
  </si>
  <si>
    <t>7.3.2.01.06.01</t>
  </si>
  <si>
    <t>Dobava in izdelava dvostranskega opaža sten</t>
  </si>
  <si>
    <t>7.3.2.01.07.</t>
  </si>
  <si>
    <t>armatura</t>
  </si>
  <si>
    <t>7.3.2.01.07.01</t>
  </si>
  <si>
    <t>Dobava, rezanje, krivljenje, polaganje, vezanje armaturnih palic iz jekla kvalitete B 500-A/B</t>
  </si>
  <si>
    <t>7.3.2.01.08.</t>
  </si>
  <si>
    <t>beton</t>
  </si>
  <si>
    <t>7.3.2.01.08.01</t>
  </si>
  <si>
    <t>Dobava in vgradnja betona C30/37</t>
  </si>
  <si>
    <t>7.3.2.01.09.</t>
  </si>
  <si>
    <t>Dobava in montaža pokrovov</t>
  </si>
  <si>
    <t>7.3.2.01.09.01</t>
  </si>
  <si>
    <t>Dobava in montaža LTŽ pokrovov, dimenzij 80/80 cm, nosilnosti 250 kN, začasni pokrov, niveliranje na končno stanje v fazi izdelave AB ploščadi, pokrov z dvižnim sistemom, ki omogoča njegovo odstranitev</t>
  </si>
  <si>
    <t>RAZNA IN ZAKLJUČNA DELA</t>
  </si>
  <si>
    <t>ZEMELJSKA IN OSTALA GRADBENA DELA</t>
  </si>
  <si>
    <t xml:space="preserve">VODOVODNI MATERIAL </t>
  </si>
  <si>
    <t>MONTAŽA</t>
  </si>
  <si>
    <t>ZAČASNA PREVEZAVA - BY-PASS</t>
  </si>
  <si>
    <t>USTROJ (vzpostavitev obstoječega stanja)</t>
  </si>
  <si>
    <t>NADZOR, DOKUMENTACIJA</t>
  </si>
  <si>
    <t>PREIZKUSI, PREGLEDI, GEODETSKI POSNETEK</t>
  </si>
  <si>
    <t xml:space="preserve">AC 22 base B50/70 A1/A2 v debelini 6 cm (nosilna plast - cesta)
</t>
  </si>
  <si>
    <t xml:space="preserve">AC 32 base B50/70 A1/A2 v debelini 7 cm (nosilna plast - cesta)
</t>
  </si>
  <si>
    <t xml:space="preserve">AC 16 bin PmB 45/80-65 A1/A2 v debelini 5 cm (vezna plast - cesta)
</t>
  </si>
  <si>
    <t>7.1.4.02.01.03</t>
  </si>
  <si>
    <t xml:space="preserve">SMA 11 PmB 45/80-65 A1/A2 v debelini 4 cm (obrabna plast - cesta)
</t>
  </si>
  <si>
    <t>UREDITEV DRUGIH JAVNIH ZUNANJIH POVRŠIN IN  KOMUNALNIH VODOV SKUPAJ (osnova za DDV)</t>
  </si>
  <si>
    <t>10% od vrednosti 1-2</t>
  </si>
  <si>
    <t>Posebni nadzori pri gradnji</t>
  </si>
  <si>
    <t>Priprava podatkov in izdelava grafičnih podlog za projekt zvedenih del (PID)</t>
  </si>
  <si>
    <t>vris vseh sprememb, ki nastanejo pri izvedbi v risbe, ter dostava podatkov o vgrajeni opremi projektantu, da le-ta lahko izdela PID načrt in obratovalna in vzdrževalna navodila</t>
  </si>
  <si>
    <t>TEKOČA KONTROLA IN DOKUMENTACIJA</t>
  </si>
  <si>
    <t>nadzor projektanta za ugotovitev ustreznosti predvidenih sanacijskih ukrepov med izvajanjem del in podajanja morebitnih dodatnih sanacijskih ukrepov</t>
  </si>
  <si>
    <t>Nepredvidena sanacijska dela</t>
  </si>
  <si>
    <t>7.3.1.03.02.</t>
  </si>
  <si>
    <t>7.3.1.03.02.01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</si>
</sst>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_-* #,##0.00\ _S_I_T_-;\-* #,##0.00\ _S_I_T_-;_-* \-??\ _S_I_T_-;_-@_-"/>
  </numFmts>
  <fonts count="82">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b/>
      <sz val="10"/>
      <name val="Arial"/>
      <family val="2"/>
      <charset val="238"/>
    </font>
    <font>
      <sz val="10"/>
      <color rgb="FF0070C0"/>
      <name val="Arial"/>
      <family val="2"/>
      <charset val="238"/>
    </font>
    <font>
      <sz val="10"/>
      <name val="Arial Narrow"/>
      <family val="2"/>
      <charset val="238"/>
    </font>
    <font>
      <sz val="10"/>
      <color indexed="12"/>
      <name val="Arial Narrow"/>
      <family val="2"/>
      <charset val="238"/>
    </font>
    <font>
      <sz val="10"/>
      <name val="Arial CE"/>
      <charset val="238"/>
    </font>
    <font>
      <sz val="10"/>
      <name val="Arial CE"/>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b/>
      <sz val="14"/>
      <name val="Arial"/>
      <family val="2"/>
      <charset val="238"/>
    </font>
    <font>
      <sz val="8"/>
      <name val="Arial"/>
      <family val="2"/>
      <charset val="238"/>
    </font>
    <font>
      <sz val="11"/>
      <color indexed="8"/>
      <name val="Calibri"/>
      <family val="2"/>
    </font>
    <font>
      <sz val="11"/>
      <color indexed="8"/>
      <name val="Arial"/>
      <family val="2"/>
    </font>
    <font>
      <sz val="10"/>
      <name val="Arial CE"/>
      <family val="2"/>
    </font>
  </fonts>
  <fills count="48">
    <fill>
      <patternFill patternType="none"/>
    </fill>
    <fill>
      <patternFill patternType="gray125"/>
    </fill>
    <fill>
      <patternFill patternType="solid">
        <fgColor theme="9" tint="-0.249977111117893"/>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14996795556505021"/>
        <bgColor indexed="64"/>
      </patternFill>
    </fill>
  </fills>
  <borders count="26">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top style="hair">
        <color auto="1"/>
      </top>
      <bottom/>
      <diagonal/>
    </border>
    <border>
      <left/>
      <right/>
      <top/>
      <bottom style="hair">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s>
  <cellStyleXfs count="686">
    <xf numFmtId="0" fontId="0" fillId="0" borderId="0"/>
    <xf numFmtId="0" fontId="10" fillId="0" borderId="0"/>
    <xf numFmtId="164" fontId="11" fillId="0" borderId="0" applyFont="0" applyFill="0" applyBorder="0" applyAlignment="0" applyProtection="0"/>
    <xf numFmtId="164" fontId="10" fillId="0" borderId="0" applyFont="0" applyFill="0" applyBorder="0" applyAlignment="0" applyProtection="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21" fillId="0" borderId="0"/>
    <xf numFmtId="0" fontId="10" fillId="0" borderId="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4" borderId="0" applyNumberFormat="0" applyBorder="0" applyAlignment="0" applyProtection="0"/>
    <xf numFmtId="0" fontId="24" fillId="4" borderId="0" applyNumberFormat="0" applyBorder="0" applyAlignment="0" applyProtection="0"/>
    <xf numFmtId="0" fontId="23" fillId="5" borderId="0" applyNumberFormat="0" applyBorder="0" applyAlignment="0" applyProtection="0"/>
    <xf numFmtId="0" fontId="24" fillId="5" borderId="0" applyNumberFormat="0" applyBorder="0" applyAlignment="0" applyProtection="0"/>
    <xf numFmtId="0" fontId="23" fillId="6" borderId="0" applyNumberFormat="0" applyBorder="0" applyAlignment="0" applyProtection="0"/>
    <xf numFmtId="0" fontId="24" fillId="6" borderId="0" applyNumberFormat="0" applyBorder="0" applyAlignment="0" applyProtection="0"/>
    <xf numFmtId="0" fontId="23" fillId="7" borderId="0" applyNumberFormat="0" applyBorder="0" applyAlignment="0" applyProtection="0"/>
    <xf numFmtId="0" fontId="24" fillId="7" borderId="0" applyNumberFormat="0" applyBorder="0" applyAlignment="0" applyProtection="0"/>
    <xf numFmtId="0" fontId="23" fillId="8" borderId="0" applyNumberFormat="0" applyBorder="0" applyAlignment="0" applyProtection="0"/>
    <xf numFmtId="0" fontId="24" fillId="8" borderId="0" applyNumberFormat="0" applyBorder="0" applyAlignment="0" applyProtection="0"/>
    <xf numFmtId="0" fontId="23" fillId="9" borderId="0" applyNumberFormat="0" applyBorder="0" applyAlignment="0" applyProtection="0"/>
    <xf numFmtId="0" fontId="24"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7"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0" borderId="0" applyNumberFormat="0" applyBorder="0" applyAlignment="0" applyProtection="0"/>
    <xf numFmtId="0" fontId="24" fillId="10" borderId="0" applyNumberFormat="0" applyBorder="0" applyAlignment="0" applyProtection="0"/>
    <xf numFmtId="0" fontId="23" fillId="11" borderId="0" applyNumberFormat="0" applyBorder="0" applyAlignment="0" applyProtection="0"/>
    <xf numFmtId="0" fontId="24" fillId="11" borderId="0" applyNumberFormat="0" applyBorder="0" applyAlignment="0" applyProtection="0"/>
    <xf numFmtId="0" fontId="23" fillId="12" borderId="0" applyNumberFormat="0" applyBorder="0" applyAlignment="0" applyProtection="0"/>
    <xf numFmtId="0" fontId="24" fillId="12" borderId="0" applyNumberFormat="0" applyBorder="0" applyAlignment="0" applyProtection="0"/>
    <xf numFmtId="0" fontId="23" fillId="7" borderId="0" applyNumberFormat="0" applyBorder="0" applyAlignment="0" applyProtection="0"/>
    <xf numFmtId="0" fontId="24" fillId="7" borderId="0" applyNumberFormat="0" applyBorder="0" applyAlignment="0" applyProtection="0"/>
    <xf numFmtId="0" fontId="23" fillId="10" borderId="0" applyNumberFormat="0" applyBorder="0" applyAlignment="0" applyProtection="0"/>
    <xf numFmtId="0" fontId="24" fillId="10" borderId="0" applyNumberFormat="0" applyBorder="0" applyAlignment="0" applyProtection="0"/>
    <xf numFmtId="0" fontId="23" fillId="13"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4" borderId="0" applyNumberFormat="0" applyBorder="0" applyAlignment="0" applyProtection="0"/>
    <xf numFmtId="0" fontId="26" fillId="14" borderId="0" applyNumberFormat="0" applyBorder="0" applyAlignment="0" applyProtection="0"/>
    <xf numFmtId="0" fontId="25" fillId="11" borderId="0" applyNumberFormat="0" applyBorder="0" applyAlignment="0" applyProtection="0"/>
    <xf numFmtId="0" fontId="26" fillId="11" borderId="0" applyNumberFormat="0" applyBorder="0" applyAlignment="0" applyProtection="0"/>
    <xf numFmtId="0" fontId="25" fillId="12" borderId="0" applyNumberFormat="0" applyBorder="0" applyAlignment="0" applyProtection="0"/>
    <xf numFmtId="0" fontId="26" fillId="12" borderId="0" applyNumberFormat="0" applyBorder="0" applyAlignment="0" applyProtection="0"/>
    <xf numFmtId="0" fontId="25" fillId="15"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6" fillId="17" borderId="0" applyNumberFormat="0" applyBorder="0" applyAlignment="0" applyProtection="0"/>
    <xf numFmtId="0" fontId="25" fillId="18"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6"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6"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6" borderId="0" applyNumberFormat="0" applyBorder="0" applyAlignment="0" applyProtection="0"/>
    <xf numFmtId="0" fontId="25" fillId="25" borderId="0" applyNumberFormat="0" applyBorder="0" applyAlignment="0" applyProtection="0"/>
    <xf numFmtId="0" fontId="23" fillId="23" borderId="0" applyNumberFormat="0" applyBorder="0" applyAlignment="0" applyProtection="0"/>
    <xf numFmtId="0" fontId="23" fillId="27" borderId="0" applyNumberFormat="0" applyBorder="0" applyAlignment="0" applyProtection="0"/>
    <xf numFmtId="0" fontId="25" fillId="24"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6"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5"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5" fillId="2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6"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29" borderId="0" applyNumberFormat="0" applyBorder="0" applyAlignment="0" applyProtection="0"/>
    <xf numFmtId="0" fontId="23" fillId="30" borderId="0" applyNumberFormat="0" applyBorder="0" applyAlignment="0" applyProtection="0"/>
    <xf numFmtId="0" fontId="23" fillId="19" borderId="0" applyNumberFormat="0" applyBorder="0" applyAlignment="0" applyProtection="0"/>
    <xf numFmtId="0" fontId="25" fillId="20"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6"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31" borderId="0" applyNumberFormat="0" applyBorder="0" applyAlignment="0" applyProtection="0"/>
    <xf numFmtId="0" fontId="23" fillId="23" borderId="0" applyNumberFormat="0" applyBorder="0" applyAlignment="0" applyProtection="0"/>
    <xf numFmtId="0" fontId="23" fillId="32"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6"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7" fillId="34" borderId="0" applyNumberFormat="0" applyBorder="0" applyAlignment="0" applyProtection="0"/>
    <xf numFmtId="0" fontId="28" fillId="5" borderId="0" applyNumberFormat="0" applyBorder="0" applyAlignment="0" applyProtection="0"/>
    <xf numFmtId="0" fontId="29" fillId="5" borderId="0" applyNumberFormat="0" applyBorder="0" applyAlignment="0" applyProtection="0"/>
    <xf numFmtId="0" fontId="30" fillId="35" borderId="8" applyNumberFormat="0" applyAlignment="0" applyProtection="0"/>
    <xf numFmtId="0" fontId="31" fillId="36" borderId="8" applyNumberFormat="0" applyAlignment="0" applyProtection="0"/>
    <xf numFmtId="0" fontId="31" fillId="36" borderId="8" applyNumberFormat="0" applyAlignment="0" applyProtection="0"/>
    <xf numFmtId="0" fontId="32" fillId="36" borderId="8" applyNumberFormat="0" applyAlignment="0" applyProtection="0"/>
    <xf numFmtId="0" fontId="33" fillId="25" borderId="9" applyNumberFormat="0" applyAlignment="0" applyProtection="0"/>
    <xf numFmtId="0" fontId="33" fillId="37" borderId="9" applyNumberFormat="0" applyAlignment="0" applyProtection="0"/>
    <xf numFmtId="0" fontId="34" fillId="37" borderId="9" applyNumberFormat="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5"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21" fillId="0" borderId="0" applyFont="0" applyFill="0" applyBorder="0" applyAlignment="0" applyProtection="0"/>
    <xf numFmtId="165" fontId="35"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6" fontId="22" fillId="0" borderId="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8" fontId="22" fillId="0" borderId="0" applyFill="0" applyBorder="0" applyAlignment="0" applyProtection="0"/>
    <xf numFmtId="169" fontId="36" fillId="0" borderId="0" applyFont="0" applyFill="0" applyBorder="0" applyAlignment="0" applyProtection="0"/>
    <xf numFmtId="170" fontId="36" fillId="0" borderId="0" applyFont="0" applyFill="0" applyBorder="0" applyAlignment="0" applyProtection="0"/>
    <xf numFmtId="0" fontId="37" fillId="6" borderId="0" applyNumberFormat="0" applyBorder="0" applyAlignment="0" applyProtection="0"/>
    <xf numFmtId="0" fontId="38" fillId="0" borderId="5" applyAlignment="0"/>
    <xf numFmtId="0" fontId="39" fillId="0" borderId="5" applyAlignment="0"/>
    <xf numFmtId="0" fontId="39" fillId="0" borderId="5">
      <alignment vertical="top" wrapText="1"/>
    </xf>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171" fontId="10" fillId="0" borderId="0" applyFont="0" applyFill="0" applyBorder="0" applyAlignment="0" applyProtection="0"/>
    <xf numFmtId="0" fontId="41" fillId="0" borderId="0"/>
    <xf numFmtId="0" fontId="42"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37" fillId="27" borderId="0" applyNumberFormat="0" applyBorder="0" applyAlignment="0" applyProtection="0"/>
    <xf numFmtId="0" fontId="37" fillId="6" borderId="0" applyNumberFormat="0" applyBorder="0" applyAlignment="0" applyProtection="0"/>
    <xf numFmtId="0" fontId="45" fillId="6" borderId="0" applyNumberFormat="0" applyBorder="0" applyAlignment="0" applyProtection="0"/>
    <xf numFmtId="0" fontId="46" fillId="0" borderId="10" applyNumberFormat="0" applyFill="0" applyAlignment="0" applyProtection="0"/>
    <xf numFmtId="0" fontId="47" fillId="0" borderId="11" applyNumberFormat="0" applyFill="0" applyAlignment="0" applyProtection="0"/>
    <xf numFmtId="0" fontId="48" fillId="0" borderId="11" applyNumberFormat="0" applyFill="0" applyAlignment="0" applyProtection="0"/>
    <xf numFmtId="0" fontId="49" fillId="0" borderId="12" applyNumberFormat="0" applyFill="0" applyAlignment="0" applyProtection="0"/>
    <xf numFmtId="0" fontId="50" fillId="0" borderId="12" applyNumberFormat="0" applyFill="0" applyAlignment="0" applyProtection="0"/>
    <xf numFmtId="0" fontId="51" fillId="0" borderId="12" applyNumberFormat="0" applyFill="0" applyAlignment="0" applyProtection="0"/>
    <xf numFmtId="0" fontId="52" fillId="0" borderId="13" applyNumberFormat="0" applyFill="0" applyAlignment="0" applyProtection="0"/>
    <xf numFmtId="0" fontId="53" fillId="0" borderId="14" applyNumberFormat="0" applyFill="0" applyAlignment="0" applyProtection="0"/>
    <xf numFmtId="0" fontId="54" fillId="0" borderId="14" applyNumberFormat="0" applyFill="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55" fillId="0" borderId="0" applyNumberFormat="0" applyFill="0" applyBorder="0" applyAlignment="0" applyProtection="0">
      <alignment vertical="top"/>
      <protection locked="0"/>
    </xf>
    <xf numFmtId="0" fontId="56" fillId="0" borderId="0" applyNumberFormat="0" applyFill="0" applyBorder="0" applyAlignment="0" applyProtection="0"/>
    <xf numFmtId="0" fontId="57" fillId="32" borderId="8" applyNumberFormat="0" applyAlignment="0" applyProtection="0"/>
    <xf numFmtId="0" fontId="57" fillId="9" borderId="8" applyNumberFormat="0" applyAlignment="0" applyProtection="0"/>
    <xf numFmtId="0" fontId="57" fillId="9" borderId="8" applyNumberFormat="0" applyAlignment="0" applyProtection="0"/>
    <xf numFmtId="0" fontId="58" fillId="9" borderId="8" applyNumberFormat="0" applyAlignment="0" applyProtection="0"/>
    <xf numFmtId="0" fontId="59" fillId="36" borderId="15" applyNumberFormat="0" applyAlignment="0" applyProtection="0"/>
    <xf numFmtId="0" fontId="59" fillId="36" borderId="15" applyNumberFormat="0" applyAlignment="0" applyProtection="0"/>
    <xf numFmtId="0" fontId="59" fillId="36" borderId="15" applyNumberFormat="0" applyAlignment="0" applyProtection="0"/>
    <xf numFmtId="0" fontId="60" fillId="0" borderId="16" applyNumberFormat="0" applyFill="0" applyAlignment="0" applyProtection="0"/>
    <xf numFmtId="0" fontId="61" fillId="0" borderId="16" applyNumberFormat="0" applyFill="0" applyAlignment="0" applyProtection="0"/>
    <xf numFmtId="0" fontId="62" fillId="0" borderId="16" applyNumberFormat="0" applyFill="0" applyAlignment="0" applyProtection="0"/>
    <xf numFmtId="0" fontId="47" fillId="0" borderId="11" applyNumberFormat="0" applyFill="0" applyAlignment="0" applyProtection="0"/>
    <xf numFmtId="0" fontId="50" fillId="0" borderId="12" applyNumberFormat="0" applyFill="0" applyAlignment="0" applyProtection="0"/>
    <xf numFmtId="0" fontId="53" fillId="0" borderId="14" applyNumberFormat="0" applyFill="0" applyAlignment="0" applyProtection="0"/>
    <xf numFmtId="0" fontId="53" fillId="0" borderId="0" applyNumberFormat="0" applyFill="0" applyBorder="0" applyAlignment="0" applyProtection="0"/>
    <xf numFmtId="0" fontId="63" fillId="0" borderId="0" applyNumberFormat="0" applyFill="0" applyBorder="0" applyAlignment="0" applyProtection="0"/>
    <xf numFmtId="0" fontId="11" fillId="0" borderId="0"/>
    <xf numFmtId="0" fontId="11" fillId="0" borderId="0"/>
    <xf numFmtId="0" fontId="21" fillId="0" borderId="0"/>
    <xf numFmtId="0" fontId="10" fillId="0" borderId="0"/>
    <xf numFmtId="0" fontId="11" fillId="0" borderId="0"/>
    <xf numFmtId="0" fontId="11" fillId="0" borderId="0"/>
    <xf numFmtId="0" fontId="11" fillId="0" borderId="0"/>
    <xf numFmtId="0" fontId="11" fillId="0" borderId="0"/>
    <xf numFmtId="0" fontId="21" fillId="0" borderId="0"/>
    <xf numFmtId="0" fontId="22" fillId="0" borderId="0"/>
    <xf numFmtId="0" fontId="22" fillId="0" borderId="0"/>
    <xf numFmtId="0" fontId="10" fillId="0" borderId="0"/>
    <xf numFmtId="0" fontId="36" fillId="0" borderId="0"/>
    <xf numFmtId="0" fontId="10" fillId="0" borderId="0"/>
    <xf numFmtId="0" fontId="10" fillId="0" borderId="0"/>
    <xf numFmtId="0" fontId="21" fillId="0" borderId="0"/>
    <xf numFmtId="0" fontId="10" fillId="0" borderId="0"/>
    <xf numFmtId="0" fontId="10" fillId="0" borderId="0"/>
    <xf numFmtId="0" fontId="64" fillId="0" borderId="0">
      <alignment vertical="top"/>
    </xf>
    <xf numFmtId="0" fontId="36" fillId="0" borderId="0"/>
    <xf numFmtId="0" fontId="6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4" fillId="0" borderId="0"/>
    <xf numFmtId="0" fontId="10" fillId="0" borderId="0"/>
    <xf numFmtId="0" fontId="10" fillId="0" borderId="0"/>
    <xf numFmtId="0" fontId="3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6" fillId="41" borderId="0" applyNumberFormat="0" applyBorder="0" applyAlignment="0" applyProtection="0"/>
    <xf numFmtId="0" fontId="66" fillId="42" borderId="0" applyNumberFormat="0" applyBorder="0" applyAlignment="0" applyProtection="0"/>
    <xf numFmtId="0" fontId="67" fillId="42" borderId="0" applyNumberFormat="0" applyBorder="0" applyAlignment="0" applyProtection="0"/>
    <xf numFmtId="0" fontId="66" fillId="42" borderId="0" applyNumberFormat="0" applyBorder="0" applyAlignment="0" applyProtection="0"/>
    <xf numFmtId="0" fontId="10" fillId="0" borderId="0" applyNumberFormat="0" applyFill="0" applyBorder="0" applyAlignment="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5" fillId="0" borderId="0"/>
    <xf numFmtId="0" fontId="10" fillId="0" borderId="0" applyNumberFormat="0" applyFill="0" applyBorder="0" applyAlignment="0" applyProtection="0"/>
    <xf numFmtId="0" fontId="21" fillId="0" borderId="0"/>
    <xf numFmtId="2" fontId="21" fillId="0" borderId="0"/>
    <xf numFmtId="0" fontId="21" fillId="0" borderId="0"/>
    <xf numFmtId="0" fontId="35" fillId="0" borderId="0"/>
    <xf numFmtId="0" fontId="35" fillId="0" borderId="0"/>
    <xf numFmtId="0" fontId="21" fillId="0" borderId="0"/>
    <xf numFmtId="0" fontId="21" fillId="0" borderId="0"/>
    <xf numFmtId="0" fontId="21" fillId="0" borderId="0"/>
    <xf numFmtId="0" fontId="35" fillId="0" borderId="0"/>
    <xf numFmtId="0" fontId="35" fillId="0" borderId="0"/>
    <xf numFmtId="0" fontId="35" fillId="0" borderId="0"/>
    <xf numFmtId="0" fontId="21" fillId="0" borderId="0"/>
    <xf numFmtId="0" fontId="10" fillId="0" borderId="0" applyNumberFormat="0" applyFill="0" applyBorder="0" applyAlignment="0" applyProtection="0"/>
    <xf numFmtId="0" fontId="21"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5" fillId="0" borderId="0"/>
    <xf numFmtId="0" fontId="35" fillId="0" borderId="0"/>
    <xf numFmtId="0" fontId="21" fillId="0" borderId="0"/>
    <xf numFmtId="0" fontId="11" fillId="0" borderId="0"/>
    <xf numFmtId="0" fontId="11" fillId="0" borderId="0"/>
    <xf numFmtId="0" fontId="35" fillId="0" borderId="0"/>
    <xf numFmtId="0" fontId="10" fillId="0" borderId="0" applyNumberFormat="0" applyFill="0" applyBorder="0" applyAlignment="0" applyProtection="0"/>
    <xf numFmtId="0" fontId="21" fillId="0" borderId="0"/>
    <xf numFmtId="0" fontId="21" fillId="0" borderId="0"/>
    <xf numFmtId="0" fontId="21" fillId="0" borderId="0"/>
    <xf numFmtId="0" fontId="21" fillId="0" borderId="0"/>
    <xf numFmtId="0" fontId="21" fillId="0" borderId="0"/>
    <xf numFmtId="0" fontId="10" fillId="0" borderId="0"/>
    <xf numFmtId="0" fontId="10" fillId="0" borderId="0"/>
    <xf numFmtId="0" fontId="10" fillId="23" borderId="17" applyNumberFormat="0" applyFont="0" applyAlignment="0" applyProtection="0"/>
    <xf numFmtId="0" fontId="21" fillId="43" borderId="17" applyNumberFormat="0" applyFont="0" applyAlignment="0" applyProtection="0"/>
    <xf numFmtId="0" fontId="21" fillId="43" borderId="17" applyNumberFormat="0" applyFont="0" applyAlignment="0" applyProtection="0"/>
    <xf numFmtId="0" fontId="35" fillId="43" borderId="17" applyNumberFormat="0" applyFont="0" applyAlignment="0" applyProtection="0"/>
    <xf numFmtId="0" fontId="68" fillId="0" borderId="0"/>
    <xf numFmtId="0" fontId="21" fillId="43" borderId="17" applyNumberFormat="0" applyFont="0" applyAlignment="0" applyProtection="0"/>
    <xf numFmtId="0" fontId="21" fillId="43" borderId="17" applyNumberFormat="0" applyFont="0" applyAlignment="0" applyProtection="0"/>
    <xf numFmtId="0" fontId="21" fillId="43" borderId="17" applyNumberFormat="0" applyFont="0" applyAlignment="0" applyProtection="0"/>
    <xf numFmtId="0" fontId="69" fillId="0" borderId="0" applyNumberFormat="0" applyFill="0" applyBorder="0" applyAlignment="0" applyProtection="0"/>
    <xf numFmtId="0" fontId="59" fillId="35" borderId="18" applyNumberFormat="0" applyAlignment="0" applyProtection="0"/>
    <xf numFmtId="0" fontId="59" fillId="36" borderId="18" applyNumberFormat="0" applyAlignment="0" applyProtection="0"/>
    <xf numFmtId="0" fontId="59" fillId="36" borderId="18" applyNumberFormat="0" applyAlignment="0" applyProtection="0"/>
    <xf numFmtId="0" fontId="70" fillId="36" borderId="18" applyNumberFormat="0" applyAlignment="0" applyProtection="0"/>
    <xf numFmtId="0" fontId="42" fillId="0" borderId="0" applyNumberFormat="0" applyFill="0" applyBorder="0" applyAlignment="0" applyProtection="0"/>
    <xf numFmtId="0" fontId="25" fillId="21" borderId="0" applyNumberFormat="0" applyBorder="0" applyAlignment="0" applyProtection="0"/>
    <xf numFmtId="0" fontId="25" fillId="26" borderId="0" applyNumberFormat="0" applyBorder="0" applyAlignment="0" applyProtection="0"/>
    <xf numFmtId="0" fontId="25" fillId="28"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33" borderId="0" applyNumberFormat="0" applyBorder="0" applyAlignment="0" applyProtection="0"/>
    <xf numFmtId="0" fontId="61" fillId="0" borderId="16" applyNumberFormat="0" applyFill="0" applyAlignment="0" applyProtection="0"/>
    <xf numFmtId="0" fontId="33" fillId="37" borderId="9" applyNumberFormat="0" applyAlignment="0" applyProtection="0"/>
    <xf numFmtId="49" fontId="71" fillId="44" borderId="19">
      <alignment horizontal="center" vertical="top" wrapText="1"/>
    </xf>
    <xf numFmtId="0" fontId="31" fillId="36" borderId="20" applyNumberFormat="0" applyAlignment="0" applyProtection="0"/>
    <xf numFmtId="0" fontId="31" fillId="36" borderId="20" applyNumberFormat="0" applyAlignment="0" applyProtection="0"/>
    <xf numFmtId="0" fontId="31" fillId="36" borderId="20" applyNumberFormat="0" applyAlignment="0" applyProtection="0"/>
    <xf numFmtId="0" fontId="72" fillId="0" borderId="0" applyNumberFormat="0" applyFill="0" applyBorder="0" applyAlignment="0" applyProtection="0"/>
    <xf numFmtId="0" fontId="28" fillId="5" borderId="0" applyNumberFormat="0" applyBorder="0" applyAlignment="0" applyProtection="0"/>
    <xf numFmtId="0" fontId="73" fillId="0" borderId="0"/>
    <xf numFmtId="0" fontId="22" fillId="0" borderId="0"/>
    <xf numFmtId="0" fontId="74" fillId="0" borderId="0"/>
    <xf numFmtId="0" fontId="68" fillId="0" borderId="0"/>
    <xf numFmtId="0" fontId="63" fillId="0" borderId="0" applyNumberFormat="0" applyFill="0" applyBorder="0" applyAlignment="0" applyProtection="0"/>
    <xf numFmtId="0" fontId="40" fillId="0" borderId="21" applyNumberFormat="0" applyFill="0" applyAlignment="0" applyProtection="0"/>
    <xf numFmtId="0" fontId="40" fillId="0" borderId="22" applyNumberFormat="0" applyFill="0" applyAlignment="0" applyProtection="0"/>
    <xf numFmtId="0" fontId="40" fillId="0" borderId="22" applyNumberFormat="0" applyFill="0" applyAlignment="0" applyProtection="0"/>
    <xf numFmtId="0" fontId="75" fillId="0" borderId="22" applyNumberFormat="0" applyFill="0" applyAlignment="0" applyProtection="0"/>
    <xf numFmtId="172" fontId="22" fillId="0" borderId="0" applyFill="0" applyBorder="0" applyAlignment="0" applyProtection="0"/>
    <xf numFmtId="173" fontId="64" fillId="0" borderId="0" applyFont="0" applyFill="0" applyBorder="0" applyAlignment="0" applyProtection="0"/>
    <xf numFmtId="167" fontId="21" fillId="0" borderId="0" applyFont="0" applyFill="0" applyBorder="0" applyAlignment="0" applyProtection="0"/>
    <xf numFmtId="44" fontId="10" fillId="0" borderId="0" applyFont="0" applyFill="0" applyBorder="0" applyAlignment="0" applyProtection="0"/>
    <xf numFmtId="40" fontId="64" fillId="0" borderId="0" applyFont="0" applyFill="0" applyBorder="0" applyAlignment="0" applyProtection="0"/>
    <xf numFmtId="165" fontId="10" fillId="0" borderId="0" applyFont="0" applyFill="0" applyBorder="0" applyAlignment="0" applyProtection="0"/>
    <xf numFmtId="165" fontId="21" fillId="0" borderId="0" applyFont="0" applyFill="0" applyBorder="0" applyAlignment="0" applyProtection="0"/>
    <xf numFmtId="164" fontId="11" fillId="0" borderId="0" applyFont="0" applyFill="0" applyBorder="0" applyAlignment="0" applyProtection="0"/>
    <xf numFmtId="0" fontId="57" fillId="9" borderId="20" applyNumberFormat="0" applyAlignment="0" applyProtection="0"/>
    <xf numFmtId="0" fontId="57" fillId="9" borderId="20" applyNumberFormat="0" applyAlignment="0" applyProtection="0"/>
    <xf numFmtId="0" fontId="57" fillId="9" borderId="20" applyNumberFormat="0" applyAlignment="0" applyProtection="0"/>
    <xf numFmtId="0" fontId="40" fillId="0" borderId="22" applyNumberFormat="0" applyFill="0" applyAlignment="0" applyProtection="0"/>
    <xf numFmtId="0" fontId="40" fillId="0" borderId="22" applyNumberFormat="0" applyFill="0" applyAlignment="0" applyProtection="0"/>
    <xf numFmtId="0" fontId="40" fillId="0" borderId="22" applyNumberFormat="0" applyFill="0" applyAlignment="0" applyProtection="0"/>
    <xf numFmtId="0" fontId="69" fillId="0" borderId="0" applyNumberFormat="0" applyFill="0" applyBorder="0" applyAlignment="0" applyProtection="0"/>
    <xf numFmtId="0" fontId="76" fillId="0" borderId="0" applyNumberFormat="0" applyFill="0" applyBorder="0" applyAlignment="0" applyProtection="0"/>
    <xf numFmtId="164" fontId="8" fillId="0" borderId="0" applyFont="0" applyFill="0" applyBorder="0" applyAlignment="0" applyProtection="0"/>
    <xf numFmtId="0" fontId="8" fillId="0" borderId="0"/>
    <xf numFmtId="0" fontId="10" fillId="0" borderId="0"/>
    <xf numFmtId="164" fontId="7" fillId="0" borderId="0" applyFont="0" applyFill="0" applyBorder="0" applyAlignment="0" applyProtection="0"/>
    <xf numFmtId="0" fontId="7" fillId="0" borderId="0"/>
    <xf numFmtId="164" fontId="6" fillId="0" borderId="0" applyFont="0" applyFill="0" applyBorder="0" applyAlignment="0" applyProtection="0"/>
    <xf numFmtId="0" fontId="6" fillId="0" borderId="0"/>
    <xf numFmtId="0" fontId="21" fillId="0" borderId="0"/>
    <xf numFmtId="164" fontId="21"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10" fillId="0" borderId="0"/>
    <xf numFmtId="164" fontId="4" fillId="0" borderId="0" applyFont="0" applyFill="0" applyBorder="0" applyAlignment="0" applyProtection="0"/>
    <xf numFmtId="0" fontId="4" fillId="0" borderId="0"/>
    <xf numFmtId="164" fontId="3" fillId="0" borderId="0" applyFont="0" applyFill="0" applyBorder="0" applyAlignment="0" applyProtection="0"/>
    <xf numFmtId="0" fontId="3" fillId="0" borderId="0"/>
    <xf numFmtId="0" fontId="10" fillId="0" borderId="0"/>
    <xf numFmtId="0" fontId="3" fillId="0" borderId="0"/>
    <xf numFmtId="0" fontId="3" fillId="0" borderId="0"/>
    <xf numFmtId="0" fontId="3" fillId="0" borderId="0"/>
    <xf numFmtId="0" fontId="3" fillId="0" borderId="0"/>
    <xf numFmtId="164" fontId="2" fillId="0" borderId="0" applyFont="0" applyFill="0" applyBorder="0" applyAlignment="0" applyProtection="0"/>
    <xf numFmtId="0" fontId="2" fillId="0" borderId="0"/>
    <xf numFmtId="0" fontId="79" fillId="0" borderId="0"/>
    <xf numFmtId="0" fontId="80" fillId="0" borderId="0"/>
    <xf numFmtId="174" fontId="81" fillId="0" borderId="0" applyFill="0" applyBorder="0" applyAlignment="0" applyProtection="0"/>
    <xf numFmtId="0" fontId="81" fillId="0" borderId="0"/>
    <xf numFmtId="0" fontId="79" fillId="0" borderId="0"/>
    <xf numFmtId="0" fontId="79" fillId="0" borderId="0"/>
    <xf numFmtId="0" fontId="79" fillId="0" borderId="0"/>
    <xf numFmtId="164" fontId="1" fillId="0" borderId="0" applyFont="0" applyFill="0" applyBorder="0" applyAlignment="0" applyProtection="0"/>
    <xf numFmtId="0" fontId="1" fillId="0" borderId="0"/>
    <xf numFmtId="164" fontId="1" fillId="0" borderId="0" applyFont="0" applyFill="0" applyBorder="0" applyAlignment="0" applyProtection="0"/>
  </cellStyleXfs>
  <cellXfs count="114">
    <xf numFmtId="0" fontId="0" fillId="0" borderId="0" xfId="0"/>
    <xf numFmtId="49" fontId="13" fillId="2" borderId="4" xfId="3" quotePrefix="1" applyNumberFormat="1" applyFont="1" applyFill="1" applyBorder="1" applyAlignment="1" applyProtection="1">
      <alignment horizontal="left" vertical="top"/>
    </xf>
    <xf numFmtId="49" fontId="12" fillId="2" borderId="4" xfId="3" quotePrefix="1" applyNumberFormat="1" applyFont="1" applyFill="1" applyBorder="1" applyAlignment="1" applyProtection="1">
      <alignment horizontal="center"/>
    </xf>
    <xf numFmtId="4" fontId="14" fillId="2" borderId="4" xfId="3" quotePrefix="1" applyNumberFormat="1" applyFont="1" applyFill="1" applyBorder="1" applyAlignment="1" applyProtection="1">
      <alignment horizontal="right"/>
    </xf>
    <xf numFmtId="49" fontId="15" fillId="0" borderId="6" xfId="3" quotePrefix="1" applyNumberFormat="1" applyFont="1" applyFill="1" applyBorder="1" applyAlignment="1" applyProtection="1">
      <alignment horizontal="left" vertical="top"/>
    </xf>
    <xf numFmtId="49" fontId="15" fillId="0" borderId="6" xfId="3" applyNumberFormat="1" applyFont="1" applyFill="1" applyBorder="1" applyAlignment="1" applyProtection="1">
      <alignment horizontal="left" vertical="top"/>
    </xf>
    <xf numFmtId="49" fontId="12" fillId="0" borderId="6" xfId="3" quotePrefix="1" applyNumberFormat="1" applyFont="1" applyFill="1" applyBorder="1" applyAlignment="1" applyProtection="1">
      <alignment horizontal="center"/>
    </xf>
    <xf numFmtId="4" fontId="14" fillId="0" borderId="6" xfId="3" quotePrefix="1" applyNumberFormat="1" applyFont="1" applyFill="1" applyBorder="1" applyAlignment="1" applyProtection="1">
      <alignment horizontal="right"/>
    </xf>
    <xf numFmtId="49" fontId="12" fillId="0" borderId="0" xfId="3" quotePrefix="1" applyNumberFormat="1" applyFont="1" applyFill="1" applyBorder="1" applyAlignment="1" applyProtection="1">
      <alignment horizontal="center"/>
    </xf>
    <xf numFmtId="4" fontId="14" fillId="0" borderId="0" xfId="3" quotePrefix="1" applyNumberFormat="1" applyFont="1" applyFill="1" applyBorder="1" applyAlignment="1" applyProtection="1">
      <alignment horizontal="right"/>
    </xf>
    <xf numFmtId="49" fontId="12" fillId="0" borderId="7" xfId="3" quotePrefix="1" applyNumberFormat="1" applyFont="1" applyFill="1" applyBorder="1" applyAlignment="1" applyProtection="1">
      <alignment horizontal="center"/>
    </xf>
    <xf numFmtId="4" fontId="14" fillId="0" borderId="7" xfId="3" quotePrefix="1" applyNumberFormat="1" applyFont="1" applyFill="1" applyBorder="1" applyAlignment="1" applyProtection="1">
      <alignment horizontal="right"/>
    </xf>
    <xf numFmtId="49" fontId="15" fillId="0" borderId="5" xfId="3" quotePrefix="1" applyNumberFormat="1" applyFont="1" applyFill="1" applyBorder="1" applyAlignment="1" applyProtection="1">
      <alignment horizontal="left" vertical="top"/>
    </xf>
    <xf numFmtId="49" fontId="15" fillId="0" borderId="4" xfId="3" quotePrefix="1" applyNumberFormat="1" applyFont="1" applyFill="1" applyBorder="1" applyAlignment="1" applyProtection="1">
      <alignment horizontal="center"/>
    </xf>
    <xf numFmtId="4" fontId="15" fillId="0" borderId="4" xfId="3" quotePrefix="1" applyNumberFormat="1" applyFont="1" applyFill="1" applyBorder="1" applyAlignment="1" applyProtection="1">
      <alignment horizontal="right"/>
    </xf>
    <xf numFmtId="49" fontId="13" fillId="0" borderId="0" xfId="3" quotePrefix="1" applyNumberFormat="1" applyFont="1" applyFill="1" applyBorder="1" applyAlignment="1" applyProtection="1">
      <alignment horizontal="left" vertical="top"/>
    </xf>
    <xf numFmtId="49" fontId="13" fillId="0" borderId="7" xfId="3" quotePrefix="1" applyNumberFormat="1" applyFont="1" applyFill="1" applyBorder="1" applyAlignment="1" applyProtection="1">
      <alignment horizontal="left" vertical="top"/>
    </xf>
    <xf numFmtId="49" fontId="12" fillId="0" borderId="5" xfId="3" quotePrefix="1" applyNumberFormat="1" applyFont="1" applyFill="1" applyBorder="1" applyAlignment="1" applyProtection="1">
      <alignment horizontal="center"/>
    </xf>
    <xf numFmtId="4" fontId="14" fillId="0" borderId="5" xfId="3" quotePrefix="1" applyNumberFormat="1" applyFont="1" applyFill="1" applyBorder="1" applyAlignment="1" applyProtection="1">
      <alignment horizontal="right"/>
    </xf>
    <xf numFmtId="49" fontId="14" fillId="0" borderId="5" xfId="3" quotePrefix="1" applyNumberFormat="1" applyFont="1" applyBorder="1" applyAlignment="1" applyProtection="1">
      <alignment horizontal="left" vertical="top"/>
    </xf>
    <xf numFmtId="2" fontId="19" fillId="0" borderId="0" xfId="7" applyNumberFormat="1" applyFont="1" applyProtection="1"/>
    <xf numFmtId="3" fontId="19" fillId="0" borderId="0" xfId="1" applyNumberFormat="1" applyFont="1" applyProtection="1"/>
    <xf numFmtId="4" fontId="19" fillId="0" borderId="0" xfId="1" applyNumberFormat="1" applyFont="1" applyProtection="1"/>
    <xf numFmtId="0" fontId="19" fillId="0" borderId="0" xfId="1" applyFont="1" applyProtection="1"/>
    <xf numFmtId="4" fontId="12" fillId="0" borderId="5" xfId="3" quotePrefix="1" applyNumberFormat="1" applyFont="1" applyFill="1" applyBorder="1" applyAlignment="1" applyProtection="1">
      <alignment horizontal="right"/>
    </xf>
    <xf numFmtId="49" fontId="14" fillId="0" borderId="5" xfId="3" applyNumberFormat="1" applyFont="1" applyFill="1" applyBorder="1" applyAlignment="1" applyProtection="1">
      <alignment horizontal="left" vertical="top" wrapText="1"/>
    </xf>
    <xf numFmtId="49" fontId="14" fillId="0" borderId="5" xfId="3" quotePrefix="1" applyNumberFormat="1" applyFont="1" applyFill="1" applyBorder="1" applyAlignment="1" applyProtection="1">
      <alignment horizontal="center"/>
    </xf>
    <xf numFmtId="49" fontId="12" fillId="3" borderId="5" xfId="3" quotePrefix="1" applyNumberFormat="1" applyFont="1" applyFill="1" applyBorder="1" applyAlignment="1" applyProtection="1">
      <alignment horizontal="center"/>
    </xf>
    <xf numFmtId="49" fontId="15" fillId="46" borderId="5" xfId="3" quotePrefix="1" applyNumberFormat="1" applyFont="1" applyFill="1" applyBorder="1" applyAlignment="1" applyProtection="1">
      <alignment horizontal="left" vertical="top"/>
    </xf>
    <xf numFmtId="49" fontId="12" fillId="46" borderId="5" xfId="3" quotePrefix="1" applyNumberFormat="1" applyFont="1" applyFill="1" applyBorder="1" applyAlignment="1" applyProtection="1">
      <alignment horizontal="center"/>
    </xf>
    <xf numFmtId="49" fontId="15" fillId="45" borderId="5" xfId="3" quotePrefix="1" applyNumberFormat="1" applyFont="1" applyFill="1" applyBorder="1" applyAlignment="1" applyProtection="1">
      <alignment horizontal="left" vertical="top"/>
    </xf>
    <xf numFmtId="49" fontId="12" fillId="45" borderId="5" xfId="3" quotePrefix="1" applyNumberFormat="1" applyFont="1" applyFill="1" applyBorder="1" applyAlignment="1" applyProtection="1">
      <alignment horizontal="center"/>
    </xf>
    <xf numFmtId="4" fontId="15" fillId="46" borderId="5" xfId="3" quotePrefix="1" applyNumberFormat="1" applyFont="1" applyFill="1" applyBorder="1" applyAlignment="1" applyProtection="1">
      <alignment horizontal="right"/>
    </xf>
    <xf numFmtId="49" fontId="17" fillId="3" borderId="5" xfId="3" quotePrefix="1" applyNumberFormat="1" applyFont="1" applyFill="1" applyBorder="1" applyAlignment="1" applyProtection="1">
      <alignment horizontal="left" vertical="top"/>
    </xf>
    <xf numFmtId="4" fontId="15" fillId="45" borderId="5" xfId="3" quotePrefix="1" applyNumberFormat="1" applyFont="1" applyFill="1" applyBorder="1" applyAlignment="1" applyProtection="1">
      <alignment horizontal="right"/>
    </xf>
    <xf numFmtId="4" fontId="12" fillId="2" borderId="4" xfId="3" applyNumberFormat="1" applyFont="1" applyFill="1" applyBorder="1" applyAlignment="1" applyProtection="1">
      <alignment horizontal="center"/>
    </xf>
    <xf numFmtId="4" fontId="12" fillId="0" borderId="6" xfId="3" applyNumberFormat="1" applyFont="1" applyFill="1" applyBorder="1" applyAlignment="1" applyProtection="1">
      <alignment horizontal="center"/>
    </xf>
    <xf numFmtId="4" fontId="12" fillId="0" borderId="0" xfId="3" applyNumberFormat="1" applyFont="1" applyFill="1" applyBorder="1" applyAlignment="1" applyProtection="1">
      <alignment horizontal="center"/>
    </xf>
    <xf numFmtId="4" fontId="12" fillId="0" borderId="7" xfId="3" applyNumberFormat="1" applyFont="1" applyFill="1" applyBorder="1" applyAlignment="1" applyProtection="1">
      <alignment horizontal="center"/>
    </xf>
    <xf numFmtId="4" fontId="12" fillId="45" borderId="5" xfId="3" applyNumberFormat="1" applyFont="1" applyFill="1" applyBorder="1" applyAlignment="1" applyProtection="1">
      <alignment horizontal="center"/>
    </xf>
    <xf numFmtId="4" fontId="15" fillId="0" borderId="4" xfId="3" applyNumberFormat="1" applyFont="1" applyFill="1" applyBorder="1" applyAlignment="1" applyProtection="1">
      <alignment horizontal="center"/>
    </xf>
    <xf numFmtId="4" fontId="12" fillId="46" borderId="5" xfId="3" applyNumberFormat="1" applyFont="1" applyFill="1" applyBorder="1" applyAlignment="1" applyProtection="1">
      <alignment horizontal="center"/>
    </xf>
    <xf numFmtId="4" fontId="12" fillId="3" borderId="5" xfId="3" quotePrefix="1" applyNumberFormat="1" applyFont="1" applyFill="1" applyBorder="1" applyAlignment="1" applyProtection="1">
      <alignment horizontal="center"/>
    </xf>
    <xf numFmtId="49" fontId="13" fillId="2" borderId="4" xfId="3" quotePrefix="1" applyNumberFormat="1" applyFont="1" applyFill="1" applyBorder="1" applyAlignment="1" applyProtection="1">
      <alignment horizontal="left" vertical="top" wrapText="1"/>
    </xf>
    <xf numFmtId="4" fontId="17" fillId="3" borderId="5" xfId="3" quotePrefix="1" applyNumberFormat="1" applyFont="1" applyFill="1" applyBorder="1" applyAlignment="1" applyProtection="1">
      <alignment horizontal="right"/>
    </xf>
    <xf numFmtId="4" fontId="12" fillId="0" borderId="5" xfId="3" applyNumberFormat="1" applyFont="1" applyFill="1" applyBorder="1" applyAlignment="1" applyProtection="1">
      <alignment horizontal="center"/>
    </xf>
    <xf numFmtId="49" fontId="15" fillId="45" borderId="23" xfId="3" applyNumberFormat="1" applyFont="1" applyFill="1" applyBorder="1" applyAlignment="1" applyProtection="1">
      <alignment horizontal="left" vertical="top"/>
    </xf>
    <xf numFmtId="49" fontId="15" fillId="45" borderId="24" xfId="3" applyNumberFormat="1" applyFont="1" applyFill="1" applyBorder="1" applyAlignment="1" applyProtection="1">
      <alignment horizontal="left" vertical="top" wrapText="1"/>
    </xf>
    <xf numFmtId="49" fontId="12" fillId="45" borderId="24" xfId="3" quotePrefix="1" applyNumberFormat="1" applyFont="1" applyFill="1" applyBorder="1" applyAlignment="1" applyProtection="1">
      <alignment horizontal="center"/>
    </xf>
    <xf numFmtId="4" fontId="12" fillId="45" borderId="24" xfId="3" applyNumberFormat="1" applyFont="1" applyFill="1" applyBorder="1" applyAlignment="1" applyProtection="1">
      <alignment horizontal="center"/>
    </xf>
    <xf numFmtId="4" fontId="15" fillId="45" borderId="25" xfId="3" quotePrefix="1" applyNumberFormat="1" applyFont="1" applyFill="1" applyBorder="1" applyAlignment="1" applyProtection="1">
      <alignment horizontal="right"/>
    </xf>
    <xf numFmtId="3" fontId="12" fillId="0" borderId="5" xfId="3" applyNumberFormat="1" applyFont="1" applyFill="1" applyBorder="1" applyAlignment="1" applyProtection="1">
      <alignment horizontal="center"/>
    </xf>
    <xf numFmtId="3" fontId="12" fillId="3" borderId="5" xfId="3" quotePrefix="1" applyNumberFormat="1" applyFont="1" applyFill="1" applyBorder="1" applyAlignment="1" applyProtection="1">
      <alignment horizontal="center"/>
    </xf>
    <xf numFmtId="0" fontId="12" fillId="0" borderId="1" xfId="667" quotePrefix="1" applyNumberFormat="1" applyFont="1" applyBorder="1" applyAlignment="1" applyProtection="1">
      <alignment horizontal="center" vertical="center"/>
    </xf>
    <xf numFmtId="49" fontId="12" fillId="0" borderId="2" xfId="667" quotePrefix="1" applyNumberFormat="1" applyFont="1" applyBorder="1" applyAlignment="1" applyProtection="1">
      <alignment horizontal="center" vertical="center"/>
    </xf>
    <xf numFmtId="4" fontId="12" fillId="0" borderId="2" xfId="667" applyNumberFormat="1" applyFont="1" applyBorder="1" applyAlignment="1" applyProtection="1">
      <alignment horizontal="center" vertical="center"/>
    </xf>
    <xf numFmtId="4" fontId="12" fillId="0" borderId="2" xfId="667" quotePrefix="1" applyNumberFormat="1" applyFont="1" applyBorder="1" applyAlignment="1" applyProtection="1">
      <alignment horizontal="center" vertical="center"/>
    </xf>
    <xf numFmtId="4" fontId="12" fillId="0" borderId="3" xfId="667" quotePrefix="1" applyNumberFormat="1" applyFont="1" applyBorder="1" applyAlignment="1" applyProtection="1">
      <alignment horizontal="center" vertical="center"/>
    </xf>
    <xf numFmtId="49" fontId="15" fillId="47" borderId="5" xfId="3" quotePrefix="1" applyNumberFormat="1" applyFont="1" applyFill="1" applyBorder="1" applyAlignment="1" applyProtection="1">
      <alignment horizontal="left" vertical="top"/>
    </xf>
    <xf numFmtId="49" fontId="15" fillId="47" borderId="4" xfId="3" quotePrefix="1" applyNumberFormat="1" applyFont="1" applyFill="1" applyBorder="1" applyAlignment="1" applyProtection="1">
      <alignment horizontal="center"/>
    </xf>
    <xf numFmtId="4" fontId="15" fillId="47" borderId="4" xfId="3" applyNumberFormat="1" applyFont="1" applyFill="1" applyBorder="1" applyAlignment="1" applyProtection="1">
      <alignment horizontal="center"/>
    </xf>
    <xf numFmtId="4" fontId="15" fillId="47" borderId="4" xfId="3" quotePrefix="1" applyNumberFormat="1" applyFont="1" applyFill="1" applyBorder="1" applyAlignment="1" applyProtection="1">
      <alignment horizontal="right"/>
    </xf>
    <xf numFmtId="49" fontId="15" fillId="45" borderId="24" xfId="3" quotePrefix="1" applyNumberFormat="1" applyFont="1" applyFill="1" applyBorder="1" applyAlignment="1" applyProtection="1">
      <alignment horizontal="left" vertical="top" wrapText="1"/>
    </xf>
    <xf numFmtId="0" fontId="12" fillId="0" borderId="1" xfId="683" quotePrefix="1" applyNumberFormat="1" applyFont="1" applyBorder="1" applyAlignment="1" applyProtection="1">
      <alignment horizontal="center" vertical="center"/>
    </xf>
    <xf numFmtId="49" fontId="12" fillId="0" borderId="2" xfId="683" quotePrefix="1" applyNumberFormat="1" applyFont="1" applyBorder="1" applyAlignment="1" applyProtection="1">
      <alignment horizontal="center" vertical="center"/>
    </xf>
    <xf numFmtId="4" fontId="12" fillId="0" borderId="2" xfId="683" applyNumberFormat="1" applyFont="1" applyBorder="1" applyAlignment="1" applyProtection="1">
      <alignment horizontal="center" vertical="center"/>
    </xf>
    <xf numFmtId="4" fontId="12" fillId="0" borderId="2" xfId="683" quotePrefix="1" applyNumberFormat="1" applyFont="1" applyBorder="1" applyAlignment="1" applyProtection="1">
      <alignment horizontal="center" vertical="center"/>
    </xf>
    <xf numFmtId="4" fontId="12" fillId="0" borderId="3" xfId="683" quotePrefix="1" applyNumberFormat="1" applyFont="1" applyBorder="1" applyAlignment="1" applyProtection="1">
      <alignment horizontal="center" vertical="center"/>
    </xf>
    <xf numFmtId="4" fontId="13" fillId="2" borderId="4" xfId="3" quotePrefix="1" applyNumberFormat="1" applyFont="1" applyFill="1" applyBorder="1" applyAlignment="1" applyProtection="1">
      <alignment horizontal="right"/>
    </xf>
    <xf numFmtId="4" fontId="10" fillId="0" borderId="0" xfId="1" applyNumberFormat="1" applyAlignment="1" applyProtection="1">
      <alignment horizontal="center" vertical="center"/>
    </xf>
    <xf numFmtId="0" fontId="10" fillId="0" borderId="0" xfId="1" applyAlignment="1" applyProtection="1">
      <alignment horizontal="center" vertical="center"/>
    </xf>
    <xf numFmtId="4" fontId="10" fillId="2" borderId="4" xfId="4" applyNumberFormat="1" applyFill="1" applyBorder="1" applyAlignment="1" applyProtection="1">
      <alignment horizontal="right"/>
    </xf>
    <xf numFmtId="4" fontId="10" fillId="0" borderId="0" xfId="1" applyNumberFormat="1" applyProtection="1"/>
    <xf numFmtId="0" fontId="10" fillId="0" borderId="0" xfId="1" applyProtection="1"/>
    <xf numFmtId="4" fontId="10" fillId="0" borderId="6" xfId="4" applyNumberFormat="1" applyBorder="1" applyAlignment="1" applyProtection="1">
      <alignment horizontal="right"/>
    </xf>
    <xf numFmtId="49" fontId="13" fillId="0" borderId="0" xfId="5" applyNumberFormat="1" applyFont="1" applyAlignment="1" applyProtection="1">
      <alignment horizontal="left" vertical="top"/>
    </xf>
    <xf numFmtId="49" fontId="77" fillId="0" borderId="0" xfId="5" applyNumberFormat="1" applyFont="1" applyAlignment="1" applyProtection="1">
      <alignment horizontal="left" vertical="top"/>
    </xf>
    <xf numFmtId="4" fontId="10" fillId="0" borderId="0" xfId="4" applyNumberFormat="1" applyAlignment="1" applyProtection="1">
      <alignment horizontal="right"/>
    </xf>
    <xf numFmtId="4" fontId="10" fillId="45" borderId="24" xfId="4" applyNumberFormat="1" applyFill="1" applyBorder="1" applyAlignment="1" applyProtection="1">
      <alignment horizontal="right"/>
    </xf>
    <xf numFmtId="4" fontId="15" fillId="47" borderId="4" xfId="4" applyNumberFormat="1" applyFont="1" applyFill="1" applyBorder="1" applyAlignment="1" applyProtection="1">
      <alignment horizontal="right"/>
    </xf>
    <xf numFmtId="4" fontId="15" fillId="0" borderId="4" xfId="4" applyNumberFormat="1" applyFont="1" applyBorder="1" applyAlignment="1" applyProtection="1">
      <alignment horizontal="right"/>
    </xf>
    <xf numFmtId="4" fontId="15" fillId="0" borderId="4" xfId="4" applyNumberFormat="1" applyFont="1" applyFill="1" applyBorder="1" applyAlignment="1" applyProtection="1">
      <alignment horizontal="right"/>
    </xf>
    <xf numFmtId="0" fontId="10" fillId="0" borderId="0" xfId="1" applyAlignment="1" applyProtection="1">
      <alignment horizontal="center"/>
    </xf>
    <xf numFmtId="4" fontId="10" fillId="0" borderId="0" xfId="1" applyNumberFormat="1" applyAlignment="1" applyProtection="1">
      <alignment horizontal="center"/>
    </xf>
    <xf numFmtId="4" fontId="10" fillId="0" borderId="0" xfId="1" applyNumberFormat="1" applyAlignment="1" applyProtection="1">
      <alignment horizontal="right"/>
    </xf>
    <xf numFmtId="0" fontId="16" fillId="0" borderId="7" xfId="673" applyFont="1" applyBorder="1" applyProtection="1"/>
    <xf numFmtId="0" fontId="15" fillId="0" borderId="0" xfId="1" applyFont="1" applyProtection="1"/>
    <xf numFmtId="0" fontId="19" fillId="0" borderId="0" xfId="7" applyFont="1" applyProtection="1"/>
    <xf numFmtId="2" fontId="20" fillId="0" borderId="0" xfId="7" applyNumberFormat="1" applyFont="1" applyProtection="1"/>
    <xf numFmtId="0" fontId="18" fillId="47" borderId="5" xfId="0" quotePrefix="1" applyFont="1" applyFill="1" applyBorder="1" applyAlignment="1" applyProtection="1">
      <alignment horizontal="left" vertical="top" wrapText="1"/>
    </xf>
    <xf numFmtId="0" fontId="18" fillId="47" borderId="5" xfId="364" applyFont="1" applyFill="1" applyBorder="1" applyAlignment="1" applyProtection="1">
      <alignment horizontal="left" vertical="top" wrapText="1"/>
    </xf>
    <xf numFmtId="0" fontId="10" fillId="0" borderId="0" xfId="392" applyProtection="1"/>
    <xf numFmtId="3" fontId="14" fillId="0" borderId="5" xfId="1" applyNumberFormat="1" applyFont="1" applyBorder="1" applyAlignment="1" applyProtection="1">
      <alignment horizontal="center"/>
    </xf>
    <xf numFmtId="4" fontId="14" fillId="0" borderId="5" xfId="1" applyNumberFormat="1" applyFont="1" applyBorder="1" applyAlignment="1" applyProtection="1">
      <alignment horizontal="center"/>
    </xf>
    <xf numFmtId="0" fontId="22" fillId="0" borderId="0" xfId="0" applyFont="1" applyAlignment="1" applyProtection="1">
      <alignment vertical="top" wrapText="1"/>
    </xf>
    <xf numFmtId="3" fontId="10" fillId="0" borderId="0" xfId="392" applyNumberFormat="1" applyAlignment="1" applyProtection="1">
      <alignment horizontal="center"/>
    </xf>
    <xf numFmtId="0" fontId="18" fillId="47" borderId="5" xfId="0" applyFont="1" applyFill="1" applyBorder="1" applyAlignment="1" applyProtection="1">
      <alignment horizontal="left" vertical="top" wrapText="1"/>
    </xf>
    <xf numFmtId="4" fontId="14" fillId="0" borderId="5" xfId="1" applyNumberFormat="1" applyFont="1" applyFill="1" applyBorder="1" applyAlignment="1" applyProtection="1">
      <alignment horizontal="center"/>
    </xf>
    <xf numFmtId="4" fontId="10" fillId="2" borderId="4" xfId="4" applyNumberFormat="1" applyFill="1" applyBorder="1" applyAlignment="1" applyProtection="1">
      <alignment horizontal="center"/>
    </xf>
    <xf numFmtId="4" fontId="10" fillId="45" borderId="5" xfId="4" applyNumberFormat="1" applyFill="1" applyBorder="1" applyAlignment="1" applyProtection="1">
      <alignment horizontal="center"/>
    </xf>
    <xf numFmtId="4" fontId="10" fillId="0" borderId="7" xfId="4" applyNumberFormat="1" applyBorder="1" applyAlignment="1" applyProtection="1">
      <alignment horizontal="center"/>
    </xf>
    <xf numFmtId="4" fontId="10" fillId="0" borderId="0" xfId="4" applyNumberFormat="1" applyAlignment="1" applyProtection="1">
      <alignment horizontal="center"/>
    </xf>
    <xf numFmtId="4" fontId="15" fillId="47" borderId="4" xfId="4" applyNumberFormat="1" applyFont="1" applyFill="1" applyBorder="1" applyAlignment="1" applyProtection="1">
      <alignment horizontal="center"/>
    </xf>
    <xf numFmtId="4" fontId="15" fillId="0" borderId="4" xfId="4" applyNumberFormat="1" applyFont="1" applyBorder="1" applyAlignment="1" applyProtection="1">
      <alignment horizontal="center"/>
    </xf>
    <xf numFmtId="4" fontId="10" fillId="45" borderId="24" xfId="4" applyNumberFormat="1" applyFill="1" applyBorder="1" applyAlignment="1" applyProtection="1">
      <alignment horizontal="center"/>
    </xf>
    <xf numFmtId="4" fontId="10" fillId="46" borderId="5" xfId="4" applyNumberFormat="1" applyFill="1" applyBorder="1" applyAlignment="1" applyProtection="1">
      <alignment horizontal="center"/>
    </xf>
    <xf numFmtId="4" fontId="14" fillId="3" borderId="5" xfId="3" quotePrefix="1" applyNumberFormat="1" applyFont="1" applyFill="1" applyBorder="1" applyAlignment="1" applyProtection="1">
      <alignment horizontal="center"/>
    </xf>
    <xf numFmtId="0" fontId="17" fillId="0" borderId="5" xfId="364" applyFont="1" applyBorder="1" applyAlignment="1" applyProtection="1">
      <alignment horizontal="center"/>
    </xf>
    <xf numFmtId="0" fontId="10" fillId="0" borderId="0" xfId="392" applyAlignment="1" applyProtection="1">
      <alignment horizontal="center"/>
    </xf>
    <xf numFmtId="0" fontId="17" fillId="0" borderId="5" xfId="0" applyFont="1" applyBorder="1" applyAlignment="1" applyProtection="1">
      <alignment horizontal="center"/>
    </xf>
    <xf numFmtId="4" fontId="14" fillId="47" borderId="5" xfId="3" quotePrefix="1" applyNumberFormat="1" applyFont="1" applyFill="1" applyBorder="1" applyAlignment="1" applyProtection="1">
      <alignment horizontal="center"/>
      <protection locked="0"/>
    </xf>
    <xf numFmtId="4" fontId="15" fillId="0" borderId="4" xfId="4" applyNumberFormat="1" applyFont="1" applyFill="1" applyBorder="1" applyAlignment="1" applyProtection="1">
      <alignment horizontal="center"/>
    </xf>
    <xf numFmtId="4" fontId="14" fillId="47" borderId="5" xfId="3" quotePrefix="1" applyNumberFormat="1" applyFont="1" applyFill="1" applyBorder="1" applyAlignment="1" applyProtection="1">
      <alignment horizontal="center"/>
    </xf>
    <xf numFmtId="3" fontId="14" fillId="0" borderId="5" xfId="1" applyNumberFormat="1" applyFont="1" applyFill="1" applyBorder="1" applyAlignment="1" applyProtection="1">
      <alignment horizontal="center"/>
    </xf>
  </cellXfs>
  <cellStyles count="686">
    <cellStyle name="20 % – Poudarek1 2" xfId="13" xr:uid="{00000000-0005-0000-0000-000000000000}"/>
    <cellStyle name="20 % – Poudarek2 2" xfId="14" xr:uid="{00000000-0005-0000-0000-000001000000}"/>
    <cellStyle name="20 % – Poudarek3 2" xfId="15" xr:uid="{00000000-0005-0000-0000-000002000000}"/>
    <cellStyle name="20 % – Poudarek4 2" xfId="16" xr:uid="{00000000-0005-0000-0000-000003000000}"/>
    <cellStyle name="20 % – Poudarek5 2" xfId="17" xr:uid="{00000000-0005-0000-0000-000004000000}"/>
    <cellStyle name="20 % – Poudarek6 2" xfId="18" xr:uid="{00000000-0005-0000-0000-000005000000}"/>
    <cellStyle name="20% - Accent1" xfId="19" xr:uid="{00000000-0005-0000-0000-000006000000}"/>
    <cellStyle name="20% - Accent1 2" xfId="20" xr:uid="{00000000-0005-0000-0000-000007000000}"/>
    <cellStyle name="20% - Accent2" xfId="21" xr:uid="{00000000-0005-0000-0000-000008000000}"/>
    <cellStyle name="20% - Accent2 2" xfId="22" xr:uid="{00000000-0005-0000-0000-000009000000}"/>
    <cellStyle name="20% - Accent3" xfId="23" xr:uid="{00000000-0005-0000-0000-00000A000000}"/>
    <cellStyle name="20% - Accent3 2" xfId="24" xr:uid="{00000000-0005-0000-0000-00000B000000}"/>
    <cellStyle name="20% - Accent4" xfId="25" xr:uid="{00000000-0005-0000-0000-00000C000000}"/>
    <cellStyle name="20% - Accent4 2" xfId="26" xr:uid="{00000000-0005-0000-0000-00000D000000}"/>
    <cellStyle name="20% - Accent5" xfId="27" xr:uid="{00000000-0005-0000-0000-00000E000000}"/>
    <cellStyle name="20% - Accent5 2" xfId="28" xr:uid="{00000000-0005-0000-0000-00000F000000}"/>
    <cellStyle name="20% - Accent6" xfId="29" xr:uid="{00000000-0005-0000-0000-000010000000}"/>
    <cellStyle name="20% - Accent6 2" xfId="30" xr:uid="{00000000-0005-0000-0000-000011000000}"/>
    <cellStyle name="40 % – Poudarek1 2" xfId="31" xr:uid="{00000000-0005-0000-0000-000012000000}"/>
    <cellStyle name="40 % – Poudarek2 2" xfId="32" xr:uid="{00000000-0005-0000-0000-000013000000}"/>
    <cellStyle name="40 % – Poudarek3 2" xfId="33" xr:uid="{00000000-0005-0000-0000-000014000000}"/>
    <cellStyle name="40 % – Poudarek4 2" xfId="34" xr:uid="{00000000-0005-0000-0000-000015000000}"/>
    <cellStyle name="40 % – Poudarek5 2" xfId="35" xr:uid="{00000000-0005-0000-0000-000016000000}"/>
    <cellStyle name="40 % – Poudarek6 2" xfId="36" xr:uid="{00000000-0005-0000-0000-000017000000}"/>
    <cellStyle name="40% - Accent1" xfId="37" xr:uid="{00000000-0005-0000-0000-000018000000}"/>
    <cellStyle name="40% - Accent1 2" xfId="38" xr:uid="{00000000-0005-0000-0000-000019000000}"/>
    <cellStyle name="40% - Accent2" xfId="39" xr:uid="{00000000-0005-0000-0000-00001A000000}"/>
    <cellStyle name="40% - Accent2 2" xfId="40" xr:uid="{00000000-0005-0000-0000-00001B000000}"/>
    <cellStyle name="40% - Accent3" xfId="41" xr:uid="{00000000-0005-0000-0000-00001C000000}"/>
    <cellStyle name="40% - Accent3 2" xfId="42" xr:uid="{00000000-0005-0000-0000-00001D000000}"/>
    <cellStyle name="40% - Accent4" xfId="43" xr:uid="{00000000-0005-0000-0000-00001E000000}"/>
    <cellStyle name="40% - Accent4 2" xfId="44" xr:uid="{00000000-0005-0000-0000-00001F000000}"/>
    <cellStyle name="40% - Accent5" xfId="45" xr:uid="{00000000-0005-0000-0000-000020000000}"/>
    <cellStyle name="40% - Accent5 2" xfId="46" xr:uid="{00000000-0005-0000-0000-000021000000}"/>
    <cellStyle name="40% - Accent6" xfId="47" xr:uid="{00000000-0005-0000-0000-000022000000}"/>
    <cellStyle name="40% - Accent6 2" xfId="48" xr:uid="{00000000-0005-0000-0000-000023000000}"/>
    <cellStyle name="60 % – Poudarek1 2" xfId="49" xr:uid="{00000000-0005-0000-0000-000024000000}"/>
    <cellStyle name="60 % – Poudarek2 2" xfId="50" xr:uid="{00000000-0005-0000-0000-000025000000}"/>
    <cellStyle name="60 % – Poudarek3 2" xfId="51" xr:uid="{00000000-0005-0000-0000-000026000000}"/>
    <cellStyle name="60 % – Poudarek4 2" xfId="52" xr:uid="{00000000-0005-0000-0000-000027000000}"/>
    <cellStyle name="60 % – Poudarek5 2" xfId="53" xr:uid="{00000000-0005-0000-0000-000028000000}"/>
    <cellStyle name="60 % – Poudarek6 2" xfId="54" xr:uid="{00000000-0005-0000-0000-000029000000}"/>
    <cellStyle name="60% - Accent1" xfId="55" xr:uid="{00000000-0005-0000-0000-00002A000000}"/>
    <cellStyle name="60% - Accent1 2" xfId="56" xr:uid="{00000000-0005-0000-0000-00002B000000}"/>
    <cellStyle name="60% - Accent2" xfId="57" xr:uid="{00000000-0005-0000-0000-00002C000000}"/>
    <cellStyle name="60% - Accent2 2" xfId="58" xr:uid="{00000000-0005-0000-0000-00002D000000}"/>
    <cellStyle name="60% - Accent3" xfId="59" xr:uid="{00000000-0005-0000-0000-00002E000000}"/>
    <cellStyle name="60% - Accent3 2" xfId="60" xr:uid="{00000000-0005-0000-0000-00002F000000}"/>
    <cellStyle name="60% - Accent4" xfId="61" xr:uid="{00000000-0005-0000-0000-000030000000}"/>
    <cellStyle name="60% - Accent4 2" xfId="62" xr:uid="{00000000-0005-0000-0000-000031000000}"/>
    <cellStyle name="60% - Accent5" xfId="63" xr:uid="{00000000-0005-0000-0000-000032000000}"/>
    <cellStyle name="60% - Accent5 2" xfId="64" xr:uid="{00000000-0005-0000-0000-000033000000}"/>
    <cellStyle name="60% - Accent6" xfId="65" xr:uid="{00000000-0005-0000-0000-000034000000}"/>
    <cellStyle name="60% - Accent6 2" xfId="66" xr:uid="{00000000-0005-0000-0000-000035000000}"/>
    <cellStyle name="Accent1" xfId="67" xr:uid="{00000000-0005-0000-0000-000036000000}"/>
    <cellStyle name="Accent1 - 20%" xfId="68" xr:uid="{00000000-0005-0000-0000-000037000000}"/>
    <cellStyle name="Accent1 - 40%" xfId="69" xr:uid="{00000000-0005-0000-0000-000038000000}"/>
    <cellStyle name="Accent1 - 60%" xfId="70" xr:uid="{00000000-0005-0000-0000-000039000000}"/>
    <cellStyle name="Accent1 10" xfId="71" xr:uid="{00000000-0005-0000-0000-00003A000000}"/>
    <cellStyle name="Accent1 11" xfId="72" xr:uid="{00000000-0005-0000-0000-00003B000000}"/>
    <cellStyle name="Accent1 12" xfId="73" xr:uid="{00000000-0005-0000-0000-00003C000000}"/>
    <cellStyle name="Accent1 13" xfId="74" xr:uid="{00000000-0005-0000-0000-00003D000000}"/>
    <cellStyle name="Accent1 14" xfId="75" xr:uid="{00000000-0005-0000-0000-00003E000000}"/>
    <cellStyle name="Accent1 15" xfId="76" xr:uid="{00000000-0005-0000-0000-00003F000000}"/>
    <cellStyle name="Accent1 16" xfId="77" xr:uid="{00000000-0005-0000-0000-000040000000}"/>
    <cellStyle name="Accent1 17" xfId="78" xr:uid="{00000000-0005-0000-0000-000041000000}"/>
    <cellStyle name="Accent1 18" xfId="79" xr:uid="{00000000-0005-0000-0000-000042000000}"/>
    <cellStyle name="Accent1 19" xfId="80" xr:uid="{00000000-0005-0000-0000-000043000000}"/>
    <cellStyle name="Accent1 2" xfId="81" xr:uid="{00000000-0005-0000-0000-000044000000}"/>
    <cellStyle name="Accent1 20" xfId="82" xr:uid="{00000000-0005-0000-0000-000045000000}"/>
    <cellStyle name="Accent1 21" xfId="83" xr:uid="{00000000-0005-0000-0000-000046000000}"/>
    <cellStyle name="Accent1 22" xfId="84" xr:uid="{00000000-0005-0000-0000-000047000000}"/>
    <cellStyle name="Accent1 23" xfId="85" xr:uid="{00000000-0005-0000-0000-000048000000}"/>
    <cellStyle name="Accent1 24" xfId="86" xr:uid="{00000000-0005-0000-0000-000049000000}"/>
    <cellStyle name="Accent1 25" xfId="87" xr:uid="{00000000-0005-0000-0000-00004A000000}"/>
    <cellStyle name="Accent1 3" xfId="88" xr:uid="{00000000-0005-0000-0000-00004B000000}"/>
    <cellStyle name="Accent1 4" xfId="89" xr:uid="{00000000-0005-0000-0000-00004C000000}"/>
    <cellStyle name="Accent1 5" xfId="90" xr:uid="{00000000-0005-0000-0000-00004D000000}"/>
    <cellStyle name="Accent1 6" xfId="91" xr:uid="{00000000-0005-0000-0000-00004E000000}"/>
    <cellStyle name="Accent1 7" xfId="92" xr:uid="{00000000-0005-0000-0000-00004F000000}"/>
    <cellStyle name="Accent1 8" xfId="93" xr:uid="{00000000-0005-0000-0000-000050000000}"/>
    <cellStyle name="Accent1 9" xfId="94" xr:uid="{00000000-0005-0000-0000-000051000000}"/>
    <cellStyle name="Accent2" xfId="95" xr:uid="{00000000-0005-0000-0000-000052000000}"/>
    <cellStyle name="Accent2 - 20%" xfId="96" xr:uid="{00000000-0005-0000-0000-000053000000}"/>
    <cellStyle name="Accent2 - 40%" xfId="97" xr:uid="{00000000-0005-0000-0000-000054000000}"/>
    <cellStyle name="Accent2 - 60%" xfId="98" xr:uid="{00000000-0005-0000-0000-000055000000}"/>
    <cellStyle name="Accent2 10" xfId="99" xr:uid="{00000000-0005-0000-0000-000056000000}"/>
    <cellStyle name="Accent2 11" xfId="100" xr:uid="{00000000-0005-0000-0000-000057000000}"/>
    <cellStyle name="Accent2 12" xfId="101" xr:uid="{00000000-0005-0000-0000-000058000000}"/>
    <cellStyle name="Accent2 13" xfId="102" xr:uid="{00000000-0005-0000-0000-000059000000}"/>
    <cellStyle name="Accent2 14" xfId="103" xr:uid="{00000000-0005-0000-0000-00005A000000}"/>
    <cellStyle name="Accent2 15" xfId="104" xr:uid="{00000000-0005-0000-0000-00005B000000}"/>
    <cellStyle name="Accent2 16" xfId="105" xr:uid="{00000000-0005-0000-0000-00005C000000}"/>
    <cellStyle name="Accent2 17" xfId="106" xr:uid="{00000000-0005-0000-0000-00005D000000}"/>
    <cellStyle name="Accent2 18" xfId="107" xr:uid="{00000000-0005-0000-0000-00005E000000}"/>
    <cellStyle name="Accent2 19" xfId="108" xr:uid="{00000000-0005-0000-0000-00005F000000}"/>
    <cellStyle name="Accent2 2" xfId="109" xr:uid="{00000000-0005-0000-0000-000060000000}"/>
    <cellStyle name="Accent2 20" xfId="110" xr:uid="{00000000-0005-0000-0000-000061000000}"/>
    <cellStyle name="Accent2 21" xfId="111" xr:uid="{00000000-0005-0000-0000-000062000000}"/>
    <cellStyle name="Accent2 22" xfId="112" xr:uid="{00000000-0005-0000-0000-000063000000}"/>
    <cellStyle name="Accent2 23" xfId="113" xr:uid="{00000000-0005-0000-0000-000064000000}"/>
    <cellStyle name="Accent2 24" xfId="114" xr:uid="{00000000-0005-0000-0000-000065000000}"/>
    <cellStyle name="Accent2 25" xfId="115" xr:uid="{00000000-0005-0000-0000-000066000000}"/>
    <cellStyle name="Accent2 3" xfId="116" xr:uid="{00000000-0005-0000-0000-000067000000}"/>
    <cellStyle name="Accent2 4" xfId="117" xr:uid="{00000000-0005-0000-0000-000068000000}"/>
    <cellStyle name="Accent2 5" xfId="118" xr:uid="{00000000-0005-0000-0000-000069000000}"/>
    <cellStyle name="Accent2 6" xfId="119" xr:uid="{00000000-0005-0000-0000-00006A000000}"/>
    <cellStyle name="Accent2 7" xfId="120" xr:uid="{00000000-0005-0000-0000-00006B000000}"/>
    <cellStyle name="Accent2 8" xfId="121" xr:uid="{00000000-0005-0000-0000-00006C000000}"/>
    <cellStyle name="Accent2 9" xfId="122" xr:uid="{00000000-0005-0000-0000-00006D000000}"/>
    <cellStyle name="Accent3" xfId="123" xr:uid="{00000000-0005-0000-0000-00006E000000}"/>
    <cellStyle name="Accent3 - 20%" xfId="124" xr:uid="{00000000-0005-0000-0000-00006F000000}"/>
    <cellStyle name="Accent3 - 40%" xfId="125" xr:uid="{00000000-0005-0000-0000-000070000000}"/>
    <cellStyle name="Accent3 - 60%" xfId="126" xr:uid="{00000000-0005-0000-0000-000071000000}"/>
    <cellStyle name="Accent3 10" xfId="127" xr:uid="{00000000-0005-0000-0000-000072000000}"/>
    <cellStyle name="Accent3 11" xfId="128" xr:uid="{00000000-0005-0000-0000-000073000000}"/>
    <cellStyle name="Accent3 12" xfId="129" xr:uid="{00000000-0005-0000-0000-000074000000}"/>
    <cellStyle name="Accent3 13" xfId="130" xr:uid="{00000000-0005-0000-0000-000075000000}"/>
    <cellStyle name="Accent3 14" xfId="131" xr:uid="{00000000-0005-0000-0000-000076000000}"/>
    <cellStyle name="Accent3 15" xfId="132" xr:uid="{00000000-0005-0000-0000-000077000000}"/>
    <cellStyle name="Accent3 16" xfId="133" xr:uid="{00000000-0005-0000-0000-000078000000}"/>
    <cellStyle name="Accent3 17" xfId="134" xr:uid="{00000000-0005-0000-0000-000079000000}"/>
    <cellStyle name="Accent3 18" xfId="135" xr:uid="{00000000-0005-0000-0000-00007A000000}"/>
    <cellStyle name="Accent3 19" xfId="136" xr:uid="{00000000-0005-0000-0000-00007B000000}"/>
    <cellStyle name="Accent3 2" xfId="137" xr:uid="{00000000-0005-0000-0000-00007C000000}"/>
    <cellStyle name="Accent3 20" xfId="138" xr:uid="{00000000-0005-0000-0000-00007D000000}"/>
    <cellStyle name="Accent3 21" xfId="139" xr:uid="{00000000-0005-0000-0000-00007E000000}"/>
    <cellStyle name="Accent3 22" xfId="140" xr:uid="{00000000-0005-0000-0000-00007F000000}"/>
    <cellStyle name="Accent3 23" xfId="141" xr:uid="{00000000-0005-0000-0000-000080000000}"/>
    <cellStyle name="Accent3 24" xfId="142" xr:uid="{00000000-0005-0000-0000-000081000000}"/>
    <cellStyle name="Accent3 25" xfId="143" xr:uid="{00000000-0005-0000-0000-000082000000}"/>
    <cellStyle name="Accent3 3" xfId="144" xr:uid="{00000000-0005-0000-0000-000083000000}"/>
    <cellStyle name="Accent3 4" xfId="145" xr:uid="{00000000-0005-0000-0000-000084000000}"/>
    <cellStyle name="Accent3 5" xfId="146" xr:uid="{00000000-0005-0000-0000-000085000000}"/>
    <cellStyle name="Accent3 6" xfId="147" xr:uid="{00000000-0005-0000-0000-000086000000}"/>
    <cellStyle name="Accent3 7" xfId="148" xr:uid="{00000000-0005-0000-0000-000087000000}"/>
    <cellStyle name="Accent3 8" xfId="149" xr:uid="{00000000-0005-0000-0000-000088000000}"/>
    <cellStyle name="Accent3 9" xfId="150" xr:uid="{00000000-0005-0000-0000-000089000000}"/>
    <cellStyle name="Accent4" xfId="151" xr:uid="{00000000-0005-0000-0000-00008A000000}"/>
    <cellStyle name="Accent4 - 20%" xfId="152" xr:uid="{00000000-0005-0000-0000-00008B000000}"/>
    <cellStyle name="Accent4 - 40%" xfId="153" xr:uid="{00000000-0005-0000-0000-00008C000000}"/>
    <cellStyle name="Accent4 - 60%" xfId="154" xr:uid="{00000000-0005-0000-0000-00008D000000}"/>
    <cellStyle name="Accent4 10" xfId="155" xr:uid="{00000000-0005-0000-0000-00008E000000}"/>
    <cellStyle name="Accent4 11" xfId="156" xr:uid="{00000000-0005-0000-0000-00008F000000}"/>
    <cellStyle name="Accent4 12" xfId="157" xr:uid="{00000000-0005-0000-0000-000090000000}"/>
    <cellStyle name="Accent4 13" xfId="158" xr:uid="{00000000-0005-0000-0000-000091000000}"/>
    <cellStyle name="Accent4 14" xfId="159" xr:uid="{00000000-0005-0000-0000-000092000000}"/>
    <cellStyle name="Accent4 15" xfId="160" xr:uid="{00000000-0005-0000-0000-000093000000}"/>
    <cellStyle name="Accent4 16" xfId="161" xr:uid="{00000000-0005-0000-0000-000094000000}"/>
    <cellStyle name="Accent4 17" xfId="162" xr:uid="{00000000-0005-0000-0000-000095000000}"/>
    <cellStyle name="Accent4 18" xfId="163" xr:uid="{00000000-0005-0000-0000-000096000000}"/>
    <cellStyle name="Accent4 19" xfId="164" xr:uid="{00000000-0005-0000-0000-000097000000}"/>
    <cellStyle name="Accent4 2" xfId="165" xr:uid="{00000000-0005-0000-0000-000098000000}"/>
    <cellStyle name="Accent4 20" xfId="166" xr:uid="{00000000-0005-0000-0000-000099000000}"/>
    <cellStyle name="Accent4 21" xfId="167" xr:uid="{00000000-0005-0000-0000-00009A000000}"/>
    <cellStyle name="Accent4 22" xfId="168" xr:uid="{00000000-0005-0000-0000-00009B000000}"/>
    <cellStyle name="Accent4 23" xfId="169" xr:uid="{00000000-0005-0000-0000-00009C000000}"/>
    <cellStyle name="Accent4 24" xfId="170" xr:uid="{00000000-0005-0000-0000-00009D000000}"/>
    <cellStyle name="Accent4 25" xfId="171" xr:uid="{00000000-0005-0000-0000-00009E000000}"/>
    <cellStyle name="Accent4 3" xfId="172" xr:uid="{00000000-0005-0000-0000-00009F000000}"/>
    <cellStyle name="Accent4 4" xfId="173" xr:uid="{00000000-0005-0000-0000-0000A0000000}"/>
    <cellStyle name="Accent4 5" xfId="174" xr:uid="{00000000-0005-0000-0000-0000A1000000}"/>
    <cellStyle name="Accent4 6" xfId="175" xr:uid="{00000000-0005-0000-0000-0000A2000000}"/>
    <cellStyle name="Accent4 7" xfId="176" xr:uid="{00000000-0005-0000-0000-0000A3000000}"/>
    <cellStyle name="Accent4 8" xfId="177" xr:uid="{00000000-0005-0000-0000-0000A4000000}"/>
    <cellStyle name="Accent4 9" xfId="178" xr:uid="{00000000-0005-0000-0000-0000A5000000}"/>
    <cellStyle name="Accent5" xfId="179" xr:uid="{00000000-0005-0000-0000-0000A6000000}"/>
    <cellStyle name="Accent5 - 20%" xfId="180" xr:uid="{00000000-0005-0000-0000-0000A7000000}"/>
    <cellStyle name="Accent5 - 40%" xfId="181" xr:uid="{00000000-0005-0000-0000-0000A8000000}"/>
    <cellStyle name="Accent5 - 60%" xfId="182" xr:uid="{00000000-0005-0000-0000-0000A9000000}"/>
    <cellStyle name="Accent5 10" xfId="183" xr:uid="{00000000-0005-0000-0000-0000AA000000}"/>
    <cellStyle name="Accent5 11" xfId="184" xr:uid="{00000000-0005-0000-0000-0000AB000000}"/>
    <cellStyle name="Accent5 12" xfId="185" xr:uid="{00000000-0005-0000-0000-0000AC000000}"/>
    <cellStyle name="Accent5 13" xfId="186" xr:uid="{00000000-0005-0000-0000-0000AD000000}"/>
    <cellStyle name="Accent5 14" xfId="187" xr:uid="{00000000-0005-0000-0000-0000AE000000}"/>
    <cellStyle name="Accent5 15" xfId="188" xr:uid="{00000000-0005-0000-0000-0000AF000000}"/>
    <cellStyle name="Accent5 16" xfId="189" xr:uid="{00000000-0005-0000-0000-0000B0000000}"/>
    <cellStyle name="Accent5 17" xfId="190" xr:uid="{00000000-0005-0000-0000-0000B1000000}"/>
    <cellStyle name="Accent5 18" xfId="191" xr:uid="{00000000-0005-0000-0000-0000B2000000}"/>
    <cellStyle name="Accent5 19" xfId="192" xr:uid="{00000000-0005-0000-0000-0000B3000000}"/>
    <cellStyle name="Accent5 2" xfId="193" xr:uid="{00000000-0005-0000-0000-0000B4000000}"/>
    <cellStyle name="Accent5 20" xfId="194" xr:uid="{00000000-0005-0000-0000-0000B5000000}"/>
    <cellStyle name="Accent5 21" xfId="195" xr:uid="{00000000-0005-0000-0000-0000B6000000}"/>
    <cellStyle name="Accent5 22" xfId="196" xr:uid="{00000000-0005-0000-0000-0000B7000000}"/>
    <cellStyle name="Accent5 23" xfId="197" xr:uid="{00000000-0005-0000-0000-0000B8000000}"/>
    <cellStyle name="Accent5 24" xfId="198" xr:uid="{00000000-0005-0000-0000-0000B9000000}"/>
    <cellStyle name="Accent5 25" xfId="199" xr:uid="{00000000-0005-0000-0000-0000BA000000}"/>
    <cellStyle name="Accent5 3" xfId="200" xr:uid="{00000000-0005-0000-0000-0000BB000000}"/>
    <cellStyle name="Accent5 4" xfId="201" xr:uid="{00000000-0005-0000-0000-0000BC000000}"/>
    <cellStyle name="Accent5 5" xfId="202" xr:uid="{00000000-0005-0000-0000-0000BD000000}"/>
    <cellStyle name="Accent5 6" xfId="203" xr:uid="{00000000-0005-0000-0000-0000BE000000}"/>
    <cellStyle name="Accent5 7" xfId="204" xr:uid="{00000000-0005-0000-0000-0000BF000000}"/>
    <cellStyle name="Accent5 8" xfId="205" xr:uid="{00000000-0005-0000-0000-0000C0000000}"/>
    <cellStyle name="Accent5 9" xfId="206" xr:uid="{00000000-0005-0000-0000-0000C1000000}"/>
    <cellStyle name="Accent6" xfId="207" xr:uid="{00000000-0005-0000-0000-0000C2000000}"/>
    <cellStyle name="Accent6 - 20%" xfId="208" xr:uid="{00000000-0005-0000-0000-0000C3000000}"/>
    <cellStyle name="Accent6 - 40%" xfId="209" xr:uid="{00000000-0005-0000-0000-0000C4000000}"/>
    <cellStyle name="Accent6 - 60%" xfId="210" xr:uid="{00000000-0005-0000-0000-0000C5000000}"/>
    <cellStyle name="Accent6 10" xfId="211" xr:uid="{00000000-0005-0000-0000-0000C6000000}"/>
    <cellStyle name="Accent6 11" xfId="212" xr:uid="{00000000-0005-0000-0000-0000C7000000}"/>
    <cellStyle name="Accent6 12" xfId="213" xr:uid="{00000000-0005-0000-0000-0000C8000000}"/>
    <cellStyle name="Accent6 13" xfId="214" xr:uid="{00000000-0005-0000-0000-0000C9000000}"/>
    <cellStyle name="Accent6 14" xfId="215" xr:uid="{00000000-0005-0000-0000-0000CA000000}"/>
    <cellStyle name="Accent6 15" xfId="216" xr:uid="{00000000-0005-0000-0000-0000CB000000}"/>
    <cellStyle name="Accent6 16" xfId="217" xr:uid="{00000000-0005-0000-0000-0000CC000000}"/>
    <cellStyle name="Accent6 17" xfId="218" xr:uid="{00000000-0005-0000-0000-0000CD000000}"/>
    <cellStyle name="Accent6 18" xfId="219" xr:uid="{00000000-0005-0000-0000-0000CE000000}"/>
    <cellStyle name="Accent6 19" xfId="220" xr:uid="{00000000-0005-0000-0000-0000CF000000}"/>
    <cellStyle name="Accent6 2" xfId="221" xr:uid="{00000000-0005-0000-0000-0000D0000000}"/>
    <cellStyle name="Accent6 20" xfId="222" xr:uid="{00000000-0005-0000-0000-0000D1000000}"/>
    <cellStyle name="Accent6 21" xfId="223" xr:uid="{00000000-0005-0000-0000-0000D2000000}"/>
    <cellStyle name="Accent6 22" xfId="224" xr:uid="{00000000-0005-0000-0000-0000D3000000}"/>
    <cellStyle name="Accent6 23" xfId="225" xr:uid="{00000000-0005-0000-0000-0000D4000000}"/>
    <cellStyle name="Accent6 24" xfId="226" xr:uid="{00000000-0005-0000-0000-0000D5000000}"/>
    <cellStyle name="Accent6 25" xfId="227" xr:uid="{00000000-0005-0000-0000-0000D6000000}"/>
    <cellStyle name="Accent6 3" xfId="228" xr:uid="{00000000-0005-0000-0000-0000D7000000}"/>
    <cellStyle name="Accent6 4" xfId="229" xr:uid="{00000000-0005-0000-0000-0000D8000000}"/>
    <cellStyle name="Accent6 5" xfId="230" xr:uid="{00000000-0005-0000-0000-0000D9000000}"/>
    <cellStyle name="Accent6 6" xfId="231" xr:uid="{00000000-0005-0000-0000-0000DA000000}"/>
    <cellStyle name="Accent6 7" xfId="232" xr:uid="{00000000-0005-0000-0000-0000DB000000}"/>
    <cellStyle name="Accent6 8" xfId="233" xr:uid="{00000000-0005-0000-0000-0000DC000000}"/>
    <cellStyle name="Accent6 9" xfId="234" xr:uid="{00000000-0005-0000-0000-0000DD000000}"/>
    <cellStyle name="Bad" xfId="235" xr:uid="{00000000-0005-0000-0000-0000DE000000}"/>
    <cellStyle name="Bad 2" xfId="236" xr:uid="{00000000-0005-0000-0000-0000DF000000}"/>
    <cellStyle name="Bad 3" xfId="237" xr:uid="{00000000-0005-0000-0000-0000E0000000}"/>
    <cellStyle name="Calculation" xfId="238" xr:uid="{00000000-0005-0000-0000-0000E1000000}"/>
    <cellStyle name="Calculation 2" xfId="239" xr:uid="{00000000-0005-0000-0000-0000E2000000}"/>
    <cellStyle name="Calculation 3" xfId="240" xr:uid="{00000000-0005-0000-0000-0000E3000000}"/>
    <cellStyle name="Calculation 4" xfId="241" xr:uid="{00000000-0005-0000-0000-0000E4000000}"/>
    <cellStyle name="Check Cell" xfId="242" xr:uid="{00000000-0005-0000-0000-0000E5000000}"/>
    <cellStyle name="Check Cell 2" xfId="243" xr:uid="{00000000-0005-0000-0000-0000E6000000}"/>
    <cellStyle name="Check Cell 3" xfId="244" xr:uid="{00000000-0005-0000-0000-0000E7000000}"/>
    <cellStyle name="Comma 10" xfId="245" xr:uid="{00000000-0005-0000-0000-0000E8000000}"/>
    <cellStyle name="Comma 11" xfId="246" xr:uid="{00000000-0005-0000-0000-0000E9000000}"/>
    <cellStyle name="Comma 12" xfId="247" xr:uid="{00000000-0005-0000-0000-0000EA000000}"/>
    <cellStyle name="Comma 13" xfId="248" xr:uid="{00000000-0005-0000-0000-0000EB000000}"/>
    <cellStyle name="Comma 14" xfId="249" xr:uid="{00000000-0005-0000-0000-0000EC000000}"/>
    <cellStyle name="Comma 15" xfId="250" xr:uid="{00000000-0005-0000-0000-0000ED000000}"/>
    <cellStyle name="Comma 16" xfId="251" xr:uid="{00000000-0005-0000-0000-0000EE000000}"/>
    <cellStyle name="Comma 17" xfId="252" xr:uid="{00000000-0005-0000-0000-0000EF000000}"/>
    <cellStyle name="Comma 18" xfId="253" xr:uid="{00000000-0005-0000-0000-0000F0000000}"/>
    <cellStyle name="Comma 19" xfId="254" xr:uid="{00000000-0005-0000-0000-0000F1000000}"/>
    <cellStyle name="Comma 2" xfId="255" xr:uid="{00000000-0005-0000-0000-0000F2000000}"/>
    <cellStyle name="Comma 20" xfId="256" xr:uid="{00000000-0005-0000-0000-0000F3000000}"/>
    <cellStyle name="Comma 21" xfId="257" xr:uid="{00000000-0005-0000-0000-0000F4000000}"/>
    <cellStyle name="Comma 22" xfId="258" xr:uid="{00000000-0005-0000-0000-0000F5000000}"/>
    <cellStyle name="Comma 23" xfId="259" xr:uid="{00000000-0005-0000-0000-0000F6000000}"/>
    <cellStyle name="Comma 24" xfId="260" xr:uid="{00000000-0005-0000-0000-0000F7000000}"/>
    <cellStyle name="Comma 25" xfId="261" xr:uid="{00000000-0005-0000-0000-0000F8000000}"/>
    <cellStyle name="Comma 26" xfId="262" xr:uid="{00000000-0005-0000-0000-0000F9000000}"/>
    <cellStyle name="Comma 27" xfId="263" xr:uid="{00000000-0005-0000-0000-0000FA000000}"/>
    <cellStyle name="Comma 28" xfId="264" xr:uid="{00000000-0005-0000-0000-0000FB000000}"/>
    <cellStyle name="Comma 29" xfId="265" xr:uid="{00000000-0005-0000-0000-0000FC000000}"/>
    <cellStyle name="Comma 3" xfId="266" xr:uid="{00000000-0005-0000-0000-0000FD000000}"/>
    <cellStyle name="Comma 30" xfId="267" xr:uid="{00000000-0005-0000-0000-0000FE000000}"/>
    <cellStyle name="Comma 31" xfId="268" xr:uid="{00000000-0005-0000-0000-0000FF000000}"/>
    <cellStyle name="Comma 32" xfId="269" xr:uid="{00000000-0005-0000-0000-000000010000}"/>
    <cellStyle name="Comma 33" xfId="270" xr:uid="{00000000-0005-0000-0000-000001010000}"/>
    <cellStyle name="Comma 34" xfId="271" xr:uid="{00000000-0005-0000-0000-000002010000}"/>
    <cellStyle name="Comma 35" xfId="272" xr:uid="{00000000-0005-0000-0000-000003010000}"/>
    <cellStyle name="Comma 36" xfId="273" xr:uid="{00000000-0005-0000-0000-000004010000}"/>
    <cellStyle name="Comma 37" xfId="274" xr:uid="{00000000-0005-0000-0000-000005010000}"/>
    <cellStyle name="Comma 38" xfId="275" xr:uid="{00000000-0005-0000-0000-000006010000}"/>
    <cellStyle name="Comma 39" xfId="276" xr:uid="{00000000-0005-0000-0000-000007010000}"/>
    <cellStyle name="Comma 4" xfId="277" xr:uid="{00000000-0005-0000-0000-000008010000}"/>
    <cellStyle name="Comma 40" xfId="278" xr:uid="{00000000-0005-0000-0000-000009010000}"/>
    <cellStyle name="Comma 5" xfId="279" xr:uid="{00000000-0005-0000-0000-00000A010000}"/>
    <cellStyle name="Comma 6" xfId="280" xr:uid="{00000000-0005-0000-0000-00000B010000}"/>
    <cellStyle name="Comma 7" xfId="281" xr:uid="{00000000-0005-0000-0000-00000C010000}"/>
    <cellStyle name="Comma 8" xfId="282" xr:uid="{00000000-0005-0000-0000-00000D010000}"/>
    <cellStyle name="Comma 9" xfId="283" xr:uid="{00000000-0005-0000-0000-00000E010000}"/>
    <cellStyle name="Currency [0]_Popis Etk" xfId="284" xr:uid="{00000000-0005-0000-0000-00000F010000}"/>
    <cellStyle name="Currency 10" xfId="285" xr:uid="{00000000-0005-0000-0000-000010010000}"/>
    <cellStyle name="Currency 11" xfId="286" xr:uid="{00000000-0005-0000-0000-000011010000}"/>
    <cellStyle name="Currency 12" xfId="287" xr:uid="{00000000-0005-0000-0000-000012010000}"/>
    <cellStyle name="Currency 13" xfId="288" xr:uid="{00000000-0005-0000-0000-000013010000}"/>
    <cellStyle name="Currency 14" xfId="289" xr:uid="{00000000-0005-0000-0000-000014010000}"/>
    <cellStyle name="Currency 15" xfId="290" xr:uid="{00000000-0005-0000-0000-000015010000}"/>
    <cellStyle name="Currency 16" xfId="291" xr:uid="{00000000-0005-0000-0000-000016010000}"/>
    <cellStyle name="Currency 17" xfId="292" xr:uid="{00000000-0005-0000-0000-000017010000}"/>
    <cellStyle name="Currency 18" xfId="293" xr:uid="{00000000-0005-0000-0000-000018010000}"/>
    <cellStyle name="Currency 19" xfId="294" xr:uid="{00000000-0005-0000-0000-000019010000}"/>
    <cellStyle name="Currency 2" xfId="295" xr:uid="{00000000-0005-0000-0000-00001A010000}"/>
    <cellStyle name="Currency 20" xfId="296" xr:uid="{00000000-0005-0000-0000-00001B010000}"/>
    <cellStyle name="Currency 21" xfId="297" xr:uid="{00000000-0005-0000-0000-00001C010000}"/>
    <cellStyle name="Currency 22" xfId="298" xr:uid="{00000000-0005-0000-0000-00001D010000}"/>
    <cellStyle name="Currency 23" xfId="299" xr:uid="{00000000-0005-0000-0000-00001E010000}"/>
    <cellStyle name="Currency 24" xfId="300" xr:uid="{00000000-0005-0000-0000-00001F010000}"/>
    <cellStyle name="Currency 25" xfId="301" xr:uid="{00000000-0005-0000-0000-000020010000}"/>
    <cellStyle name="Currency 26" xfId="302" xr:uid="{00000000-0005-0000-0000-000021010000}"/>
    <cellStyle name="Currency 27" xfId="303" xr:uid="{00000000-0005-0000-0000-000022010000}"/>
    <cellStyle name="Currency 28" xfId="304" xr:uid="{00000000-0005-0000-0000-000023010000}"/>
    <cellStyle name="Currency 29" xfId="305" xr:uid="{00000000-0005-0000-0000-000024010000}"/>
    <cellStyle name="Currency 3" xfId="306" xr:uid="{00000000-0005-0000-0000-000025010000}"/>
    <cellStyle name="Currency 30" xfId="307" xr:uid="{00000000-0005-0000-0000-000026010000}"/>
    <cellStyle name="Currency 31" xfId="308" xr:uid="{00000000-0005-0000-0000-000027010000}"/>
    <cellStyle name="Currency 4" xfId="309" xr:uid="{00000000-0005-0000-0000-000028010000}"/>
    <cellStyle name="Currency 5" xfId="310" xr:uid="{00000000-0005-0000-0000-000029010000}"/>
    <cellStyle name="Currency 6" xfId="311" xr:uid="{00000000-0005-0000-0000-00002A010000}"/>
    <cellStyle name="Currency 7" xfId="312" xr:uid="{00000000-0005-0000-0000-00002B010000}"/>
    <cellStyle name="Currency 8" xfId="313" xr:uid="{00000000-0005-0000-0000-00002C010000}"/>
    <cellStyle name="Currency 9" xfId="314" xr:uid="{00000000-0005-0000-0000-00002D010000}"/>
    <cellStyle name="Currency_Popis Etk" xfId="315" xr:uid="{00000000-0005-0000-0000-00002E010000}"/>
    <cellStyle name="Denar [0]_V3 plin" xfId="316" xr:uid="{00000000-0005-0000-0000-00002F010000}"/>
    <cellStyle name="Denar_V3 plin" xfId="317" xr:uid="{00000000-0005-0000-0000-000030010000}"/>
    <cellStyle name="Dobro 2" xfId="318" xr:uid="{00000000-0005-0000-0000-000031010000}"/>
    <cellStyle name="Element-delo" xfId="319" xr:uid="{00000000-0005-0000-0000-000032010000}"/>
    <cellStyle name="Element-delo 5" xfId="320" xr:uid="{00000000-0005-0000-0000-000033010000}"/>
    <cellStyle name="Element-delo_HTZ IP 164 srednja zdravstvena šola Celje ci1151-1, BZ500+..." xfId="321" xr:uid="{00000000-0005-0000-0000-000034010000}"/>
    <cellStyle name="Emphasis 1" xfId="322" xr:uid="{00000000-0005-0000-0000-000035010000}"/>
    <cellStyle name="Emphasis 2" xfId="323" xr:uid="{00000000-0005-0000-0000-000036010000}"/>
    <cellStyle name="Emphasis 3" xfId="324" xr:uid="{00000000-0005-0000-0000-000037010000}"/>
    <cellStyle name="Euro" xfId="325" xr:uid="{00000000-0005-0000-0000-000038010000}"/>
    <cellStyle name="Excel Built-in Normal" xfId="326" xr:uid="{00000000-0005-0000-0000-000039010000}"/>
    <cellStyle name="Excel Built-in Normal 2" xfId="680" xr:uid="{61C19591-1CD0-461C-A984-946FEF07B207}"/>
    <cellStyle name="Explanatory Text" xfId="327" xr:uid="{00000000-0005-0000-0000-00003A010000}"/>
    <cellStyle name="Explanatory Text 2" xfId="328" xr:uid="{00000000-0005-0000-0000-00003B010000}"/>
    <cellStyle name="Followed Hyperlink_Popis Etk" xfId="329" xr:uid="{00000000-0005-0000-0000-00003C010000}"/>
    <cellStyle name="Good" xfId="330" xr:uid="{00000000-0005-0000-0000-00003D010000}"/>
    <cellStyle name="Good 2" xfId="331" xr:uid="{00000000-0005-0000-0000-00003E010000}"/>
    <cellStyle name="Good 3" xfId="332" xr:uid="{00000000-0005-0000-0000-00003F010000}"/>
    <cellStyle name="Heading 1" xfId="333" xr:uid="{00000000-0005-0000-0000-000040010000}"/>
    <cellStyle name="Heading 1 2" xfId="334" xr:uid="{00000000-0005-0000-0000-000041010000}"/>
    <cellStyle name="Heading 1 3" xfId="335" xr:uid="{00000000-0005-0000-0000-000042010000}"/>
    <cellStyle name="Heading 2" xfId="336" xr:uid="{00000000-0005-0000-0000-000043010000}"/>
    <cellStyle name="Heading 2 2" xfId="337" xr:uid="{00000000-0005-0000-0000-000044010000}"/>
    <cellStyle name="Heading 2 3" xfId="338" xr:uid="{00000000-0005-0000-0000-000045010000}"/>
    <cellStyle name="Heading 3" xfId="339" xr:uid="{00000000-0005-0000-0000-000046010000}"/>
    <cellStyle name="Heading 3 2" xfId="340" xr:uid="{00000000-0005-0000-0000-000047010000}"/>
    <cellStyle name="Heading 3 3" xfId="341" xr:uid="{00000000-0005-0000-0000-000048010000}"/>
    <cellStyle name="Heading 4" xfId="342" xr:uid="{00000000-0005-0000-0000-000049010000}"/>
    <cellStyle name="Heading 4 2" xfId="343" xr:uid="{00000000-0005-0000-0000-00004A010000}"/>
    <cellStyle name="Heading 4 3" xfId="344" xr:uid="{00000000-0005-0000-0000-00004B010000}"/>
    <cellStyle name="Hiperpovezava 2" xfId="345" xr:uid="{00000000-0005-0000-0000-00004D010000}"/>
    <cellStyle name="Hyperlink_Popis Etk" xfId="346" xr:uid="{00000000-0005-0000-0000-00004E010000}"/>
    <cellStyle name="Input" xfId="347" xr:uid="{00000000-0005-0000-0000-00004F010000}"/>
    <cellStyle name="Input 2" xfId="348" xr:uid="{00000000-0005-0000-0000-000050010000}"/>
    <cellStyle name="Input 3" xfId="349" xr:uid="{00000000-0005-0000-0000-000051010000}"/>
    <cellStyle name="Input 4" xfId="350" xr:uid="{00000000-0005-0000-0000-000052010000}"/>
    <cellStyle name="Izhod 2" xfId="351" xr:uid="{00000000-0005-0000-0000-000053010000}"/>
    <cellStyle name="Izhod 2 2" xfId="352" xr:uid="{00000000-0005-0000-0000-000054010000}"/>
    <cellStyle name="Izhod 3" xfId="353" xr:uid="{00000000-0005-0000-0000-000055010000}"/>
    <cellStyle name="Linked Cell" xfId="354" xr:uid="{00000000-0005-0000-0000-000056010000}"/>
    <cellStyle name="Linked Cell 2" xfId="355" xr:uid="{00000000-0005-0000-0000-000057010000}"/>
    <cellStyle name="Linked Cell 3" xfId="356" xr:uid="{00000000-0005-0000-0000-000058010000}"/>
    <cellStyle name="Naslov 1 2" xfId="357" xr:uid="{00000000-0005-0000-0000-000059010000}"/>
    <cellStyle name="Naslov 2 2" xfId="358" xr:uid="{00000000-0005-0000-0000-00005A010000}"/>
    <cellStyle name="Naslov 3 2" xfId="359" xr:uid="{00000000-0005-0000-0000-00005B010000}"/>
    <cellStyle name="Naslov 4 2" xfId="360" xr:uid="{00000000-0005-0000-0000-00005C010000}"/>
    <cellStyle name="Naslov 5" xfId="361" xr:uid="{00000000-0005-0000-0000-00005D010000}"/>
    <cellStyle name="Navadno" xfId="0" builtinId="0"/>
    <cellStyle name="Navadno 10" xfId="6" xr:uid="{00000000-0005-0000-0000-00005F010000}"/>
    <cellStyle name="Navadno 10 10 10" xfId="656" xr:uid="{00000000-0005-0000-0000-000060010000}"/>
    <cellStyle name="Navadno 10 11" xfId="663" xr:uid="{00000000-0005-0000-0000-000061010000}"/>
    <cellStyle name="Navadno 10 11 2" xfId="673" xr:uid="{00000000-0005-0000-0000-000062010000}"/>
    <cellStyle name="Navadno 10 2" xfId="362" xr:uid="{00000000-0005-0000-0000-000063010000}"/>
    <cellStyle name="Navadno 10 3" xfId="363" xr:uid="{00000000-0005-0000-0000-000064010000}"/>
    <cellStyle name="Navadno 10 4" xfId="650" xr:uid="{00000000-0005-0000-0000-000065010000}"/>
    <cellStyle name="Navadno 10 4 2" xfId="675" xr:uid="{00000000-0005-0000-0000-000066010000}"/>
    <cellStyle name="Navadno 10 5" xfId="653" xr:uid="{00000000-0005-0000-0000-000067010000}"/>
    <cellStyle name="Navadno 10 6" xfId="655" xr:uid="{00000000-0005-0000-0000-000068010000}"/>
    <cellStyle name="Navadno 10 7" xfId="659" xr:uid="{00000000-0005-0000-0000-000069010000}"/>
    <cellStyle name="Navadno 10 7 2" xfId="668" xr:uid="{00000000-0005-0000-0000-00006A010000}"/>
    <cellStyle name="Navadno 10 8" xfId="666" xr:uid="{00000000-0005-0000-0000-00006B010000}"/>
    <cellStyle name="Navadno 10 9" xfId="684" xr:uid="{E6C1FAD7-4BE0-4231-802E-EE128AA62F1E}"/>
    <cellStyle name="Navadno 11" xfId="364" xr:uid="{00000000-0005-0000-0000-00006C010000}"/>
    <cellStyle name="Navadno 11 2" xfId="365" xr:uid="{00000000-0005-0000-0000-00006D010000}"/>
    <cellStyle name="Navadno 11 2 2" xfId="366" xr:uid="{00000000-0005-0000-0000-00006E010000}"/>
    <cellStyle name="Navadno 11 2 3" xfId="12" xr:uid="{00000000-0005-0000-0000-00006F010000}"/>
    <cellStyle name="Navadno 11 2 4" xfId="11" xr:uid="{00000000-0005-0000-0000-000070010000}"/>
    <cellStyle name="Navadno 11 3" xfId="367" xr:uid="{00000000-0005-0000-0000-000071010000}"/>
    <cellStyle name="Navadno 11 3 2" xfId="368" xr:uid="{00000000-0005-0000-0000-000072010000}"/>
    <cellStyle name="Navadno 11 4" xfId="369" xr:uid="{00000000-0005-0000-0000-000073010000}"/>
    <cellStyle name="Navadno 12" xfId="370" xr:uid="{00000000-0005-0000-0000-000074010000}"/>
    <cellStyle name="Navadno 13" xfId="651" xr:uid="{00000000-0005-0000-0000-000075010000}"/>
    <cellStyle name="Navadno 14" xfId="676" xr:uid="{2ED2F82B-558D-4141-AC74-5FAE367EC704}"/>
    <cellStyle name="Navadno 17 2" xfId="664" xr:uid="{00000000-0005-0000-0000-000076010000}"/>
    <cellStyle name="Navadno 2" xfId="371" xr:uid="{00000000-0005-0000-0000-000077010000}"/>
    <cellStyle name="Navadno 2 2" xfId="372" xr:uid="{00000000-0005-0000-0000-000078010000}"/>
    <cellStyle name="Navadno 2 2 2" xfId="373" xr:uid="{00000000-0005-0000-0000-000079010000}"/>
    <cellStyle name="Navadno 2 2 2 2" xfId="1" xr:uid="{00000000-0005-0000-0000-00007A010000}"/>
    <cellStyle name="Navadno 2 2 3" xfId="374" xr:uid="{00000000-0005-0000-0000-00007B010000}"/>
    <cellStyle name="Navadno 2 2 4" xfId="682" xr:uid="{5EFB4B66-CBCA-4E22-972D-C4A13C7C07A5}"/>
    <cellStyle name="Navadno 2 3" xfId="375" xr:uid="{00000000-0005-0000-0000-00007C010000}"/>
    <cellStyle name="Navadno 2 3 2" xfId="376" xr:uid="{00000000-0005-0000-0000-00007D010000}"/>
    <cellStyle name="Navadno 2 4" xfId="377" xr:uid="{00000000-0005-0000-0000-00007E010000}"/>
    <cellStyle name="Navadno 2_Api - ENERGETSKA SANACIJA - Postojna 19.5.2014" xfId="378" xr:uid="{00000000-0005-0000-0000-00007F010000}"/>
    <cellStyle name="Navadno 3" xfId="4" xr:uid="{00000000-0005-0000-0000-000080010000}"/>
    <cellStyle name="Navadno 3 2" xfId="379" xr:uid="{00000000-0005-0000-0000-000081010000}"/>
    <cellStyle name="Navadno 3 2 2" xfId="380" xr:uid="{00000000-0005-0000-0000-000082010000}"/>
    <cellStyle name="Navadno 3 3" xfId="381" xr:uid="{00000000-0005-0000-0000-000083010000}"/>
    <cellStyle name="Navadno 3 4" xfId="679" xr:uid="{4E82902C-E1A8-456E-92E6-89A9CF269C90}"/>
    <cellStyle name="Navadno 4" xfId="382" xr:uid="{00000000-0005-0000-0000-000084010000}"/>
    <cellStyle name="Navadno 4 2" xfId="383" xr:uid="{00000000-0005-0000-0000-000085010000}"/>
    <cellStyle name="Navadno 4 2 2" xfId="10" xr:uid="{00000000-0005-0000-0000-000086010000}"/>
    <cellStyle name="Navadno 4 2 2 2" xfId="384" xr:uid="{00000000-0005-0000-0000-000087010000}"/>
    <cellStyle name="Navadno 4 2 2 3" xfId="662" xr:uid="{00000000-0005-0000-0000-000088010000}"/>
    <cellStyle name="Navadno 4 2 2 3 2" xfId="672" xr:uid="{00000000-0005-0000-0000-000089010000}"/>
    <cellStyle name="Navadno 4 2 2 4" xfId="669" xr:uid="{00000000-0005-0000-0000-00008A010000}"/>
    <cellStyle name="Navadno 4 2 3" xfId="385" xr:uid="{00000000-0005-0000-0000-00008B010000}"/>
    <cellStyle name="Navadno 4 3" xfId="386" xr:uid="{00000000-0005-0000-0000-00008C010000}"/>
    <cellStyle name="Navadno 4 3 2" xfId="9" xr:uid="{00000000-0005-0000-0000-00008D010000}"/>
    <cellStyle name="Navadno 4 3 2 2" xfId="387" xr:uid="{00000000-0005-0000-0000-00008E010000}"/>
    <cellStyle name="Navadno 4 3 2 3" xfId="661" xr:uid="{00000000-0005-0000-0000-00008F010000}"/>
    <cellStyle name="Navadno 4 3 2 3 2" xfId="671" xr:uid="{00000000-0005-0000-0000-000090010000}"/>
    <cellStyle name="Navadno 4 3 3" xfId="388" xr:uid="{00000000-0005-0000-0000-000091010000}"/>
    <cellStyle name="Navadno 4 4" xfId="389" xr:uid="{00000000-0005-0000-0000-000092010000}"/>
    <cellStyle name="Navadno 4 4 2" xfId="390" xr:uid="{00000000-0005-0000-0000-000093010000}"/>
    <cellStyle name="Navadno 4 5" xfId="391" xr:uid="{00000000-0005-0000-0000-000094010000}"/>
    <cellStyle name="Navadno 4 6" xfId="392" xr:uid="{00000000-0005-0000-0000-000095010000}"/>
    <cellStyle name="Navadno 4 7" xfId="393" xr:uid="{00000000-0005-0000-0000-000096010000}"/>
    <cellStyle name="Navadno 5" xfId="7" xr:uid="{00000000-0005-0000-0000-000097010000}"/>
    <cellStyle name="Navadno 5 2" xfId="394" xr:uid="{00000000-0005-0000-0000-000098010000}"/>
    <cellStyle name="Navadno 6" xfId="395" xr:uid="{00000000-0005-0000-0000-000099010000}"/>
    <cellStyle name="Navadno 6 2" xfId="396" xr:uid="{00000000-0005-0000-0000-00009A010000}"/>
    <cellStyle name="Navadno 6 2 2" xfId="397" xr:uid="{00000000-0005-0000-0000-00009B010000}"/>
    <cellStyle name="Navadno 6 2 2 2" xfId="398" xr:uid="{00000000-0005-0000-0000-00009C010000}"/>
    <cellStyle name="Navadno 6 2 2 2 2" xfId="399" xr:uid="{00000000-0005-0000-0000-00009D010000}"/>
    <cellStyle name="Navadno 6 2 2 2 2 2" xfId="400" xr:uid="{00000000-0005-0000-0000-00009E010000}"/>
    <cellStyle name="Navadno 6 2 2 2 2 3" xfId="401" xr:uid="{00000000-0005-0000-0000-00009F010000}"/>
    <cellStyle name="Navadno 6 2 2 2 3" xfId="402" xr:uid="{00000000-0005-0000-0000-0000A0010000}"/>
    <cellStyle name="Navadno 6 2 2 2 3 2" xfId="403" xr:uid="{00000000-0005-0000-0000-0000A1010000}"/>
    <cellStyle name="Navadno 6 2 2 2 3 3" xfId="404" xr:uid="{00000000-0005-0000-0000-0000A2010000}"/>
    <cellStyle name="Navadno 6 2 2 2 4" xfId="405" xr:uid="{00000000-0005-0000-0000-0000A3010000}"/>
    <cellStyle name="Navadno 6 2 2 2 5" xfId="406" xr:uid="{00000000-0005-0000-0000-0000A4010000}"/>
    <cellStyle name="Navadno 6 2 2 3" xfId="407" xr:uid="{00000000-0005-0000-0000-0000A5010000}"/>
    <cellStyle name="Navadno 6 2 2 3 2" xfId="408" xr:uid="{00000000-0005-0000-0000-0000A6010000}"/>
    <cellStyle name="Navadno 6 2 2 3 3" xfId="409" xr:uid="{00000000-0005-0000-0000-0000A7010000}"/>
    <cellStyle name="Navadno 6 2 2 4" xfId="410" xr:uid="{00000000-0005-0000-0000-0000A8010000}"/>
    <cellStyle name="Navadno 6 2 2 4 2" xfId="411" xr:uid="{00000000-0005-0000-0000-0000A9010000}"/>
    <cellStyle name="Navadno 6 2 2 4 3" xfId="412" xr:uid="{00000000-0005-0000-0000-0000AA010000}"/>
    <cellStyle name="Navadno 6 2 2 5" xfId="413" xr:uid="{00000000-0005-0000-0000-0000AB010000}"/>
    <cellStyle name="Navadno 6 2 2 6" xfId="414" xr:uid="{00000000-0005-0000-0000-0000AC010000}"/>
    <cellStyle name="Navadno 6 2 3" xfId="415" xr:uid="{00000000-0005-0000-0000-0000AD010000}"/>
    <cellStyle name="Navadno 6 2 3 2" xfId="416" xr:uid="{00000000-0005-0000-0000-0000AE010000}"/>
    <cellStyle name="Navadno 6 2 3 2 2" xfId="417" xr:uid="{00000000-0005-0000-0000-0000AF010000}"/>
    <cellStyle name="Navadno 6 2 3 2 3" xfId="418" xr:uid="{00000000-0005-0000-0000-0000B0010000}"/>
    <cellStyle name="Navadno 6 2 3 3" xfId="419" xr:uid="{00000000-0005-0000-0000-0000B1010000}"/>
    <cellStyle name="Navadno 6 2 3 3 2" xfId="420" xr:uid="{00000000-0005-0000-0000-0000B2010000}"/>
    <cellStyle name="Navadno 6 2 3 3 3" xfId="421" xr:uid="{00000000-0005-0000-0000-0000B3010000}"/>
    <cellStyle name="Navadno 6 2 3 4" xfId="422" xr:uid="{00000000-0005-0000-0000-0000B4010000}"/>
    <cellStyle name="Navadno 6 2 3 5" xfId="423" xr:uid="{00000000-0005-0000-0000-0000B5010000}"/>
    <cellStyle name="Navadno 6 2 4" xfId="424" xr:uid="{00000000-0005-0000-0000-0000B6010000}"/>
    <cellStyle name="Navadno 6 2 4 2" xfId="425" xr:uid="{00000000-0005-0000-0000-0000B7010000}"/>
    <cellStyle name="Navadno 6 2 4 2 2" xfId="426" xr:uid="{00000000-0005-0000-0000-0000B8010000}"/>
    <cellStyle name="Navadno 6 2 4 2 3" xfId="427" xr:uid="{00000000-0005-0000-0000-0000B9010000}"/>
    <cellStyle name="Navadno 6 2 4 3" xfId="428" xr:uid="{00000000-0005-0000-0000-0000BA010000}"/>
    <cellStyle name="Navadno 6 2 4 3 2" xfId="429" xr:uid="{00000000-0005-0000-0000-0000BB010000}"/>
    <cellStyle name="Navadno 6 2 4 3 3" xfId="430" xr:uid="{00000000-0005-0000-0000-0000BC010000}"/>
    <cellStyle name="Navadno 6 2 4 4" xfId="431" xr:uid="{00000000-0005-0000-0000-0000BD010000}"/>
    <cellStyle name="Navadno 6 2 4 5" xfId="432" xr:uid="{00000000-0005-0000-0000-0000BE010000}"/>
    <cellStyle name="Navadno 6 2 5" xfId="433" xr:uid="{00000000-0005-0000-0000-0000BF010000}"/>
    <cellStyle name="Navadno 6 2 5 2" xfId="434" xr:uid="{00000000-0005-0000-0000-0000C0010000}"/>
    <cellStyle name="Navadno 6 2 5 3" xfId="435" xr:uid="{00000000-0005-0000-0000-0000C1010000}"/>
    <cellStyle name="Navadno 6 2 6" xfId="436" xr:uid="{00000000-0005-0000-0000-0000C2010000}"/>
    <cellStyle name="Navadno 6 2 6 2" xfId="437" xr:uid="{00000000-0005-0000-0000-0000C3010000}"/>
    <cellStyle name="Navadno 6 2 6 3" xfId="438" xr:uid="{00000000-0005-0000-0000-0000C4010000}"/>
    <cellStyle name="Navadno 6 2 7" xfId="439" xr:uid="{00000000-0005-0000-0000-0000C5010000}"/>
    <cellStyle name="Navadno 6 2 8" xfId="440" xr:uid="{00000000-0005-0000-0000-0000C6010000}"/>
    <cellStyle name="Navadno 6 3" xfId="441" xr:uid="{00000000-0005-0000-0000-0000C7010000}"/>
    <cellStyle name="Navadno 6 3 2" xfId="442" xr:uid="{00000000-0005-0000-0000-0000C8010000}"/>
    <cellStyle name="Navadno 6 3 2 2" xfId="443" xr:uid="{00000000-0005-0000-0000-0000C9010000}"/>
    <cellStyle name="Navadno 6 3 2 2 2" xfId="444" xr:uid="{00000000-0005-0000-0000-0000CA010000}"/>
    <cellStyle name="Navadno 6 3 2 2 3" xfId="445" xr:uid="{00000000-0005-0000-0000-0000CB010000}"/>
    <cellStyle name="Navadno 6 3 2 3" xfId="446" xr:uid="{00000000-0005-0000-0000-0000CC010000}"/>
    <cellStyle name="Navadno 6 3 2 3 2" xfId="447" xr:uid="{00000000-0005-0000-0000-0000CD010000}"/>
    <cellStyle name="Navadno 6 3 2 3 3" xfId="448" xr:uid="{00000000-0005-0000-0000-0000CE010000}"/>
    <cellStyle name="Navadno 6 3 2 4" xfId="449" xr:uid="{00000000-0005-0000-0000-0000CF010000}"/>
    <cellStyle name="Navadno 6 3 2 5" xfId="450" xr:uid="{00000000-0005-0000-0000-0000D0010000}"/>
    <cellStyle name="Navadno 6 3 3" xfId="451" xr:uid="{00000000-0005-0000-0000-0000D1010000}"/>
    <cellStyle name="Navadno 6 3 3 2" xfId="452" xr:uid="{00000000-0005-0000-0000-0000D2010000}"/>
    <cellStyle name="Navadno 6 3 3 3" xfId="453" xr:uid="{00000000-0005-0000-0000-0000D3010000}"/>
    <cellStyle name="Navadno 6 3 4" xfId="454" xr:uid="{00000000-0005-0000-0000-0000D4010000}"/>
    <cellStyle name="Navadno 6 3 4 2" xfId="455" xr:uid="{00000000-0005-0000-0000-0000D5010000}"/>
    <cellStyle name="Navadno 6 3 4 3" xfId="456" xr:uid="{00000000-0005-0000-0000-0000D6010000}"/>
    <cellStyle name="Navadno 6 3 5" xfId="457" xr:uid="{00000000-0005-0000-0000-0000D7010000}"/>
    <cellStyle name="Navadno 6 3 6" xfId="458" xr:uid="{00000000-0005-0000-0000-0000D8010000}"/>
    <cellStyle name="Navadno 6 4" xfId="459" xr:uid="{00000000-0005-0000-0000-0000D9010000}"/>
    <cellStyle name="Navadno 6 4 2" xfId="460" xr:uid="{00000000-0005-0000-0000-0000DA010000}"/>
    <cellStyle name="Navadno 6 4 2 2" xfId="461" xr:uid="{00000000-0005-0000-0000-0000DB010000}"/>
    <cellStyle name="Navadno 6 4 2 3" xfId="462" xr:uid="{00000000-0005-0000-0000-0000DC010000}"/>
    <cellStyle name="Navadno 6 4 3" xfId="463" xr:uid="{00000000-0005-0000-0000-0000DD010000}"/>
    <cellStyle name="Navadno 6 4 3 2" xfId="464" xr:uid="{00000000-0005-0000-0000-0000DE010000}"/>
    <cellStyle name="Navadno 6 4 3 3" xfId="465" xr:uid="{00000000-0005-0000-0000-0000DF010000}"/>
    <cellStyle name="Navadno 6 4 4" xfId="466" xr:uid="{00000000-0005-0000-0000-0000E0010000}"/>
    <cellStyle name="Navadno 6 4 5" xfId="467" xr:uid="{00000000-0005-0000-0000-0000E1010000}"/>
    <cellStyle name="Navadno 6 5" xfId="468" xr:uid="{00000000-0005-0000-0000-0000E2010000}"/>
    <cellStyle name="Navadno 6 5 2" xfId="469" xr:uid="{00000000-0005-0000-0000-0000E3010000}"/>
    <cellStyle name="Navadno 6 5 2 2" xfId="470" xr:uid="{00000000-0005-0000-0000-0000E4010000}"/>
    <cellStyle name="Navadno 6 5 2 3" xfId="471" xr:uid="{00000000-0005-0000-0000-0000E5010000}"/>
    <cellStyle name="Navadno 6 5 3" xfId="472" xr:uid="{00000000-0005-0000-0000-0000E6010000}"/>
    <cellStyle name="Navadno 6 5 3 2" xfId="473" xr:uid="{00000000-0005-0000-0000-0000E7010000}"/>
    <cellStyle name="Navadno 6 5 3 3" xfId="474" xr:uid="{00000000-0005-0000-0000-0000E8010000}"/>
    <cellStyle name="Navadno 6 5 4" xfId="475" xr:uid="{00000000-0005-0000-0000-0000E9010000}"/>
    <cellStyle name="Navadno 6 5 5" xfId="476" xr:uid="{00000000-0005-0000-0000-0000EA010000}"/>
    <cellStyle name="Navadno 6 6" xfId="477" xr:uid="{00000000-0005-0000-0000-0000EB010000}"/>
    <cellStyle name="Navadno 6 6 2" xfId="478" xr:uid="{00000000-0005-0000-0000-0000EC010000}"/>
    <cellStyle name="Navadno 6 6 3" xfId="479" xr:uid="{00000000-0005-0000-0000-0000ED010000}"/>
    <cellStyle name="Navadno 6 7" xfId="480" xr:uid="{00000000-0005-0000-0000-0000EE010000}"/>
    <cellStyle name="Navadno 6 7 2" xfId="481" xr:uid="{00000000-0005-0000-0000-0000EF010000}"/>
    <cellStyle name="Navadno 6 7 3" xfId="482" xr:uid="{00000000-0005-0000-0000-0000F0010000}"/>
    <cellStyle name="Navadno 6 8" xfId="483" xr:uid="{00000000-0005-0000-0000-0000F1010000}"/>
    <cellStyle name="Navadno 6 9" xfId="484" xr:uid="{00000000-0005-0000-0000-0000F2010000}"/>
    <cellStyle name="Navadno 7" xfId="485" xr:uid="{00000000-0005-0000-0000-0000F3010000}"/>
    <cellStyle name="Navadno 7 2" xfId="486" xr:uid="{00000000-0005-0000-0000-0000F4010000}"/>
    <cellStyle name="Navadno 7 2 2" xfId="487" xr:uid="{00000000-0005-0000-0000-0000F5010000}"/>
    <cellStyle name="Navadno 7 2 2 2" xfId="488" xr:uid="{00000000-0005-0000-0000-0000F6010000}"/>
    <cellStyle name="Navadno 7 2 2 2 2" xfId="489" xr:uid="{00000000-0005-0000-0000-0000F7010000}"/>
    <cellStyle name="Navadno 7 2 2 2 3" xfId="490" xr:uid="{00000000-0005-0000-0000-0000F8010000}"/>
    <cellStyle name="Navadno 7 2 2 3" xfId="491" xr:uid="{00000000-0005-0000-0000-0000F9010000}"/>
    <cellStyle name="Navadno 7 2 2 3 2" xfId="492" xr:uid="{00000000-0005-0000-0000-0000FA010000}"/>
    <cellStyle name="Navadno 7 2 2 3 3" xfId="493" xr:uid="{00000000-0005-0000-0000-0000FB010000}"/>
    <cellStyle name="Navadno 7 2 2 4" xfId="494" xr:uid="{00000000-0005-0000-0000-0000FC010000}"/>
    <cellStyle name="Navadno 7 2 2 5" xfId="495" xr:uid="{00000000-0005-0000-0000-0000FD010000}"/>
    <cellStyle name="Navadno 7 2 3" xfId="496" xr:uid="{00000000-0005-0000-0000-0000FE010000}"/>
    <cellStyle name="Navadno 7 2 3 2" xfId="497" xr:uid="{00000000-0005-0000-0000-0000FF010000}"/>
    <cellStyle name="Navadno 7 2 3 2 2" xfId="498" xr:uid="{00000000-0005-0000-0000-000000020000}"/>
    <cellStyle name="Navadno 7 2 3 2 3" xfId="499" xr:uid="{00000000-0005-0000-0000-000001020000}"/>
    <cellStyle name="Navadno 7 2 3 3" xfId="500" xr:uid="{00000000-0005-0000-0000-000002020000}"/>
    <cellStyle name="Navadno 7 2 3 3 2" xfId="501" xr:uid="{00000000-0005-0000-0000-000003020000}"/>
    <cellStyle name="Navadno 7 2 3 3 3" xfId="502" xr:uid="{00000000-0005-0000-0000-000004020000}"/>
    <cellStyle name="Navadno 7 2 3 4" xfId="503" xr:uid="{00000000-0005-0000-0000-000005020000}"/>
    <cellStyle name="Navadno 7 2 3 5" xfId="504" xr:uid="{00000000-0005-0000-0000-000006020000}"/>
    <cellStyle name="Navadno 7 2 4" xfId="505" xr:uid="{00000000-0005-0000-0000-000007020000}"/>
    <cellStyle name="Navadno 7 2 4 2" xfId="506" xr:uid="{00000000-0005-0000-0000-000008020000}"/>
    <cellStyle name="Navadno 7 2 4 3" xfId="507" xr:uid="{00000000-0005-0000-0000-000009020000}"/>
    <cellStyle name="Navadno 7 2 5" xfId="508" xr:uid="{00000000-0005-0000-0000-00000A020000}"/>
    <cellStyle name="Navadno 7 2 5 2" xfId="509" xr:uid="{00000000-0005-0000-0000-00000B020000}"/>
    <cellStyle name="Navadno 7 2 5 3" xfId="510" xr:uid="{00000000-0005-0000-0000-00000C020000}"/>
    <cellStyle name="Navadno 7 2 6" xfId="511" xr:uid="{00000000-0005-0000-0000-00000D020000}"/>
    <cellStyle name="Navadno 7 2 7" xfId="512" xr:uid="{00000000-0005-0000-0000-00000E020000}"/>
    <cellStyle name="Navadno 7 3" xfId="513" xr:uid="{00000000-0005-0000-0000-00000F020000}"/>
    <cellStyle name="Navadno 7 3 2" xfId="514" xr:uid="{00000000-0005-0000-0000-000010020000}"/>
    <cellStyle name="Navadno 7 4" xfId="515" xr:uid="{00000000-0005-0000-0000-000011020000}"/>
    <cellStyle name="Navadno 7 4 2" xfId="516" xr:uid="{00000000-0005-0000-0000-000012020000}"/>
    <cellStyle name="Navadno 7 4 2 2" xfId="517" xr:uid="{00000000-0005-0000-0000-000013020000}"/>
    <cellStyle name="Navadno 7 4 2 2 2" xfId="518" xr:uid="{00000000-0005-0000-0000-000014020000}"/>
    <cellStyle name="Navadno 7 4 2 2 3" xfId="519" xr:uid="{00000000-0005-0000-0000-000015020000}"/>
    <cellStyle name="Navadno 7 4 2 3" xfId="520" xr:uid="{00000000-0005-0000-0000-000016020000}"/>
    <cellStyle name="Navadno 7 4 2 3 2" xfId="521" xr:uid="{00000000-0005-0000-0000-000017020000}"/>
    <cellStyle name="Navadno 7 4 2 3 3" xfId="522" xr:uid="{00000000-0005-0000-0000-000018020000}"/>
    <cellStyle name="Navadno 7 4 2 4" xfId="523" xr:uid="{00000000-0005-0000-0000-000019020000}"/>
    <cellStyle name="Navadno 7 4 2 5" xfId="524" xr:uid="{00000000-0005-0000-0000-00001A020000}"/>
    <cellStyle name="Navadno 7 4 3" xfId="525" xr:uid="{00000000-0005-0000-0000-00001B020000}"/>
    <cellStyle name="Navadno 7 4 3 2" xfId="526" xr:uid="{00000000-0005-0000-0000-00001C020000}"/>
    <cellStyle name="Navadno 7 4 3 3" xfId="527" xr:uid="{00000000-0005-0000-0000-00001D020000}"/>
    <cellStyle name="Navadno 7 4 4" xfId="528" xr:uid="{00000000-0005-0000-0000-00001E020000}"/>
    <cellStyle name="Navadno 7 4 4 2" xfId="529" xr:uid="{00000000-0005-0000-0000-00001F020000}"/>
    <cellStyle name="Navadno 7 4 4 3" xfId="530" xr:uid="{00000000-0005-0000-0000-000020020000}"/>
    <cellStyle name="Navadno 7 4 5" xfId="531" xr:uid="{00000000-0005-0000-0000-000021020000}"/>
    <cellStyle name="Navadno 7 4 6" xfId="532" xr:uid="{00000000-0005-0000-0000-000022020000}"/>
    <cellStyle name="Navadno 7 5" xfId="533" xr:uid="{00000000-0005-0000-0000-000023020000}"/>
    <cellStyle name="Navadno 7 5 2" xfId="534" xr:uid="{00000000-0005-0000-0000-000024020000}"/>
    <cellStyle name="Navadno 7 6" xfId="535" xr:uid="{00000000-0005-0000-0000-000025020000}"/>
    <cellStyle name="Navadno 8" xfId="536" xr:uid="{00000000-0005-0000-0000-000026020000}"/>
    <cellStyle name="Navadno 8 2" xfId="537" xr:uid="{00000000-0005-0000-0000-000027020000}"/>
    <cellStyle name="Navadno 8 2 2" xfId="538" xr:uid="{00000000-0005-0000-0000-000028020000}"/>
    <cellStyle name="Navadno 8 3" xfId="539" xr:uid="{00000000-0005-0000-0000-000029020000}"/>
    <cellStyle name="Navadno 9" xfId="540" xr:uid="{00000000-0005-0000-0000-00002A020000}"/>
    <cellStyle name="Navadno 9 2" xfId="8" xr:uid="{00000000-0005-0000-0000-00002B020000}"/>
    <cellStyle name="Navadno 9 2 2" xfId="541" xr:uid="{00000000-0005-0000-0000-00002C020000}"/>
    <cellStyle name="Navadno 9 2 3" xfId="660" xr:uid="{00000000-0005-0000-0000-00002D020000}"/>
    <cellStyle name="Navadno 9 2 3 2" xfId="670" xr:uid="{00000000-0005-0000-0000-00002E020000}"/>
    <cellStyle name="Navadno 9 3" xfId="542" xr:uid="{00000000-0005-0000-0000-00002F020000}"/>
    <cellStyle name="Navadno_Kino_Siska_PZI_predracun_OD_p1" xfId="5" xr:uid="{00000000-0005-0000-0000-000033020000}"/>
    <cellStyle name="Neutral" xfId="543" xr:uid="{00000000-0005-0000-0000-000035020000}"/>
    <cellStyle name="Neutral 2" xfId="544" xr:uid="{00000000-0005-0000-0000-000036020000}"/>
    <cellStyle name="Neutral 3" xfId="545" xr:uid="{00000000-0005-0000-0000-000037020000}"/>
    <cellStyle name="Nevtralno 2" xfId="546" xr:uid="{00000000-0005-0000-0000-000038020000}"/>
    <cellStyle name="normal" xfId="547" xr:uid="{00000000-0005-0000-0000-000039020000}"/>
    <cellStyle name="Normal 10" xfId="548" xr:uid="{00000000-0005-0000-0000-00003A020000}"/>
    <cellStyle name="Normal 11" xfId="549" xr:uid="{00000000-0005-0000-0000-00003B020000}"/>
    <cellStyle name="Normal 12" xfId="550" xr:uid="{00000000-0005-0000-0000-00003C020000}"/>
    <cellStyle name="Normal 12 2" xfId="681" xr:uid="{DFE1EE43-64C1-41A3-864E-AE567114E9D8}"/>
    <cellStyle name="Normal 13" xfId="551" xr:uid="{00000000-0005-0000-0000-00003D020000}"/>
    <cellStyle name="Normal 14" xfId="552" xr:uid="{00000000-0005-0000-0000-00003E020000}"/>
    <cellStyle name="Normal 15" xfId="553" xr:uid="{00000000-0005-0000-0000-00003F020000}"/>
    <cellStyle name="Normal 16" xfId="554" xr:uid="{00000000-0005-0000-0000-000040020000}"/>
    <cellStyle name="Normal 17" xfId="555" xr:uid="{00000000-0005-0000-0000-000041020000}"/>
    <cellStyle name="Normal 18" xfId="556" xr:uid="{00000000-0005-0000-0000-000042020000}"/>
    <cellStyle name="Normal 19" xfId="557" xr:uid="{00000000-0005-0000-0000-000043020000}"/>
    <cellStyle name="normal 2" xfId="558" xr:uid="{00000000-0005-0000-0000-000044020000}"/>
    <cellStyle name="Normal 2 2" xfId="559" xr:uid="{00000000-0005-0000-0000-000045020000}"/>
    <cellStyle name="Normal 2 3" xfId="560" xr:uid="{00000000-0005-0000-0000-000046020000}"/>
    <cellStyle name="Normal 20" xfId="561" xr:uid="{00000000-0005-0000-0000-000047020000}"/>
    <cellStyle name="Normal 21" xfId="562" xr:uid="{00000000-0005-0000-0000-000048020000}"/>
    <cellStyle name="Normal 22" xfId="563" xr:uid="{00000000-0005-0000-0000-000049020000}"/>
    <cellStyle name="Normal 23" xfId="564" xr:uid="{00000000-0005-0000-0000-00004A020000}"/>
    <cellStyle name="Normal 24" xfId="565" xr:uid="{00000000-0005-0000-0000-00004B020000}"/>
    <cellStyle name="Normal 25" xfId="566" xr:uid="{00000000-0005-0000-0000-00004C020000}"/>
    <cellStyle name="Normal 26" xfId="567" xr:uid="{00000000-0005-0000-0000-00004D020000}"/>
    <cellStyle name="Normal 27" xfId="568" xr:uid="{00000000-0005-0000-0000-00004E020000}"/>
    <cellStyle name="Normal 28" xfId="569" xr:uid="{00000000-0005-0000-0000-00004F020000}"/>
    <cellStyle name="Normal 29" xfId="570" xr:uid="{00000000-0005-0000-0000-000050020000}"/>
    <cellStyle name="normal 3" xfId="571" xr:uid="{00000000-0005-0000-0000-000051020000}"/>
    <cellStyle name="Normal 3 2" xfId="572" xr:uid="{00000000-0005-0000-0000-000052020000}"/>
    <cellStyle name="Normal 3 3" xfId="573" xr:uid="{00000000-0005-0000-0000-000053020000}"/>
    <cellStyle name="Normal 30" xfId="574" xr:uid="{00000000-0005-0000-0000-000054020000}"/>
    <cellStyle name="Normal 31" xfId="575" xr:uid="{00000000-0005-0000-0000-000055020000}"/>
    <cellStyle name="Normal 32" xfId="576" xr:uid="{00000000-0005-0000-0000-000056020000}"/>
    <cellStyle name="Normal 33" xfId="577" xr:uid="{00000000-0005-0000-0000-000057020000}"/>
    <cellStyle name="Normal 34" xfId="578" xr:uid="{00000000-0005-0000-0000-000058020000}"/>
    <cellStyle name="Normal 35" xfId="579" xr:uid="{00000000-0005-0000-0000-000059020000}"/>
    <cellStyle name="Normal 36" xfId="580" xr:uid="{00000000-0005-0000-0000-00005A020000}"/>
    <cellStyle name="Normal 37" xfId="581" xr:uid="{00000000-0005-0000-0000-00005B020000}"/>
    <cellStyle name="Normal 38" xfId="582" xr:uid="{00000000-0005-0000-0000-00005C020000}"/>
    <cellStyle name="Normal 39" xfId="583" xr:uid="{00000000-0005-0000-0000-00005D020000}"/>
    <cellStyle name="Normal 4" xfId="584" xr:uid="{00000000-0005-0000-0000-00005E020000}"/>
    <cellStyle name="Normal 4 2" xfId="585" xr:uid="{00000000-0005-0000-0000-00005F020000}"/>
    <cellStyle name="Normal 4 2 2" xfId="586" xr:uid="{00000000-0005-0000-0000-000060020000}"/>
    <cellStyle name="Normal 40" xfId="587" xr:uid="{00000000-0005-0000-0000-000061020000}"/>
    <cellStyle name="normal 41" xfId="588" xr:uid="{00000000-0005-0000-0000-000062020000}"/>
    <cellStyle name="Normal 5" xfId="589" xr:uid="{00000000-0005-0000-0000-000063020000}"/>
    <cellStyle name="Normal 6" xfId="590" xr:uid="{00000000-0005-0000-0000-000064020000}"/>
    <cellStyle name="Normal 6 2" xfId="677" xr:uid="{D0CFA666-341B-482B-B1AC-AA7890987F2B}"/>
    <cellStyle name="Normal 7" xfId="591" xr:uid="{00000000-0005-0000-0000-000065020000}"/>
    <cellStyle name="Normal 8" xfId="592" xr:uid="{00000000-0005-0000-0000-000066020000}"/>
    <cellStyle name="Normal 9" xfId="593" xr:uid="{00000000-0005-0000-0000-000067020000}"/>
    <cellStyle name="Normal_246-HIT_SALON_VRTOJBA_VIDEO" xfId="594" xr:uid="{00000000-0005-0000-0000-000068020000}"/>
    <cellStyle name="Normale_CCTV Price List Jan-Jun 2005" xfId="595" xr:uid="{00000000-0005-0000-0000-00006B020000}"/>
    <cellStyle name="Note" xfId="596" xr:uid="{00000000-0005-0000-0000-00006C020000}"/>
    <cellStyle name="Note 2" xfId="597" xr:uid="{00000000-0005-0000-0000-00006D020000}"/>
    <cellStyle name="Note 3" xfId="598" xr:uid="{00000000-0005-0000-0000-00006E020000}"/>
    <cellStyle name="Note 4" xfId="599" xr:uid="{00000000-0005-0000-0000-00006F020000}"/>
    <cellStyle name="oft Excel]_x000d__x000a_Comment=The open=/f lines load custom functions into the Paste Function list._x000d__x000a_Maximized=3_x000d__x000a_Basics=1_x000d__x000a_A" xfId="600" xr:uid="{00000000-0005-0000-0000-000070020000}"/>
    <cellStyle name="Opomba 2" xfId="601" xr:uid="{00000000-0005-0000-0000-000071020000}"/>
    <cellStyle name="Opomba 2 2" xfId="602" xr:uid="{00000000-0005-0000-0000-000072020000}"/>
    <cellStyle name="Opomba 3" xfId="603" xr:uid="{00000000-0005-0000-0000-000073020000}"/>
    <cellStyle name="Opozorilo 2" xfId="604" xr:uid="{00000000-0005-0000-0000-000074020000}"/>
    <cellStyle name="Output" xfId="605" xr:uid="{00000000-0005-0000-0000-000075020000}"/>
    <cellStyle name="Output 2" xfId="606" xr:uid="{00000000-0005-0000-0000-000076020000}"/>
    <cellStyle name="Output 3" xfId="607" xr:uid="{00000000-0005-0000-0000-000077020000}"/>
    <cellStyle name="Output 4" xfId="608" xr:uid="{00000000-0005-0000-0000-000078020000}"/>
    <cellStyle name="Pojasnjevalno besedilo 2" xfId="609" xr:uid="{00000000-0005-0000-0000-000079020000}"/>
    <cellStyle name="Poudarek1 2" xfId="610" xr:uid="{00000000-0005-0000-0000-00007A020000}"/>
    <cellStyle name="Poudarek2 2" xfId="611" xr:uid="{00000000-0005-0000-0000-00007B020000}"/>
    <cellStyle name="Poudarek3 2" xfId="612" xr:uid="{00000000-0005-0000-0000-00007C020000}"/>
    <cellStyle name="Poudarek4 2" xfId="613" xr:uid="{00000000-0005-0000-0000-00007D020000}"/>
    <cellStyle name="Poudarek5 2" xfId="614" xr:uid="{00000000-0005-0000-0000-00007E020000}"/>
    <cellStyle name="Poudarek6 2" xfId="615" xr:uid="{00000000-0005-0000-0000-00007F020000}"/>
    <cellStyle name="Povezana celica 2" xfId="616" xr:uid="{00000000-0005-0000-0000-000080020000}"/>
    <cellStyle name="Preveri celico 2" xfId="617" xr:uid="{00000000-0005-0000-0000-000081020000}"/>
    <cellStyle name="PRVA VRSTA Element delo 2" xfId="618" xr:uid="{00000000-0005-0000-0000-000082020000}"/>
    <cellStyle name="Računanje 2" xfId="619" xr:uid="{00000000-0005-0000-0000-000083020000}"/>
    <cellStyle name="Računanje 2 2" xfId="620" xr:uid="{00000000-0005-0000-0000-000084020000}"/>
    <cellStyle name="Računanje 3" xfId="621" xr:uid="{00000000-0005-0000-0000-000085020000}"/>
    <cellStyle name="Sheet Title" xfId="622" xr:uid="{00000000-0005-0000-0000-000086020000}"/>
    <cellStyle name="Slabo 2" xfId="623" xr:uid="{00000000-0005-0000-0000-000087020000}"/>
    <cellStyle name="Slog 1" xfId="624" xr:uid="{00000000-0005-0000-0000-000088020000}"/>
    <cellStyle name="Slog 1 2" xfId="625" xr:uid="{00000000-0005-0000-0000-000089020000}"/>
    <cellStyle name="Style 1" xfId="626" xr:uid="{00000000-0005-0000-0000-00008A020000}"/>
    <cellStyle name="ţ_x001d_đB_x000c_ęţ_x0012__x000d_ÝţU_x0001_X_x0005_•_x0006__x0007__x0001__x0001_" xfId="627" xr:uid="{00000000-0005-0000-0000-00008B020000}"/>
    <cellStyle name="Title" xfId="628" xr:uid="{00000000-0005-0000-0000-00008C020000}"/>
    <cellStyle name="Total" xfId="629" xr:uid="{00000000-0005-0000-0000-00008D020000}"/>
    <cellStyle name="Total 2" xfId="630" xr:uid="{00000000-0005-0000-0000-00008E020000}"/>
    <cellStyle name="Total 3" xfId="631" xr:uid="{00000000-0005-0000-0000-00008F020000}"/>
    <cellStyle name="Total 4" xfId="632" xr:uid="{00000000-0005-0000-0000-000090020000}"/>
    <cellStyle name="Valuta (0)_LACEYS TV price list 20030603" xfId="633" xr:uid="{00000000-0005-0000-0000-000091020000}"/>
    <cellStyle name="Valuta 2" xfId="634" xr:uid="{00000000-0005-0000-0000-000092020000}"/>
    <cellStyle name="Valuta 2 2" xfId="635" xr:uid="{00000000-0005-0000-0000-000093020000}"/>
    <cellStyle name="Valuta 3" xfId="636" xr:uid="{00000000-0005-0000-0000-000094020000}"/>
    <cellStyle name="Vejica 2" xfId="3" xr:uid="{00000000-0005-0000-0000-000096020000}"/>
    <cellStyle name="Vejica 2 2" xfId="637" xr:uid="{00000000-0005-0000-0000-000097020000}"/>
    <cellStyle name="Vejica 2 2 2" xfId="638" xr:uid="{00000000-0005-0000-0000-000098020000}"/>
    <cellStyle name="Vejica 2 3" xfId="678" xr:uid="{9959C607-BFEF-4C3F-8032-B7BBC89F8CC2}"/>
    <cellStyle name="Vejica 22" xfId="657" xr:uid="{00000000-0005-0000-0000-000099020000}"/>
    <cellStyle name="Vejica 3" xfId="639" xr:uid="{00000000-0005-0000-0000-00009A020000}"/>
    <cellStyle name="Vejica 4" xfId="2" xr:uid="{00000000-0005-0000-0000-00009B020000}"/>
    <cellStyle name="Vejica 4 2" xfId="640" xr:uid="{00000000-0005-0000-0000-00009C020000}"/>
    <cellStyle name="Vejica 4 3" xfId="649" xr:uid="{00000000-0005-0000-0000-00009D020000}"/>
    <cellStyle name="Vejica 4 3 2" xfId="674" xr:uid="{00000000-0005-0000-0000-00009E020000}"/>
    <cellStyle name="Vejica 4 4" xfId="652" xr:uid="{00000000-0005-0000-0000-00009F020000}"/>
    <cellStyle name="Vejica 4 5" xfId="654" xr:uid="{00000000-0005-0000-0000-0000A0020000}"/>
    <cellStyle name="Vejica 4 6" xfId="658" xr:uid="{00000000-0005-0000-0000-0000A1020000}"/>
    <cellStyle name="Vejica 4 6 2" xfId="667" xr:uid="{00000000-0005-0000-0000-0000A2020000}"/>
    <cellStyle name="Vejica 4 6 2 2" xfId="685" xr:uid="{72BC3710-1A7D-486C-9897-33296B43ED05}"/>
    <cellStyle name="Vejica 4 7" xfId="665" xr:uid="{00000000-0005-0000-0000-0000A3020000}"/>
    <cellStyle name="Vejica 4 8" xfId="683" xr:uid="{B6C41457-600A-4F62-B92A-6529A6F3852B}"/>
    <cellStyle name="Vnos 2" xfId="641" xr:uid="{00000000-0005-0000-0000-0000A4020000}"/>
    <cellStyle name="Vnos 2 2" xfId="642" xr:uid="{00000000-0005-0000-0000-0000A5020000}"/>
    <cellStyle name="Vnos 3" xfId="643" xr:uid="{00000000-0005-0000-0000-0000A6020000}"/>
    <cellStyle name="Vsota 2" xfId="644" xr:uid="{00000000-0005-0000-0000-0000A7020000}"/>
    <cellStyle name="Vsota 2 2" xfId="645" xr:uid="{00000000-0005-0000-0000-0000A8020000}"/>
    <cellStyle name="Vsota 3" xfId="646" xr:uid="{00000000-0005-0000-0000-0000A9020000}"/>
    <cellStyle name="Warning Text" xfId="647" xr:uid="{00000000-0005-0000-0000-0000AA020000}"/>
    <cellStyle name="Warning Text 2" xfId="648"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59806-A003-4B25-8743-4E282D5BF1D8}">
  <sheetPr>
    <pageSetUpPr fitToPage="1"/>
  </sheetPr>
  <dimension ref="A1:G22"/>
  <sheetViews>
    <sheetView tabSelected="1" view="pageBreakPreview" zoomScaleNormal="100" zoomScaleSheetLayoutView="100" workbookViewId="0">
      <pane ySplit="1" topLeftCell="A5" activePane="bottomLeft" state="frozen"/>
      <selection activeCell="B87" sqref="B87"/>
      <selection pane="bottomLeft" activeCell="B8" sqref="B8"/>
    </sheetView>
  </sheetViews>
  <sheetFormatPr defaultRowHeight="12.75"/>
  <cols>
    <col min="1" max="1" width="13.7109375" style="73" customWidth="1"/>
    <col min="2" max="2" width="80.7109375" style="73" customWidth="1"/>
    <col min="3" max="3" width="5.7109375" style="82" customWidth="1"/>
    <col min="4" max="4" width="11.7109375" style="83" customWidth="1"/>
    <col min="5" max="5" width="11.7109375" style="84" customWidth="1"/>
    <col min="6" max="6" width="17.7109375" style="84" customWidth="1"/>
    <col min="7" max="7" width="9.140625" style="72"/>
    <col min="8" max="16384" width="9.140625" style="73"/>
  </cols>
  <sheetData>
    <row r="1" spans="1:7" s="70" customFormat="1" ht="13.5" thickBot="1">
      <c r="A1" s="63" t="s">
        <v>0</v>
      </c>
      <c r="B1" s="64" t="s">
        <v>1</v>
      </c>
      <c r="C1" s="64"/>
      <c r="D1" s="65"/>
      <c r="E1" s="66"/>
      <c r="F1" s="67" t="s">
        <v>17</v>
      </c>
      <c r="G1" s="69"/>
    </row>
    <row r="2" spans="1:7" ht="15.75">
      <c r="A2" s="1" t="s">
        <v>19</v>
      </c>
      <c r="B2" s="1" t="s">
        <v>26</v>
      </c>
      <c r="C2" s="2"/>
      <c r="D2" s="35"/>
      <c r="E2" s="71"/>
      <c r="F2" s="3"/>
    </row>
    <row r="3" spans="1:7" ht="15">
      <c r="A3" s="4"/>
      <c r="B3" s="5"/>
      <c r="C3" s="6"/>
      <c r="D3" s="36"/>
      <c r="E3" s="74"/>
      <c r="F3" s="7"/>
    </row>
    <row r="4" spans="1:7" ht="18">
      <c r="A4" s="75"/>
      <c r="B4" s="76" t="s">
        <v>15</v>
      </c>
      <c r="C4" s="8"/>
      <c r="D4" s="37"/>
      <c r="E4" s="77"/>
      <c r="F4" s="9"/>
    </row>
    <row r="6" spans="1:7" ht="15.75" thickBot="1">
      <c r="A6" s="46" t="s">
        <v>20</v>
      </c>
      <c r="B6" s="47" t="s">
        <v>84</v>
      </c>
      <c r="C6" s="48"/>
      <c r="D6" s="49"/>
      <c r="E6" s="78"/>
      <c r="F6" s="50">
        <f>SUM(F7:F11)</f>
        <v>0</v>
      </c>
    </row>
    <row r="7" spans="1:7" ht="15">
      <c r="A7" s="58" t="s">
        <v>75</v>
      </c>
      <c r="B7" s="58" t="s">
        <v>76</v>
      </c>
      <c r="C7" s="59"/>
      <c r="D7" s="60"/>
      <c r="E7" s="79"/>
      <c r="F7" s="61">
        <f>'7.1. prest.-Bleiweisova'!F7</f>
        <v>0</v>
      </c>
    </row>
    <row r="8" spans="1:7" ht="15">
      <c r="A8" s="12" t="s">
        <v>77</v>
      </c>
      <c r="B8" s="12" t="s">
        <v>29</v>
      </c>
      <c r="C8" s="13"/>
      <c r="D8" s="40"/>
      <c r="E8" s="80"/>
      <c r="F8" s="14">
        <f>'7.1. prest.-Bleiweisova'!F8</f>
        <v>0</v>
      </c>
    </row>
    <row r="9" spans="1:7" ht="15">
      <c r="A9" s="58" t="s">
        <v>78</v>
      </c>
      <c r="B9" s="58" t="s">
        <v>79</v>
      </c>
      <c r="C9" s="59"/>
      <c r="D9" s="60"/>
      <c r="E9" s="79"/>
      <c r="F9" s="61">
        <f>'7.1. prest.-Bleiweisova'!F9</f>
        <v>0</v>
      </c>
    </row>
    <row r="10" spans="1:7" ht="15">
      <c r="A10" s="12" t="s">
        <v>80</v>
      </c>
      <c r="B10" s="12" t="s">
        <v>81</v>
      </c>
      <c r="C10" s="13"/>
      <c r="D10" s="40"/>
      <c r="E10" s="80"/>
      <c r="F10" s="14">
        <f>'7.1. prest.-Bleiweisova'!F10</f>
        <v>0</v>
      </c>
    </row>
    <row r="11" spans="1:7" ht="15">
      <c r="A11" s="58" t="s">
        <v>82</v>
      </c>
      <c r="B11" s="58" t="s">
        <v>83</v>
      </c>
      <c r="C11" s="59"/>
      <c r="D11" s="60"/>
      <c r="E11" s="79"/>
      <c r="F11" s="61">
        <f>'7.1. prest.-Bleiweisova'!F11</f>
        <v>0</v>
      </c>
    </row>
    <row r="13" spans="1:7" ht="15.75" thickBot="1">
      <c r="A13" s="46" t="s">
        <v>21</v>
      </c>
      <c r="B13" s="47" t="s">
        <v>291</v>
      </c>
      <c r="C13" s="48"/>
      <c r="D13" s="49"/>
      <c r="E13" s="78"/>
      <c r="F13" s="50">
        <f>SUM(F14:F16)</f>
        <v>0</v>
      </c>
    </row>
    <row r="14" spans="1:7" ht="15">
      <c r="A14" s="58" t="s">
        <v>292</v>
      </c>
      <c r="B14" s="58" t="s">
        <v>76</v>
      </c>
      <c r="C14" s="59"/>
      <c r="D14" s="60"/>
      <c r="E14" s="79"/>
      <c r="F14" s="61">
        <f>'7.2. prest.-Tivoli '!F7</f>
        <v>0</v>
      </c>
    </row>
    <row r="15" spans="1:7" ht="15">
      <c r="A15" s="12" t="s">
        <v>293</v>
      </c>
      <c r="B15" s="12" t="s">
        <v>294</v>
      </c>
      <c r="C15" s="13"/>
      <c r="D15" s="40"/>
      <c r="E15" s="80"/>
      <c r="F15" s="14">
        <f>'7.2. prest.-Tivoli '!F8</f>
        <v>0</v>
      </c>
    </row>
    <row r="16" spans="1:7" ht="15">
      <c r="A16" s="58" t="s">
        <v>295</v>
      </c>
      <c r="B16" s="58" t="s">
        <v>296</v>
      </c>
      <c r="C16" s="59"/>
      <c r="D16" s="60"/>
      <c r="E16" s="79"/>
      <c r="F16" s="61">
        <f>'7.2. prest.-Tivoli '!F9</f>
        <v>0</v>
      </c>
    </row>
    <row r="18" spans="1:6" ht="15.75" thickBot="1">
      <c r="A18" s="46" t="s">
        <v>25</v>
      </c>
      <c r="B18" s="62" t="s">
        <v>392</v>
      </c>
      <c r="C18" s="48"/>
      <c r="D18" s="49"/>
      <c r="E18" s="78"/>
      <c r="F18" s="50">
        <f>SUM(F19:F20)</f>
        <v>0</v>
      </c>
    </row>
    <row r="19" spans="1:6" ht="15">
      <c r="A19" s="58" t="s">
        <v>22</v>
      </c>
      <c r="B19" s="58" t="s">
        <v>392</v>
      </c>
      <c r="C19" s="59"/>
      <c r="D19" s="60"/>
      <c r="E19" s="79"/>
      <c r="F19" s="61">
        <f>'7.3. sanacija-kolektor'!F7</f>
        <v>0</v>
      </c>
    </row>
    <row r="20" spans="1:6" ht="15">
      <c r="A20" s="12" t="s">
        <v>23</v>
      </c>
      <c r="B20" s="12" t="s">
        <v>393</v>
      </c>
      <c r="C20" s="13"/>
      <c r="D20" s="40"/>
      <c r="E20" s="81"/>
      <c r="F20" s="14">
        <f>'7.3. sanacija-kolektor'!F8</f>
        <v>0</v>
      </c>
    </row>
    <row r="22" spans="1:6" ht="31.5">
      <c r="A22" s="1" t="s">
        <v>19</v>
      </c>
      <c r="B22" s="43" t="s">
        <v>490</v>
      </c>
      <c r="C22" s="2"/>
      <c r="D22" s="35"/>
      <c r="E22" s="71"/>
      <c r="F22" s="68">
        <f>F6+F13+F18</f>
        <v>0</v>
      </c>
    </row>
  </sheetData>
  <sheetProtection algorithmName="SHA-512" hashValue="qSzCJfTKapOjd03q0Kr8c58AzIub7WVkaQSdSeMrZsp0McgRS/ARfWZXHmrTwn2FwSzdBbD/MO764ceYJdBckw==" saltValue="xBhDeh3RATnYjgEnSMj+eg==" spinCount="100000" sheet="1" selectLockedCells="1"/>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178"/>
  <sheetViews>
    <sheetView view="pageBreakPreview" zoomScaleNormal="100" zoomScaleSheetLayoutView="100" workbookViewId="0">
      <pane ySplit="1" topLeftCell="A2" activePane="bottomLeft" state="frozen"/>
      <selection activeCell="B87" sqref="B87"/>
      <selection pane="bottomLeft" activeCell="E21" sqref="E21"/>
    </sheetView>
  </sheetViews>
  <sheetFormatPr defaultRowHeight="12.75"/>
  <cols>
    <col min="1" max="1" width="13.7109375" style="73" customWidth="1"/>
    <col min="2" max="2" width="70.7109375" style="73" customWidth="1"/>
    <col min="3" max="3" width="5.7109375" style="82" customWidth="1"/>
    <col min="4" max="4" width="11.7109375" style="83" customWidth="1"/>
    <col min="5" max="5" width="12.7109375" style="83" customWidth="1"/>
    <col min="6" max="6" width="18.7109375" style="84" customWidth="1"/>
    <col min="7" max="16384" width="9.140625" style="73"/>
  </cols>
  <sheetData>
    <row r="1" spans="1:6" s="70" customFormat="1" ht="13.5" thickBot="1">
      <c r="A1" s="53" t="s">
        <v>0</v>
      </c>
      <c r="B1" s="54" t="s">
        <v>1</v>
      </c>
      <c r="C1" s="54" t="s">
        <v>2</v>
      </c>
      <c r="D1" s="55" t="s">
        <v>3</v>
      </c>
      <c r="E1" s="56" t="s">
        <v>16</v>
      </c>
      <c r="F1" s="57" t="s">
        <v>17</v>
      </c>
    </row>
    <row r="2" spans="1:6" ht="15.75">
      <c r="A2" s="1" t="s">
        <v>19</v>
      </c>
      <c r="B2" s="1" t="s">
        <v>26</v>
      </c>
      <c r="C2" s="2"/>
      <c r="D2" s="35"/>
      <c r="E2" s="98"/>
      <c r="F2" s="3"/>
    </row>
    <row r="3" spans="1:6" ht="15">
      <c r="A3" s="30" t="s">
        <v>20</v>
      </c>
      <c r="B3" s="30" t="s">
        <v>74</v>
      </c>
      <c r="C3" s="31"/>
      <c r="D3" s="39" t="s">
        <v>4</v>
      </c>
      <c r="E3" s="99"/>
      <c r="F3" s="34"/>
    </row>
    <row r="4" spans="1:6" ht="14.25">
      <c r="A4" s="85"/>
      <c r="B4" s="85"/>
      <c r="C4" s="10"/>
      <c r="D4" s="38"/>
      <c r="E4" s="100"/>
      <c r="F4" s="11"/>
    </row>
    <row r="5" spans="1:6" ht="15.75">
      <c r="A5" s="75" t="s">
        <v>20</v>
      </c>
      <c r="B5" s="75" t="s">
        <v>15</v>
      </c>
      <c r="C5" s="8"/>
      <c r="D5" s="37"/>
      <c r="E5" s="101"/>
      <c r="F5" s="9"/>
    </row>
    <row r="6" spans="1:6" ht="14.25">
      <c r="A6" s="85"/>
      <c r="B6" s="85"/>
      <c r="C6" s="10"/>
      <c r="D6" s="38"/>
      <c r="E6" s="100"/>
      <c r="F6" s="11"/>
    </row>
    <row r="7" spans="1:6" s="86" customFormat="1" ht="15">
      <c r="A7" s="58" t="s">
        <v>75</v>
      </c>
      <c r="B7" s="58" t="s">
        <v>76</v>
      </c>
      <c r="C7" s="59"/>
      <c r="D7" s="60"/>
      <c r="E7" s="102"/>
      <c r="F7" s="61">
        <f>F18</f>
        <v>0</v>
      </c>
    </row>
    <row r="8" spans="1:6" s="86" customFormat="1" ht="15">
      <c r="A8" s="12" t="s">
        <v>77</v>
      </c>
      <c r="B8" s="12" t="s">
        <v>29</v>
      </c>
      <c r="C8" s="13"/>
      <c r="D8" s="40"/>
      <c r="E8" s="103"/>
      <c r="F8" s="14">
        <f>F38</f>
        <v>0</v>
      </c>
    </row>
    <row r="9" spans="1:6" s="86" customFormat="1" ht="15">
      <c r="A9" s="58" t="s">
        <v>78</v>
      </c>
      <c r="B9" s="58" t="s">
        <v>79</v>
      </c>
      <c r="C9" s="59"/>
      <c r="D9" s="60"/>
      <c r="E9" s="102"/>
      <c r="F9" s="61">
        <f>F70</f>
        <v>0</v>
      </c>
    </row>
    <row r="10" spans="1:6" s="86" customFormat="1" ht="15">
      <c r="A10" s="12" t="s">
        <v>80</v>
      </c>
      <c r="B10" s="12" t="s">
        <v>81</v>
      </c>
      <c r="C10" s="13"/>
      <c r="D10" s="40"/>
      <c r="E10" s="103"/>
      <c r="F10" s="14">
        <f>F148</f>
        <v>0</v>
      </c>
    </row>
    <row r="11" spans="1:6" s="86" customFormat="1" ht="15">
      <c r="A11" s="58" t="s">
        <v>82</v>
      </c>
      <c r="B11" s="58" t="s">
        <v>83</v>
      </c>
      <c r="C11" s="59"/>
      <c r="D11" s="60"/>
      <c r="E11" s="102"/>
      <c r="F11" s="61">
        <f>F169</f>
        <v>0</v>
      </c>
    </row>
    <row r="12" spans="1:6" ht="15.75" thickBot="1">
      <c r="A12" s="46" t="s">
        <v>20</v>
      </c>
      <c r="B12" s="47" t="s">
        <v>84</v>
      </c>
      <c r="C12" s="48"/>
      <c r="D12" s="49"/>
      <c r="E12" s="104"/>
      <c r="F12" s="50">
        <f>SUM(F7:F11)</f>
        <v>0</v>
      </c>
    </row>
    <row r="13" spans="1:6" ht="15.75">
      <c r="A13" s="15"/>
      <c r="B13" s="15"/>
      <c r="C13" s="8"/>
      <c r="D13" s="37"/>
      <c r="E13" s="101"/>
      <c r="F13" s="9"/>
    </row>
    <row r="14" spans="1:6" ht="15.75">
      <c r="A14" s="15"/>
      <c r="B14" s="15"/>
      <c r="C14" s="8"/>
      <c r="D14" s="37"/>
      <c r="E14" s="101"/>
      <c r="F14" s="9"/>
    </row>
    <row r="15" spans="1:6" ht="15.75">
      <c r="A15" s="16"/>
      <c r="B15" s="16"/>
      <c r="C15" s="10"/>
      <c r="D15" s="38"/>
      <c r="E15" s="100"/>
      <c r="F15" s="11"/>
    </row>
    <row r="16" spans="1:6" ht="15.75">
      <c r="A16" s="1" t="s">
        <v>19</v>
      </c>
      <c r="B16" s="1" t="s">
        <v>26</v>
      </c>
      <c r="C16" s="2"/>
      <c r="D16" s="35"/>
      <c r="E16" s="98"/>
      <c r="F16" s="3"/>
    </row>
    <row r="17" spans="1:18" ht="15">
      <c r="A17" s="30" t="s">
        <v>20</v>
      </c>
      <c r="B17" s="30" t="s">
        <v>74</v>
      </c>
      <c r="C17" s="31"/>
      <c r="D17" s="39" t="s">
        <v>4</v>
      </c>
      <c r="E17" s="99"/>
      <c r="F17" s="34">
        <f>F18+F38+F70+F148+F169</f>
        <v>0</v>
      </c>
    </row>
    <row r="18" spans="1:18" ht="15">
      <c r="A18" s="28" t="s">
        <v>75</v>
      </c>
      <c r="B18" s="28" t="s">
        <v>76</v>
      </c>
      <c r="C18" s="29"/>
      <c r="D18" s="41" t="s">
        <v>4</v>
      </c>
      <c r="E18" s="105"/>
      <c r="F18" s="32">
        <f>F19+F28</f>
        <v>0</v>
      </c>
    </row>
    <row r="19" spans="1:18" s="23" customFormat="1">
      <c r="A19" s="33" t="s">
        <v>85</v>
      </c>
      <c r="B19" s="33" t="s">
        <v>28</v>
      </c>
      <c r="C19" s="27"/>
      <c r="D19" s="42"/>
      <c r="E19" s="106"/>
      <c r="F19" s="44">
        <f>SUM(F20:F27)</f>
        <v>0</v>
      </c>
      <c r="G19" s="87"/>
      <c r="H19" s="88"/>
      <c r="I19" s="20"/>
      <c r="J19" s="21"/>
      <c r="K19" s="21"/>
      <c r="L19" s="22"/>
      <c r="N19" s="22"/>
      <c r="O19" s="22"/>
      <c r="P19" s="22"/>
      <c r="R19" s="22"/>
    </row>
    <row r="20" spans="1:18" s="91" customFormat="1">
      <c r="A20" s="89" t="s">
        <v>86</v>
      </c>
      <c r="B20" s="90" t="s">
        <v>41</v>
      </c>
      <c r="C20" s="17"/>
      <c r="D20" s="45"/>
      <c r="E20" s="107"/>
      <c r="F20" s="24"/>
    </row>
    <row r="21" spans="1:18" s="91" customFormat="1">
      <c r="A21" s="19" t="s">
        <v>87</v>
      </c>
      <c r="B21" s="25" t="s">
        <v>42</v>
      </c>
      <c r="C21" s="26" t="s">
        <v>24</v>
      </c>
      <c r="D21" s="92">
        <v>1</v>
      </c>
      <c r="E21" s="110"/>
      <c r="F21" s="18">
        <f>+D21*E21</f>
        <v>0</v>
      </c>
    </row>
    <row r="22" spans="1:18" s="91" customFormat="1">
      <c r="A22" s="89" t="s">
        <v>88</v>
      </c>
      <c r="B22" s="90" t="s">
        <v>43</v>
      </c>
      <c r="C22" s="17"/>
      <c r="D22" s="45"/>
      <c r="E22" s="107"/>
      <c r="F22" s="24"/>
    </row>
    <row r="23" spans="1:18" s="91" customFormat="1">
      <c r="A23" s="19" t="s">
        <v>89</v>
      </c>
      <c r="B23" s="25" t="s">
        <v>44</v>
      </c>
      <c r="C23" s="26" t="s">
        <v>13</v>
      </c>
      <c r="D23" s="93">
        <v>185</v>
      </c>
      <c r="E23" s="110"/>
      <c r="F23" s="18">
        <f>+D23*E23</f>
        <v>0</v>
      </c>
    </row>
    <row r="24" spans="1:18" s="91" customFormat="1">
      <c r="A24" s="19" t="s">
        <v>90</v>
      </c>
      <c r="B24" s="25" t="s">
        <v>91</v>
      </c>
      <c r="C24" s="26" t="s">
        <v>13</v>
      </c>
      <c r="D24" s="93">
        <v>211</v>
      </c>
      <c r="E24" s="110"/>
      <c r="F24" s="18">
        <f>+D24*E24</f>
        <v>0</v>
      </c>
    </row>
    <row r="25" spans="1:18" s="91" customFormat="1">
      <c r="A25" s="89" t="s">
        <v>92</v>
      </c>
      <c r="B25" s="90" t="s">
        <v>93</v>
      </c>
      <c r="C25" s="17"/>
      <c r="D25" s="45"/>
      <c r="E25" s="107"/>
      <c r="F25" s="24"/>
    </row>
    <row r="26" spans="1:18" s="91" customFormat="1">
      <c r="A26" s="19" t="s">
        <v>94</v>
      </c>
      <c r="B26" s="25" t="s">
        <v>95</v>
      </c>
      <c r="C26" s="26" t="s">
        <v>13</v>
      </c>
      <c r="D26" s="93">
        <v>210</v>
      </c>
      <c r="E26" s="110"/>
      <c r="F26" s="18">
        <f>+D26*E26</f>
        <v>0</v>
      </c>
    </row>
    <row r="27" spans="1:18" s="91" customFormat="1">
      <c r="A27" s="19" t="s">
        <v>96</v>
      </c>
      <c r="B27" s="25" t="s">
        <v>97</v>
      </c>
      <c r="C27" s="26" t="s">
        <v>12</v>
      </c>
      <c r="D27" s="92">
        <v>12</v>
      </c>
      <c r="E27" s="110"/>
      <c r="F27" s="18">
        <f>+D27*E27</f>
        <v>0</v>
      </c>
    </row>
    <row r="28" spans="1:18" s="23" customFormat="1">
      <c r="A28" s="33" t="s">
        <v>98</v>
      </c>
      <c r="B28" s="33" t="s">
        <v>99</v>
      </c>
      <c r="C28" s="27"/>
      <c r="D28" s="42"/>
      <c r="E28" s="106"/>
      <c r="F28" s="44">
        <f>SUM(F29:F35)</f>
        <v>0</v>
      </c>
      <c r="G28" s="87"/>
      <c r="H28" s="88"/>
      <c r="I28" s="20"/>
      <c r="J28" s="21"/>
      <c r="K28" s="21"/>
      <c r="L28" s="22"/>
      <c r="N28" s="22"/>
      <c r="O28" s="22"/>
      <c r="P28" s="22"/>
      <c r="R28" s="22"/>
    </row>
    <row r="29" spans="1:18" s="91" customFormat="1" ht="25.5">
      <c r="A29" s="89" t="s">
        <v>100</v>
      </c>
      <c r="B29" s="90" t="s">
        <v>45</v>
      </c>
      <c r="C29" s="17"/>
      <c r="D29" s="45"/>
      <c r="E29" s="107"/>
      <c r="F29" s="24"/>
    </row>
    <row r="30" spans="1:18" s="91" customFormat="1">
      <c r="A30" s="19" t="s">
        <v>101</v>
      </c>
      <c r="B30" s="25" t="s">
        <v>102</v>
      </c>
      <c r="C30" s="26" t="s">
        <v>13</v>
      </c>
      <c r="D30" s="93">
        <v>80</v>
      </c>
      <c r="E30" s="110"/>
      <c r="F30" s="18">
        <f>+D30*E30</f>
        <v>0</v>
      </c>
    </row>
    <row r="31" spans="1:18" s="91" customFormat="1">
      <c r="A31" s="19" t="s">
        <v>103</v>
      </c>
      <c r="B31" s="25" t="s">
        <v>104</v>
      </c>
      <c r="C31" s="26" t="s">
        <v>8</v>
      </c>
      <c r="D31" s="93">
        <v>1950</v>
      </c>
      <c r="E31" s="110"/>
      <c r="F31" s="18">
        <f>+D31*E31</f>
        <v>0</v>
      </c>
    </row>
    <row r="32" spans="1:18" s="91" customFormat="1">
      <c r="A32" s="19" t="s">
        <v>105</v>
      </c>
      <c r="B32" s="25" t="s">
        <v>46</v>
      </c>
      <c r="C32" s="26" t="s">
        <v>13</v>
      </c>
      <c r="D32" s="93">
        <v>220</v>
      </c>
      <c r="E32" s="110"/>
      <c r="F32" s="18">
        <f>+D32*E32</f>
        <v>0</v>
      </c>
    </row>
    <row r="33" spans="1:18" s="91" customFormat="1" ht="38.25">
      <c r="A33" s="89" t="s">
        <v>106</v>
      </c>
      <c r="B33" s="90" t="s">
        <v>107</v>
      </c>
      <c r="C33" s="17"/>
      <c r="D33" s="45"/>
      <c r="E33" s="107"/>
      <c r="F33" s="24"/>
    </row>
    <row r="34" spans="1:18" s="91" customFormat="1">
      <c r="A34" s="19" t="s">
        <v>108</v>
      </c>
      <c r="B34" s="25" t="s">
        <v>109</v>
      </c>
      <c r="C34" s="26" t="s">
        <v>13</v>
      </c>
      <c r="D34" s="93">
        <v>200</v>
      </c>
      <c r="E34" s="110"/>
      <c r="F34" s="18">
        <f>+D34*E34</f>
        <v>0</v>
      </c>
    </row>
    <row r="35" spans="1:18" s="91" customFormat="1">
      <c r="A35" s="19" t="s">
        <v>110</v>
      </c>
      <c r="B35" s="25" t="s">
        <v>111</v>
      </c>
      <c r="C35" s="26" t="s">
        <v>13</v>
      </c>
      <c r="D35" s="93">
        <v>200</v>
      </c>
      <c r="E35" s="110"/>
      <c r="F35" s="18">
        <f>+D35*E35</f>
        <v>0</v>
      </c>
    </row>
    <row r="36" spans="1:18" ht="15.75">
      <c r="A36" s="1" t="s">
        <v>19</v>
      </c>
      <c r="B36" s="1" t="s">
        <v>26</v>
      </c>
      <c r="C36" s="2"/>
      <c r="D36" s="35"/>
      <c r="E36" s="98"/>
      <c r="F36" s="3"/>
    </row>
    <row r="37" spans="1:18" ht="15">
      <c r="A37" s="30" t="s">
        <v>20</v>
      </c>
      <c r="B37" s="30" t="s">
        <v>74</v>
      </c>
      <c r="C37" s="31"/>
      <c r="D37" s="39" t="s">
        <v>4</v>
      </c>
      <c r="E37" s="99"/>
      <c r="F37" s="34"/>
    </row>
    <row r="38" spans="1:18" ht="15">
      <c r="A38" s="28" t="s">
        <v>77</v>
      </c>
      <c r="B38" s="28" t="s">
        <v>29</v>
      </c>
      <c r="C38" s="29"/>
      <c r="D38" s="41" t="s">
        <v>4</v>
      </c>
      <c r="E38" s="105"/>
      <c r="F38" s="32">
        <f>F39+F51+F63</f>
        <v>0</v>
      </c>
    </row>
    <row r="39" spans="1:18" s="23" customFormat="1">
      <c r="A39" s="33" t="s">
        <v>112</v>
      </c>
      <c r="B39" s="33" t="s">
        <v>6</v>
      </c>
      <c r="C39" s="27"/>
      <c r="D39" s="42"/>
      <c r="E39" s="106"/>
      <c r="F39" s="44">
        <f>SUM(F40:F50)</f>
        <v>0</v>
      </c>
      <c r="G39" s="87"/>
      <c r="H39" s="88"/>
      <c r="I39" s="20"/>
      <c r="J39" s="21"/>
      <c r="K39" s="21"/>
      <c r="L39" s="22"/>
      <c r="N39" s="22"/>
      <c r="O39" s="22"/>
      <c r="P39" s="22"/>
      <c r="R39" s="22"/>
    </row>
    <row r="40" spans="1:18" s="91" customFormat="1">
      <c r="A40" s="89" t="s">
        <v>113</v>
      </c>
      <c r="B40" s="90" t="s">
        <v>33</v>
      </c>
      <c r="C40" s="17"/>
      <c r="D40" s="45"/>
      <c r="E40" s="107"/>
      <c r="F40" s="24"/>
    </row>
    <row r="41" spans="1:18" s="91" customFormat="1">
      <c r="A41" s="19" t="s">
        <v>114</v>
      </c>
      <c r="B41" s="25" t="s">
        <v>48</v>
      </c>
      <c r="C41" s="26" t="s">
        <v>7</v>
      </c>
      <c r="D41" s="93">
        <v>240</v>
      </c>
      <c r="E41" s="110"/>
      <c r="F41" s="18">
        <f>+D41*E41</f>
        <v>0</v>
      </c>
    </row>
    <row r="42" spans="1:18" s="91" customFormat="1">
      <c r="A42" s="19" t="s">
        <v>115</v>
      </c>
      <c r="B42" s="25" t="s">
        <v>116</v>
      </c>
      <c r="C42" s="26" t="s">
        <v>7</v>
      </c>
      <c r="D42" s="93">
        <v>150</v>
      </c>
      <c r="E42" s="110"/>
      <c r="F42" s="18">
        <f>+D42*E42</f>
        <v>0</v>
      </c>
    </row>
    <row r="43" spans="1:18" s="91" customFormat="1">
      <c r="A43" s="19" t="s">
        <v>117</v>
      </c>
      <c r="B43" s="25" t="s">
        <v>34</v>
      </c>
      <c r="C43" s="26" t="s">
        <v>7</v>
      </c>
      <c r="D43" s="93">
        <v>20</v>
      </c>
      <c r="E43" s="110"/>
      <c r="F43" s="18">
        <f>+D43*E43</f>
        <v>0</v>
      </c>
    </row>
    <row r="44" spans="1:18" s="91" customFormat="1" ht="24">
      <c r="A44" s="19" t="s">
        <v>118</v>
      </c>
      <c r="B44" s="25" t="s">
        <v>119</v>
      </c>
      <c r="C44" s="26" t="s">
        <v>8</v>
      </c>
      <c r="D44" s="93">
        <v>260</v>
      </c>
      <c r="E44" s="110"/>
      <c r="F44" s="18">
        <f>+D44*E44</f>
        <v>0</v>
      </c>
    </row>
    <row r="45" spans="1:18" s="91" customFormat="1">
      <c r="A45" s="89" t="s">
        <v>120</v>
      </c>
      <c r="B45" s="90" t="s">
        <v>35</v>
      </c>
      <c r="C45" s="17"/>
      <c r="D45" s="45"/>
      <c r="E45" s="107"/>
      <c r="F45" s="24"/>
    </row>
    <row r="46" spans="1:18" s="91" customFormat="1">
      <c r="A46" s="19" t="s">
        <v>121</v>
      </c>
      <c r="B46" s="25" t="s">
        <v>36</v>
      </c>
      <c r="C46" s="26" t="s">
        <v>8</v>
      </c>
      <c r="D46" s="93">
        <v>308</v>
      </c>
      <c r="E46" s="110"/>
      <c r="F46" s="18">
        <f>+D46*E46</f>
        <v>0</v>
      </c>
    </row>
    <row r="47" spans="1:18" s="91" customFormat="1" ht="24">
      <c r="A47" s="19" t="s">
        <v>122</v>
      </c>
      <c r="B47" s="25" t="s">
        <v>49</v>
      </c>
      <c r="C47" s="26" t="s">
        <v>8</v>
      </c>
      <c r="D47" s="93">
        <v>308</v>
      </c>
      <c r="E47" s="110"/>
      <c r="F47" s="18">
        <f>+D47*E47</f>
        <v>0</v>
      </c>
    </row>
    <row r="48" spans="1:18" s="91" customFormat="1">
      <c r="A48" s="89" t="s">
        <v>123</v>
      </c>
      <c r="B48" s="90" t="s">
        <v>9</v>
      </c>
      <c r="C48" s="17"/>
      <c r="D48" s="45"/>
      <c r="E48" s="107"/>
      <c r="F48" s="24"/>
    </row>
    <row r="49" spans="1:18" s="91" customFormat="1" ht="24">
      <c r="A49" s="19" t="s">
        <v>124</v>
      </c>
      <c r="B49" s="25" t="s">
        <v>50</v>
      </c>
      <c r="C49" s="26" t="s">
        <v>7</v>
      </c>
      <c r="D49" s="93">
        <v>84</v>
      </c>
      <c r="E49" s="110"/>
      <c r="F49" s="18">
        <f>+D49*E49</f>
        <v>0</v>
      </c>
    </row>
    <row r="50" spans="1:18" s="91" customFormat="1" ht="24">
      <c r="A50" s="19" t="s">
        <v>125</v>
      </c>
      <c r="B50" s="25" t="s">
        <v>51</v>
      </c>
      <c r="C50" s="26" t="s">
        <v>7</v>
      </c>
      <c r="D50" s="93">
        <v>150</v>
      </c>
      <c r="E50" s="110"/>
      <c r="F50" s="18">
        <f>+D50*E50</f>
        <v>0</v>
      </c>
    </row>
    <row r="51" spans="1:18" s="23" customFormat="1">
      <c r="A51" s="33" t="s">
        <v>126</v>
      </c>
      <c r="B51" s="33" t="s">
        <v>29</v>
      </c>
      <c r="C51" s="27"/>
      <c r="D51" s="42"/>
      <c r="E51" s="106"/>
      <c r="F51" s="44">
        <f>SUM(F52:F62)</f>
        <v>0</v>
      </c>
      <c r="G51" s="87"/>
      <c r="H51" s="88"/>
      <c r="I51" s="20"/>
      <c r="J51" s="21"/>
      <c r="K51" s="21"/>
      <c r="L51" s="22"/>
      <c r="N51" s="22"/>
      <c r="O51" s="22"/>
      <c r="P51" s="22"/>
      <c r="R51" s="22"/>
    </row>
    <row r="52" spans="1:18" s="91" customFormat="1" ht="38.25">
      <c r="A52" s="89" t="s">
        <v>127</v>
      </c>
      <c r="B52" s="90" t="s">
        <v>128</v>
      </c>
      <c r="C52" s="17"/>
      <c r="D52" s="45"/>
      <c r="E52" s="107"/>
      <c r="F52" s="24"/>
    </row>
    <row r="53" spans="1:18" s="91" customFormat="1">
      <c r="A53" s="19" t="s">
        <v>129</v>
      </c>
      <c r="B53" s="25" t="s">
        <v>130</v>
      </c>
      <c r="C53" s="26" t="s">
        <v>13</v>
      </c>
      <c r="D53" s="93">
        <v>185</v>
      </c>
      <c r="E53" s="110"/>
      <c r="F53" s="18">
        <f>+D53*E53</f>
        <v>0</v>
      </c>
    </row>
    <row r="54" spans="1:18" s="91" customFormat="1">
      <c r="A54" s="19" t="s">
        <v>131</v>
      </c>
      <c r="B54" s="25" t="s">
        <v>132</v>
      </c>
      <c r="C54" s="26" t="s">
        <v>13</v>
      </c>
      <c r="D54" s="93">
        <v>113</v>
      </c>
      <c r="E54" s="110"/>
      <c r="F54" s="18">
        <f>+D54*E54</f>
        <v>0</v>
      </c>
    </row>
    <row r="55" spans="1:18" s="91" customFormat="1" ht="38.25">
      <c r="A55" s="89" t="s">
        <v>133</v>
      </c>
      <c r="B55" s="90" t="s">
        <v>52</v>
      </c>
      <c r="C55" s="17"/>
      <c r="D55" s="45"/>
      <c r="E55" s="107"/>
      <c r="F55" s="24"/>
    </row>
    <row r="56" spans="1:18" s="91" customFormat="1" ht="24">
      <c r="A56" s="19" t="s">
        <v>134</v>
      </c>
      <c r="B56" s="25" t="s">
        <v>135</v>
      </c>
      <c r="C56" s="26" t="s">
        <v>12</v>
      </c>
      <c r="D56" s="92">
        <v>1</v>
      </c>
      <c r="E56" s="110"/>
      <c r="F56" s="18">
        <f t="shared" ref="F56:F62" si="0">+D56*E56</f>
        <v>0</v>
      </c>
    </row>
    <row r="57" spans="1:18" s="91" customFormat="1" ht="24">
      <c r="A57" s="19" t="s">
        <v>136</v>
      </c>
      <c r="B57" s="25" t="s">
        <v>137</v>
      </c>
      <c r="C57" s="26" t="s">
        <v>12</v>
      </c>
      <c r="D57" s="92">
        <v>1</v>
      </c>
      <c r="E57" s="110"/>
      <c r="F57" s="18">
        <f t="shared" si="0"/>
        <v>0</v>
      </c>
    </row>
    <row r="58" spans="1:18" s="91" customFormat="1" ht="24">
      <c r="A58" s="19" t="s">
        <v>138</v>
      </c>
      <c r="B58" s="25" t="s">
        <v>139</v>
      </c>
      <c r="C58" s="26" t="s">
        <v>12</v>
      </c>
      <c r="D58" s="92">
        <v>2</v>
      </c>
      <c r="E58" s="110"/>
      <c r="F58" s="18">
        <f t="shared" si="0"/>
        <v>0</v>
      </c>
    </row>
    <row r="59" spans="1:18" s="91" customFormat="1" ht="38.25">
      <c r="A59" s="89" t="s">
        <v>140</v>
      </c>
      <c r="B59" s="90" t="s">
        <v>141</v>
      </c>
      <c r="C59" s="17"/>
      <c r="D59" s="51"/>
      <c r="E59" s="107"/>
      <c r="F59" s="24"/>
    </row>
    <row r="60" spans="1:18" s="91" customFormat="1" ht="36">
      <c r="A60" s="19" t="s">
        <v>142</v>
      </c>
      <c r="B60" s="25" t="s">
        <v>143</v>
      </c>
      <c r="C60" s="26" t="s">
        <v>12</v>
      </c>
      <c r="D60" s="92">
        <v>1</v>
      </c>
      <c r="E60" s="110"/>
      <c r="F60" s="18">
        <f t="shared" si="0"/>
        <v>0</v>
      </c>
    </row>
    <row r="61" spans="1:18" s="91" customFormat="1" ht="38.25">
      <c r="A61" s="89" t="s">
        <v>144</v>
      </c>
      <c r="B61" s="90" t="s">
        <v>145</v>
      </c>
      <c r="C61" s="17"/>
      <c r="D61" s="51"/>
      <c r="E61" s="107"/>
      <c r="F61" s="24"/>
    </row>
    <row r="62" spans="1:18" s="91" customFormat="1">
      <c r="A62" s="19" t="s">
        <v>146</v>
      </c>
      <c r="B62" s="25" t="s">
        <v>147</v>
      </c>
      <c r="C62" s="26" t="s">
        <v>12</v>
      </c>
      <c r="D62" s="92">
        <v>14</v>
      </c>
      <c r="E62" s="110"/>
      <c r="F62" s="18">
        <f t="shared" si="0"/>
        <v>0</v>
      </c>
    </row>
    <row r="63" spans="1:18" s="23" customFormat="1">
      <c r="A63" s="33" t="s">
        <v>148</v>
      </c>
      <c r="B63" s="33" t="s">
        <v>477</v>
      </c>
      <c r="C63" s="27"/>
      <c r="D63" s="52"/>
      <c r="E63" s="106"/>
      <c r="F63" s="44">
        <f>SUM(F64:F67)</f>
        <v>0</v>
      </c>
      <c r="G63" s="87"/>
      <c r="H63" s="88"/>
      <c r="I63" s="20"/>
      <c r="J63" s="21"/>
      <c r="K63" s="21"/>
      <c r="L63" s="22"/>
      <c r="N63" s="22"/>
      <c r="O63" s="22"/>
      <c r="P63" s="22"/>
      <c r="R63" s="22"/>
    </row>
    <row r="64" spans="1:18" s="91" customFormat="1">
      <c r="A64" s="89" t="s">
        <v>149</v>
      </c>
      <c r="B64" s="90" t="s">
        <v>150</v>
      </c>
      <c r="C64" s="17"/>
      <c r="D64" s="51"/>
      <c r="E64" s="107"/>
      <c r="F64" s="24"/>
    </row>
    <row r="65" spans="1:18" s="91" customFormat="1">
      <c r="A65" s="19" t="s">
        <v>151</v>
      </c>
      <c r="B65" s="25" t="s">
        <v>152</v>
      </c>
      <c r="C65" s="26" t="s">
        <v>24</v>
      </c>
      <c r="D65" s="92">
        <v>1</v>
      </c>
      <c r="E65" s="110"/>
      <c r="F65" s="18">
        <f t="shared" ref="F65" si="1">+D65*E65</f>
        <v>0</v>
      </c>
    </row>
    <row r="66" spans="1:18" s="91" customFormat="1">
      <c r="A66" s="89" t="s">
        <v>153</v>
      </c>
      <c r="B66" s="90" t="s">
        <v>39</v>
      </c>
      <c r="C66" s="17"/>
      <c r="D66" s="45"/>
      <c r="E66" s="107"/>
      <c r="F66" s="24"/>
    </row>
    <row r="67" spans="1:18" s="91" customFormat="1">
      <c r="A67" s="19" t="s">
        <v>154</v>
      </c>
      <c r="B67" s="25" t="s">
        <v>40</v>
      </c>
      <c r="C67" s="26" t="s">
        <v>13</v>
      </c>
      <c r="D67" s="93">
        <v>298</v>
      </c>
      <c r="E67" s="110"/>
      <c r="F67" s="18">
        <f t="shared" ref="F67" si="2">+D67*E67</f>
        <v>0</v>
      </c>
    </row>
    <row r="68" spans="1:18" ht="15.75">
      <c r="A68" s="1" t="s">
        <v>19</v>
      </c>
      <c r="B68" s="1" t="s">
        <v>26</v>
      </c>
      <c r="C68" s="2"/>
      <c r="D68" s="35"/>
      <c r="E68" s="98"/>
      <c r="F68" s="3"/>
    </row>
    <row r="69" spans="1:18" ht="15">
      <c r="A69" s="30" t="s">
        <v>20</v>
      </c>
      <c r="B69" s="30" t="s">
        <v>74</v>
      </c>
      <c r="C69" s="31"/>
      <c r="D69" s="39" t="s">
        <v>4</v>
      </c>
      <c r="E69" s="99"/>
      <c r="F69" s="34"/>
    </row>
    <row r="70" spans="1:18" ht="15">
      <c r="A70" s="28" t="s">
        <v>78</v>
      </c>
      <c r="B70" s="28" t="s">
        <v>79</v>
      </c>
      <c r="C70" s="29"/>
      <c r="D70" s="41" t="s">
        <v>4</v>
      </c>
      <c r="E70" s="105"/>
      <c r="F70" s="32">
        <f>F71+F87+F116+F141</f>
        <v>0</v>
      </c>
    </row>
    <row r="71" spans="1:18" s="23" customFormat="1">
      <c r="A71" s="33" t="s">
        <v>155</v>
      </c>
      <c r="B71" s="33" t="s">
        <v>478</v>
      </c>
      <c r="C71" s="27"/>
      <c r="D71" s="42"/>
      <c r="E71" s="106"/>
      <c r="F71" s="44">
        <f>SUM(F72:F86)</f>
        <v>0</v>
      </c>
      <c r="G71" s="87"/>
      <c r="H71" s="88"/>
      <c r="I71" s="20"/>
      <c r="J71" s="21"/>
      <c r="K71" s="21"/>
      <c r="L71" s="22"/>
      <c r="N71" s="22"/>
      <c r="O71" s="22"/>
      <c r="P71" s="22"/>
      <c r="R71" s="22"/>
    </row>
    <row r="72" spans="1:18" s="91" customFormat="1">
      <c r="A72" s="89" t="s">
        <v>156</v>
      </c>
      <c r="B72" s="90" t="s">
        <v>58</v>
      </c>
      <c r="C72" s="17"/>
      <c r="D72" s="45"/>
      <c r="E72" s="107"/>
      <c r="F72" s="24"/>
    </row>
    <row r="73" spans="1:18" s="91" customFormat="1">
      <c r="A73" s="19" t="s">
        <v>157</v>
      </c>
      <c r="B73" s="25" t="s">
        <v>48</v>
      </c>
      <c r="C73" s="26" t="s">
        <v>7</v>
      </c>
      <c r="D73" s="93">
        <v>216</v>
      </c>
      <c r="E73" s="110"/>
      <c r="F73" s="18">
        <f>+D73*E73</f>
        <v>0</v>
      </c>
    </row>
    <row r="74" spans="1:18" s="91" customFormat="1">
      <c r="A74" s="19" t="s">
        <v>158</v>
      </c>
      <c r="B74" s="25" t="s">
        <v>116</v>
      </c>
      <c r="C74" s="26" t="s">
        <v>7</v>
      </c>
      <c r="D74" s="93">
        <v>100</v>
      </c>
      <c r="E74" s="110"/>
      <c r="F74" s="18">
        <f>+D74*E74</f>
        <v>0</v>
      </c>
    </row>
    <row r="75" spans="1:18" s="91" customFormat="1">
      <c r="A75" s="19" t="s">
        <v>159</v>
      </c>
      <c r="B75" s="25" t="s">
        <v>34</v>
      </c>
      <c r="C75" s="26" t="s">
        <v>7</v>
      </c>
      <c r="D75" s="93">
        <v>16</v>
      </c>
      <c r="E75" s="110"/>
      <c r="F75" s="18">
        <f>+D75*E75</f>
        <v>0</v>
      </c>
    </row>
    <row r="76" spans="1:18" s="91" customFormat="1" ht="24">
      <c r="A76" s="19" t="s">
        <v>160</v>
      </c>
      <c r="B76" s="25" t="s">
        <v>119</v>
      </c>
      <c r="C76" s="26" t="s">
        <v>8</v>
      </c>
      <c r="D76" s="93">
        <v>300</v>
      </c>
      <c r="E76" s="110"/>
      <c r="F76" s="18">
        <f>+D76*E76</f>
        <v>0</v>
      </c>
    </row>
    <row r="77" spans="1:18" s="91" customFormat="1">
      <c r="A77" s="89" t="s">
        <v>161</v>
      </c>
      <c r="B77" s="90" t="s">
        <v>35</v>
      </c>
      <c r="C77" s="17"/>
      <c r="D77" s="45"/>
      <c r="E77" s="107"/>
      <c r="F77" s="24"/>
    </row>
    <row r="78" spans="1:18" s="91" customFormat="1">
      <c r="A78" s="19" t="s">
        <v>162</v>
      </c>
      <c r="B78" s="25" t="s">
        <v>36</v>
      </c>
      <c r="C78" s="26" t="s">
        <v>8</v>
      </c>
      <c r="D78" s="93">
        <v>220</v>
      </c>
      <c r="E78" s="110"/>
      <c r="F78" s="18">
        <f>+D78*E78</f>
        <v>0</v>
      </c>
    </row>
    <row r="79" spans="1:18" s="91" customFormat="1">
      <c r="A79" s="89" t="s">
        <v>163</v>
      </c>
      <c r="B79" s="90" t="s">
        <v>9</v>
      </c>
      <c r="C79" s="17"/>
      <c r="D79" s="45"/>
      <c r="E79" s="107"/>
      <c r="F79" s="24"/>
    </row>
    <row r="80" spans="1:18" s="91" customFormat="1" ht="24">
      <c r="A80" s="19" t="s">
        <v>164</v>
      </c>
      <c r="B80" s="25" t="s">
        <v>59</v>
      </c>
      <c r="C80" s="26" t="s">
        <v>7</v>
      </c>
      <c r="D80" s="93">
        <v>190</v>
      </c>
      <c r="E80" s="110"/>
      <c r="F80" s="18">
        <f>+D80*E80</f>
        <v>0</v>
      </c>
    </row>
    <row r="81" spans="1:18" s="91" customFormat="1" ht="24">
      <c r="A81" s="19" t="s">
        <v>165</v>
      </c>
      <c r="B81" s="25" t="s">
        <v>166</v>
      </c>
      <c r="C81" s="26" t="s">
        <v>7</v>
      </c>
      <c r="D81" s="93">
        <v>2</v>
      </c>
      <c r="E81" s="110"/>
      <c r="F81" s="18">
        <f>+D81*E81</f>
        <v>0</v>
      </c>
    </row>
    <row r="82" spans="1:18" s="91" customFormat="1" ht="24">
      <c r="A82" s="19" t="s">
        <v>167</v>
      </c>
      <c r="B82" s="25" t="s">
        <v>51</v>
      </c>
      <c r="C82" s="26" t="s">
        <v>7</v>
      </c>
      <c r="D82" s="93">
        <v>100</v>
      </c>
      <c r="E82" s="110"/>
      <c r="F82" s="18">
        <f>+D82*E82</f>
        <v>0</v>
      </c>
    </row>
    <row r="83" spans="1:18" s="91" customFormat="1">
      <c r="A83" s="89" t="s">
        <v>168</v>
      </c>
      <c r="B83" s="90" t="s">
        <v>169</v>
      </c>
      <c r="C83" s="17"/>
      <c r="D83" s="45"/>
      <c r="E83" s="107"/>
      <c r="F83" s="24"/>
    </row>
    <row r="84" spans="1:18" s="91" customFormat="1" ht="24">
      <c r="A84" s="19" t="s">
        <v>170</v>
      </c>
      <c r="B84" s="25" t="s">
        <v>60</v>
      </c>
      <c r="C84" s="26" t="s">
        <v>12</v>
      </c>
      <c r="D84" s="92">
        <v>3</v>
      </c>
      <c r="E84" s="110"/>
      <c r="F84" s="18">
        <f>+D84*E84</f>
        <v>0</v>
      </c>
    </row>
    <row r="85" spans="1:18" s="91" customFormat="1" ht="24">
      <c r="A85" s="19" t="s">
        <v>171</v>
      </c>
      <c r="B85" s="25" t="s">
        <v>61</v>
      </c>
      <c r="C85" s="26" t="s">
        <v>7</v>
      </c>
      <c r="D85" s="93">
        <v>1</v>
      </c>
      <c r="E85" s="110"/>
      <c r="F85" s="18">
        <f>+D85*E85</f>
        <v>0</v>
      </c>
    </row>
    <row r="86" spans="1:18" s="91" customFormat="1">
      <c r="A86" s="19" t="s">
        <v>172</v>
      </c>
      <c r="B86" s="25" t="s">
        <v>62</v>
      </c>
      <c r="C86" s="26" t="s">
        <v>14</v>
      </c>
      <c r="D86" s="92">
        <v>1</v>
      </c>
      <c r="E86" s="110"/>
      <c r="F86" s="18">
        <f t="shared" ref="F86" si="3">+D86*E86</f>
        <v>0</v>
      </c>
    </row>
    <row r="87" spans="1:18" s="23" customFormat="1">
      <c r="A87" s="33" t="s">
        <v>173</v>
      </c>
      <c r="B87" s="33" t="s">
        <v>479</v>
      </c>
      <c r="C87" s="27"/>
      <c r="D87" s="42"/>
      <c r="E87" s="106"/>
      <c r="F87" s="44">
        <f>SUM(F88:F115)</f>
        <v>0</v>
      </c>
      <c r="G87" s="87"/>
      <c r="H87" s="88"/>
      <c r="I87" s="20"/>
      <c r="J87" s="21"/>
      <c r="K87" s="21"/>
      <c r="L87" s="22"/>
      <c r="N87" s="22"/>
      <c r="O87" s="22"/>
      <c r="P87" s="22"/>
      <c r="R87" s="22"/>
    </row>
    <row r="88" spans="1:18" s="91" customFormat="1">
      <c r="A88" s="89" t="s">
        <v>174</v>
      </c>
      <c r="B88" s="90" t="s">
        <v>63</v>
      </c>
      <c r="C88" s="17"/>
      <c r="D88" s="45"/>
      <c r="E88" s="107"/>
      <c r="F88" s="24"/>
    </row>
    <row r="89" spans="1:18" s="91" customFormat="1">
      <c r="A89" s="19" t="s">
        <v>175</v>
      </c>
      <c r="B89" s="25" t="s">
        <v>176</v>
      </c>
      <c r="C89" s="26" t="s">
        <v>13</v>
      </c>
      <c r="D89" s="93">
        <v>215</v>
      </c>
      <c r="E89" s="110"/>
      <c r="F89" s="18">
        <f>+D89*E89</f>
        <v>0</v>
      </c>
    </row>
    <row r="90" spans="1:18" s="91" customFormat="1">
      <c r="A90" s="19" t="s">
        <v>367</v>
      </c>
      <c r="B90" s="25" t="s">
        <v>368</v>
      </c>
      <c r="C90" s="26" t="s">
        <v>12</v>
      </c>
      <c r="D90" s="92">
        <v>10</v>
      </c>
      <c r="E90" s="110"/>
      <c r="F90" s="18">
        <f>+D90*E90</f>
        <v>0</v>
      </c>
    </row>
    <row r="91" spans="1:18" s="91" customFormat="1" ht="25.5">
      <c r="A91" s="89" t="s">
        <v>177</v>
      </c>
      <c r="B91" s="90" t="s">
        <v>369</v>
      </c>
      <c r="C91" s="17"/>
      <c r="D91" s="51"/>
      <c r="E91" s="107"/>
      <c r="F91" s="24"/>
    </row>
    <row r="92" spans="1:18" s="91" customFormat="1">
      <c r="A92" s="19" t="s">
        <v>178</v>
      </c>
      <c r="B92" s="25" t="s">
        <v>185</v>
      </c>
      <c r="C92" s="26" t="s">
        <v>12</v>
      </c>
      <c r="D92" s="92">
        <v>1</v>
      </c>
      <c r="E92" s="110"/>
      <c r="F92" s="18">
        <f t="shared" ref="F92:F98" si="4">+D92*E92</f>
        <v>0</v>
      </c>
    </row>
    <row r="93" spans="1:18" s="91" customFormat="1">
      <c r="A93" s="19" t="s">
        <v>180</v>
      </c>
      <c r="B93" s="25" t="s">
        <v>187</v>
      </c>
      <c r="C93" s="26" t="s">
        <v>12</v>
      </c>
      <c r="D93" s="92">
        <v>2</v>
      </c>
      <c r="E93" s="110"/>
      <c r="F93" s="18">
        <f t="shared" si="4"/>
        <v>0</v>
      </c>
    </row>
    <row r="94" spans="1:18" s="91" customFormat="1">
      <c r="A94" s="19" t="s">
        <v>182</v>
      </c>
      <c r="B94" s="25" t="s">
        <v>194</v>
      </c>
      <c r="C94" s="26" t="s">
        <v>12</v>
      </c>
      <c r="D94" s="92">
        <v>1</v>
      </c>
      <c r="E94" s="110"/>
      <c r="F94" s="18">
        <f t="shared" si="4"/>
        <v>0</v>
      </c>
    </row>
    <row r="95" spans="1:18" s="91" customFormat="1">
      <c r="A95" s="19" t="s">
        <v>184</v>
      </c>
      <c r="B95" s="25" t="s">
        <v>195</v>
      </c>
      <c r="C95" s="26" t="s">
        <v>12</v>
      </c>
      <c r="D95" s="92">
        <v>1</v>
      </c>
      <c r="E95" s="110"/>
      <c r="F95" s="18">
        <f t="shared" si="4"/>
        <v>0</v>
      </c>
    </row>
    <row r="96" spans="1:18" s="91" customFormat="1">
      <c r="A96" s="19" t="s">
        <v>186</v>
      </c>
      <c r="B96" s="25" t="s">
        <v>201</v>
      </c>
      <c r="C96" s="26" t="s">
        <v>12</v>
      </c>
      <c r="D96" s="92">
        <v>1</v>
      </c>
      <c r="E96" s="110"/>
      <c r="F96" s="18">
        <f t="shared" si="4"/>
        <v>0</v>
      </c>
    </row>
    <row r="97" spans="1:6" s="91" customFormat="1">
      <c r="A97" s="19" t="s">
        <v>188</v>
      </c>
      <c r="B97" s="25" t="s">
        <v>197</v>
      </c>
      <c r="C97" s="26" t="s">
        <v>12</v>
      </c>
      <c r="D97" s="92">
        <v>1</v>
      </c>
      <c r="E97" s="110"/>
      <c r="F97" s="18">
        <f t="shared" si="4"/>
        <v>0</v>
      </c>
    </row>
    <row r="98" spans="1:6" s="91" customFormat="1">
      <c r="A98" s="19" t="s">
        <v>190</v>
      </c>
      <c r="B98" s="94" t="s">
        <v>193</v>
      </c>
      <c r="C98" s="26" t="s">
        <v>12</v>
      </c>
      <c r="D98" s="92">
        <v>1</v>
      </c>
      <c r="E98" s="110"/>
      <c r="F98" s="18">
        <f t="shared" si="4"/>
        <v>0</v>
      </c>
    </row>
    <row r="99" spans="1:6" s="91" customFormat="1" ht="25.5">
      <c r="A99" s="89" t="s">
        <v>370</v>
      </c>
      <c r="B99" s="90" t="s">
        <v>366</v>
      </c>
      <c r="C99" s="26"/>
      <c r="D99" s="92"/>
      <c r="E99" s="107"/>
      <c r="F99" s="18"/>
    </row>
    <row r="100" spans="1:6" s="91" customFormat="1">
      <c r="A100" s="19" t="s">
        <v>371</v>
      </c>
      <c r="B100" s="25" t="s">
        <v>181</v>
      </c>
      <c r="C100" s="26" t="s">
        <v>12</v>
      </c>
      <c r="D100" s="92">
        <v>2</v>
      </c>
      <c r="E100" s="110"/>
      <c r="F100" s="18">
        <f t="shared" ref="F100:F105" si="5">+D100*E100</f>
        <v>0</v>
      </c>
    </row>
    <row r="101" spans="1:6" s="91" customFormat="1">
      <c r="A101" s="19" t="s">
        <v>372</v>
      </c>
      <c r="B101" s="25" t="s">
        <v>189</v>
      </c>
      <c r="C101" s="26" t="s">
        <v>12</v>
      </c>
      <c r="D101" s="92">
        <v>1</v>
      </c>
      <c r="E101" s="110"/>
      <c r="F101" s="18">
        <f t="shared" si="5"/>
        <v>0</v>
      </c>
    </row>
    <row r="102" spans="1:6" s="91" customFormat="1" ht="14.25" customHeight="1">
      <c r="A102" s="19" t="s">
        <v>373</v>
      </c>
      <c r="B102" s="25" t="s">
        <v>191</v>
      </c>
      <c r="C102" s="26" t="s">
        <v>12</v>
      </c>
      <c r="D102" s="92">
        <v>6</v>
      </c>
      <c r="E102" s="110"/>
      <c r="F102" s="18">
        <f t="shared" si="5"/>
        <v>0</v>
      </c>
    </row>
    <row r="103" spans="1:6" s="91" customFormat="1">
      <c r="A103" s="19" t="s">
        <v>374</v>
      </c>
      <c r="B103" s="25" t="s">
        <v>196</v>
      </c>
      <c r="C103" s="26" t="s">
        <v>12</v>
      </c>
      <c r="D103" s="92">
        <v>1</v>
      </c>
      <c r="E103" s="110"/>
      <c r="F103" s="18">
        <f t="shared" si="5"/>
        <v>0</v>
      </c>
    </row>
    <row r="104" spans="1:6" s="91" customFormat="1">
      <c r="A104" s="19" t="s">
        <v>375</v>
      </c>
      <c r="B104" s="25" t="s">
        <v>198</v>
      </c>
      <c r="C104" s="26" t="s">
        <v>12</v>
      </c>
      <c r="D104" s="92">
        <v>1</v>
      </c>
      <c r="E104" s="110"/>
      <c r="F104" s="18">
        <f t="shared" si="5"/>
        <v>0</v>
      </c>
    </row>
    <row r="105" spans="1:6" s="91" customFormat="1">
      <c r="A105" s="19" t="s">
        <v>376</v>
      </c>
      <c r="B105" s="25" t="s">
        <v>199</v>
      </c>
      <c r="C105" s="26" t="s">
        <v>12</v>
      </c>
      <c r="D105" s="92">
        <v>1</v>
      </c>
      <c r="E105" s="110"/>
      <c r="F105" s="18">
        <f t="shared" si="5"/>
        <v>0</v>
      </c>
    </row>
    <row r="106" spans="1:6" s="91" customFormat="1" ht="89.25">
      <c r="A106" s="89" t="s">
        <v>377</v>
      </c>
      <c r="B106" s="90" t="s">
        <v>378</v>
      </c>
      <c r="C106" s="26"/>
      <c r="D106" s="92"/>
      <c r="E106" s="107"/>
      <c r="F106" s="18"/>
    </row>
    <row r="107" spans="1:6" s="91" customFormat="1">
      <c r="A107" s="19" t="s">
        <v>379</v>
      </c>
      <c r="B107" s="25" t="s">
        <v>183</v>
      </c>
      <c r="C107" s="26" t="s">
        <v>12</v>
      </c>
      <c r="D107" s="92">
        <v>2</v>
      </c>
      <c r="E107" s="110"/>
      <c r="F107" s="18">
        <f>+D107*E107</f>
        <v>0</v>
      </c>
    </row>
    <row r="108" spans="1:6" s="91" customFormat="1" ht="38.25">
      <c r="A108" s="89" t="s">
        <v>380</v>
      </c>
      <c r="B108" s="90" t="s">
        <v>381</v>
      </c>
      <c r="D108" s="95"/>
      <c r="E108" s="108"/>
    </row>
    <row r="109" spans="1:6" s="91" customFormat="1">
      <c r="A109" s="19" t="s">
        <v>382</v>
      </c>
      <c r="B109" s="25" t="s">
        <v>179</v>
      </c>
      <c r="C109" s="26" t="s">
        <v>12</v>
      </c>
      <c r="D109" s="92">
        <v>3</v>
      </c>
      <c r="E109" s="110"/>
      <c r="F109" s="18">
        <f>+D109*E109</f>
        <v>0</v>
      </c>
    </row>
    <row r="110" spans="1:6" s="91" customFormat="1">
      <c r="A110" s="19" t="s">
        <v>383</v>
      </c>
      <c r="B110" s="25" t="s">
        <v>200</v>
      </c>
      <c r="C110" s="26" t="s">
        <v>12</v>
      </c>
      <c r="D110" s="92">
        <v>1</v>
      </c>
      <c r="E110" s="110"/>
      <c r="F110" s="18">
        <f>+D110*E110</f>
        <v>0</v>
      </c>
    </row>
    <row r="111" spans="1:6" s="91" customFormat="1" ht="38.25">
      <c r="A111" s="89" t="s">
        <v>384</v>
      </c>
      <c r="B111" s="90" t="s">
        <v>385</v>
      </c>
      <c r="D111" s="95"/>
      <c r="E111" s="108"/>
    </row>
    <row r="112" spans="1:6" s="91" customFormat="1">
      <c r="A112" s="19" t="s">
        <v>386</v>
      </c>
      <c r="B112" s="25" t="s">
        <v>387</v>
      </c>
      <c r="C112" s="26" t="s">
        <v>12</v>
      </c>
      <c r="D112" s="92">
        <v>1</v>
      </c>
      <c r="E112" s="110"/>
      <c r="F112" s="18">
        <f>+D112*E112</f>
        <v>0</v>
      </c>
    </row>
    <row r="113" spans="1:18" s="91" customFormat="1">
      <c r="A113" s="19" t="s">
        <v>388</v>
      </c>
      <c r="B113" s="25" t="s">
        <v>69</v>
      </c>
      <c r="C113" s="26" t="s">
        <v>12</v>
      </c>
      <c r="D113" s="92">
        <v>1</v>
      </c>
      <c r="E113" s="110"/>
      <c r="F113" s="18">
        <f>+D113*E113</f>
        <v>0</v>
      </c>
    </row>
    <row r="114" spans="1:18" s="91" customFormat="1" ht="51">
      <c r="A114" s="89" t="s">
        <v>389</v>
      </c>
      <c r="B114" s="90" t="s">
        <v>390</v>
      </c>
      <c r="D114" s="95"/>
      <c r="E114" s="108"/>
    </row>
    <row r="115" spans="1:18" s="91" customFormat="1">
      <c r="A115" s="19" t="s">
        <v>391</v>
      </c>
      <c r="B115" s="25" t="s">
        <v>192</v>
      </c>
      <c r="C115" s="26" t="s">
        <v>12</v>
      </c>
      <c r="D115" s="92">
        <v>1</v>
      </c>
      <c r="E115" s="110"/>
      <c r="F115" s="18">
        <f>+D115*E115</f>
        <v>0</v>
      </c>
    </row>
    <row r="116" spans="1:18" s="23" customFormat="1">
      <c r="A116" s="33" t="s">
        <v>202</v>
      </c>
      <c r="B116" s="33" t="s">
        <v>480</v>
      </c>
      <c r="C116" s="27"/>
      <c r="D116" s="42"/>
      <c r="E116" s="106"/>
      <c r="F116" s="44">
        <f>SUM(F117:F140)</f>
        <v>0</v>
      </c>
      <c r="G116" s="87"/>
      <c r="H116" s="88"/>
      <c r="I116" s="20"/>
      <c r="J116" s="21"/>
      <c r="K116" s="21"/>
      <c r="L116" s="22"/>
      <c r="N116" s="22"/>
      <c r="O116" s="22"/>
      <c r="P116" s="22"/>
      <c r="R116" s="22"/>
    </row>
    <row r="117" spans="1:18" s="91" customFormat="1" ht="25.5">
      <c r="A117" s="89" t="s">
        <v>203</v>
      </c>
      <c r="B117" s="90" t="s">
        <v>204</v>
      </c>
      <c r="C117" s="17"/>
      <c r="D117" s="45"/>
      <c r="E117" s="107"/>
      <c r="F117" s="24"/>
    </row>
    <row r="118" spans="1:18" s="91" customFormat="1">
      <c r="A118" s="19" t="s">
        <v>205</v>
      </c>
      <c r="B118" s="25" t="s">
        <v>206</v>
      </c>
      <c r="C118" s="26" t="s">
        <v>13</v>
      </c>
      <c r="D118" s="93">
        <v>211</v>
      </c>
      <c r="E118" s="110"/>
      <c r="F118" s="18">
        <f>+D118*E118</f>
        <v>0</v>
      </c>
    </row>
    <row r="119" spans="1:18" s="91" customFormat="1">
      <c r="A119" s="89" t="s">
        <v>207</v>
      </c>
      <c r="B119" s="90" t="s">
        <v>64</v>
      </c>
      <c r="C119" s="17"/>
      <c r="D119" s="45"/>
      <c r="E119" s="107"/>
      <c r="F119" s="24"/>
    </row>
    <row r="120" spans="1:18" s="91" customFormat="1">
      <c r="A120" s="19" t="s">
        <v>208</v>
      </c>
      <c r="B120" s="25" t="s">
        <v>209</v>
      </c>
      <c r="C120" s="26" t="s">
        <v>12</v>
      </c>
      <c r="D120" s="92">
        <v>10</v>
      </c>
      <c r="E120" s="110"/>
      <c r="F120" s="18">
        <f t="shared" ref="F120:F131" si="6">+D120*E120</f>
        <v>0</v>
      </c>
    </row>
    <row r="121" spans="1:18" s="91" customFormat="1">
      <c r="A121" s="89" t="s">
        <v>210</v>
      </c>
      <c r="B121" s="90" t="s">
        <v>65</v>
      </c>
      <c r="C121" s="17"/>
      <c r="D121" s="51"/>
      <c r="E121" s="107"/>
      <c r="F121" s="24"/>
    </row>
    <row r="122" spans="1:18" s="91" customFormat="1">
      <c r="A122" s="19" t="s">
        <v>211</v>
      </c>
      <c r="B122" s="25" t="s">
        <v>212</v>
      </c>
      <c r="C122" s="26" t="s">
        <v>12</v>
      </c>
      <c r="D122" s="92">
        <v>16</v>
      </c>
      <c r="E122" s="110"/>
      <c r="F122" s="18">
        <f t="shared" si="6"/>
        <v>0</v>
      </c>
    </row>
    <row r="123" spans="1:18" s="91" customFormat="1">
      <c r="A123" s="19" t="s">
        <v>213</v>
      </c>
      <c r="B123" s="25" t="s">
        <v>66</v>
      </c>
      <c r="C123" s="26" t="s">
        <v>12</v>
      </c>
      <c r="D123" s="92">
        <v>3</v>
      </c>
      <c r="E123" s="110"/>
      <c r="F123" s="18">
        <f t="shared" si="6"/>
        <v>0</v>
      </c>
    </row>
    <row r="124" spans="1:18" s="91" customFormat="1">
      <c r="A124" s="89" t="s">
        <v>214</v>
      </c>
      <c r="B124" s="90" t="s">
        <v>67</v>
      </c>
      <c r="C124" s="17"/>
      <c r="D124" s="51"/>
      <c r="E124" s="107"/>
      <c r="F124" s="24"/>
    </row>
    <row r="125" spans="1:18" s="91" customFormat="1">
      <c r="A125" s="19" t="s">
        <v>215</v>
      </c>
      <c r="B125" s="25" t="s">
        <v>68</v>
      </c>
      <c r="C125" s="26" t="s">
        <v>12</v>
      </c>
      <c r="D125" s="92">
        <v>1</v>
      </c>
      <c r="E125" s="110"/>
      <c r="F125" s="18">
        <f t="shared" ref="F125" si="7">+D125*E125</f>
        <v>0</v>
      </c>
    </row>
    <row r="126" spans="1:18" s="91" customFormat="1">
      <c r="A126" s="19" t="s">
        <v>216</v>
      </c>
      <c r="B126" s="25" t="s">
        <v>69</v>
      </c>
      <c r="C126" s="26" t="s">
        <v>12</v>
      </c>
      <c r="D126" s="92">
        <v>1</v>
      </c>
      <c r="E126" s="110"/>
      <c r="F126" s="18">
        <f t="shared" si="6"/>
        <v>0</v>
      </c>
    </row>
    <row r="127" spans="1:18" s="91" customFormat="1">
      <c r="A127" s="89" t="s">
        <v>217</v>
      </c>
      <c r="B127" s="90" t="s">
        <v>218</v>
      </c>
      <c r="C127" s="17"/>
      <c r="D127" s="51"/>
      <c r="E127" s="107"/>
      <c r="F127" s="24"/>
    </row>
    <row r="128" spans="1:18" s="91" customFormat="1">
      <c r="A128" s="19" t="s">
        <v>219</v>
      </c>
      <c r="B128" s="25" t="s">
        <v>220</v>
      </c>
      <c r="C128" s="26" t="s">
        <v>12</v>
      </c>
      <c r="D128" s="92">
        <v>1</v>
      </c>
      <c r="E128" s="110"/>
      <c r="F128" s="18">
        <f t="shared" si="6"/>
        <v>0</v>
      </c>
    </row>
    <row r="129" spans="1:18" s="91" customFormat="1">
      <c r="A129" s="89" t="s">
        <v>221</v>
      </c>
      <c r="B129" s="90" t="s">
        <v>222</v>
      </c>
      <c r="C129" s="17"/>
      <c r="D129" s="51"/>
      <c r="E129" s="107"/>
      <c r="F129" s="24"/>
    </row>
    <row r="130" spans="1:18" s="91" customFormat="1">
      <c r="A130" s="19" t="s">
        <v>223</v>
      </c>
      <c r="B130" s="25" t="s">
        <v>224</v>
      </c>
      <c r="C130" s="26" t="s">
        <v>12</v>
      </c>
      <c r="D130" s="92">
        <v>1</v>
      </c>
      <c r="E130" s="110"/>
      <c r="F130" s="18">
        <f t="shared" si="6"/>
        <v>0</v>
      </c>
    </row>
    <row r="131" spans="1:18" s="91" customFormat="1">
      <c r="A131" s="19" t="s">
        <v>225</v>
      </c>
      <c r="B131" s="25" t="s">
        <v>226</v>
      </c>
      <c r="C131" s="26" t="s">
        <v>12</v>
      </c>
      <c r="D131" s="92">
        <v>3</v>
      </c>
      <c r="E131" s="110"/>
      <c r="F131" s="18">
        <f t="shared" si="6"/>
        <v>0</v>
      </c>
    </row>
    <row r="132" spans="1:18" s="91" customFormat="1">
      <c r="A132" s="89" t="s">
        <v>227</v>
      </c>
      <c r="B132" s="90" t="s">
        <v>228</v>
      </c>
      <c r="C132" s="17"/>
      <c r="D132" s="51"/>
      <c r="E132" s="107"/>
      <c r="F132" s="24"/>
    </row>
    <row r="133" spans="1:18" s="91" customFormat="1">
      <c r="A133" s="19" t="s">
        <v>229</v>
      </c>
      <c r="B133" s="25" t="s">
        <v>212</v>
      </c>
      <c r="C133" s="26" t="s">
        <v>12</v>
      </c>
      <c r="D133" s="92">
        <v>2</v>
      </c>
      <c r="E133" s="110"/>
      <c r="F133" s="18">
        <f t="shared" ref="F133" si="8">+D133*E133</f>
        <v>0</v>
      </c>
    </row>
    <row r="134" spans="1:18" s="91" customFormat="1">
      <c r="A134" s="89" t="s">
        <v>230</v>
      </c>
      <c r="B134" s="90" t="s">
        <v>231</v>
      </c>
      <c r="C134" s="17"/>
      <c r="D134" s="45"/>
      <c r="E134" s="107"/>
      <c r="F134" s="24"/>
    </row>
    <row r="135" spans="1:18" s="91" customFormat="1">
      <c r="A135" s="19" t="s">
        <v>232</v>
      </c>
      <c r="B135" s="25" t="s">
        <v>70</v>
      </c>
      <c r="C135" s="26" t="s">
        <v>13</v>
      </c>
      <c r="D135" s="93">
        <v>211</v>
      </c>
      <c r="E135" s="110"/>
      <c r="F135" s="18">
        <f t="shared" ref="F135" si="9">+D135*E135</f>
        <v>0</v>
      </c>
    </row>
    <row r="136" spans="1:18" s="91" customFormat="1">
      <c r="A136" s="89" t="s">
        <v>233</v>
      </c>
      <c r="B136" s="90" t="s">
        <v>71</v>
      </c>
      <c r="C136" s="17"/>
      <c r="D136" s="45"/>
      <c r="E136" s="107"/>
      <c r="F136" s="24"/>
    </row>
    <row r="137" spans="1:18" s="91" customFormat="1">
      <c r="A137" s="19" t="s">
        <v>234</v>
      </c>
      <c r="B137" s="25" t="s">
        <v>72</v>
      </c>
      <c r="C137" s="26" t="s">
        <v>12</v>
      </c>
      <c r="D137" s="92">
        <v>3</v>
      </c>
      <c r="E137" s="110"/>
      <c r="F137" s="18">
        <f t="shared" ref="F137" si="10">+D137*E137</f>
        <v>0</v>
      </c>
    </row>
    <row r="138" spans="1:18" s="91" customFormat="1">
      <c r="A138" s="89" t="s">
        <v>235</v>
      </c>
      <c r="B138" s="90" t="s">
        <v>39</v>
      </c>
      <c r="C138" s="17"/>
      <c r="D138" s="45"/>
      <c r="E138" s="107"/>
      <c r="F138" s="24"/>
    </row>
    <row r="139" spans="1:18" s="91" customFormat="1">
      <c r="A139" s="19" t="s">
        <v>236</v>
      </c>
      <c r="B139" s="25" t="s">
        <v>73</v>
      </c>
      <c r="C139" s="26" t="s">
        <v>13</v>
      </c>
      <c r="D139" s="93">
        <v>211</v>
      </c>
      <c r="E139" s="110"/>
      <c r="F139" s="18">
        <f t="shared" ref="F139:F140" si="11">+D139*E139</f>
        <v>0</v>
      </c>
    </row>
    <row r="140" spans="1:18" s="91" customFormat="1">
      <c r="A140" s="19" t="s">
        <v>237</v>
      </c>
      <c r="B140" s="25" t="s">
        <v>238</v>
      </c>
      <c r="C140" s="26" t="s">
        <v>12</v>
      </c>
      <c r="D140" s="92">
        <v>1</v>
      </c>
      <c r="E140" s="110"/>
      <c r="F140" s="18">
        <f t="shared" si="11"/>
        <v>0</v>
      </c>
    </row>
    <row r="141" spans="1:18" s="23" customFormat="1">
      <c r="A141" s="33" t="s">
        <v>239</v>
      </c>
      <c r="B141" s="33" t="s">
        <v>481</v>
      </c>
      <c r="C141" s="27"/>
      <c r="D141" s="42"/>
      <c r="E141" s="106"/>
      <c r="F141" s="44">
        <f>SUM(F142:F145)</f>
        <v>0</v>
      </c>
      <c r="G141" s="87"/>
      <c r="H141" s="88"/>
      <c r="I141" s="20"/>
      <c r="J141" s="21"/>
      <c r="K141" s="21"/>
      <c r="L141" s="22"/>
      <c r="N141" s="22"/>
      <c r="O141" s="22"/>
      <c r="P141" s="22"/>
      <c r="R141" s="22"/>
    </row>
    <row r="142" spans="1:18" s="91" customFormat="1">
      <c r="A142" s="89" t="s">
        <v>240</v>
      </c>
      <c r="B142" s="90" t="s">
        <v>241</v>
      </c>
      <c r="C142" s="17"/>
      <c r="D142" s="45"/>
      <c r="E142" s="107"/>
      <c r="F142" s="24"/>
    </row>
    <row r="143" spans="1:18" s="91" customFormat="1" ht="36">
      <c r="A143" s="19" t="s">
        <v>242</v>
      </c>
      <c r="B143" s="25" t="s">
        <v>243</v>
      </c>
      <c r="C143" s="26" t="s">
        <v>13</v>
      </c>
      <c r="D143" s="93">
        <v>30</v>
      </c>
      <c r="E143" s="110"/>
      <c r="F143" s="18">
        <f t="shared" ref="F143" si="12">+D143*E143</f>
        <v>0</v>
      </c>
    </row>
    <row r="144" spans="1:18" s="91" customFormat="1">
      <c r="A144" s="89" t="s">
        <v>244</v>
      </c>
      <c r="B144" s="90" t="s">
        <v>245</v>
      </c>
      <c r="C144" s="17"/>
      <c r="D144" s="45"/>
      <c r="E144" s="107"/>
      <c r="F144" s="24"/>
    </row>
    <row r="145" spans="1:18" s="91" customFormat="1" ht="63.75" customHeight="1">
      <c r="A145" s="19" t="s">
        <v>246</v>
      </c>
      <c r="B145" s="25" t="s">
        <v>247</v>
      </c>
      <c r="C145" s="26" t="s">
        <v>13</v>
      </c>
      <c r="D145" s="93">
        <v>30</v>
      </c>
      <c r="E145" s="110"/>
      <c r="F145" s="18">
        <f t="shared" ref="F145" si="13">+D145*E145</f>
        <v>0</v>
      </c>
    </row>
    <row r="146" spans="1:18" ht="15.75">
      <c r="A146" s="1" t="s">
        <v>19</v>
      </c>
      <c r="B146" s="1" t="s">
        <v>26</v>
      </c>
      <c r="C146" s="2"/>
      <c r="D146" s="35"/>
      <c r="E146" s="98"/>
      <c r="F146" s="3"/>
    </row>
    <row r="147" spans="1:18" ht="15">
      <c r="A147" s="30" t="s">
        <v>20</v>
      </c>
      <c r="B147" s="30" t="s">
        <v>74</v>
      </c>
      <c r="C147" s="31"/>
      <c r="D147" s="39" t="s">
        <v>4</v>
      </c>
      <c r="E147" s="99"/>
      <c r="F147" s="34"/>
    </row>
    <row r="148" spans="1:18" ht="15">
      <c r="A148" s="28" t="s">
        <v>80</v>
      </c>
      <c r="B148" s="28" t="s">
        <v>81</v>
      </c>
      <c r="C148" s="29"/>
      <c r="D148" s="41" t="s">
        <v>4</v>
      </c>
      <c r="E148" s="105"/>
      <c r="F148" s="32">
        <f>F149+F154+F161+F164</f>
        <v>0</v>
      </c>
    </row>
    <row r="149" spans="1:18" s="23" customFormat="1">
      <c r="A149" s="33" t="s">
        <v>248</v>
      </c>
      <c r="B149" s="33" t="s">
        <v>249</v>
      </c>
      <c r="C149" s="27"/>
      <c r="D149" s="42"/>
      <c r="E149" s="106"/>
      <c r="F149" s="44">
        <f>SUM(F150:F153)</f>
        <v>0</v>
      </c>
      <c r="G149" s="87"/>
      <c r="H149" s="88"/>
      <c r="I149" s="20"/>
      <c r="J149" s="21"/>
      <c r="K149" s="21"/>
      <c r="L149" s="22"/>
      <c r="N149" s="22"/>
      <c r="O149" s="22"/>
      <c r="P149" s="22"/>
      <c r="R149" s="22"/>
    </row>
    <row r="150" spans="1:18" s="91" customFormat="1" ht="25.5">
      <c r="A150" s="89" t="s">
        <v>250</v>
      </c>
      <c r="B150" s="90" t="s">
        <v>251</v>
      </c>
      <c r="C150" s="17"/>
      <c r="D150" s="45"/>
      <c r="E150" s="107"/>
      <c r="F150" s="24"/>
    </row>
    <row r="151" spans="1:18" s="91" customFormat="1">
      <c r="A151" s="19" t="s">
        <v>252</v>
      </c>
      <c r="B151" s="25" t="s">
        <v>253</v>
      </c>
      <c r="C151" s="26" t="s">
        <v>7</v>
      </c>
      <c r="D151" s="93">
        <v>780</v>
      </c>
      <c r="E151" s="110"/>
      <c r="F151" s="18">
        <f>+D151*E151</f>
        <v>0</v>
      </c>
    </row>
    <row r="152" spans="1:18" s="91" customFormat="1" ht="25.5">
      <c r="A152" s="89" t="s">
        <v>254</v>
      </c>
      <c r="B152" s="90" t="s">
        <v>255</v>
      </c>
      <c r="C152" s="17"/>
      <c r="D152" s="45"/>
      <c r="E152" s="107"/>
      <c r="F152" s="24"/>
    </row>
    <row r="153" spans="1:18" s="91" customFormat="1">
      <c r="A153" s="19" t="s">
        <v>256</v>
      </c>
      <c r="B153" s="25" t="s">
        <v>257</v>
      </c>
      <c r="C153" s="26" t="s">
        <v>7</v>
      </c>
      <c r="D153" s="93">
        <v>488</v>
      </c>
      <c r="E153" s="110"/>
      <c r="F153" s="18">
        <f>+D153*E153</f>
        <v>0</v>
      </c>
    </row>
    <row r="154" spans="1:18" s="23" customFormat="1">
      <c r="A154" s="33" t="s">
        <v>258</v>
      </c>
      <c r="B154" s="33" t="s">
        <v>259</v>
      </c>
      <c r="C154" s="27"/>
      <c r="D154" s="42"/>
      <c r="E154" s="106"/>
      <c r="F154" s="44">
        <f>SUM(F155:F160)</f>
        <v>0</v>
      </c>
      <c r="G154" s="87"/>
      <c r="H154" s="88"/>
      <c r="I154" s="20"/>
      <c r="J154" s="21"/>
      <c r="K154" s="21"/>
      <c r="L154" s="22"/>
      <c r="N154" s="22"/>
      <c r="O154" s="22"/>
      <c r="P154" s="22"/>
      <c r="R154" s="22"/>
    </row>
    <row r="155" spans="1:18" s="91" customFormat="1">
      <c r="A155" s="89" t="s">
        <v>260</v>
      </c>
      <c r="B155" s="96" t="s">
        <v>261</v>
      </c>
      <c r="C155" s="17"/>
      <c r="D155" s="45"/>
      <c r="E155" s="107"/>
      <c r="F155" s="24"/>
    </row>
    <row r="156" spans="1:18" s="91" customFormat="1" ht="13.5" customHeight="1">
      <c r="A156" s="19" t="s">
        <v>262</v>
      </c>
      <c r="B156" s="25" t="s">
        <v>485</v>
      </c>
      <c r="C156" s="26" t="s">
        <v>8</v>
      </c>
      <c r="D156" s="97">
        <v>1950</v>
      </c>
      <c r="E156" s="110"/>
      <c r="F156" s="18">
        <f>+D156*E156</f>
        <v>0</v>
      </c>
    </row>
    <row r="157" spans="1:18" s="91" customFormat="1" ht="13.5" customHeight="1">
      <c r="A157" s="19" t="s">
        <v>263</v>
      </c>
      <c r="B157" s="25" t="s">
        <v>486</v>
      </c>
      <c r="C157" s="26" t="s">
        <v>8</v>
      </c>
      <c r="D157" s="97">
        <v>1950</v>
      </c>
      <c r="E157" s="110"/>
      <c r="F157" s="18">
        <f>+D157*E157</f>
        <v>0</v>
      </c>
    </row>
    <row r="158" spans="1:18" s="91" customFormat="1" ht="13.5" customHeight="1">
      <c r="A158" s="19" t="s">
        <v>488</v>
      </c>
      <c r="B158" s="25" t="s">
        <v>487</v>
      </c>
      <c r="C158" s="26" t="s">
        <v>8</v>
      </c>
      <c r="D158" s="97">
        <v>1950</v>
      </c>
      <c r="E158" s="110"/>
      <c r="F158" s="18">
        <f>+D158*E158</f>
        <v>0</v>
      </c>
    </row>
    <row r="159" spans="1:18" s="91" customFormat="1">
      <c r="A159" s="89" t="s">
        <v>264</v>
      </c>
      <c r="B159" s="96" t="s">
        <v>31</v>
      </c>
      <c r="C159" s="17"/>
      <c r="D159" s="45"/>
      <c r="E159" s="109"/>
      <c r="F159" s="24"/>
    </row>
    <row r="160" spans="1:18" s="91" customFormat="1" ht="11.25" customHeight="1">
      <c r="A160" s="19" t="s">
        <v>265</v>
      </c>
      <c r="B160" s="25" t="s">
        <v>489</v>
      </c>
      <c r="C160" s="26" t="s">
        <v>8</v>
      </c>
      <c r="D160" s="97">
        <v>1950</v>
      </c>
      <c r="E160" s="110"/>
      <c r="F160" s="18">
        <f>+D160*E160</f>
        <v>0</v>
      </c>
    </row>
    <row r="161" spans="1:18" s="23" customFormat="1">
      <c r="A161" s="33" t="s">
        <v>266</v>
      </c>
      <c r="B161" s="33" t="s">
        <v>267</v>
      </c>
      <c r="C161" s="27"/>
      <c r="D161" s="42"/>
      <c r="E161" s="106"/>
      <c r="F161" s="44">
        <f>SUM(F162:F163)</f>
        <v>0</v>
      </c>
      <c r="G161" s="87"/>
      <c r="H161" s="88"/>
      <c r="I161" s="20"/>
      <c r="J161" s="21"/>
      <c r="K161" s="21"/>
      <c r="L161" s="22"/>
      <c r="N161" s="22"/>
      <c r="O161" s="22"/>
      <c r="P161" s="22"/>
      <c r="R161" s="22"/>
    </row>
    <row r="162" spans="1:18" s="91" customFormat="1" ht="25.5">
      <c r="A162" s="89" t="s">
        <v>268</v>
      </c>
      <c r="B162" s="90" t="s">
        <v>55</v>
      </c>
      <c r="C162" s="17"/>
      <c r="D162" s="45"/>
      <c r="E162" s="107"/>
      <c r="F162" s="24"/>
    </row>
    <row r="163" spans="1:18" s="91" customFormat="1">
      <c r="A163" s="19" t="s">
        <v>269</v>
      </c>
      <c r="B163" s="25" t="s">
        <v>57</v>
      </c>
      <c r="C163" s="26" t="s">
        <v>13</v>
      </c>
      <c r="D163" s="93">
        <v>220</v>
      </c>
      <c r="E163" s="110"/>
      <c r="F163" s="18">
        <f>+D163*E163</f>
        <v>0</v>
      </c>
    </row>
    <row r="164" spans="1:18" s="23" customFormat="1">
      <c r="A164" s="33" t="s">
        <v>270</v>
      </c>
      <c r="B164" s="33" t="s">
        <v>271</v>
      </c>
      <c r="C164" s="27"/>
      <c r="D164" s="42"/>
      <c r="E164" s="106"/>
      <c r="F164" s="44">
        <f>SUM(F165:F166)</f>
        <v>0</v>
      </c>
      <c r="G164" s="87"/>
      <c r="H164" s="88"/>
      <c r="I164" s="20"/>
      <c r="J164" s="21"/>
      <c r="K164" s="21"/>
      <c r="L164" s="22"/>
      <c r="N164" s="22"/>
      <c r="O164" s="22"/>
      <c r="P164" s="22"/>
      <c r="R164" s="22"/>
    </row>
    <row r="165" spans="1:18" s="91" customFormat="1">
      <c r="A165" s="89" t="s">
        <v>272</v>
      </c>
      <c r="B165" s="90" t="s">
        <v>273</v>
      </c>
      <c r="C165" s="17"/>
      <c r="D165" s="45"/>
      <c r="E165" s="107"/>
      <c r="F165" s="24"/>
    </row>
    <row r="166" spans="1:18" s="91" customFormat="1" ht="24">
      <c r="A166" s="19" t="s">
        <v>274</v>
      </c>
      <c r="B166" s="25" t="s">
        <v>275</v>
      </c>
      <c r="C166" s="26" t="s">
        <v>24</v>
      </c>
      <c r="D166" s="92">
        <v>1</v>
      </c>
      <c r="E166" s="110"/>
      <c r="F166" s="18">
        <f>+D166*E166</f>
        <v>0</v>
      </c>
    </row>
    <row r="167" spans="1:18" ht="15.75">
      <c r="A167" s="1" t="s">
        <v>19</v>
      </c>
      <c r="B167" s="1" t="s">
        <v>26</v>
      </c>
      <c r="C167" s="2"/>
      <c r="D167" s="35"/>
      <c r="E167" s="98"/>
      <c r="F167" s="3"/>
    </row>
    <row r="168" spans="1:18" ht="15">
      <c r="A168" s="30" t="s">
        <v>20</v>
      </c>
      <c r="B168" s="30" t="s">
        <v>74</v>
      </c>
      <c r="C168" s="31"/>
      <c r="D168" s="39" t="s">
        <v>4</v>
      </c>
      <c r="E168" s="99"/>
      <c r="F168" s="34"/>
    </row>
    <row r="169" spans="1:18" ht="15">
      <c r="A169" s="28" t="s">
        <v>82</v>
      </c>
      <c r="B169" s="28" t="s">
        <v>83</v>
      </c>
      <c r="C169" s="29"/>
      <c r="D169" s="41" t="s">
        <v>4</v>
      </c>
      <c r="E169" s="105"/>
      <c r="F169" s="32">
        <f>F170</f>
        <v>0</v>
      </c>
    </row>
    <row r="170" spans="1:18" s="23" customFormat="1">
      <c r="A170" s="33" t="s">
        <v>276</v>
      </c>
      <c r="B170" s="33" t="s">
        <v>277</v>
      </c>
      <c r="C170" s="27"/>
      <c r="D170" s="42"/>
      <c r="E170" s="106"/>
      <c r="F170" s="44">
        <f>SUM(F171:F178)</f>
        <v>0</v>
      </c>
      <c r="G170" s="87"/>
      <c r="H170" s="88"/>
      <c r="I170" s="20"/>
      <c r="J170" s="21"/>
      <c r="K170" s="21"/>
      <c r="L170" s="22"/>
      <c r="N170" s="22"/>
      <c r="O170" s="22"/>
      <c r="P170" s="22"/>
      <c r="R170" s="22"/>
    </row>
    <row r="171" spans="1:18" s="91" customFormat="1">
      <c r="A171" s="89" t="s">
        <v>278</v>
      </c>
      <c r="B171" s="90" t="s">
        <v>279</v>
      </c>
      <c r="C171" s="17"/>
      <c r="D171" s="45"/>
      <c r="E171" s="107"/>
      <c r="F171" s="24"/>
    </row>
    <row r="172" spans="1:18" s="91" customFormat="1">
      <c r="A172" s="19" t="s">
        <v>280</v>
      </c>
      <c r="B172" s="25" t="s">
        <v>281</v>
      </c>
      <c r="C172" s="26" t="s">
        <v>24</v>
      </c>
      <c r="D172" s="92">
        <v>1</v>
      </c>
      <c r="E172" s="110"/>
      <c r="F172" s="18">
        <f>+D172*E172</f>
        <v>0</v>
      </c>
    </row>
    <row r="173" spans="1:18" s="91" customFormat="1">
      <c r="A173" s="89" t="s">
        <v>282</v>
      </c>
      <c r="B173" s="90" t="s">
        <v>283</v>
      </c>
      <c r="C173" s="17"/>
      <c r="D173" s="51"/>
      <c r="E173" s="107"/>
      <c r="F173" s="24"/>
    </row>
    <row r="174" spans="1:18" s="91" customFormat="1">
      <c r="A174" s="19" t="s">
        <v>284</v>
      </c>
      <c r="B174" s="25" t="s">
        <v>285</v>
      </c>
      <c r="C174" s="26" t="s">
        <v>24</v>
      </c>
      <c r="D174" s="92">
        <v>1</v>
      </c>
      <c r="E174" s="110"/>
      <c r="F174" s="18">
        <f t="shared" ref="F174" si="14">+D174*E174</f>
        <v>0</v>
      </c>
    </row>
    <row r="175" spans="1:18" s="91" customFormat="1">
      <c r="A175" s="89" t="s">
        <v>286</v>
      </c>
      <c r="B175" s="90" t="s">
        <v>492</v>
      </c>
      <c r="C175" s="17"/>
      <c r="D175" s="45"/>
      <c r="E175" s="107"/>
      <c r="F175" s="24"/>
    </row>
    <row r="176" spans="1:18" s="91" customFormat="1">
      <c r="A176" s="19" t="s">
        <v>287</v>
      </c>
      <c r="B176" s="25" t="s">
        <v>288</v>
      </c>
      <c r="C176" s="26" t="s">
        <v>27</v>
      </c>
      <c r="D176" s="97">
        <v>20</v>
      </c>
      <c r="E176" s="110"/>
      <c r="F176" s="18">
        <f t="shared" ref="F176" si="15">+D176*E176</f>
        <v>0</v>
      </c>
    </row>
    <row r="177" spans="1:6" s="91" customFormat="1">
      <c r="A177" s="89" t="s">
        <v>289</v>
      </c>
      <c r="B177" s="90" t="s">
        <v>493</v>
      </c>
      <c r="C177" s="17"/>
      <c r="D177" s="45"/>
      <c r="E177" s="107"/>
      <c r="F177" s="24"/>
    </row>
    <row r="178" spans="1:6" s="91" customFormat="1" ht="36">
      <c r="A178" s="19" t="s">
        <v>290</v>
      </c>
      <c r="B178" s="25" t="s">
        <v>494</v>
      </c>
      <c r="C178" s="26" t="s">
        <v>24</v>
      </c>
      <c r="D178" s="113">
        <v>1</v>
      </c>
      <c r="E178" s="110"/>
      <c r="F178" s="18">
        <f>+D178*E178</f>
        <v>0</v>
      </c>
    </row>
  </sheetData>
  <sheetProtection algorithmName="SHA-512" hashValue="nY2X1/Q7ZsbOodQQIf82qsVR5E3+NfdoN3kvVz/FlqXQxq72TNcVbe7EkIjbQCP9GWTSvDouTGh5fCn4mlyLAw==" saltValue="n43uG9lsczpprlsXWg6l3Q==" spinCount="100000" sheet="1" selectLockedCells="1"/>
  <phoneticPr fontId="78"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5" manualBreakCount="5">
    <brk id="15" max="16383" man="1"/>
    <brk id="35" max="16383" man="1"/>
    <brk id="67" max="16383" man="1"/>
    <brk id="145" max="16383" man="1"/>
    <brk id="166"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R77"/>
  <sheetViews>
    <sheetView view="pageBreakPreview" zoomScaleNormal="100" zoomScaleSheetLayoutView="100" workbookViewId="0">
      <pane ySplit="1" topLeftCell="A2" activePane="bottomLeft" state="frozen"/>
      <selection activeCell="B87" sqref="B87"/>
      <selection pane="bottomLeft" activeCell="E19" sqref="E19"/>
    </sheetView>
  </sheetViews>
  <sheetFormatPr defaultRowHeight="12.75"/>
  <cols>
    <col min="1" max="1" width="13.7109375" style="73" customWidth="1"/>
    <col min="2" max="2" width="70.7109375" style="73" customWidth="1"/>
    <col min="3" max="3" width="5.7109375" style="82" customWidth="1"/>
    <col min="4" max="4" width="11.7109375" style="83" customWidth="1"/>
    <col min="5" max="5" width="12.7109375" style="83" customWidth="1"/>
    <col min="6" max="6" width="18.7109375" style="84" customWidth="1"/>
    <col min="7" max="16384" width="9.140625" style="73"/>
  </cols>
  <sheetData>
    <row r="1" spans="1:6" s="70" customFormat="1" ht="13.5" thickBot="1">
      <c r="A1" s="53" t="s">
        <v>0</v>
      </c>
      <c r="B1" s="54" t="s">
        <v>1</v>
      </c>
      <c r="C1" s="54" t="s">
        <v>2</v>
      </c>
      <c r="D1" s="55" t="s">
        <v>3</v>
      </c>
      <c r="E1" s="56" t="s">
        <v>16</v>
      </c>
      <c r="F1" s="57" t="s">
        <v>17</v>
      </c>
    </row>
    <row r="2" spans="1:6" ht="15.75">
      <c r="A2" s="1" t="s">
        <v>19</v>
      </c>
      <c r="B2" s="1" t="s">
        <v>26</v>
      </c>
      <c r="C2" s="2"/>
      <c r="D2" s="35"/>
      <c r="E2" s="98"/>
      <c r="F2" s="3"/>
    </row>
    <row r="3" spans="1:6" ht="15">
      <c r="A3" s="30" t="s">
        <v>21</v>
      </c>
      <c r="B3" s="30" t="s">
        <v>291</v>
      </c>
      <c r="C3" s="31"/>
      <c r="D3" s="39" t="s">
        <v>4</v>
      </c>
      <c r="E3" s="99"/>
      <c r="F3" s="34"/>
    </row>
    <row r="4" spans="1:6" ht="14.25">
      <c r="A4" s="85"/>
      <c r="B4" s="85"/>
      <c r="C4" s="10"/>
      <c r="D4" s="38"/>
      <c r="E4" s="100"/>
      <c r="F4" s="11"/>
    </row>
    <row r="5" spans="1:6" ht="15.75">
      <c r="A5" s="75" t="s">
        <v>21</v>
      </c>
      <c r="B5" s="75" t="s">
        <v>5</v>
      </c>
      <c r="C5" s="8"/>
      <c r="D5" s="37"/>
      <c r="E5" s="101"/>
      <c r="F5" s="9"/>
    </row>
    <row r="6" spans="1:6" ht="14.25">
      <c r="A6" s="85"/>
      <c r="B6" s="85"/>
      <c r="C6" s="10"/>
      <c r="D6" s="38"/>
      <c r="E6" s="100"/>
      <c r="F6" s="11"/>
    </row>
    <row r="7" spans="1:6" s="86" customFormat="1" ht="15">
      <c r="A7" s="58" t="s">
        <v>292</v>
      </c>
      <c r="B7" s="58" t="s">
        <v>76</v>
      </c>
      <c r="C7" s="59"/>
      <c r="D7" s="60"/>
      <c r="E7" s="102"/>
      <c r="F7" s="61">
        <f>F16</f>
        <v>0</v>
      </c>
    </row>
    <row r="8" spans="1:6" s="86" customFormat="1" ht="15">
      <c r="A8" s="12" t="s">
        <v>293</v>
      </c>
      <c r="B8" s="12" t="s">
        <v>294</v>
      </c>
      <c r="C8" s="13"/>
      <c r="D8" s="40"/>
      <c r="E8" s="103"/>
      <c r="F8" s="14">
        <f>F30</f>
        <v>0</v>
      </c>
    </row>
    <row r="9" spans="1:6" s="86" customFormat="1" ht="15">
      <c r="A9" s="58" t="s">
        <v>295</v>
      </c>
      <c r="B9" s="58" t="s">
        <v>296</v>
      </c>
      <c r="C9" s="59"/>
      <c r="D9" s="60"/>
      <c r="E9" s="102"/>
      <c r="F9" s="61">
        <f>F67</f>
        <v>0</v>
      </c>
    </row>
    <row r="10" spans="1:6" ht="15.75" thickBot="1">
      <c r="A10" s="46" t="s">
        <v>21</v>
      </c>
      <c r="B10" s="47" t="s">
        <v>291</v>
      </c>
      <c r="C10" s="48"/>
      <c r="D10" s="49"/>
      <c r="E10" s="104"/>
      <c r="F10" s="50">
        <f>SUM(F7:F9)</f>
        <v>0</v>
      </c>
    </row>
    <row r="11" spans="1:6" ht="15.75">
      <c r="A11" s="15"/>
      <c r="B11" s="15"/>
      <c r="C11" s="8"/>
      <c r="D11" s="37"/>
      <c r="E11" s="101"/>
      <c r="F11" s="9"/>
    </row>
    <row r="12" spans="1:6" ht="15.75">
      <c r="A12" s="15"/>
      <c r="B12" s="15"/>
      <c r="C12" s="8"/>
      <c r="D12" s="37"/>
      <c r="E12" s="101"/>
      <c r="F12" s="9"/>
    </row>
    <row r="13" spans="1:6" ht="15.75">
      <c r="A13" s="16"/>
      <c r="B13" s="16"/>
      <c r="C13" s="10"/>
      <c r="D13" s="38"/>
      <c r="E13" s="100"/>
      <c r="F13" s="11"/>
    </row>
    <row r="14" spans="1:6" ht="15.75">
      <c r="A14" s="1" t="s">
        <v>19</v>
      </c>
      <c r="B14" s="1" t="s">
        <v>26</v>
      </c>
      <c r="C14" s="2"/>
      <c r="D14" s="35"/>
      <c r="E14" s="98"/>
      <c r="F14" s="3"/>
    </row>
    <row r="15" spans="1:6" ht="15">
      <c r="A15" s="30" t="s">
        <v>21</v>
      </c>
      <c r="B15" s="30" t="s">
        <v>291</v>
      </c>
      <c r="C15" s="31"/>
      <c r="D15" s="39" t="s">
        <v>4</v>
      </c>
      <c r="E15" s="99"/>
      <c r="F15" s="34">
        <f>F16+F30+F67</f>
        <v>0</v>
      </c>
    </row>
    <row r="16" spans="1:6" ht="15">
      <c r="A16" s="28" t="s">
        <v>292</v>
      </c>
      <c r="B16" s="28" t="s">
        <v>76</v>
      </c>
      <c r="C16" s="29"/>
      <c r="D16" s="41" t="s">
        <v>4</v>
      </c>
      <c r="E16" s="105"/>
      <c r="F16" s="32">
        <f>F17+F23</f>
        <v>0</v>
      </c>
    </row>
    <row r="17" spans="1:18" s="23" customFormat="1">
      <c r="A17" s="33" t="s">
        <v>297</v>
      </c>
      <c r="B17" s="33" t="s">
        <v>28</v>
      </c>
      <c r="C17" s="27"/>
      <c r="D17" s="42"/>
      <c r="E17" s="106"/>
      <c r="F17" s="44">
        <f>SUM(F18:F22)</f>
        <v>0</v>
      </c>
      <c r="G17" s="87"/>
      <c r="H17" s="88"/>
      <c r="I17" s="20"/>
      <c r="J17" s="21"/>
      <c r="K17" s="21"/>
      <c r="L17" s="22"/>
      <c r="N17" s="22"/>
      <c r="O17" s="22"/>
      <c r="P17" s="22"/>
      <c r="R17" s="22"/>
    </row>
    <row r="18" spans="1:18" s="91" customFormat="1">
      <c r="A18" s="89" t="s">
        <v>298</v>
      </c>
      <c r="B18" s="90" t="s">
        <v>41</v>
      </c>
      <c r="C18" s="17"/>
      <c r="D18" s="45"/>
      <c r="E18" s="107"/>
      <c r="F18" s="24"/>
    </row>
    <row r="19" spans="1:18" s="91" customFormat="1">
      <c r="A19" s="19" t="s">
        <v>299</v>
      </c>
      <c r="B19" s="25" t="s">
        <v>42</v>
      </c>
      <c r="C19" s="26" t="s">
        <v>24</v>
      </c>
      <c r="D19" s="92">
        <v>1</v>
      </c>
      <c r="E19" s="110"/>
      <c r="F19" s="18">
        <f>+D19*E19</f>
        <v>0</v>
      </c>
    </row>
    <row r="20" spans="1:18" s="91" customFormat="1">
      <c r="A20" s="89" t="s">
        <v>300</v>
      </c>
      <c r="B20" s="90" t="s">
        <v>43</v>
      </c>
      <c r="C20" s="17"/>
      <c r="D20" s="45"/>
      <c r="E20" s="107"/>
      <c r="F20" s="24"/>
    </row>
    <row r="21" spans="1:18" s="91" customFormat="1">
      <c r="A21" s="19" t="s">
        <v>301</v>
      </c>
      <c r="B21" s="25" t="s">
        <v>44</v>
      </c>
      <c r="C21" s="26" t="s">
        <v>13</v>
      </c>
      <c r="D21" s="93">
        <v>49</v>
      </c>
      <c r="E21" s="110"/>
      <c r="F21" s="18">
        <f>+D21*E21</f>
        <v>0</v>
      </c>
    </row>
    <row r="22" spans="1:18" s="91" customFormat="1">
      <c r="A22" s="19" t="s">
        <v>302</v>
      </c>
      <c r="B22" s="25" t="s">
        <v>303</v>
      </c>
      <c r="C22" s="26" t="s">
        <v>12</v>
      </c>
      <c r="D22" s="93">
        <v>4</v>
      </c>
      <c r="E22" s="110"/>
      <c r="F22" s="18">
        <f>+D22*E22</f>
        <v>0</v>
      </c>
    </row>
    <row r="23" spans="1:18" s="23" customFormat="1">
      <c r="A23" s="33" t="s">
        <v>304</v>
      </c>
      <c r="B23" s="33" t="s">
        <v>99</v>
      </c>
      <c r="C23" s="27"/>
      <c r="D23" s="42"/>
      <c r="E23" s="106"/>
      <c r="F23" s="44">
        <f>SUM(F24:F27)</f>
        <v>0</v>
      </c>
      <c r="G23" s="87"/>
      <c r="H23" s="88"/>
      <c r="I23" s="20"/>
      <c r="J23" s="21"/>
      <c r="K23" s="21"/>
      <c r="L23" s="22"/>
      <c r="N23" s="22"/>
      <c r="O23" s="22"/>
      <c r="P23" s="22"/>
      <c r="R23" s="22"/>
    </row>
    <row r="24" spans="1:18" s="91" customFormat="1" ht="25.5">
      <c r="A24" s="89" t="s">
        <v>305</v>
      </c>
      <c r="B24" s="90" t="s">
        <v>306</v>
      </c>
      <c r="C24" s="17"/>
      <c r="D24" s="45"/>
      <c r="E24" s="107"/>
      <c r="F24" s="24"/>
    </row>
    <row r="25" spans="1:18" s="91" customFormat="1">
      <c r="A25" s="19" t="s">
        <v>307</v>
      </c>
      <c r="B25" s="25" t="s">
        <v>308</v>
      </c>
      <c r="C25" s="26" t="s">
        <v>13</v>
      </c>
      <c r="D25" s="93">
        <v>50</v>
      </c>
      <c r="E25" s="110"/>
      <c r="F25" s="18">
        <f>+D25*E25</f>
        <v>0</v>
      </c>
    </row>
    <row r="26" spans="1:18" s="91" customFormat="1">
      <c r="A26" s="19" t="s">
        <v>309</v>
      </c>
      <c r="B26" s="25" t="s">
        <v>310</v>
      </c>
      <c r="C26" s="26" t="s">
        <v>8</v>
      </c>
      <c r="D26" s="93">
        <v>60</v>
      </c>
      <c r="E26" s="110"/>
      <c r="F26" s="18">
        <f>+D26*E26</f>
        <v>0</v>
      </c>
    </row>
    <row r="27" spans="1:18" s="91" customFormat="1">
      <c r="A27" s="19" t="s">
        <v>311</v>
      </c>
      <c r="B27" s="25" t="s">
        <v>46</v>
      </c>
      <c r="C27" s="26" t="s">
        <v>13</v>
      </c>
      <c r="D27" s="93">
        <v>5</v>
      </c>
      <c r="E27" s="110"/>
      <c r="F27" s="18">
        <f>+D27*E27</f>
        <v>0</v>
      </c>
    </row>
    <row r="28" spans="1:18" ht="15.75">
      <c r="A28" s="1" t="s">
        <v>19</v>
      </c>
      <c r="B28" s="1" t="s">
        <v>26</v>
      </c>
      <c r="C28" s="2"/>
      <c r="D28" s="35"/>
      <c r="E28" s="98"/>
      <c r="F28" s="3"/>
    </row>
    <row r="29" spans="1:18" ht="15">
      <c r="A29" s="30" t="s">
        <v>21</v>
      </c>
      <c r="B29" s="30" t="s">
        <v>291</v>
      </c>
      <c r="C29" s="31"/>
      <c r="D29" s="39" t="s">
        <v>4</v>
      </c>
      <c r="E29" s="99"/>
      <c r="F29" s="34"/>
    </row>
    <row r="30" spans="1:18" ht="15">
      <c r="A30" s="28" t="s">
        <v>293</v>
      </c>
      <c r="B30" s="28" t="s">
        <v>294</v>
      </c>
      <c r="C30" s="29"/>
      <c r="D30" s="41" t="s">
        <v>4</v>
      </c>
      <c r="E30" s="105"/>
      <c r="F30" s="32">
        <f>F31+F43+F54</f>
        <v>0</v>
      </c>
    </row>
    <row r="31" spans="1:18" s="23" customFormat="1">
      <c r="A31" s="33" t="s">
        <v>312</v>
      </c>
      <c r="B31" s="33" t="s">
        <v>6</v>
      </c>
      <c r="C31" s="27"/>
      <c r="D31" s="42"/>
      <c r="E31" s="106"/>
      <c r="F31" s="44">
        <f>SUM(F32:F42)</f>
        <v>0</v>
      </c>
      <c r="G31" s="87"/>
      <c r="H31" s="88"/>
      <c r="I31" s="20"/>
      <c r="J31" s="21"/>
      <c r="K31" s="21"/>
      <c r="L31" s="22"/>
      <c r="N31" s="22"/>
      <c r="O31" s="22"/>
      <c r="P31" s="22"/>
      <c r="R31" s="22"/>
    </row>
    <row r="32" spans="1:18" s="91" customFormat="1">
      <c r="A32" s="89" t="s">
        <v>313</v>
      </c>
      <c r="B32" s="90" t="s">
        <v>33</v>
      </c>
      <c r="C32" s="17"/>
      <c r="D32" s="45"/>
      <c r="E32" s="107"/>
      <c r="F32" s="24"/>
    </row>
    <row r="33" spans="1:18" s="91" customFormat="1">
      <c r="A33" s="19" t="s">
        <v>314</v>
      </c>
      <c r="B33" s="25" t="s">
        <v>47</v>
      </c>
      <c r="C33" s="26" t="s">
        <v>7</v>
      </c>
      <c r="D33" s="93">
        <v>15</v>
      </c>
      <c r="E33" s="110"/>
      <c r="F33" s="18">
        <f>+D33*E33</f>
        <v>0</v>
      </c>
    </row>
    <row r="34" spans="1:18" s="91" customFormat="1">
      <c r="A34" s="19" t="s">
        <v>315</v>
      </c>
      <c r="B34" s="25" t="s">
        <v>48</v>
      </c>
      <c r="C34" s="26" t="s">
        <v>7</v>
      </c>
      <c r="D34" s="93">
        <v>40</v>
      </c>
      <c r="E34" s="110"/>
      <c r="F34" s="18">
        <f>+D34*E34</f>
        <v>0</v>
      </c>
    </row>
    <row r="35" spans="1:18" s="91" customFormat="1">
      <c r="A35" s="19" t="s">
        <v>316</v>
      </c>
      <c r="B35" s="25" t="s">
        <v>116</v>
      </c>
      <c r="C35" s="26" t="s">
        <v>7</v>
      </c>
      <c r="D35" s="93">
        <v>60</v>
      </c>
      <c r="E35" s="110"/>
      <c r="F35" s="18">
        <f>+D35*E35</f>
        <v>0</v>
      </c>
    </row>
    <row r="36" spans="1:18" s="91" customFormat="1">
      <c r="A36" s="19" t="s">
        <v>317</v>
      </c>
      <c r="B36" s="25" t="s">
        <v>34</v>
      </c>
      <c r="C36" s="26" t="s">
        <v>7</v>
      </c>
      <c r="D36" s="93">
        <v>5</v>
      </c>
      <c r="E36" s="110"/>
      <c r="F36" s="18">
        <f>+D36*E36</f>
        <v>0</v>
      </c>
    </row>
    <row r="37" spans="1:18" s="91" customFormat="1">
      <c r="A37" s="89" t="s">
        <v>318</v>
      </c>
      <c r="B37" s="90" t="s">
        <v>35</v>
      </c>
      <c r="C37" s="17"/>
      <c r="D37" s="45"/>
      <c r="E37" s="107"/>
      <c r="F37" s="24"/>
    </row>
    <row r="38" spans="1:18" s="91" customFormat="1">
      <c r="A38" s="19" t="s">
        <v>319</v>
      </c>
      <c r="B38" s="25" t="s">
        <v>36</v>
      </c>
      <c r="C38" s="26" t="s">
        <v>8</v>
      </c>
      <c r="D38" s="93">
        <v>45</v>
      </c>
      <c r="E38" s="110"/>
      <c r="F38" s="18">
        <f>+D38*E38</f>
        <v>0</v>
      </c>
    </row>
    <row r="39" spans="1:18" s="91" customFormat="1" ht="24">
      <c r="A39" s="19" t="s">
        <v>320</v>
      </c>
      <c r="B39" s="25" t="s">
        <v>49</v>
      </c>
      <c r="C39" s="26" t="s">
        <v>8</v>
      </c>
      <c r="D39" s="93">
        <v>45</v>
      </c>
      <c r="E39" s="110"/>
      <c r="F39" s="18">
        <f>+D39*E39</f>
        <v>0</v>
      </c>
    </row>
    <row r="40" spans="1:18" s="91" customFormat="1">
      <c r="A40" s="89" t="s">
        <v>321</v>
      </c>
      <c r="B40" s="90" t="s">
        <v>9</v>
      </c>
      <c r="C40" s="17"/>
      <c r="D40" s="45"/>
      <c r="E40" s="107"/>
      <c r="F40" s="24"/>
    </row>
    <row r="41" spans="1:18" s="91" customFormat="1" ht="24">
      <c r="A41" s="19" t="s">
        <v>322</v>
      </c>
      <c r="B41" s="25" t="s">
        <v>50</v>
      </c>
      <c r="C41" s="26" t="s">
        <v>7</v>
      </c>
      <c r="D41" s="93">
        <v>35</v>
      </c>
      <c r="E41" s="110"/>
      <c r="F41" s="18">
        <f>+D41*E41</f>
        <v>0</v>
      </c>
    </row>
    <row r="42" spans="1:18" s="91" customFormat="1" ht="24">
      <c r="A42" s="19" t="s">
        <v>323</v>
      </c>
      <c r="B42" s="25" t="s">
        <v>51</v>
      </c>
      <c r="C42" s="26" t="s">
        <v>7</v>
      </c>
      <c r="D42" s="93">
        <v>60</v>
      </c>
      <c r="E42" s="110"/>
      <c r="F42" s="18">
        <f>+D42*E42</f>
        <v>0</v>
      </c>
    </row>
    <row r="43" spans="1:18" s="23" customFormat="1">
      <c r="A43" s="33" t="s">
        <v>324</v>
      </c>
      <c r="B43" s="33" t="s">
        <v>325</v>
      </c>
      <c r="C43" s="27"/>
      <c r="D43" s="42"/>
      <c r="E43" s="106"/>
      <c r="F43" s="44">
        <f>SUM(F44:F53)</f>
        <v>0</v>
      </c>
      <c r="G43" s="87"/>
      <c r="H43" s="88"/>
      <c r="I43" s="20"/>
      <c r="J43" s="21"/>
      <c r="K43" s="21"/>
      <c r="L43" s="22"/>
      <c r="N43" s="22"/>
      <c r="O43" s="22"/>
      <c r="P43" s="22"/>
      <c r="R43" s="22"/>
    </row>
    <row r="44" spans="1:18" s="91" customFormat="1" ht="38.25">
      <c r="A44" s="89" t="s">
        <v>326</v>
      </c>
      <c r="B44" s="90" t="s">
        <v>128</v>
      </c>
      <c r="C44" s="17"/>
      <c r="D44" s="45"/>
      <c r="E44" s="107"/>
      <c r="F44" s="24"/>
    </row>
    <row r="45" spans="1:18" s="91" customFormat="1">
      <c r="A45" s="19" t="s">
        <v>327</v>
      </c>
      <c r="B45" s="25" t="s">
        <v>328</v>
      </c>
      <c r="C45" s="26" t="s">
        <v>13</v>
      </c>
      <c r="D45" s="93">
        <v>25</v>
      </c>
      <c r="E45" s="110"/>
      <c r="F45" s="18">
        <f>+D45*E45</f>
        <v>0</v>
      </c>
    </row>
    <row r="46" spans="1:18" s="91" customFormat="1" ht="25.5">
      <c r="A46" s="89" t="s">
        <v>329</v>
      </c>
      <c r="B46" s="90" t="s">
        <v>37</v>
      </c>
      <c r="C46" s="17"/>
      <c r="D46" s="45"/>
      <c r="E46" s="107"/>
      <c r="F46" s="24"/>
    </row>
    <row r="47" spans="1:18" s="91" customFormat="1">
      <c r="A47" s="19" t="s">
        <v>330</v>
      </c>
      <c r="B47" s="25" t="s">
        <v>38</v>
      </c>
      <c r="C47" s="26" t="s">
        <v>13</v>
      </c>
      <c r="D47" s="93">
        <v>24</v>
      </c>
      <c r="E47" s="110"/>
      <c r="F47" s="18">
        <f>+D47*E47</f>
        <v>0</v>
      </c>
    </row>
    <row r="48" spans="1:18" s="91" customFormat="1" ht="38.25">
      <c r="A48" s="89" t="s">
        <v>331</v>
      </c>
      <c r="B48" s="90" t="s">
        <v>52</v>
      </c>
      <c r="C48" s="17"/>
      <c r="D48" s="45"/>
      <c r="E48" s="107"/>
      <c r="F48" s="24"/>
    </row>
    <row r="49" spans="1:18" s="91" customFormat="1" ht="24">
      <c r="A49" s="19" t="s">
        <v>332</v>
      </c>
      <c r="B49" s="25" t="s">
        <v>137</v>
      </c>
      <c r="C49" s="26" t="s">
        <v>12</v>
      </c>
      <c r="D49" s="92">
        <v>1</v>
      </c>
      <c r="E49" s="110"/>
      <c r="F49" s="18">
        <f t="shared" ref="F49" si="0">+D49*E49</f>
        <v>0</v>
      </c>
    </row>
    <row r="50" spans="1:18" s="91" customFormat="1" ht="38.25">
      <c r="A50" s="89" t="s">
        <v>333</v>
      </c>
      <c r="B50" s="90" t="s">
        <v>334</v>
      </c>
      <c r="C50" s="17"/>
      <c r="D50" s="51"/>
      <c r="E50" s="107"/>
      <c r="F50" s="24"/>
    </row>
    <row r="51" spans="1:18" s="91" customFormat="1" ht="36">
      <c r="A51" s="19" t="s">
        <v>335</v>
      </c>
      <c r="B51" s="25" t="s">
        <v>336</v>
      </c>
      <c r="C51" s="26" t="s">
        <v>12</v>
      </c>
      <c r="D51" s="92">
        <v>2</v>
      </c>
      <c r="E51" s="110"/>
      <c r="F51" s="18">
        <f t="shared" ref="F51" si="1">+D51*E51</f>
        <v>0</v>
      </c>
    </row>
    <row r="52" spans="1:18" s="91" customFormat="1" ht="25.5">
      <c r="A52" s="89" t="s">
        <v>337</v>
      </c>
      <c r="B52" s="90" t="s">
        <v>338</v>
      </c>
      <c r="C52" s="17"/>
      <c r="D52" s="51"/>
      <c r="E52" s="107"/>
      <c r="F52" s="24"/>
    </row>
    <row r="53" spans="1:18" s="91" customFormat="1" ht="24">
      <c r="A53" s="19" t="s">
        <v>339</v>
      </c>
      <c r="B53" s="25" t="s">
        <v>340</v>
      </c>
      <c r="C53" s="26" t="s">
        <v>12</v>
      </c>
      <c r="D53" s="92">
        <v>2</v>
      </c>
      <c r="E53" s="110"/>
      <c r="F53" s="18">
        <f t="shared" ref="F53" si="2">+D53*E53</f>
        <v>0</v>
      </c>
    </row>
    <row r="54" spans="1:18" s="23" customFormat="1">
      <c r="A54" s="33" t="s">
        <v>341</v>
      </c>
      <c r="B54" s="33" t="s">
        <v>482</v>
      </c>
      <c r="C54" s="27"/>
      <c r="D54" s="42"/>
      <c r="E54" s="106"/>
      <c r="F54" s="44">
        <f>SUM(F55:F64)</f>
        <v>0</v>
      </c>
      <c r="G54" s="87"/>
      <c r="H54" s="88"/>
      <c r="I54" s="20"/>
      <c r="J54" s="21"/>
      <c r="K54" s="21"/>
      <c r="L54" s="22"/>
      <c r="N54" s="22"/>
      <c r="O54" s="22"/>
      <c r="P54" s="22"/>
      <c r="R54" s="22"/>
    </row>
    <row r="55" spans="1:18" s="91" customFormat="1" ht="25.5">
      <c r="A55" s="89" t="s">
        <v>342</v>
      </c>
      <c r="B55" s="90" t="s">
        <v>53</v>
      </c>
      <c r="C55" s="17"/>
      <c r="D55" s="45"/>
      <c r="E55" s="107"/>
      <c r="F55" s="24"/>
    </row>
    <row r="56" spans="1:18" s="91" customFormat="1">
      <c r="A56" s="19" t="s">
        <v>343</v>
      </c>
      <c r="B56" s="25" t="s">
        <v>344</v>
      </c>
      <c r="C56" s="26" t="s">
        <v>7</v>
      </c>
      <c r="D56" s="93">
        <v>15</v>
      </c>
      <c r="E56" s="110"/>
      <c r="F56" s="18">
        <f>+D56*E56</f>
        <v>0</v>
      </c>
    </row>
    <row r="57" spans="1:18" s="91" customFormat="1" ht="25.5">
      <c r="A57" s="89" t="s">
        <v>345</v>
      </c>
      <c r="B57" s="90" t="s">
        <v>54</v>
      </c>
      <c r="C57" s="17"/>
      <c r="D57" s="93"/>
      <c r="E57" s="107"/>
      <c r="F57" s="24"/>
    </row>
    <row r="58" spans="1:18" s="91" customFormat="1">
      <c r="A58" s="19" t="s">
        <v>346</v>
      </c>
      <c r="B58" s="25" t="s">
        <v>347</v>
      </c>
      <c r="C58" s="26" t="s">
        <v>7</v>
      </c>
      <c r="D58" s="93">
        <v>18</v>
      </c>
      <c r="E58" s="110"/>
      <c r="F58" s="18">
        <f>+D58*E58</f>
        <v>0</v>
      </c>
    </row>
    <row r="59" spans="1:18" s="91" customFormat="1">
      <c r="A59" s="89" t="s">
        <v>348</v>
      </c>
      <c r="B59" s="96" t="s">
        <v>30</v>
      </c>
      <c r="C59" s="17"/>
      <c r="D59" s="45"/>
      <c r="E59" s="109"/>
      <c r="F59" s="24"/>
    </row>
    <row r="60" spans="1:18" s="91" customFormat="1" ht="13.5" customHeight="1">
      <c r="A60" s="19" t="s">
        <v>349</v>
      </c>
      <c r="B60" s="25" t="s">
        <v>350</v>
      </c>
      <c r="C60" s="26" t="s">
        <v>8</v>
      </c>
      <c r="D60" s="93">
        <v>60</v>
      </c>
      <c r="E60" s="110"/>
      <c r="F60" s="18">
        <f>+D60*E60</f>
        <v>0</v>
      </c>
    </row>
    <row r="61" spans="1:18" s="91" customFormat="1">
      <c r="A61" s="89" t="s">
        <v>351</v>
      </c>
      <c r="B61" s="96" t="s">
        <v>31</v>
      </c>
      <c r="C61" s="17"/>
      <c r="D61" s="45"/>
      <c r="E61" s="109"/>
      <c r="F61" s="24"/>
    </row>
    <row r="62" spans="1:18" s="91" customFormat="1" ht="11.25" customHeight="1">
      <c r="A62" s="19" t="s">
        <v>352</v>
      </c>
      <c r="B62" s="25" t="s">
        <v>353</v>
      </c>
      <c r="C62" s="26" t="s">
        <v>8</v>
      </c>
      <c r="D62" s="93">
        <v>60</v>
      </c>
      <c r="E62" s="110"/>
      <c r="F62" s="18">
        <f>+D62*E62</f>
        <v>0</v>
      </c>
    </row>
    <row r="63" spans="1:18" s="91" customFormat="1" ht="25.5">
      <c r="A63" s="89" t="s">
        <v>354</v>
      </c>
      <c r="B63" s="90" t="s">
        <v>55</v>
      </c>
      <c r="C63" s="17"/>
      <c r="D63" s="45"/>
      <c r="E63" s="107"/>
      <c r="F63" s="24"/>
    </row>
    <row r="64" spans="1:18" s="91" customFormat="1">
      <c r="A64" s="19" t="s">
        <v>355</v>
      </c>
      <c r="B64" s="25" t="s">
        <v>56</v>
      </c>
      <c r="C64" s="26" t="s">
        <v>13</v>
      </c>
      <c r="D64" s="93">
        <v>5</v>
      </c>
      <c r="E64" s="110"/>
      <c r="F64" s="18">
        <f>+D64*E64</f>
        <v>0</v>
      </c>
    </row>
    <row r="65" spans="1:18" ht="15.75">
      <c r="A65" s="1" t="s">
        <v>19</v>
      </c>
      <c r="B65" s="1" t="s">
        <v>26</v>
      </c>
      <c r="C65" s="2"/>
      <c r="D65" s="35"/>
      <c r="E65" s="98"/>
      <c r="F65" s="3"/>
    </row>
    <row r="66" spans="1:18" ht="15">
      <c r="A66" s="30" t="s">
        <v>21</v>
      </c>
      <c r="B66" s="30" t="s">
        <v>291</v>
      </c>
      <c r="C66" s="31"/>
      <c r="D66" s="39" t="s">
        <v>4</v>
      </c>
      <c r="E66" s="99"/>
      <c r="F66" s="34"/>
    </row>
    <row r="67" spans="1:18" ht="15">
      <c r="A67" s="28" t="s">
        <v>295</v>
      </c>
      <c r="B67" s="28" t="s">
        <v>296</v>
      </c>
      <c r="C67" s="29"/>
      <c r="D67" s="41" t="s">
        <v>4</v>
      </c>
      <c r="E67" s="105"/>
      <c r="F67" s="32">
        <f>F68+F73</f>
        <v>0</v>
      </c>
    </row>
    <row r="68" spans="1:18" s="23" customFormat="1">
      <c r="A68" s="33" t="s">
        <v>356</v>
      </c>
      <c r="B68" s="33" t="s">
        <v>484</v>
      </c>
      <c r="C68" s="27"/>
      <c r="D68" s="42"/>
      <c r="E68" s="106"/>
      <c r="F68" s="44">
        <f>SUM(F69:F72)</f>
        <v>0</v>
      </c>
      <c r="G68" s="87"/>
      <c r="H68" s="88"/>
      <c r="I68" s="20"/>
      <c r="J68" s="21"/>
      <c r="K68" s="21"/>
      <c r="L68" s="22"/>
      <c r="N68" s="22"/>
      <c r="O68" s="22"/>
      <c r="P68" s="22"/>
      <c r="R68" s="22"/>
    </row>
    <row r="69" spans="1:18" s="91" customFormat="1">
      <c r="A69" s="89" t="s">
        <v>357</v>
      </c>
      <c r="B69" s="90" t="s">
        <v>39</v>
      </c>
      <c r="C69" s="17"/>
      <c r="D69" s="45"/>
      <c r="E69" s="107"/>
      <c r="F69" s="24"/>
    </row>
    <row r="70" spans="1:18" s="91" customFormat="1">
      <c r="A70" s="19" t="s">
        <v>358</v>
      </c>
      <c r="B70" s="25" t="s">
        <v>40</v>
      </c>
      <c r="C70" s="26" t="s">
        <v>13</v>
      </c>
      <c r="D70" s="93">
        <v>49</v>
      </c>
      <c r="E70" s="110"/>
      <c r="F70" s="18">
        <f t="shared" ref="F70" si="3">+D70*E70</f>
        <v>0</v>
      </c>
    </row>
    <row r="71" spans="1:18" s="91" customFormat="1">
      <c r="A71" s="89" t="s">
        <v>359</v>
      </c>
      <c r="B71" s="90" t="s">
        <v>283</v>
      </c>
      <c r="C71" s="17"/>
      <c r="D71" s="45"/>
      <c r="E71" s="107"/>
      <c r="F71" s="24"/>
    </row>
    <row r="72" spans="1:18" s="91" customFormat="1">
      <c r="A72" s="19" t="s">
        <v>360</v>
      </c>
      <c r="B72" s="25" t="s">
        <v>285</v>
      </c>
      <c r="C72" s="26" t="s">
        <v>13</v>
      </c>
      <c r="D72" s="93">
        <v>49</v>
      </c>
      <c r="E72" s="110"/>
      <c r="F72" s="18">
        <f t="shared" ref="F72" si="4">+D72*E72</f>
        <v>0</v>
      </c>
    </row>
    <row r="73" spans="1:18" s="23" customFormat="1">
      <c r="A73" s="33" t="s">
        <v>361</v>
      </c>
      <c r="B73" s="33" t="s">
        <v>483</v>
      </c>
      <c r="C73" s="27"/>
      <c r="D73" s="42"/>
      <c r="E73" s="106"/>
      <c r="F73" s="44">
        <f>SUM(F74:F77)</f>
        <v>0</v>
      </c>
      <c r="G73" s="87"/>
      <c r="H73" s="88"/>
      <c r="I73" s="20"/>
      <c r="J73" s="21"/>
      <c r="K73" s="21"/>
      <c r="L73" s="22"/>
      <c r="N73" s="22"/>
      <c r="O73" s="22"/>
      <c r="P73" s="22"/>
      <c r="R73" s="22"/>
    </row>
    <row r="74" spans="1:18" s="91" customFormat="1">
      <c r="A74" s="89" t="s">
        <v>362</v>
      </c>
      <c r="B74" s="90" t="s">
        <v>492</v>
      </c>
      <c r="C74" s="17"/>
      <c r="D74" s="45"/>
      <c r="E74" s="107"/>
      <c r="F74" s="24"/>
    </row>
    <row r="75" spans="1:18" s="91" customFormat="1">
      <c r="A75" s="19" t="s">
        <v>363</v>
      </c>
      <c r="B75" s="25" t="s">
        <v>288</v>
      </c>
      <c r="C75" s="26" t="s">
        <v>27</v>
      </c>
      <c r="D75" s="97">
        <v>5</v>
      </c>
      <c r="E75" s="110"/>
      <c r="F75" s="18">
        <f t="shared" ref="F75" si="5">+D75*E75</f>
        <v>0</v>
      </c>
    </row>
    <row r="76" spans="1:18" s="91" customFormat="1">
      <c r="A76" s="89" t="s">
        <v>364</v>
      </c>
      <c r="B76" s="90" t="s">
        <v>493</v>
      </c>
      <c r="C76" s="17"/>
      <c r="D76" s="45"/>
      <c r="E76" s="107"/>
      <c r="F76" s="24"/>
    </row>
    <row r="77" spans="1:18" s="91" customFormat="1" ht="36">
      <c r="A77" s="19" t="s">
        <v>365</v>
      </c>
      <c r="B77" s="25" t="s">
        <v>494</v>
      </c>
      <c r="C77" s="26" t="s">
        <v>24</v>
      </c>
      <c r="D77" s="113">
        <v>1</v>
      </c>
      <c r="E77" s="110"/>
      <c r="F77" s="18">
        <f t="shared" ref="F77" si="6">+D77*E77</f>
        <v>0</v>
      </c>
    </row>
  </sheetData>
  <sheetProtection algorithmName="SHA-512" hashValue="6zPSsmYzdsnWHK3OszvgdbFbKTUJuHt9WQ+bBQJtiFGuCocRrcxqo3+LmOB4j38bEgCtasf1Zl/Oqz5A+0jagg==" saltValue="OaY52eLCK8Ko3/pl6veFQw==" spinCount="100000" sheet="1" selectLockedCells="1"/>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3" manualBreakCount="3">
    <brk id="13" max="16383" man="1"/>
    <brk id="27" max="16383" man="1"/>
    <brk id="64"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S65"/>
  <sheetViews>
    <sheetView view="pageBreakPreview" zoomScaleNormal="100" zoomScaleSheetLayoutView="100" workbookViewId="0">
      <pane ySplit="1" topLeftCell="A2" activePane="bottomLeft" state="frozen"/>
      <selection activeCell="B87" sqref="B87"/>
      <selection pane="bottomLeft" activeCell="E18" sqref="E18"/>
    </sheetView>
  </sheetViews>
  <sheetFormatPr defaultRowHeight="12.75"/>
  <cols>
    <col min="1" max="1" width="13.7109375" style="73" customWidth="1"/>
    <col min="2" max="2" width="70.7109375" style="73" customWidth="1"/>
    <col min="3" max="3" width="5.7109375" style="82" customWidth="1"/>
    <col min="4" max="4" width="11.7109375" style="83" customWidth="1"/>
    <col min="5" max="5" width="12.7109375" style="83" customWidth="1"/>
    <col min="6" max="6" width="18.7109375" style="84" customWidth="1"/>
    <col min="7" max="16384" width="9.140625" style="73"/>
  </cols>
  <sheetData>
    <row r="1" spans="1:19" s="70" customFormat="1" ht="13.5" thickBot="1">
      <c r="A1" s="53" t="s">
        <v>0</v>
      </c>
      <c r="B1" s="54" t="s">
        <v>1</v>
      </c>
      <c r="C1" s="54" t="s">
        <v>2</v>
      </c>
      <c r="D1" s="55" t="s">
        <v>3</v>
      </c>
      <c r="E1" s="56" t="s">
        <v>16</v>
      </c>
      <c r="F1" s="57" t="s">
        <v>17</v>
      </c>
    </row>
    <row r="2" spans="1:19" ht="15.75">
      <c r="A2" s="1" t="s">
        <v>19</v>
      </c>
      <c r="B2" s="1" t="s">
        <v>26</v>
      </c>
      <c r="C2" s="2"/>
      <c r="D2" s="35" t="s">
        <v>4</v>
      </c>
      <c r="E2" s="98"/>
      <c r="F2" s="3"/>
    </row>
    <row r="3" spans="1:19" ht="15">
      <c r="A3" s="30" t="s">
        <v>25</v>
      </c>
      <c r="B3" s="30" t="s">
        <v>392</v>
      </c>
      <c r="C3" s="31"/>
      <c r="D3" s="39" t="s">
        <v>4</v>
      </c>
      <c r="E3" s="99"/>
      <c r="F3" s="34"/>
    </row>
    <row r="4" spans="1:19" ht="14.25">
      <c r="A4" s="85"/>
      <c r="B4" s="85"/>
      <c r="C4" s="10"/>
      <c r="D4" s="38"/>
      <c r="E4" s="100"/>
      <c r="F4" s="11"/>
    </row>
    <row r="5" spans="1:19" ht="15.75">
      <c r="A5" s="75"/>
      <c r="B5" s="75" t="s">
        <v>5</v>
      </c>
      <c r="C5" s="8"/>
      <c r="D5" s="37"/>
      <c r="E5" s="101"/>
      <c r="F5" s="9"/>
    </row>
    <row r="6" spans="1:19" ht="14.25">
      <c r="A6" s="85"/>
      <c r="B6" s="85"/>
      <c r="C6" s="10"/>
      <c r="D6" s="38"/>
      <c r="E6" s="100"/>
      <c r="F6" s="11"/>
    </row>
    <row r="7" spans="1:19" s="86" customFormat="1" ht="15">
      <c r="A7" s="58" t="s">
        <v>22</v>
      </c>
      <c r="B7" s="58" t="s">
        <v>392</v>
      </c>
      <c r="C7" s="59"/>
      <c r="D7" s="60"/>
      <c r="E7" s="102"/>
      <c r="F7" s="61">
        <f>F15</f>
        <v>0</v>
      </c>
    </row>
    <row r="8" spans="1:19" s="86" customFormat="1" ht="15">
      <c r="A8" s="12" t="s">
        <v>23</v>
      </c>
      <c r="B8" s="12" t="s">
        <v>393</v>
      </c>
      <c r="C8" s="13"/>
      <c r="D8" s="40"/>
      <c r="E8" s="111"/>
      <c r="F8" s="14">
        <f>F46</f>
        <v>0</v>
      </c>
    </row>
    <row r="9" spans="1:19" ht="15.75" thickBot="1">
      <c r="A9" s="46" t="s">
        <v>25</v>
      </c>
      <c r="B9" s="62" t="s">
        <v>392</v>
      </c>
      <c r="C9" s="48"/>
      <c r="D9" s="49"/>
      <c r="E9" s="104"/>
      <c r="F9" s="50">
        <f>SUM(F7:F8)</f>
        <v>0</v>
      </c>
    </row>
    <row r="10" spans="1:19" ht="15.75">
      <c r="A10" s="15"/>
      <c r="B10" s="15"/>
      <c r="C10" s="8"/>
      <c r="D10" s="37"/>
      <c r="E10" s="101"/>
      <c r="F10" s="9"/>
    </row>
    <row r="11" spans="1:19" ht="15.75">
      <c r="A11" s="15"/>
      <c r="B11" s="15"/>
      <c r="C11" s="8"/>
      <c r="D11" s="37"/>
      <c r="E11" s="101"/>
      <c r="F11" s="9"/>
    </row>
    <row r="12" spans="1:19" ht="15.75">
      <c r="A12" s="16"/>
      <c r="B12" s="16"/>
      <c r="C12" s="10"/>
      <c r="D12" s="38"/>
      <c r="E12" s="100"/>
      <c r="F12" s="11"/>
    </row>
    <row r="13" spans="1:19" ht="15.75">
      <c r="A13" s="1" t="s">
        <v>19</v>
      </c>
      <c r="B13" s="1" t="s">
        <v>26</v>
      </c>
      <c r="C13" s="2"/>
      <c r="D13" s="35"/>
      <c r="E13" s="98"/>
      <c r="F13" s="3"/>
    </row>
    <row r="14" spans="1:19" ht="15">
      <c r="A14" s="30" t="s">
        <v>25</v>
      </c>
      <c r="B14" s="30" t="s">
        <v>394</v>
      </c>
      <c r="C14" s="31"/>
      <c r="D14" s="39" t="s">
        <v>4</v>
      </c>
      <c r="E14" s="99"/>
      <c r="F14" s="34">
        <f>F15+F46</f>
        <v>0</v>
      </c>
    </row>
    <row r="15" spans="1:19" ht="15">
      <c r="A15" s="28" t="s">
        <v>22</v>
      </c>
      <c r="B15" s="28" t="s">
        <v>392</v>
      </c>
      <c r="C15" s="29"/>
      <c r="D15" s="41" t="s">
        <v>4</v>
      </c>
      <c r="E15" s="105"/>
      <c r="F15" s="32">
        <f>F16+F19+F36+F41</f>
        <v>0</v>
      </c>
    </row>
    <row r="16" spans="1:19" s="23" customFormat="1">
      <c r="A16" s="33" t="s">
        <v>395</v>
      </c>
      <c r="B16" s="33" t="s">
        <v>32</v>
      </c>
      <c r="C16" s="27"/>
      <c r="D16" s="42"/>
      <c r="E16" s="106"/>
      <c r="F16" s="44">
        <f>SUM(F17:F18)</f>
        <v>0</v>
      </c>
      <c r="G16" s="87"/>
      <c r="H16" s="88"/>
      <c r="I16" s="88"/>
      <c r="J16" s="20"/>
      <c r="K16" s="21"/>
      <c r="L16" s="21"/>
      <c r="M16" s="22"/>
      <c r="O16" s="22"/>
      <c r="P16" s="22"/>
      <c r="Q16" s="22"/>
      <c r="S16" s="22"/>
    </row>
    <row r="17" spans="1:19" s="91" customFormat="1">
      <c r="A17" s="89" t="s">
        <v>396</v>
      </c>
      <c r="B17" s="90" t="s">
        <v>397</v>
      </c>
      <c r="C17" s="17"/>
      <c r="D17" s="45"/>
      <c r="E17" s="107"/>
      <c r="F17" s="24"/>
    </row>
    <row r="18" spans="1:19" s="91" customFormat="1">
      <c r="A18" s="19" t="s">
        <v>398</v>
      </c>
      <c r="B18" s="25" t="s">
        <v>397</v>
      </c>
      <c r="C18" s="26" t="s">
        <v>12</v>
      </c>
      <c r="D18" s="92">
        <v>1</v>
      </c>
      <c r="E18" s="110"/>
      <c r="F18" s="18">
        <f>+D18*E18</f>
        <v>0</v>
      </c>
    </row>
    <row r="19" spans="1:19" s="23" customFormat="1">
      <c r="A19" s="33" t="s">
        <v>399</v>
      </c>
      <c r="B19" s="33" t="s">
        <v>400</v>
      </c>
      <c r="C19" s="27"/>
      <c r="D19" s="42"/>
      <c r="E19" s="106"/>
      <c r="F19" s="44">
        <f>SUM(F20:F35)</f>
        <v>0</v>
      </c>
      <c r="G19" s="87"/>
      <c r="H19" s="88"/>
      <c r="I19" s="88"/>
      <c r="J19" s="20"/>
      <c r="K19" s="21"/>
      <c r="L19" s="21"/>
      <c r="M19" s="22"/>
      <c r="O19" s="22"/>
      <c r="P19" s="22"/>
      <c r="Q19" s="22"/>
      <c r="S19" s="22"/>
    </row>
    <row r="20" spans="1:19" s="91" customFormat="1" ht="25.5">
      <c r="A20" s="89" t="s">
        <v>401</v>
      </c>
      <c r="B20" s="90" t="s">
        <v>402</v>
      </c>
      <c r="C20" s="17"/>
      <c r="D20" s="45"/>
      <c r="E20" s="107"/>
      <c r="F20" s="24"/>
    </row>
    <row r="21" spans="1:19" s="91" customFormat="1" ht="24">
      <c r="A21" s="19" t="s">
        <v>403</v>
      </c>
      <c r="B21" s="25" t="s">
        <v>404</v>
      </c>
      <c r="C21" s="26" t="s">
        <v>13</v>
      </c>
      <c r="D21" s="93">
        <v>32</v>
      </c>
      <c r="E21" s="110"/>
      <c r="F21" s="18">
        <f>+D21*E21</f>
        <v>0</v>
      </c>
    </row>
    <row r="22" spans="1:19" s="91" customFormat="1" ht="48">
      <c r="A22" s="19" t="s">
        <v>405</v>
      </c>
      <c r="B22" s="25" t="s">
        <v>406</v>
      </c>
      <c r="C22" s="26" t="s">
        <v>13</v>
      </c>
      <c r="D22" s="93">
        <v>32</v>
      </c>
      <c r="E22" s="110"/>
      <c r="F22" s="18">
        <f>+D22*E22</f>
        <v>0</v>
      </c>
    </row>
    <row r="23" spans="1:19" s="91" customFormat="1">
      <c r="A23" s="89" t="s">
        <v>407</v>
      </c>
      <c r="B23" s="90" t="s">
        <v>408</v>
      </c>
      <c r="C23" s="17"/>
      <c r="D23" s="45"/>
      <c r="E23" s="107"/>
      <c r="F23" s="24"/>
    </row>
    <row r="24" spans="1:19" s="91" customFormat="1" ht="36">
      <c r="A24" s="19" t="s">
        <v>409</v>
      </c>
      <c r="B24" s="25" t="s">
        <v>410</v>
      </c>
      <c r="C24" s="26" t="s">
        <v>13</v>
      </c>
      <c r="D24" s="93">
        <v>20</v>
      </c>
      <c r="E24" s="110"/>
      <c r="F24" s="18">
        <f>+D24*E24</f>
        <v>0</v>
      </c>
    </row>
    <row r="25" spans="1:19" s="91" customFormat="1">
      <c r="A25" s="89" t="s">
        <v>411</v>
      </c>
      <c r="B25" s="90" t="s">
        <v>412</v>
      </c>
      <c r="C25" s="17"/>
      <c r="D25" s="45"/>
      <c r="E25" s="107"/>
      <c r="F25" s="24"/>
    </row>
    <row r="26" spans="1:19" s="91" customFormat="1" ht="24">
      <c r="A26" s="19" t="s">
        <v>413</v>
      </c>
      <c r="B26" s="25" t="s">
        <v>414</v>
      </c>
      <c r="C26" s="26" t="s">
        <v>13</v>
      </c>
      <c r="D26" s="93">
        <v>25</v>
      </c>
      <c r="E26" s="110"/>
      <c r="F26" s="18">
        <f>+D26*E26</f>
        <v>0</v>
      </c>
    </row>
    <row r="27" spans="1:19" s="91" customFormat="1">
      <c r="A27" s="19" t="s">
        <v>415</v>
      </c>
      <c r="B27" s="25" t="s">
        <v>416</v>
      </c>
      <c r="C27" s="26" t="s">
        <v>8</v>
      </c>
      <c r="D27" s="93">
        <v>8</v>
      </c>
      <c r="E27" s="110"/>
      <c r="F27" s="18">
        <f t="shared" ref="F27:F31" si="0">+D27*E27</f>
        <v>0</v>
      </c>
    </row>
    <row r="28" spans="1:19" s="91" customFormat="1">
      <c r="A28" s="19" t="s">
        <v>417</v>
      </c>
      <c r="B28" s="25" t="s">
        <v>418</v>
      </c>
      <c r="C28" s="26" t="s">
        <v>13</v>
      </c>
      <c r="D28" s="93">
        <v>25</v>
      </c>
      <c r="E28" s="110"/>
      <c r="F28" s="18">
        <f t="shared" si="0"/>
        <v>0</v>
      </c>
    </row>
    <row r="29" spans="1:19" s="91" customFormat="1" ht="24">
      <c r="A29" s="19" t="s">
        <v>419</v>
      </c>
      <c r="B29" s="25" t="s">
        <v>420</v>
      </c>
      <c r="C29" s="26" t="s">
        <v>13</v>
      </c>
      <c r="D29" s="93">
        <v>25</v>
      </c>
      <c r="E29" s="110"/>
      <c r="F29" s="18">
        <f t="shared" si="0"/>
        <v>0</v>
      </c>
    </row>
    <row r="30" spans="1:19" s="91" customFormat="1" ht="24">
      <c r="A30" s="19" t="s">
        <v>421</v>
      </c>
      <c r="B30" s="25" t="s">
        <v>422</v>
      </c>
      <c r="C30" s="26" t="s">
        <v>13</v>
      </c>
      <c r="D30" s="93">
        <v>25</v>
      </c>
      <c r="E30" s="110"/>
      <c r="F30" s="18">
        <f t="shared" si="0"/>
        <v>0</v>
      </c>
    </row>
    <row r="31" spans="1:19" s="91" customFormat="1" ht="24">
      <c r="A31" s="19" t="s">
        <v>423</v>
      </c>
      <c r="B31" s="25" t="s">
        <v>424</v>
      </c>
      <c r="C31" s="26" t="s">
        <v>13</v>
      </c>
      <c r="D31" s="93">
        <v>25</v>
      </c>
      <c r="E31" s="110"/>
      <c r="F31" s="18">
        <f t="shared" si="0"/>
        <v>0</v>
      </c>
    </row>
    <row r="32" spans="1:19" s="91" customFormat="1" ht="25.5">
      <c r="A32" s="89" t="s">
        <v>425</v>
      </c>
      <c r="B32" s="90" t="s">
        <v>426</v>
      </c>
      <c r="C32" s="17"/>
      <c r="D32" s="45"/>
      <c r="E32" s="107"/>
      <c r="F32" s="24"/>
    </row>
    <row r="33" spans="1:19" s="91" customFormat="1">
      <c r="A33" s="19" t="s">
        <v>427</v>
      </c>
      <c r="B33" s="25" t="s">
        <v>428</v>
      </c>
      <c r="C33" s="26" t="s">
        <v>8</v>
      </c>
      <c r="D33" s="93">
        <v>12</v>
      </c>
      <c r="E33" s="110"/>
      <c r="F33" s="18">
        <f>+D33*E33</f>
        <v>0</v>
      </c>
    </row>
    <row r="34" spans="1:19" s="91" customFormat="1" ht="24">
      <c r="A34" s="19" t="s">
        <v>429</v>
      </c>
      <c r="B34" s="25" t="s">
        <v>430</v>
      </c>
      <c r="C34" s="26" t="s">
        <v>8</v>
      </c>
      <c r="D34" s="93">
        <v>12</v>
      </c>
      <c r="E34" s="110"/>
      <c r="F34" s="18">
        <f t="shared" ref="F34:F35" si="1">+D34*E34</f>
        <v>0</v>
      </c>
    </row>
    <row r="35" spans="1:19" s="91" customFormat="1" ht="72">
      <c r="A35" s="19" t="s">
        <v>431</v>
      </c>
      <c r="B35" s="25" t="s">
        <v>432</v>
      </c>
      <c r="C35" s="26" t="s">
        <v>13</v>
      </c>
      <c r="D35" s="93">
        <v>22</v>
      </c>
      <c r="E35" s="110"/>
      <c r="F35" s="18">
        <f t="shared" si="1"/>
        <v>0</v>
      </c>
    </row>
    <row r="36" spans="1:19" s="23" customFormat="1">
      <c r="A36" s="33" t="s">
        <v>433</v>
      </c>
      <c r="B36" s="33" t="s">
        <v>495</v>
      </c>
      <c r="C36" s="27"/>
      <c r="D36" s="42"/>
      <c r="E36" s="106"/>
      <c r="F36" s="44">
        <f>SUM(F37:F40)</f>
        <v>0</v>
      </c>
      <c r="G36" s="87"/>
      <c r="H36" s="88"/>
      <c r="I36" s="88"/>
      <c r="J36" s="20"/>
      <c r="K36" s="21"/>
      <c r="L36" s="21"/>
      <c r="M36" s="22"/>
      <c r="O36" s="22"/>
      <c r="P36" s="22"/>
      <c r="Q36" s="22"/>
      <c r="S36" s="22"/>
    </row>
    <row r="37" spans="1:19" s="91" customFormat="1">
      <c r="A37" s="89" t="s">
        <v>434</v>
      </c>
      <c r="B37" s="90" t="s">
        <v>492</v>
      </c>
      <c r="C37" s="17"/>
      <c r="D37" s="45"/>
      <c r="E37" s="107"/>
      <c r="F37" s="24"/>
    </row>
    <row r="38" spans="1:19" s="91" customFormat="1" ht="24">
      <c r="A38" s="19" t="s">
        <v>435</v>
      </c>
      <c r="B38" s="25" t="s">
        <v>496</v>
      </c>
      <c r="C38" s="26" t="s">
        <v>10</v>
      </c>
      <c r="D38" s="97">
        <v>10</v>
      </c>
      <c r="E38" s="110"/>
      <c r="F38" s="18">
        <f>+D38*E38</f>
        <v>0</v>
      </c>
    </row>
    <row r="39" spans="1:19" s="91" customFormat="1">
      <c r="A39" s="89" t="s">
        <v>498</v>
      </c>
      <c r="B39" s="90" t="s">
        <v>493</v>
      </c>
      <c r="C39" s="17"/>
      <c r="D39" s="45"/>
      <c r="E39" s="107"/>
      <c r="F39" s="24"/>
    </row>
    <row r="40" spans="1:19" s="91" customFormat="1" ht="36">
      <c r="A40" s="19" t="s">
        <v>499</v>
      </c>
      <c r="B40" s="25" t="s">
        <v>494</v>
      </c>
      <c r="C40" s="26" t="s">
        <v>24</v>
      </c>
      <c r="D40" s="113">
        <v>1</v>
      </c>
      <c r="E40" s="110"/>
      <c r="F40" s="18">
        <f t="shared" ref="F40" si="2">+D40*E40</f>
        <v>0</v>
      </c>
    </row>
    <row r="41" spans="1:19" s="23" customFormat="1">
      <c r="A41" s="33" t="s">
        <v>436</v>
      </c>
      <c r="B41" s="33" t="s">
        <v>437</v>
      </c>
      <c r="C41" s="27"/>
      <c r="D41" s="42"/>
      <c r="E41" s="106"/>
      <c r="F41" s="44">
        <f>SUM(F42:F43)</f>
        <v>0</v>
      </c>
      <c r="G41" s="87"/>
      <c r="H41" s="88"/>
      <c r="I41" s="88"/>
      <c r="J41" s="20"/>
      <c r="K41" s="21"/>
      <c r="L41" s="21"/>
      <c r="M41" s="22"/>
      <c r="O41" s="22"/>
      <c r="P41" s="22"/>
      <c r="Q41" s="22"/>
      <c r="S41" s="22"/>
    </row>
    <row r="42" spans="1:19" s="91" customFormat="1">
      <c r="A42" s="89" t="s">
        <v>438</v>
      </c>
      <c r="B42" s="90" t="s">
        <v>497</v>
      </c>
      <c r="C42" s="17"/>
      <c r="D42" s="45"/>
      <c r="E42" s="107"/>
      <c r="F42" s="24"/>
    </row>
    <row r="43" spans="1:19" s="91" customFormat="1">
      <c r="A43" s="19" t="s">
        <v>439</v>
      </c>
      <c r="B43" s="25" t="s">
        <v>491</v>
      </c>
      <c r="C43" s="26" t="s">
        <v>18</v>
      </c>
      <c r="D43" s="93"/>
      <c r="E43" s="112">
        <f>SUM(F16,F19)*0.1</f>
        <v>0</v>
      </c>
      <c r="F43" s="18">
        <f>E43</f>
        <v>0</v>
      </c>
    </row>
    <row r="44" spans="1:19" s="91" customFormat="1" ht="15.75">
      <c r="A44" s="1" t="s">
        <v>19</v>
      </c>
      <c r="B44" s="1" t="s">
        <v>26</v>
      </c>
      <c r="C44" s="2"/>
      <c r="D44" s="35"/>
      <c r="E44" s="98"/>
      <c r="F44" s="3"/>
    </row>
    <row r="45" spans="1:19" ht="15">
      <c r="A45" s="30" t="s">
        <v>25</v>
      </c>
      <c r="B45" s="30" t="s">
        <v>392</v>
      </c>
      <c r="C45" s="31"/>
      <c r="D45" s="39" t="s">
        <v>4</v>
      </c>
      <c r="E45" s="99"/>
      <c r="F45" s="34"/>
    </row>
    <row r="46" spans="1:19" ht="15">
      <c r="A46" s="28" t="s">
        <v>23</v>
      </c>
      <c r="B46" s="28" t="s">
        <v>393</v>
      </c>
      <c r="C46" s="29"/>
      <c r="D46" s="41" t="s">
        <v>4</v>
      </c>
      <c r="E46" s="105"/>
      <c r="F46" s="32">
        <f>F47</f>
        <v>0</v>
      </c>
    </row>
    <row r="47" spans="1:19" s="23" customFormat="1">
      <c r="A47" s="33" t="s">
        <v>440</v>
      </c>
      <c r="B47" s="33" t="s">
        <v>441</v>
      </c>
      <c r="C47" s="27"/>
      <c r="D47" s="42"/>
      <c r="E47" s="106"/>
      <c r="F47" s="44">
        <f>SUM(F48:F65)</f>
        <v>0</v>
      </c>
      <c r="G47" s="87"/>
      <c r="H47" s="88"/>
      <c r="I47" s="88"/>
      <c r="J47" s="20"/>
      <c r="K47" s="21"/>
      <c r="L47" s="21"/>
      <c r="M47" s="22"/>
      <c r="O47" s="22"/>
      <c r="P47" s="22"/>
      <c r="Q47" s="22"/>
      <c r="S47" s="22"/>
    </row>
    <row r="48" spans="1:19" s="91" customFormat="1">
      <c r="A48" s="89" t="s">
        <v>442</v>
      </c>
      <c r="B48" s="90" t="s">
        <v>285</v>
      </c>
      <c r="C48" s="17"/>
      <c r="D48" s="45"/>
      <c r="E48" s="107"/>
      <c r="F48" s="24"/>
    </row>
    <row r="49" spans="1:6" s="91" customFormat="1">
      <c r="A49" s="19" t="s">
        <v>443</v>
      </c>
      <c r="B49" s="25" t="s">
        <v>444</v>
      </c>
      <c r="C49" s="26" t="s">
        <v>12</v>
      </c>
      <c r="D49" s="92">
        <v>1</v>
      </c>
      <c r="E49" s="110"/>
      <c r="F49" s="18">
        <f>+D49*E49</f>
        <v>0</v>
      </c>
    </row>
    <row r="50" spans="1:6" s="91" customFormat="1">
      <c r="A50" s="89" t="s">
        <v>445</v>
      </c>
      <c r="B50" s="90" t="s">
        <v>446</v>
      </c>
      <c r="C50" s="17"/>
      <c r="D50" s="45"/>
      <c r="E50" s="107"/>
      <c r="F50" s="24"/>
    </row>
    <row r="51" spans="1:6" s="91" customFormat="1" ht="24">
      <c r="A51" s="19" t="s">
        <v>447</v>
      </c>
      <c r="B51" s="25" t="s">
        <v>448</v>
      </c>
      <c r="C51" s="26" t="s">
        <v>7</v>
      </c>
      <c r="D51" s="93">
        <v>120</v>
      </c>
      <c r="E51" s="110"/>
      <c r="F51" s="18">
        <f>+D51*E51</f>
        <v>0</v>
      </c>
    </row>
    <row r="52" spans="1:6" s="91" customFormat="1">
      <c r="A52" s="89" t="s">
        <v>449</v>
      </c>
      <c r="B52" s="90" t="s">
        <v>450</v>
      </c>
      <c r="C52" s="17"/>
      <c r="D52" s="45"/>
      <c r="E52" s="107"/>
      <c r="F52" s="24"/>
    </row>
    <row r="53" spans="1:6" s="91" customFormat="1" ht="24">
      <c r="A53" s="19" t="s">
        <v>451</v>
      </c>
      <c r="B53" s="25" t="s">
        <v>452</v>
      </c>
      <c r="C53" s="26" t="s">
        <v>24</v>
      </c>
      <c r="D53" s="92">
        <v>1</v>
      </c>
      <c r="E53" s="110"/>
      <c r="F53" s="18">
        <f>+D53*E53</f>
        <v>0</v>
      </c>
    </row>
    <row r="54" spans="1:6" s="91" customFormat="1">
      <c r="A54" s="89" t="s">
        <v>453</v>
      </c>
      <c r="B54" s="90" t="s">
        <v>454</v>
      </c>
      <c r="C54" s="17"/>
      <c r="D54" s="51"/>
      <c r="E54" s="107"/>
      <c r="F54" s="24"/>
    </row>
    <row r="55" spans="1:6">
      <c r="A55" s="19" t="s">
        <v>455</v>
      </c>
      <c r="B55" s="25" t="s">
        <v>456</v>
      </c>
      <c r="C55" s="26" t="s">
        <v>24</v>
      </c>
      <c r="D55" s="92">
        <v>1</v>
      </c>
      <c r="E55" s="110"/>
      <c r="F55" s="18">
        <f>+D55*E55</f>
        <v>0</v>
      </c>
    </row>
    <row r="56" spans="1:6" s="91" customFormat="1">
      <c r="A56" s="89" t="s">
        <v>457</v>
      </c>
      <c r="B56" s="90" t="s">
        <v>458</v>
      </c>
      <c r="C56" s="17"/>
      <c r="D56" s="51"/>
      <c r="E56" s="107"/>
      <c r="F56" s="24"/>
    </row>
    <row r="57" spans="1:6" ht="24">
      <c r="A57" s="19" t="s">
        <v>459</v>
      </c>
      <c r="B57" s="25" t="s">
        <v>460</v>
      </c>
      <c r="C57" s="26" t="s">
        <v>12</v>
      </c>
      <c r="D57" s="92">
        <v>100</v>
      </c>
      <c r="E57" s="110"/>
      <c r="F57" s="18">
        <f>+D57*E57</f>
        <v>0</v>
      </c>
    </row>
    <row r="58" spans="1:6" s="91" customFormat="1">
      <c r="A58" s="89" t="s">
        <v>461</v>
      </c>
      <c r="B58" s="90" t="s">
        <v>462</v>
      </c>
      <c r="C58" s="17"/>
      <c r="D58" s="45"/>
      <c r="E58" s="107"/>
      <c r="F58" s="24"/>
    </row>
    <row r="59" spans="1:6">
      <c r="A59" s="19" t="s">
        <v>463</v>
      </c>
      <c r="B59" s="25" t="s">
        <v>464</v>
      </c>
      <c r="C59" s="26" t="s">
        <v>8</v>
      </c>
      <c r="D59" s="93">
        <v>60</v>
      </c>
      <c r="E59" s="110"/>
      <c r="F59" s="18">
        <f>+D59*E59</f>
        <v>0</v>
      </c>
    </row>
    <row r="60" spans="1:6" s="91" customFormat="1">
      <c r="A60" s="89" t="s">
        <v>465</v>
      </c>
      <c r="B60" s="90" t="s">
        <v>466</v>
      </c>
      <c r="C60" s="17"/>
      <c r="D60" s="45"/>
      <c r="E60" s="107"/>
      <c r="F60" s="24"/>
    </row>
    <row r="61" spans="1:6" ht="12.75" customHeight="1">
      <c r="A61" s="19" t="s">
        <v>467</v>
      </c>
      <c r="B61" s="25" t="s">
        <v>468</v>
      </c>
      <c r="C61" s="26" t="s">
        <v>11</v>
      </c>
      <c r="D61" s="93">
        <v>500</v>
      </c>
      <c r="E61" s="110"/>
      <c r="F61" s="18">
        <f>+D61*E61</f>
        <v>0</v>
      </c>
    </row>
    <row r="62" spans="1:6" s="91" customFormat="1">
      <c r="A62" s="89" t="s">
        <v>469</v>
      </c>
      <c r="B62" s="90" t="s">
        <v>470</v>
      </c>
      <c r="C62" s="17"/>
      <c r="D62" s="45"/>
      <c r="E62" s="107"/>
      <c r="F62" s="24"/>
    </row>
    <row r="63" spans="1:6">
      <c r="A63" s="19" t="s">
        <v>471</v>
      </c>
      <c r="B63" s="25" t="s">
        <v>472</v>
      </c>
      <c r="C63" s="26" t="s">
        <v>7</v>
      </c>
      <c r="D63" s="93">
        <v>6</v>
      </c>
      <c r="E63" s="110"/>
      <c r="F63" s="18">
        <f>+D63*E63</f>
        <v>0</v>
      </c>
    </row>
    <row r="64" spans="1:6" s="91" customFormat="1">
      <c r="A64" s="89" t="s">
        <v>473</v>
      </c>
      <c r="B64" s="90" t="s">
        <v>474</v>
      </c>
      <c r="C64" s="17"/>
      <c r="D64" s="45"/>
      <c r="E64" s="107"/>
      <c r="F64" s="24"/>
    </row>
    <row r="65" spans="1:6" ht="36">
      <c r="A65" s="19" t="s">
        <v>475</v>
      </c>
      <c r="B65" s="25" t="s">
        <v>476</v>
      </c>
      <c r="C65" s="26" t="s">
        <v>12</v>
      </c>
      <c r="D65" s="92">
        <v>12</v>
      </c>
      <c r="E65" s="110"/>
      <c r="F65" s="18">
        <f>+D65*E65</f>
        <v>0</v>
      </c>
    </row>
  </sheetData>
  <sheetProtection algorithmName="SHA-512" hashValue="R26SahaWzRP/dEcVKM5/WOxdNQ2C0r1sJou0wS0+ChF+SRs0jf1CZWGwdH6LfX5xkktjU3Msf9txOaI0OD6lrA==" saltValue="K9XJBdr37SledfHeI91arg==" spinCount="100000" sheet="1" selectLockedCells="1"/>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2" manualBreakCount="2">
    <brk id="12" max="16383" man="1"/>
    <brk id="43"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8</vt:i4>
      </vt:variant>
    </vt:vector>
  </HeadingPairs>
  <TitlesOfParts>
    <vt:vector size="12" baseType="lpstr">
      <vt:lpstr>7._ZU+KI-javno-Rekap</vt:lpstr>
      <vt:lpstr>7.1. prest.-Bleiweisova</vt:lpstr>
      <vt:lpstr>7.2. prest.-Tivoli </vt:lpstr>
      <vt:lpstr>7.3. sanacija-kolektor</vt:lpstr>
      <vt:lpstr>'7._ZU+KI-javno-Rekap'!Področje_tiskanja</vt:lpstr>
      <vt:lpstr>'7.1. prest.-Bleiweisova'!Področje_tiskanja</vt:lpstr>
      <vt:lpstr>'7.2. prest.-Tivoli '!Področje_tiskanja</vt:lpstr>
      <vt:lpstr>'7.3. sanacija-kolektor'!Področje_tiskanja</vt:lpstr>
      <vt:lpstr>'7._ZU+KI-javno-Rekap'!Tiskanje_naslovov</vt:lpstr>
      <vt:lpstr>'7.1. prest.-Bleiweisova'!Tiskanje_naslovov</vt:lpstr>
      <vt:lpstr>'7.2. prest.-Tivoli '!Tiskanje_naslovov</vt:lpstr>
      <vt:lpstr>'7.3. sanacija-kolektor'!Tiskanje_naslovov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Drago Kitner</cp:lastModifiedBy>
  <cp:lastPrinted>2021-07-21T16:29:02Z</cp:lastPrinted>
  <dcterms:created xsi:type="dcterms:W3CDTF">2021-03-09T16:47:59Z</dcterms:created>
  <dcterms:modified xsi:type="dcterms:W3CDTF">2021-11-24T17:12:42Z</dcterms:modified>
</cp:coreProperties>
</file>