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defaultThemeVersion="124226"/>
  <mc:AlternateContent xmlns:mc="http://schemas.openxmlformats.org/markup-compatibility/2006">
    <mc:Choice Requires="x15">
      <x15ac:absPath xmlns:x15ac="http://schemas.microsoft.com/office/spreadsheetml/2010/11/ac" url="P:\32_ARH\190020-Ilirija\5_WORK\52_POP\211124-spr.2.RAZPISpop\POPIS bc_spr.2.OBJAVA\"/>
    </mc:Choice>
  </mc:AlternateContent>
  <xr:revisionPtr revIDLastSave="0" documentId="13_ncr:1_{26674E8D-0BF5-4C22-9D53-57CDA96291C4}" xr6:coauthVersionLast="47" xr6:coauthVersionMax="47" xr10:uidLastSave="{00000000-0000-0000-0000-000000000000}"/>
  <bookViews>
    <workbookView xWindow="30720" yWindow="0" windowWidth="21750" windowHeight="15510" tabRatio="688" xr2:uid="{00000000-000D-0000-FFFF-FFFF00000000}"/>
  </bookViews>
  <sheets>
    <sheet name="6._ZU+KI-Rekap" sheetId="34" r:id="rId1"/>
    <sheet name="6.1. ZU+KI_Šport Lj" sheetId="26" r:id="rId2"/>
    <sheet name="6.1.7.2.ZU-KI-EI dela" sheetId="33" r:id="rId3"/>
    <sheet name="6.2. ZU+KI_Javni del" sheetId="27" r:id="rId4"/>
  </sheets>
  <externalReferences>
    <externalReference r:id="rId5"/>
    <externalReference r:id="rId6"/>
    <externalReference r:id="rId7"/>
  </externalReferences>
  <definedNames>
    <definedName name="__xlnm.Print_Area_1" localSheetId="0">#REF!</definedName>
    <definedName name="__xlnm.Print_Area_1" localSheetId="2">#REF!</definedName>
    <definedName name="__xlnm.Print_Area_1">#REF!</definedName>
    <definedName name="__xlnm.Print_Titles_1" localSheetId="0">#REF!</definedName>
    <definedName name="__xlnm.Print_Titles_1" localSheetId="2">#REF!</definedName>
    <definedName name="__xlnm.Print_Titles_1">#REF!</definedName>
    <definedName name="_Excel_BuiltIn_Print_Area_1_1_1_1_1_1" localSheetId="0">#REF!</definedName>
    <definedName name="_Excel_BuiltIn_Print_Area_1_1_1_1_1_1" localSheetId="2">#REF!</definedName>
    <definedName name="_Excel_BuiltIn_Print_Area_1_1_1_1_1_1">#REF!</definedName>
    <definedName name="_Excel_BuiltIn_Print_Area_1_1_1_1_1_1_1_1_1_1_1_1_1_1" localSheetId="2">#REF!</definedName>
    <definedName name="_Excel_BuiltIn_Print_Area_1_1_1_1_1_1_1_1_1_1_1_1_1_1">#REF!</definedName>
    <definedName name="_Excel_BuiltIn_Print_Area_1_1_1_1_1_1_1_1_1_1_1_1_1_1_1" localSheetId="2">#REF!</definedName>
    <definedName name="_Excel_BuiltIn_Print_Area_1_1_1_1_1_1_1_1_1_1_1_1_1_1_1">#REF!</definedName>
    <definedName name="_Excel_BuiltIn_Print_Area_1_1_1_1_1_1_1_1_1_1_1_1_1_1_1_1" localSheetId="2">#REF!</definedName>
    <definedName name="_Excel_BuiltIn_Print_Area_1_1_1_1_1_1_1_1_1_1_1_1_1_1_1_1">#REF!</definedName>
    <definedName name="_Excel_BuiltIn_Print_Area_11_1_1_1_1_1" localSheetId="2">#REF!</definedName>
    <definedName name="_Excel_BuiltIn_Print_Area_11_1_1_1_1_1">#REF!</definedName>
    <definedName name="_Excel_BuiltIn_Print_Area_12_1_1_1_1_1_1" localSheetId="2">#REF!</definedName>
    <definedName name="_Excel_BuiltIn_Print_Area_12_1_1_1_1_1_1">#REF!</definedName>
    <definedName name="_Excel_BuiltIn_Print_Area_14_1_1_1_1_1_1" localSheetId="2">#REF!</definedName>
    <definedName name="_Excel_BuiltIn_Print_Area_14_1_1_1_1_1_1">#REF!</definedName>
    <definedName name="_Excel_BuiltIn_Print_Area_2_1_1_1_1_1_1" localSheetId="2">#REF!</definedName>
    <definedName name="_Excel_BuiltIn_Print_Area_2_1_1_1_1_1_1">#REF!</definedName>
    <definedName name="_Excel_BuiltIn_Print_Area_3_1_1_1_1_1_1" localSheetId="2">#REF!</definedName>
    <definedName name="_Excel_BuiltIn_Print_Area_3_1_1_1_1_1_1">#REF!</definedName>
    <definedName name="_Excel_BuiltIn_Print_Area_3_1_1_1_1_1_1_1" localSheetId="2">#REF!</definedName>
    <definedName name="_Excel_BuiltIn_Print_Area_3_1_1_1_1_1_1_1">#REF!</definedName>
    <definedName name="_Excel_BuiltIn_Print_Area_5_1_1_1_1_1_1" localSheetId="2">#REF!</definedName>
    <definedName name="_Excel_BuiltIn_Print_Area_5_1_1_1_1_1_1">#REF!</definedName>
    <definedName name="_Excel_BuiltIn_Print_Area_5_1_1_1_1_1_1_1" localSheetId="2">#REF!</definedName>
    <definedName name="_Excel_BuiltIn_Print_Area_5_1_1_1_1_1_1_1">#REF!</definedName>
    <definedName name="_Excel_BuiltIn_Print_Area_6_1_1_1_1_1" localSheetId="2">#REF!</definedName>
    <definedName name="_Excel_BuiltIn_Print_Area_6_1_1_1_1_1">#REF!</definedName>
    <definedName name="_Excel_BuiltIn_Print_Area_6_1_1_1_1_1_1" localSheetId="2">#REF!</definedName>
    <definedName name="_Excel_BuiltIn_Print_Area_6_1_1_1_1_1_1">#REF!</definedName>
    <definedName name="_Excel_BuiltIn_Print_Area_6_1_1_1_1_1_1_1" localSheetId="2">#REF!</definedName>
    <definedName name="_Excel_BuiltIn_Print_Area_6_1_1_1_1_1_1_1">#REF!</definedName>
    <definedName name="_Excel_BuiltIn_Print_Area_8_1_1_1_1_1_1" localSheetId="2">#REF!</definedName>
    <definedName name="_Excel_BuiltIn_Print_Area_8_1_1_1_1_1_1">#REF!</definedName>
    <definedName name="_Excel_BuiltIn_Print_Area_8_1_1_1_1_1_1_1" localSheetId="2">#REF!</definedName>
    <definedName name="_Excel_BuiltIn_Print_Area_8_1_1_1_1_1_1_1">#REF!</definedName>
    <definedName name="_Hlk63754188" localSheetId="2">'6.1.7.2.ZU-KI-EI dela'!#REF!</definedName>
    <definedName name="_Toc315432761" localSheetId="0">'[1]4.3_EE-T'!#REF!</definedName>
    <definedName name="_Toc315432761" localSheetId="2">'[2]4.3_EE-T'!#REF!</definedName>
    <definedName name="_Toc315432761">'[1]4.3_EE-T'!#REF!</definedName>
    <definedName name="_Toc315432762" localSheetId="0">'[1]4.3_EE-T'!#REF!</definedName>
    <definedName name="_Toc315432762" localSheetId="2">'[2]4.3_EE-T'!#REF!</definedName>
    <definedName name="_Toc315432762">'[1]4.3_EE-T'!#REF!</definedName>
    <definedName name="_Toc315969419" localSheetId="2">'[2]4.3_EE-T'!#REF!</definedName>
    <definedName name="_Toc315969419">'[1]4.3_EE-T'!#REF!</definedName>
    <definedName name="agregat" localSheetId="0">#REF!</definedName>
    <definedName name="agregat" localSheetId="1">#REF!</definedName>
    <definedName name="agregat" localSheetId="2">'6.1.7.2.ZU-KI-EI dela'!#REF!</definedName>
    <definedName name="agregat" localSheetId="3">#REF!</definedName>
    <definedName name="agregat">#REF!</definedName>
    <definedName name="EKK" localSheetId="0">#REF!</definedName>
    <definedName name="EKK" localSheetId="1">#REF!</definedName>
    <definedName name="EKK" localSheetId="3">#REF!</definedName>
    <definedName name="EKK">#REF!</definedName>
    <definedName name="Excel_BuiltIn_Database" localSheetId="0">#REF!</definedName>
    <definedName name="Excel_BuiltIn_Database" localSheetId="2">#REF!</definedName>
    <definedName name="Excel_BuiltIn_Database">#REF!</definedName>
    <definedName name="Excel_BuiltIn_Database_1" localSheetId="0">'[1]3.5_EKK'!#REF!</definedName>
    <definedName name="Excel_BuiltIn_Database_1" localSheetId="2">#REF!</definedName>
    <definedName name="Excel_BuiltIn_Database_1">'[1]3.5_EKK'!#REF!</definedName>
    <definedName name="Excel_BuiltIn_Print_Area" localSheetId="0">#REF!</definedName>
    <definedName name="Excel_BuiltIn_Print_Area" localSheetId="2">'6.1.7.2.ZU-KI-EI dela'!#REF!</definedName>
    <definedName name="Excel_BuiltIn_Print_Area">#REF!</definedName>
    <definedName name="Excel_BuiltIn_Print_Area_1" localSheetId="0">#REF!</definedName>
    <definedName name="Excel_BuiltIn_Print_Area_1" localSheetId="2">#REF!</definedName>
    <definedName name="Excel_BuiltIn_Print_Area_1">#REF!</definedName>
    <definedName name="Excel_BuiltIn_Print_Area_1_1" localSheetId="0">#REF!</definedName>
    <definedName name="Excel_BuiltIn_Print_Area_1_1" localSheetId="2">#REF!</definedName>
    <definedName name="Excel_BuiltIn_Print_Area_1_1">#REF!</definedName>
    <definedName name="Excel_BuiltIn_Print_Area_1_1_1" localSheetId="2">#REF!</definedName>
    <definedName name="Excel_BuiltIn_Print_Area_1_1_1">#REF!</definedName>
    <definedName name="Excel_BuiltIn_Print_Area_1_1_1_1" localSheetId="2">#REF!</definedName>
    <definedName name="Excel_BuiltIn_Print_Area_1_1_1_1">#REF!</definedName>
    <definedName name="Excel_BuiltIn_Print_Area_1_1_1_1_1" localSheetId="2">#REF!</definedName>
    <definedName name="Excel_BuiltIn_Print_Area_1_1_1_1_1">#REF!</definedName>
    <definedName name="Excel_BuiltIn_Print_Area_1_1_1_1_1_1" localSheetId="2">#REF!</definedName>
    <definedName name="Excel_BuiltIn_Print_Area_1_1_1_1_1_1">#REF!</definedName>
    <definedName name="Excel_BuiltIn_Print_Area_1_1_1_1_1_1_1" localSheetId="2">#REF!</definedName>
    <definedName name="Excel_BuiltIn_Print_Area_1_1_1_1_1_1_1">#REF!</definedName>
    <definedName name="Excel_BuiltIn_Print_Area_1_1_1_1_1_1_1_1" localSheetId="2">#REF!</definedName>
    <definedName name="Excel_BuiltIn_Print_Area_1_1_1_1_1_1_1_1">#REF!</definedName>
    <definedName name="Excel_BuiltIn_Print_Area_1_1_1_1_1_1_1_1_1" localSheetId="2">#REF!</definedName>
    <definedName name="Excel_BuiltIn_Print_Area_1_1_1_1_1_1_1_1_1">#REF!</definedName>
    <definedName name="Excel_BuiltIn_Print_Area_1_1_1_1_1_1_1_1_1_1" localSheetId="2">#REF!</definedName>
    <definedName name="Excel_BuiltIn_Print_Area_1_1_1_1_1_1_1_1_1_1">#REF!</definedName>
    <definedName name="Excel_BuiltIn_Print_Area_1_1_1_1_1_1_1_1_1_1_1" localSheetId="2">#REF!</definedName>
    <definedName name="Excel_BuiltIn_Print_Area_1_1_1_1_1_1_1_1_1_1_1">#REF!</definedName>
    <definedName name="Excel_BuiltIn_Print_Area_1_1_1_1_1_1_1_1_1_1_1_1" localSheetId="2">#REF!</definedName>
    <definedName name="Excel_BuiltIn_Print_Area_1_1_1_1_1_1_1_1_1_1_1_1">#REF!</definedName>
    <definedName name="Excel_BuiltIn_Print_Area_1_1_1_1_1_1_1_1_1_1_1_1_1" localSheetId="2">#REF!</definedName>
    <definedName name="Excel_BuiltIn_Print_Area_1_1_1_1_1_1_1_1_1_1_1_1_1">#REF!</definedName>
    <definedName name="Excel_BuiltIn_Print_Area_1_1_1_1_1_1_1_1_1_1_1_1_1_1" localSheetId="2">#REF!</definedName>
    <definedName name="Excel_BuiltIn_Print_Area_1_1_1_1_1_1_1_1_1_1_1_1_1_1">#REF!</definedName>
    <definedName name="Excel_BuiltIn_Print_Area_1_1_1_1_1_1_1_1_1_1_1_1_1_1_1" localSheetId="2">#REF!</definedName>
    <definedName name="Excel_BuiltIn_Print_Area_1_1_1_1_1_1_1_1_1_1_1_1_1_1_1">#REF!</definedName>
    <definedName name="Excel_BuiltIn_Print_Area_1_1_1_1_1_1_1_1_1_1_2" localSheetId="2">#REF!</definedName>
    <definedName name="Excel_BuiltIn_Print_Area_1_1_1_1_1_1_1_1_1_1_2">#REF!</definedName>
    <definedName name="Excel_BuiltIn_Print_Area_1_1_1_1_1_1_1_1_1_1_3" localSheetId="2">#REF!</definedName>
    <definedName name="Excel_BuiltIn_Print_Area_1_1_1_1_1_1_1_1_1_1_3">#REF!</definedName>
    <definedName name="Excel_BuiltIn_Print_Area_10_1" localSheetId="2">#REF!</definedName>
    <definedName name="Excel_BuiltIn_Print_Area_10_1">#REF!</definedName>
    <definedName name="Excel_BuiltIn_Print_Area_10_1_1" localSheetId="2">#REF!</definedName>
    <definedName name="Excel_BuiltIn_Print_Area_10_1_1">#REF!</definedName>
    <definedName name="Excel_BuiltIn_Print_Area_10_1_1_1" localSheetId="2">#REF!</definedName>
    <definedName name="Excel_BuiltIn_Print_Area_10_1_1_1">#REF!</definedName>
    <definedName name="Excel_BuiltIn_Print_Area_10_1_1_1_1" localSheetId="2">#REF!</definedName>
    <definedName name="Excel_BuiltIn_Print_Area_10_1_1_1_1">#REF!</definedName>
    <definedName name="Excel_BuiltIn_Print_Area_10_1_1_1_1_1" localSheetId="2">#REF!</definedName>
    <definedName name="Excel_BuiltIn_Print_Area_10_1_1_1_1_1">#REF!</definedName>
    <definedName name="Excel_BuiltIn_Print_Area_11" localSheetId="2">#REF!</definedName>
    <definedName name="Excel_BuiltIn_Print_Area_11">#REF!</definedName>
    <definedName name="Excel_BuiltIn_Print_Area_11_1" localSheetId="2">#REF!</definedName>
    <definedName name="Excel_BuiltIn_Print_Area_11_1">#REF!</definedName>
    <definedName name="Excel_BuiltIn_Print_Area_11_1_1" localSheetId="2">#REF!</definedName>
    <definedName name="Excel_BuiltIn_Print_Area_11_1_1">#REF!</definedName>
    <definedName name="Excel_BuiltIn_Print_Area_11_1_1_1" localSheetId="2">#REF!</definedName>
    <definedName name="Excel_BuiltIn_Print_Area_11_1_1_1">#REF!</definedName>
    <definedName name="Excel_BuiltIn_Print_Area_11_1_1_1_1" localSheetId="2">#REF!</definedName>
    <definedName name="Excel_BuiltIn_Print_Area_11_1_1_1_1">#REF!</definedName>
    <definedName name="Excel_BuiltIn_Print_Area_12_1" localSheetId="2">#REF!</definedName>
    <definedName name="Excel_BuiltIn_Print_Area_12_1">#REF!</definedName>
    <definedName name="Excel_BuiltIn_Print_Area_12_1_1" localSheetId="2">#REF!</definedName>
    <definedName name="Excel_BuiltIn_Print_Area_12_1_1">#REF!</definedName>
    <definedName name="Excel_BuiltIn_Print_Area_12_1_1_1" localSheetId="2">#REF!</definedName>
    <definedName name="Excel_BuiltIn_Print_Area_12_1_1_1">#REF!</definedName>
    <definedName name="Excel_BuiltIn_Print_Area_12_1_1_1_1" localSheetId="2">#REF!</definedName>
    <definedName name="Excel_BuiltIn_Print_Area_12_1_1_1_1">#REF!</definedName>
    <definedName name="Excel_BuiltIn_Print_Area_12_1_1_1_1_1" localSheetId="2">#REF!</definedName>
    <definedName name="Excel_BuiltIn_Print_Area_12_1_1_1_1_1">#REF!</definedName>
    <definedName name="Excel_BuiltIn_Print_Area_13_1" localSheetId="2">#REF!</definedName>
    <definedName name="Excel_BuiltIn_Print_Area_13_1">#REF!</definedName>
    <definedName name="Excel_BuiltIn_Print_Area_13_1_1" localSheetId="2">#REF!</definedName>
    <definedName name="Excel_BuiltIn_Print_Area_13_1_1">#REF!</definedName>
    <definedName name="Excel_BuiltIn_Print_Area_13_1_1_1" localSheetId="2">#REF!</definedName>
    <definedName name="Excel_BuiltIn_Print_Area_13_1_1_1">#REF!</definedName>
    <definedName name="Excel_BuiltIn_Print_Area_13_1_1_1_1" localSheetId="2">#REF!</definedName>
    <definedName name="Excel_BuiltIn_Print_Area_13_1_1_1_1">#REF!</definedName>
    <definedName name="Excel_BuiltIn_Print_Area_14_1" localSheetId="2">#REF!</definedName>
    <definedName name="Excel_BuiltIn_Print_Area_14_1">#REF!</definedName>
    <definedName name="Excel_BuiltIn_Print_Area_14_1_1" localSheetId="2">#REF!</definedName>
    <definedName name="Excel_BuiltIn_Print_Area_14_1_1">#REF!</definedName>
    <definedName name="Excel_BuiltIn_Print_Area_14_1_1_1" localSheetId="2">#REF!</definedName>
    <definedName name="Excel_BuiltIn_Print_Area_14_1_1_1">#REF!</definedName>
    <definedName name="Excel_BuiltIn_Print_Area_14_1_1_1_1" localSheetId="2">#REF!</definedName>
    <definedName name="Excel_BuiltIn_Print_Area_14_1_1_1_1">#REF!</definedName>
    <definedName name="Excel_BuiltIn_Print_Area_14_1_1_1_1_1" localSheetId="2">#REF!</definedName>
    <definedName name="Excel_BuiltIn_Print_Area_14_1_1_1_1_1">#REF!</definedName>
    <definedName name="Excel_BuiltIn_Print_Area_15_1" localSheetId="2">#REF!</definedName>
    <definedName name="Excel_BuiltIn_Print_Area_15_1">#REF!</definedName>
    <definedName name="Excel_BuiltIn_Print_Area_15_1_1" localSheetId="2">#REF!</definedName>
    <definedName name="Excel_BuiltIn_Print_Area_15_1_1">#REF!</definedName>
    <definedName name="Excel_BuiltIn_Print_Area_18_1" localSheetId="2">#REF!</definedName>
    <definedName name="Excel_BuiltIn_Print_Area_18_1">#REF!</definedName>
    <definedName name="Excel_BuiltIn_Print_Area_18_1_1" localSheetId="2">#REF!</definedName>
    <definedName name="Excel_BuiltIn_Print_Area_18_1_1">#REF!</definedName>
    <definedName name="Excel_BuiltIn_Print_Area_18_1_1_1" localSheetId="2">#REF!</definedName>
    <definedName name="Excel_BuiltIn_Print_Area_18_1_1_1">#REF!</definedName>
    <definedName name="Excel_BuiltIn_Print_Area_18_1_1_1_1" localSheetId="2">#REF!</definedName>
    <definedName name="Excel_BuiltIn_Print_Area_18_1_1_1_1">#REF!</definedName>
    <definedName name="Excel_BuiltIn_Print_Area_2" localSheetId="2">#REF!</definedName>
    <definedName name="Excel_BuiltIn_Print_Area_2">#REF!</definedName>
    <definedName name="Excel_BuiltIn_Print_Area_2_1" localSheetId="2">#REF!</definedName>
    <definedName name="Excel_BuiltIn_Print_Area_2_1">#REF!</definedName>
    <definedName name="Excel_BuiltIn_Print_Area_2_1_1" localSheetId="2">#REF!</definedName>
    <definedName name="Excel_BuiltIn_Print_Area_2_1_1">#REF!</definedName>
    <definedName name="Excel_BuiltIn_Print_Area_2_1_1_1" localSheetId="2">#REF!</definedName>
    <definedName name="Excel_BuiltIn_Print_Area_2_1_1_1">#REF!</definedName>
    <definedName name="Excel_BuiltIn_Print_Area_2_1_1_1_1" localSheetId="2">#REF!</definedName>
    <definedName name="Excel_BuiltIn_Print_Area_2_1_1_1_1">#REF!</definedName>
    <definedName name="Excel_BuiltIn_Print_Area_2_1_1_1_1_1" localSheetId="2">#REF!</definedName>
    <definedName name="Excel_BuiltIn_Print_Area_2_1_1_1_1_1">#REF!</definedName>
    <definedName name="Excel_BuiltIn_Print_Area_20_1" localSheetId="2">#REF!</definedName>
    <definedName name="Excel_BuiltIn_Print_Area_20_1">#REF!</definedName>
    <definedName name="Excel_BuiltIn_Print_Area_20_1_1" localSheetId="2">#REF!</definedName>
    <definedName name="Excel_BuiltIn_Print_Area_20_1_1">#REF!</definedName>
    <definedName name="Excel_BuiltIn_Print_Area_26" localSheetId="2">#REF!</definedName>
    <definedName name="Excel_BuiltIn_Print_Area_26">#REF!</definedName>
    <definedName name="Excel_BuiltIn_Print_Area_3" localSheetId="2">#REF!</definedName>
    <definedName name="Excel_BuiltIn_Print_Area_3">#REF!</definedName>
    <definedName name="Excel_BuiltIn_Print_Area_3_1" localSheetId="2">#REF!</definedName>
    <definedName name="Excel_BuiltIn_Print_Area_3_1">#REF!</definedName>
    <definedName name="Excel_BuiltIn_Print_Area_3_1_1" localSheetId="2">#REF!</definedName>
    <definedName name="Excel_BuiltIn_Print_Area_3_1_1">#REF!</definedName>
    <definedName name="Excel_BuiltIn_Print_Area_3_1_1_1" localSheetId="2">#REF!</definedName>
    <definedName name="Excel_BuiltIn_Print_Area_3_1_1_1">#REF!</definedName>
    <definedName name="Excel_BuiltIn_Print_Area_3_1_1_1_1" localSheetId="2">#REF!</definedName>
    <definedName name="Excel_BuiltIn_Print_Area_3_1_1_1_1">#REF!</definedName>
    <definedName name="Excel_BuiltIn_Print_Area_3_1_1_1_1_1" localSheetId="2">#REF!</definedName>
    <definedName name="Excel_BuiltIn_Print_Area_3_1_1_1_1_1">#REF!</definedName>
    <definedName name="Excel_BuiltIn_Print_Area_3_1_1_1_1_1_1" localSheetId="2">#REF!</definedName>
    <definedName name="Excel_BuiltIn_Print_Area_3_1_1_1_1_1_1">#REF!</definedName>
    <definedName name="Excel_BuiltIn_Print_Area_4" localSheetId="2">#REF!</definedName>
    <definedName name="Excel_BuiltIn_Print_Area_4">#REF!</definedName>
    <definedName name="Excel_BuiltIn_Print_Area_4_1" localSheetId="2">#REF!</definedName>
    <definedName name="Excel_BuiltIn_Print_Area_4_1">#REF!</definedName>
    <definedName name="Excel_BuiltIn_Print_Area_4_1_1" localSheetId="2">#REF!</definedName>
    <definedName name="Excel_BuiltIn_Print_Area_4_1_1">#REF!</definedName>
    <definedName name="Excel_BuiltIn_Print_Area_4_1_1_1" localSheetId="2">#REF!</definedName>
    <definedName name="Excel_BuiltIn_Print_Area_4_1_1_1">#REF!</definedName>
    <definedName name="Excel_BuiltIn_Print_Area_4_1_1_1_1" localSheetId="2">#REF!</definedName>
    <definedName name="Excel_BuiltIn_Print_Area_4_1_1_1_1">#REF!</definedName>
    <definedName name="Excel_BuiltIn_Print_Area_5" localSheetId="2">#REF!</definedName>
    <definedName name="Excel_BuiltIn_Print_Area_5">#REF!</definedName>
    <definedName name="Excel_BuiltIn_Print_Area_5_1" localSheetId="2">#REF!</definedName>
    <definedName name="Excel_BuiltIn_Print_Area_5_1">'[1]1.1_GO-P'!#REF!</definedName>
    <definedName name="Excel_BuiltIn_Print_Area_5_1_1" localSheetId="2">#REF!</definedName>
    <definedName name="Excel_BuiltIn_Print_Area_5_1_1">'[1]1.1_GO-P'!#REF!</definedName>
    <definedName name="Excel_BuiltIn_Print_Area_5_1_1_1" localSheetId="0">#REF!</definedName>
    <definedName name="Excel_BuiltIn_Print_Area_5_1_1_1" localSheetId="2">#REF!</definedName>
    <definedName name="Excel_BuiltIn_Print_Area_5_1_1_1">#REF!</definedName>
    <definedName name="Excel_BuiltIn_Print_Area_5_1_1_1_1" localSheetId="0">#REF!</definedName>
    <definedName name="Excel_BuiltIn_Print_Area_5_1_1_1_1" localSheetId="2">#REF!</definedName>
    <definedName name="Excel_BuiltIn_Print_Area_5_1_1_1_1">#REF!</definedName>
    <definedName name="Excel_BuiltIn_Print_Area_5_1_1_1_1_1" localSheetId="0">#REF!</definedName>
    <definedName name="Excel_BuiltIn_Print_Area_5_1_1_1_1_1" localSheetId="2">#REF!</definedName>
    <definedName name="Excel_BuiltIn_Print_Area_5_1_1_1_1_1">#REF!</definedName>
    <definedName name="Excel_BuiltIn_Print_Area_5_1_1_1_1_1_1" localSheetId="2">#REF!</definedName>
    <definedName name="Excel_BuiltIn_Print_Area_5_1_1_1_1_1_1">#REF!</definedName>
    <definedName name="Excel_BuiltIn_Print_Area_6" localSheetId="2">#REF!</definedName>
    <definedName name="Excel_BuiltIn_Print_Area_6">#REF!</definedName>
    <definedName name="Excel_BuiltIn_Print_Area_6_1" localSheetId="2">#REF!</definedName>
    <definedName name="Excel_BuiltIn_Print_Area_6_1">#REF!</definedName>
    <definedName name="Excel_BuiltIn_Print_Area_6_1_1" localSheetId="2">#REF!</definedName>
    <definedName name="Excel_BuiltIn_Print_Area_6_1_1">#REF!</definedName>
    <definedName name="Excel_BuiltIn_Print_Area_6_1_1_1" localSheetId="2">#REF!</definedName>
    <definedName name="Excel_BuiltIn_Print_Area_6_1_1_1">#REF!</definedName>
    <definedName name="Excel_BuiltIn_Print_Area_6_1_1_1_1" localSheetId="2">#REF!</definedName>
    <definedName name="Excel_BuiltIn_Print_Area_6_1_1_1_1">#REF!</definedName>
    <definedName name="Excel_BuiltIn_Print_Area_6_1_1_1_1_1" localSheetId="2">#REF!</definedName>
    <definedName name="Excel_BuiltIn_Print_Area_6_1_1_1_1_1">#REF!</definedName>
    <definedName name="Excel_BuiltIn_Print_Area_6_1_1_1_1_1_1" localSheetId="2">#REF!</definedName>
    <definedName name="Excel_BuiltIn_Print_Area_6_1_1_1_1_1_1">#REF!</definedName>
    <definedName name="Excel_BuiltIn_Print_Area_7" localSheetId="2">#REF!</definedName>
    <definedName name="Excel_BuiltIn_Print_Area_7">#REF!</definedName>
    <definedName name="Excel_BuiltIn_Print_Area_7_1" localSheetId="2">#REF!</definedName>
    <definedName name="Excel_BuiltIn_Print_Area_7_1">#REF!</definedName>
    <definedName name="Excel_BuiltIn_Print_Area_7_1_1" localSheetId="2">#REF!</definedName>
    <definedName name="Excel_BuiltIn_Print_Area_7_1_1">#REF!</definedName>
    <definedName name="Excel_BuiltIn_Print_Area_7_1_1_1" localSheetId="2">#REF!</definedName>
    <definedName name="Excel_BuiltIn_Print_Area_7_1_1_1">#REF!</definedName>
    <definedName name="Excel_BuiltIn_Print_Area_7_1_1_1_1" localSheetId="2">#REF!</definedName>
    <definedName name="Excel_BuiltIn_Print_Area_7_1_1_1_1">#REF!</definedName>
    <definedName name="Excel_BuiltIn_Print_Area_8" localSheetId="2">#REF!</definedName>
    <definedName name="Excel_BuiltIn_Print_Area_8">#REF!</definedName>
    <definedName name="Excel_BuiltIn_Print_Area_8_1" localSheetId="2">#REF!</definedName>
    <definedName name="Excel_BuiltIn_Print_Area_8_1">#REF!</definedName>
    <definedName name="Excel_BuiltIn_Print_Area_8_1_1" localSheetId="2">#REF!</definedName>
    <definedName name="Excel_BuiltIn_Print_Area_8_1_1">#REF!</definedName>
    <definedName name="Excel_BuiltIn_Print_Area_8_1_1_1" localSheetId="2">#REF!</definedName>
    <definedName name="Excel_BuiltIn_Print_Area_8_1_1_1">#REF!</definedName>
    <definedName name="Excel_BuiltIn_Print_Area_8_1_1_1_1" localSheetId="2">#REF!</definedName>
    <definedName name="Excel_BuiltIn_Print_Area_8_1_1_1_1">#REF!</definedName>
    <definedName name="Excel_BuiltIn_Print_Area_8_1_1_1_1_1" localSheetId="2">#REF!</definedName>
    <definedName name="Excel_BuiltIn_Print_Area_8_1_1_1_1_1">#REF!</definedName>
    <definedName name="Excel_BuiltIn_Print_Area_8_1_1_1_1_1_1" localSheetId="2">#REF!</definedName>
    <definedName name="Excel_BuiltIn_Print_Area_8_1_1_1_1_1_1">#REF!</definedName>
    <definedName name="Excel_BuiltIn_Print_Area_9_1" localSheetId="2">#REF!</definedName>
    <definedName name="Excel_BuiltIn_Print_Area_9_1">#REF!</definedName>
    <definedName name="Excel_BuiltIn_Print_Area_9_1_1" localSheetId="2">#REF!</definedName>
    <definedName name="Excel_BuiltIn_Print_Area_9_1_1">#REF!</definedName>
    <definedName name="Excel_BuiltIn_Print_Area_9_1_1_1" localSheetId="2">#REF!</definedName>
    <definedName name="Excel_BuiltIn_Print_Area_9_1_1_1">#REF!</definedName>
    <definedName name="Excel_BuiltIn_Print_Area_9_1_1_1_1" localSheetId="2">#REF!</definedName>
    <definedName name="Excel_BuiltIn_Print_Area_9_1_1_1_1">#REF!</definedName>
    <definedName name="Excel_BuiltIn_Print_Area_9_1_1_1_1_1" localSheetId="2">#REF!</definedName>
    <definedName name="Excel_BuiltIn_Print_Area_9_1_1_1_1_1">#REF!</definedName>
    <definedName name="Excel_BuiltIn_Print_Titles" localSheetId="2">#REF!</definedName>
    <definedName name="Excel_BuiltIn_Print_Titles">#REF!</definedName>
    <definedName name="Excel_BuiltIn_Print_Titles_1_1">"#REF!"</definedName>
    <definedName name="Excel_BuiltIn_Print_Titles_1_1_1">"#REF!"</definedName>
    <definedName name="Excel_BuiltIn_Print_Titles_1_1_1_1">"#REF!"</definedName>
    <definedName name="Excel_BuiltIn_Print_Titles_4" localSheetId="0">'[3]NEPREDVIDENA GR.DELA'!#REF!</definedName>
    <definedName name="Excel_BuiltIn_Print_Titles_4" localSheetId="1">'[3]NEPREDVIDENA GR.DELA'!#REF!</definedName>
    <definedName name="Excel_BuiltIn_Print_Titles_4" localSheetId="3">'[3]NEPREDVIDENA GR.DELA'!#REF!</definedName>
    <definedName name="Excel_BuiltIn_Print_Titles_4">'[3]NEPREDVIDENA GR.DELA'!#REF!</definedName>
    <definedName name="izvesek" localSheetId="0">#REF!</definedName>
    <definedName name="izvesek" localSheetId="1">#REF!</definedName>
    <definedName name="izvesek" localSheetId="2">'6.1.7.2.ZU-KI-EI dela'!#REF!</definedName>
    <definedName name="izvesek" localSheetId="3">#REF!</definedName>
    <definedName name="izvesek">#REF!</definedName>
    <definedName name="l" localSheetId="0">#REF!</definedName>
    <definedName name="l" localSheetId="1">#REF!</definedName>
    <definedName name="l" localSheetId="3">#REF!</definedName>
    <definedName name="l">#REF!</definedName>
    <definedName name="oddusek" localSheetId="0">#REF!</definedName>
    <definedName name="oddusek" localSheetId="1">#REF!</definedName>
    <definedName name="oddusek" localSheetId="3">#REF!</definedName>
    <definedName name="oddusek">#REF!</definedName>
    <definedName name="OLE_LINK1" localSheetId="2">'6.1.7.2.ZU-KI-EI dela'!#REF!</definedName>
    <definedName name="oprema" localSheetId="1">#REF!</definedName>
    <definedName name="oprema" localSheetId="3">#REF!</definedName>
    <definedName name="oprema">#REF!</definedName>
    <definedName name="_xlnm.Print_Area" localSheetId="0">'6._ZU+KI-Rekap'!$A$1:$F$32</definedName>
    <definedName name="_xlnm.Print_Area" localSheetId="1">'6.1. ZU+KI_Šport Lj'!$A$1:$F$1242</definedName>
    <definedName name="_xlnm.Print_Area" localSheetId="2">'6.1.7.2.ZU-KI-EI dela'!$A$1:$H$137</definedName>
    <definedName name="_xlnm.Print_Area" localSheetId="3">'6.2. ZU+KI_Javni del'!$A$1:$F$304</definedName>
    <definedName name="Print_Area_MI" localSheetId="0">#REF!</definedName>
    <definedName name="Print_Area_MI" localSheetId="1">#REF!</definedName>
    <definedName name="Print_Area_MI" localSheetId="3">#REF!</definedName>
    <definedName name="Print_Area_MI">#REF!</definedName>
    <definedName name="Print_Titles_MI" localSheetId="0">#REF!</definedName>
    <definedName name="Print_Titles_MI" localSheetId="1">#REF!</definedName>
    <definedName name="Print_Titles_MI" localSheetId="3">#REF!</definedName>
    <definedName name="Print_Titles_MI">#REF!</definedName>
    <definedName name="svetilka" localSheetId="0">#REF!</definedName>
    <definedName name="svetilka" localSheetId="1">#REF!</definedName>
    <definedName name="svetilka" localSheetId="2">'6.1.7.2.ZU-KI-EI dela'!#REF!</definedName>
    <definedName name="svetilka" localSheetId="3">#REF!</definedName>
    <definedName name="svetilka">#REF!</definedName>
    <definedName name="TABLE_1">"#REF!"</definedName>
    <definedName name="TABLE_2_1">"#REF!"</definedName>
    <definedName name="TABLE_3_1">"#REF!"</definedName>
    <definedName name="TABLE_4_1">"#REF!"</definedName>
    <definedName name="TABLE_5_1">"#REF!"</definedName>
    <definedName name="TABLE_6_1">"#REF!"</definedName>
    <definedName name="_xlnm.Print_Titles" localSheetId="0">'6._ZU+KI-Rekap'!$1:$1</definedName>
    <definedName name="_xlnm.Print_Titles" localSheetId="1">'6.1. ZU+KI_Šport Lj'!$1:$1</definedName>
    <definedName name="_xlnm.Print_Titles" localSheetId="2">'6.1.7.2.ZU-KI-EI dela'!$25:$25</definedName>
    <definedName name="_xlnm.Print_Titles" localSheetId="3">'6.2. ZU+KI_Javni del'!$1:$1</definedName>
    <definedName name="totem" localSheetId="0">#REF!</definedName>
    <definedName name="totem" localSheetId="1">#REF!</definedName>
    <definedName name="totem" localSheetId="3">#REF!</definedName>
    <definedName name="totem">#REF!</definedName>
    <definedName name="totm" localSheetId="0">#REF!</definedName>
    <definedName name="totm" localSheetId="1">#REF!</definedName>
    <definedName name="totm" localSheetId="3">#REF!</definedName>
    <definedName name="totm">#REF!</definedName>
    <definedName name="zastavka" localSheetId="0">#REF!</definedName>
    <definedName name="zastavka" localSheetId="1">#REF!</definedName>
    <definedName name="zastavka" localSheetId="2">'6.1.7.2.ZU-KI-EI dela'!#REF!</definedName>
    <definedName name="zastavka" localSheetId="3">#REF!</definedName>
    <definedName name="zastavka">#REF!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291" i="27" l="1"/>
  <c r="F70" i="27"/>
  <c r="F74" i="27"/>
  <c r="F73" i="27"/>
  <c r="F72" i="27"/>
  <c r="F71" i="27"/>
  <c r="F165" i="27" l="1"/>
  <c r="F1141" i="26"/>
  <c r="F315" i="26" l="1"/>
  <c r="H134" i="33" l="1"/>
  <c r="H133" i="33"/>
  <c r="H132" i="33"/>
  <c r="H131" i="33"/>
  <c r="H130" i="33"/>
  <c r="H129" i="33"/>
  <c r="H128" i="33"/>
  <c r="H122" i="33"/>
  <c r="H121" i="33"/>
  <c r="H119" i="33"/>
  <c r="H113" i="33"/>
  <c r="H112" i="33"/>
  <c r="H111" i="33"/>
  <c r="H110" i="33"/>
  <c r="H109" i="33"/>
  <c r="H88" i="33"/>
  <c r="H104" i="33" s="1"/>
  <c r="G14" i="33" s="1"/>
  <c r="H77" i="33"/>
  <c r="H76" i="33"/>
  <c r="H75" i="33"/>
  <c r="H74" i="33"/>
  <c r="H73" i="33"/>
  <c r="H72" i="33"/>
  <c r="H71" i="33"/>
  <c r="H70" i="33"/>
  <c r="H69" i="33"/>
  <c r="H68" i="33"/>
  <c r="H67" i="33"/>
  <c r="H61" i="33"/>
  <c r="H60" i="33"/>
  <c r="H59" i="33"/>
  <c r="H58" i="33"/>
  <c r="H52" i="33"/>
  <c r="H51" i="33"/>
  <c r="H50" i="33"/>
  <c r="H49" i="33"/>
  <c r="H48" i="33"/>
  <c r="H47" i="33"/>
  <c r="H46" i="33"/>
  <c r="H44" i="33"/>
  <c r="H43" i="33"/>
  <c r="H42" i="33"/>
  <c r="H41" i="33"/>
  <c r="H39" i="33"/>
  <c r="H37" i="33"/>
  <c r="H36" i="33"/>
  <c r="H35" i="33"/>
  <c r="H34" i="33"/>
  <c r="H33" i="33"/>
  <c r="H32" i="33"/>
  <c r="H31" i="33"/>
  <c r="H30" i="33"/>
  <c r="H29" i="33"/>
  <c r="H123" i="33" l="1"/>
  <c r="G16" i="33" s="1"/>
  <c r="H135" i="33"/>
  <c r="G17" i="33" s="1"/>
  <c r="H53" i="33"/>
  <c r="G11" i="33" s="1"/>
  <c r="H78" i="33"/>
  <c r="G13" i="33" s="1"/>
  <c r="H114" i="33"/>
  <c r="G15" i="33" s="1"/>
  <c r="H62" i="33"/>
  <c r="G12" i="33" s="1"/>
  <c r="H20" i="33" l="1"/>
  <c r="F678" i="26" s="1"/>
  <c r="F985" i="26"/>
  <c r="F984" i="26"/>
  <c r="F983" i="26"/>
  <c r="F981" i="26"/>
  <c r="F980" i="26"/>
  <c r="F979" i="26"/>
  <c r="F977" i="26"/>
  <c r="F975" i="26"/>
  <c r="F973" i="26"/>
  <c r="F969" i="26"/>
  <c r="F971" i="26"/>
  <c r="F967" i="26"/>
  <c r="F966" i="26"/>
  <c r="F964" i="26"/>
  <c r="F148" i="27"/>
  <c r="F960" i="26" l="1"/>
  <c r="F121" i="26"/>
  <c r="F122" i="26"/>
  <c r="F120" i="26"/>
  <c r="F73" i="26" l="1"/>
  <c r="F47" i="26" l="1"/>
  <c r="F43" i="26"/>
  <c r="F154" i="27" l="1"/>
  <c r="F1124" i="26"/>
  <c r="F46" i="26"/>
  <c r="F42" i="26"/>
  <c r="F38" i="26"/>
  <c r="F1198" i="26" l="1"/>
  <c r="F1197" i="26"/>
  <c r="F1241" i="26" l="1"/>
  <c r="F1239" i="26"/>
  <c r="F797" i="26"/>
  <c r="F439" i="26"/>
  <c r="F438" i="26"/>
  <c r="F437" i="26"/>
  <c r="F436" i="26"/>
  <c r="F435" i="26"/>
  <c r="F434" i="26"/>
  <c r="F433" i="26"/>
  <c r="F432" i="26"/>
  <c r="F431" i="26"/>
  <c r="F430" i="26"/>
  <c r="F429" i="26"/>
  <c r="F428" i="26"/>
  <c r="F427" i="26"/>
  <c r="F426" i="26"/>
  <c r="F425" i="26"/>
  <c r="F424" i="26"/>
  <c r="F423" i="26"/>
  <c r="F422" i="26"/>
  <c r="F421" i="26"/>
  <c r="F420" i="26"/>
  <c r="F419" i="26"/>
  <c r="F418" i="26"/>
  <c r="F417" i="26"/>
  <c r="F416" i="26"/>
  <c r="F415" i="26"/>
  <c r="F414" i="26"/>
  <c r="F413" i="26"/>
  <c r="F412" i="26"/>
  <c r="F411" i="26"/>
  <c r="F410" i="26"/>
  <c r="F407" i="26"/>
  <c r="F360" i="26"/>
  <c r="F301" i="27"/>
  <c r="F299" i="27"/>
  <c r="F298" i="27"/>
  <c r="F296" i="27"/>
  <c r="F295" i="27"/>
  <c r="F294" i="27"/>
  <c r="F293" i="27"/>
  <c r="F290" i="27"/>
  <c r="F289" i="27"/>
  <c r="F288" i="27"/>
  <c r="F287" i="27"/>
  <c r="F286" i="27"/>
  <c r="F285" i="27"/>
  <c r="F284" i="27"/>
  <c r="F283" i="27"/>
  <c r="F282" i="27"/>
  <c r="F281" i="27"/>
  <c r="F280" i="27"/>
  <c r="F278" i="27"/>
  <c r="F277" i="27"/>
  <c r="F276" i="27"/>
  <c r="F275" i="27"/>
  <c r="F274" i="27"/>
  <c r="F272" i="27"/>
  <c r="F269" i="27"/>
  <c r="F268" i="27"/>
  <c r="F266" i="27"/>
  <c r="F264" i="27"/>
  <c r="F261" i="27"/>
  <c r="F260" i="27"/>
  <c r="F258" i="27"/>
  <c r="F256" i="27"/>
  <c r="F254" i="27"/>
  <c r="F252" i="27"/>
  <c r="F251" i="27"/>
  <c r="F250" i="27"/>
  <c r="F248" i="27"/>
  <c r="F246" i="27"/>
  <c r="F236" i="27"/>
  <c r="F234" i="27"/>
  <c r="F233" i="27"/>
  <c r="F231" i="27"/>
  <c r="F229" i="27"/>
  <c r="F227" i="27"/>
  <c r="F215" i="27"/>
  <c r="F214" i="27"/>
  <c r="F213" i="27"/>
  <c r="F211" i="27"/>
  <c r="F210" i="27"/>
  <c r="F207" i="27"/>
  <c r="F206" i="27"/>
  <c r="F205" i="27"/>
  <c r="F204" i="27"/>
  <c r="F202" i="27"/>
  <c r="F201" i="27"/>
  <c r="F200" i="27"/>
  <c r="F199" i="27"/>
  <c r="F198" i="27"/>
  <c r="F196" i="27"/>
  <c r="F163" i="27"/>
  <c r="F162" i="27"/>
  <c r="F161" i="27"/>
  <c r="F159" i="27"/>
  <c r="F158" i="27"/>
  <c r="F157" i="27"/>
  <c r="F156" i="27"/>
  <c r="F155" i="27"/>
  <c r="F153" i="27"/>
  <c r="F152" i="27"/>
  <c r="F151" i="27"/>
  <c r="F147" i="27"/>
  <c r="F146" i="27"/>
  <c r="F145" i="27"/>
  <c r="F144" i="27"/>
  <c r="F143" i="27"/>
  <c r="F142" i="27"/>
  <c r="F141" i="27"/>
  <c r="F140" i="27"/>
  <c r="F139" i="27"/>
  <c r="F138" i="27"/>
  <c r="F137" i="27"/>
  <c r="F136" i="27"/>
  <c r="F133" i="27"/>
  <c r="F132" i="27"/>
  <c r="F131" i="27"/>
  <c r="F130" i="27"/>
  <c r="F129" i="27"/>
  <c r="F128" i="27"/>
  <c r="F127" i="27"/>
  <c r="F126" i="27"/>
  <c r="F125" i="27"/>
  <c r="F116" i="27"/>
  <c r="F114" i="27"/>
  <c r="F112" i="27"/>
  <c r="F109" i="27"/>
  <c r="F107" i="27"/>
  <c r="F105" i="27"/>
  <c r="F103" i="27"/>
  <c r="F102" i="27"/>
  <c r="F99" i="27"/>
  <c r="F83" i="27"/>
  <c r="F82" i="27"/>
  <c r="F80" i="27"/>
  <c r="F79" i="27"/>
  <c r="F78" i="27"/>
  <c r="F69" i="27"/>
  <c r="F68" i="27"/>
  <c r="F67" i="27"/>
  <c r="F66" i="27"/>
  <c r="F65" i="27"/>
  <c r="F62" i="27"/>
  <c r="F60" i="27" s="1"/>
  <c r="F59" i="27"/>
  <c r="F57" i="27"/>
  <c r="F55" i="27"/>
  <c r="F53" i="27" s="1"/>
  <c r="F52" i="27"/>
  <c r="F50" i="27"/>
  <c r="F49" i="27"/>
  <c r="F48" i="27"/>
  <c r="F47" i="27"/>
  <c r="F46" i="27"/>
  <c r="F45" i="27"/>
  <c r="F44" i="27"/>
  <c r="F43" i="27"/>
  <c r="F34" i="27"/>
  <c r="F32" i="27" s="1"/>
  <c r="F31" i="27"/>
  <c r="F29" i="27" s="1"/>
  <c r="F1236" i="26"/>
  <c r="F1235" i="26"/>
  <c r="F1234" i="26"/>
  <c r="F1232" i="26"/>
  <c r="F1231" i="26"/>
  <c r="F1230" i="26"/>
  <c r="F1227" i="26"/>
  <c r="F1225" i="26"/>
  <c r="F1223" i="26"/>
  <c r="F1222" i="26"/>
  <c r="F1221" i="26"/>
  <c r="F1218" i="26"/>
  <c r="F1216" i="26"/>
  <c r="F1213" i="26"/>
  <c r="F1212" i="26"/>
  <c r="F1211" i="26"/>
  <c r="F1210" i="26"/>
  <c r="F1209" i="26"/>
  <c r="F1208" i="26"/>
  <c r="F1207" i="26"/>
  <c r="F1205" i="26"/>
  <c r="F1203" i="26"/>
  <c r="F1201" i="26"/>
  <c r="F1195" i="26"/>
  <c r="F1194" i="26"/>
  <c r="F1193" i="26"/>
  <c r="F1192" i="26"/>
  <c r="F1189" i="26"/>
  <c r="F1188" i="26"/>
  <c r="F1187" i="26"/>
  <c r="F1185" i="26"/>
  <c r="F1182" i="26"/>
  <c r="F1181" i="26"/>
  <c r="F1179" i="26"/>
  <c r="F1178" i="26"/>
  <c r="F1176" i="26"/>
  <c r="F1174" i="26"/>
  <c r="F1172" i="26"/>
  <c r="F1170" i="26"/>
  <c r="F1168" i="26"/>
  <c r="F1167" i="26"/>
  <c r="F1164" i="26"/>
  <c r="F1162" i="26"/>
  <c r="F1160" i="26"/>
  <c r="F1157" i="26"/>
  <c r="F1155" i="26"/>
  <c r="F1154" i="26"/>
  <c r="F1152" i="26"/>
  <c r="F1151" i="26"/>
  <c r="F1150" i="26"/>
  <c r="F1148" i="26"/>
  <c r="F1147" i="26"/>
  <c r="F1145" i="26"/>
  <c r="F1144" i="26"/>
  <c r="F1142" i="26"/>
  <c r="F1129" i="26"/>
  <c r="F1127" i="26"/>
  <c r="F1126" i="26"/>
  <c r="F1125" i="26"/>
  <c r="F1123" i="26"/>
  <c r="F1120" i="26"/>
  <c r="F1119" i="26"/>
  <c r="F1116" i="26"/>
  <c r="F1114" i="26" s="1"/>
  <c r="F1113" i="26"/>
  <c r="F1111" i="26" s="1"/>
  <c r="F1110" i="26"/>
  <c r="F1108" i="26"/>
  <c r="F1106" i="26"/>
  <c r="F1103" i="26"/>
  <c r="F1101" i="26"/>
  <c r="F1100" i="26"/>
  <c r="F1099" i="26"/>
  <c r="F1098" i="26"/>
  <c r="F1097" i="26"/>
  <c r="F1096" i="26"/>
  <c r="F1093" i="26"/>
  <c r="F1092" i="26"/>
  <c r="F1089" i="26"/>
  <c r="F1087" i="26" s="1"/>
  <c r="F1085" i="26"/>
  <c r="F1083" i="26"/>
  <c r="F1081" i="26"/>
  <c r="F1079" i="26"/>
  <c r="F1077" i="26"/>
  <c r="F1075" i="26"/>
  <c r="F1074" i="26"/>
  <c r="F1073" i="26"/>
  <c r="F1071" i="26"/>
  <c r="F1068" i="26"/>
  <c r="F1066" i="26"/>
  <c r="F1064" i="26"/>
  <c r="F1063" i="26"/>
  <c r="F1061" i="26"/>
  <c r="F1059" i="26"/>
  <c r="F1057" i="26"/>
  <c r="F1055" i="26"/>
  <c r="F1054" i="26"/>
  <c r="F1052" i="26"/>
  <c r="F1049" i="26"/>
  <c r="F1047" i="26"/>
  <c r="F1046" i="26"/>
  <c r="F1044" i="26"/>
  <c r="F1042" i="26"/>
  <c r="F1040" i="26"/>
  <c r="F1038" i="26"/>
  <c r="F1037" i="26"/>
  <c r="F1035" i="26"/>
  <c r="F1032" i="26"/>
  <c r="F1030" i="26"/>
  <c r="F1029" i="26"/>
  <c r="F1028" i="26"/>
  <c r="F1026" i="26"/>
  <c r="F1024" i="26"/>
  <c r="F1022" i="26"/>
  <c r="F1020" i="26"/>
  <c r="F1018" i="26"/>
  <c r="F1016" i="26"/>
  <c r="F1014" i="26"/>
  <c r="F1012" i="26"/>
  <c r="F1010" i="26"/>
  <c r="F1009" i="26"/>
  <c r="F1006" i="26"/>
  <c r="F957" i="26"/>
  <c r="F955" i="26"/>
  <c r="F953" i="26"/>
  <c r="F952" i="26"/>
  <c r="F951" i="26"/>
  <c r="F949" i="26"/>
  <c r="F948" i="26"/>
  <c r="F947" i="26"/>
  <c r="F946" i="26"/>
  <c r="F945" i="26"/>
  <c r="F944" i="26"/>
  <c r="F942" i="26"/>
  <c r="F940" i="26"/>
  <c r="F939" i="26"/>
  <c r="F938" i="26"/>
  <c r="F936" i="26"/>
  <c r="F934" i="26"/>
  <c r="F932" i="26"/>
  <c r="F930" i="26"/>
  <c r="F928" i="26"/>
  <c r="F927" i="26"/>
  <c r="F926" i="26"/>
  <c r="F924" i="26"/>
  <c r="F923" i="26"/>
  <c r="F921" i="26"/>
  <c r="F919" i="26"/>
  <c r="F917" i="26"/>
  <c r="F915" i="26"/>
  <c r="F913" i="26"/>
  <c r="F911" i="26"/>
  <c r="F909" i="26"/>
  <c r="F908" i="26"/>
  <c r="F906" i="26"/>
  <c r="F905" i="26"/>
  <c r="F904" i="26"/>
  <c r="F902" i="26"/>
  <c r="F900" i="26"/>
  <c r="F898" i="26"/>
  <c r="F896" i="26"/>
  <c r="F895" i="26"/>
  <c r="F893" i="26"/>
  <c r="F891" i="26"/>
  <c r="F890" i="26"/>
  <c r="F888" i="26"/>
  <c r="F886" i="26"/>
  <c r="F884" i="26"/>
  <c r="F882" i="26"/>
  <c r="F880" i="26"/>
  <c r="F878" i="26"/>
  <c r="F876" i="26"/>
  <c r="F874" i="26"/>
  <c r="F867" i="26"/>
  <c r="F865" i="26"/>
  <c r="F863" i="26"/>
  <c r="F861" i="26"/>
  <c r="F859" i="26"/>
  <c r="F857" i="26"/>
  <c r="F855" i="26"/>
  <c r="F853" i="26"/>
  <c r="F851" i="26"/>
  <c r="F849" i="26"/>
  <c r="F847" i="26"/>
  <c r="F845" i="26"/>
  <c r="F843" i="26"/>
  <c r="F841" i="26"/>
  <c r="F839" i="26"/>
  <c r="F837" i="26"/>
  <c r="F836" i="26"/>
  <c r="F834" i="26"/>
  <c r="F832" i="26"/>
  <c r="F830" i="26"/>
  <c r="F828" i="26"/>
  <c r="F826" i="26"/>
  <c r="F824" i="26"/>
  <c r="F822" i="26"/>
  <c r="F810" i="26"/>
  <c r="F809" i="26"/>
  <c r="F808" i="26"/>
  <c r="F807" i="26"/>
  <c r="F806" i="26"/>
  <c r="F805" i="26"/>
  <c r="F796" i="26"/>
  <c r="F795" i="26"/>
  <c r="F794" i="26"/>
  <c r="F793" i="26"/>
  <c r="F792" i="26"/>
  <c r="F791" i="26"/>
  <c r="F790" i="26"/>
  <c r="F789" i="26"/>
  <c r="F788" i="26"/>
  <c r="F787" i="26"/>
  <c r="F784" i="26"/>
  <c r="F783" i="26"/>
  <c r="F782" i="26"/>
  <c r="F781" i="26"/>
  <c r="F779" i="26"/>
  <c r="F778" i="26"/>
  <c r="F777" i="26"/>
  <c r="F776" i="26"/>
  <c r="F775" i="26"/>
  <c r="F774" i="26"/>
  <c r="F773" i="26"/>
  <c r="F772" i="26"/>
  <c r="F771" i="26"/>
  <c r="F770" i="26"/>
  <c r="F768" i="26"/>
  <c r="F767" i="26"/>
  <c r="F766" i="26"/>
  <c r="F765" i="26"/>
  <c r="F763" i="26"/>
  <c r="F762" i="26"/>
  <c r="F761" i="26"/>
  <c r="F756" i="26"/>
  <c r="F755" i="26"/>
  <c r="F754" i="26"/>
  <c r="F753" i="26"/>
  <c r="F752" i="26"/>
  <c r="F751" i="26"/>
  <c r="F750" i="26"/>
  <c r="F749" i="26"/>
  <c r="F748" i="26"/>
  <c r="F746" i="26"/>
  <c r="F745" i="26"/>
  <c r="F744" i="26"/>
  <c r="F743" i="26"/>
  <c r="F742" i="26"/>
  <c r="F741" i="26"/>
  <c r="F740" i="26"/>
  <c r="F739" i="26"/>
  <c r="F738" i="26"/>
  <c r="F737" i="26"/>
  <c r="F736" i="26"/>
  <c r="F735" i="26"/>
  <c r="F734" i="26"/>
  <c r="F732" i="26"/>
  <c r="F731" i="26"/>
  <c r="F730" i="26"/>
  <c r="F729" i="26"/>
  <c r="F728" i="26"/>
  <c r="F727" i="26"/>
  <c r="F726" i="26"/>
  <c r="F725" i="26"/>
  <c r="F724" i="26"/>
  <c r="F723" i="26"/>
  <c r="F722" i="26"/>
  <c r="F721" i="26"/>
  <c r="F720" i="26"/>
  <c r="F719" i="26"/>
  <c r="F717" i="26"/>
  <c r="F716" i="26"/>
  <c r="F715" i="26"/>
  <c r="F714" i="26"/>
  <c r="F712" i="26"/>
  <c r="F707" i="26"/>
  <c r="F705" i="26"/>
  <c r="F703" i="26"/>
  <c r="F701" i="26"/>
  <c r="F699" i="26"/>
  <c r="F697" i="26"/>
  <c r="F695" i="26"/>
  <c r="F693" i="26"/>
  <c r="F691" i="26"/>
  <c r="F689" i="26"/>
  <c r="F688" i="26"/>
  <c r="F687" i="26"/>
  <c r="F685" i="26"/>
  <c r="F674" i="26"/>
  <c r="F672" i="26"/>
  <c r="F670" i="26"/>
  <c r="F668" i="26"/>
  <c r="F666" i="26"/>
  <c r="F664" i="26"/>
  <c r="F663" i="26"/>
  <c r="F661" i="26"/>
  <c r="F659" i="26"/>
  <c r="F657" i="26"/>
  <c r="F655" i="26"/>
  <c r="F653" i="26"/>
  <c r="F652" i="26"/>
  <c r="F650" i="26"/>
  <c r="F649" i="26"/>
  <c r="F648" i="26"/>
  <c r="F646" i="26"/>
  <c r="F645" i="26"/>
  <c r="F644" i="26"/>
  <c r="F643" i="26"/>
  <c r="F642" i="26"/>
  <c r="F640" i="26"/>
  <c r="F637" i="26"/>
  <c r="F636" i="26"/>
  <c r="F635" i="26"/>
  <c r="F633" i="26"/>
  <c r="F631" i="26"/>
  <c r="F629" i="26"/>
  <c r="F627" i="26"/>
  <c r="F626" i="26"/>
  <c r="F624" i="26"/>
  <c r="F621" i="26"/>
  <c r="F620" i="26"/>
  <c r="F619" i="26"/>
  <c r="F617" i="26"/>
  <c r="F616" i="26"/>
  <c r="F615" i="26"/>
  <c r="F613" i="26"/>
  <c r="F612" i="26"/>
  <c r="F611" i="26"/>
  <c r="F610" i="26"/>
  <c r="F609" i="26"/>
  <c r="F608" i="26"/>
  <c r="F607" i="26"/>
  <c r="F605" i="26"/>
  <c r="F604" i="26"/>
  <c r="F603" i="26"/>
  <c r="F601" i="26"/>
  <c r="F600" i="26"/>
  <c r="F599" i="26"/>
  <c r="F598" i="26"/>
  <c r="F597" i="26"/>
  <c r="F596" i="26"/>
  <c r="F595" i="26"/>
  <c r="F594" i="26"/>
  <c r="F593" i="26"/>
  <c r="F592" i="26"/>
  <c r="F591" i="26"/>
  <c r="F590" i="26"/>
  <c r="F589" i="26"/>
  <c r="F588" i="26"/>
  <c r="F587" i="26"/>
  <c r="F586" i="26"/>
  <c r="F585" i="26"/>
  <c r="F584" i="26"/>
  <c r="F583" i="26"/>
  <c r="F582" i="26"/>
  <c r="F581" i="26"/>
  <c r="F579" i="26"/>
  <c r="F578" i="26"/>
  <c r="F577" i="26"/>
  <c r="F576" i="26"/>
  <c r="F575" i="26"/>
  <c r="F573" i="26"/>
  <c r="F572" i="26"/>
  <c r="F571" i="26"/>
  <c r="F570" i="26"/>
  <c r="F564" i="26"/>
  <c r="F562" i="26"/>
  <c r="F560" i="26"/>
  <c r="F559" i="26"/>
  <c r="F557" i="26"/>
  <c r="F556" i="26"/>
  <c r="F554" i="26"/>
  <c r="F553" i="26"/>
  <c r="F551" i="26"/>
  <c r="F549" i="26"/>
  <c r="F547" i="26"/>
  <c r="F545" i="26"/>
  <c r="F543" i="26"/>
  <c r="F541" i="26"/>
  <c r="F540" i="26"/>
  <c r="F539" i="26"/>
  <c r="F538" i="26"/>
  <c r="F536" i="26"/>
  <c r="F535" i="26"/>
  <c r="F533" i="26"/>
  <c r="F532" i="26"/>
  <c r="F530" i="26"/>
  <c r="F529" i="26"/>
  <c r="F528" i="26"/>
  <c r="F527" i="26"/>
  <c r="F526" i="26"/>
  <c r="F524" i="26"/>
  <c r="F523" i="26"/>
  <c r="F522" i="26"/>
  <c r="F521" i="26"/>
  <c r="F520" i="26"/>
  <c r="F518" i="26"/>
  <c r="F516" i="26"/>
  <c r="F513" i="26"/>
  <c r="F511" i="26"/>
  <c r="F509" i="26"/>
  <c r="F507" i="26"/>
  <c r="F506" i="26"/>
  <c r="F505" i="26"/>
  <c r="F504" i="26"/>
  <c r="F502" i="26"/>
  <c r="F501" i="26"/>
  <c r="F499" i="26"/>
  <c r="F498" i="26"/>
  <c r="F496" i="26"/>
  <c r="F494" i="26"/>
  <c r="F493" i="26"/>
  <c r="F491" i="26"/>
  <c r="F489" i="26"/>
  <c r="F488" i="26"/>
  <c r="F486" i="26"/>
  <c r="F483" i="26"/>
  <c r="F481" i="26"/>
  <c r="F480" i="26"/>
  <c r="F479" i="26"/>
  <c r="F478" i="26"/>
  <c r="F477" i="26"/>
  <c r="F476" i="26"/>
  <c r="F475" i="26"/>
  <c r="F474" i="26"/>
  <c r="F473" i="26"/>
  <c r="F472" i="26"/>
  <c r="F471" i="26"/>
  <c r="F470" i="26"/>
  <c r="F469" i="26"/>
  <c r="F468" i="26"/>
  <c r="F467" i="26"/>
  <c r="F465" i="26"/>
  <c r="F464" i="26"/>
  <c r="F463" i="26"/>
  <c r="F462" i="26"/>
  <c r="F461" i="26"/>
  <c r="F460" i="26"/>
  <c r="F459" i="26"/>
  <c r="F458" i="26"/>
  <c r="F457" i="26"/>
  <c r="F456" i="26"/>
  <c r="F455" i="26"/>
  <c r="F453" i="26"/>
  <c r="F451" i="26"/>
  <c r="F450" i="26"/>
  <c r="F448" i="26"/>
  <c r="F446" i="26"/>
  <c r="F445" i="26"/>
  <c r="F444" i="26"/>
  <c r="F443" i="26"/>
  <c r="F442" i="26"/>
  <c r="F441" i="26"/>
  <c r="F406" i="26"/>
  <c r="F404" i="26"/>
  <c r="F403" i="26"/>
  <c r="F402" i="26"/>
  <c r="F401" i="26"/>
  <c r="F400" i="26"/>
  <c r="F399" i="26"/>
  <c r="F398" i="26"/>
  <c r="F397" i="26"/>
  <c r="F396" i="26"/>
  <c r="F395" i="26"/>
  <c r="F394" i="26"/>
  <c r="F393" i="26"/>
  <c r="F392" i="26"/>
  <c r="F386" i="26"/>
  <c r="F381" i="26"/>
  <c r="F380" i="26"/>
  <c r="F378" i="26"/>
  <c r="F377" i="26"/>
  <c r="F376" i="26"/>
  <c r="F375" i="26"/>
  <c r="F374" i="26"/>
  <c r="F373" i="26"/>
  <c r="F372" i="26"/>
  <c r="F371" i="26"/>
  <c r="F370" i="26"/>
  <c r="F369" i="26"/>
  <c r="F368" i="26"/>
  <c r="F367" i="26"/>
  <c r="F366" i="26"/>
  <c r="F356" i="26"/>
  <c r="F355" i="26"/>
  <c r="F353" i="26"/>
  <c r="F351" i="26"/>
  <c r="F350" i="26"/>
  <c r="F348" i="26"/>
  <c r="F347" i="26"/>
  <c r="F346" i="26"/>
  <c r="F345" i="26"/>
  <c r="F344" i="26"/>
  <c r="F343" i="26"/>
  <c r="F342" i="26"/>
  <c r="F340" i="26"/>
  <c r="F338" i="26"/>
  <c r="F337" i="26"/>
  <c r="F335" i="26"/>
  <c r="F333" i="26"/>
  <c r="F331" i="26"/>
  <c r="F330" i="26"/>
  <c r="F328" i="26"/>
  <c r="F316" i="26"/>
  <c r="F314" i="26" s="1"/>
  <c r="F313" i="26"/>
  <c r="F312" i="26"/>
  <c r="F311" i="26"/>
  <c r="F308" i="26"/>
  <c r="F307" i="26"/>
  <c r="F306" i="26"/>
  <c r="F305" i="26"/>
  <c r="F304" i="26"/>
  <c r="F303" i="26"/>
  <c r="F300" i="26"/>
  <c r="F299" i="26"/>
  <c r="F298" i="26"/>
  <c r="F297" i="26"/>
  <c r="F296" i="26"/>
  <c r="F295" i="26"/>
  <c r="F292" i="26"/>
  <c r="F290" i="26"/>
  <c r="F278" i="26"/>
  <c r="F277" i="26"/>
  <c r="F276" i="26"/>
  <c r="F274" i="26"/>
  <c r="F272" i="26"/>
  <c r="F271" i="26"/>
  <c r="F270" i="26"/>
  <c r="F268" i="26"/>
  <c r="F267" i="26"/>
  <c r="F266" i="26"/>
  <c r="F265" i="26"/>
  <c r="F264" i="26"/>
  <c r="F263" i="26"/>
  <c r="F262" i="26"/>
  <c r="F261" i="26"/>
  <c r="F260" i="26"/>
  <c r="F259" i="26"/>
  <c r="F257" i="26"/>
  <c r="F256" i="26"/>
  <c r="F255" i="26"/>
  <c r="F251" i="26"/>
  <c r="F250" i="26"/>
  <c r="F248" i="26"/>
  <c r="F245" i="26"/>
  <c r="F244" i="26"/>
  <c r="F243" i="26"/>
  <c r="F242" i="26"/>
  <c r="F241" i="26"/>
  <c r="F240" i="26"/>
  <c r="F238" i="26"/>
  <c r="F237" i="26"/>
  <c r="F236" i="26"/>
  <c r="F234" i="26"/>
  <c r="F233" i="26"/>
  <c r="F230" i="26"/>
  <c r="F229" i="26"/>
  <c r="F228" i="26"/>
  <c r="F226" i="26"/>
  <c r="F224" i="26"/>
  <c r="F223" i="26"/>
  <c r="F221" i="26"/>
  <c r="F219" i="26"/>
  <c r="F217" i="26"/>
  <c r="F216" i="26"/>
  <c r="F214" i="26"/>
  <c r="F212" i="26"/>
  <c r="F211" i="26"/>
  <c r="F210" i="26"/>
  <c r="F209" i="26"/>
  <c r="F207" i="26"/>
  <c r="F206" i="26"/>
  <c r="F205" i="26"/>
  <c r="F204" i="26"/>
  <c r="F174" i="26"/>
  <c r="F173" i="26"/>
  <c r="F172" i="26"/>
  <c r="F171" i="26"/>
  <c r="F170" i="26"/>
  <c r="F169" i="26"/>
  <c r="F168" i="26"/>
  <c r="F167" i="26"/>
  <c r="F165" i="26"/>
  <c r="F164" i="26"/>
  <c r="F163" i="26"/>
  <c r="F162" i="26"/>
  <c r="F161" i="26"/>
  <c r="F158" i="26"/>
  <c r="F156" i="26"/>
  <c r="F153" i="26"/>
  <c r="F151" i="26"/>
  <c r="F149" i="26"/>
  <c r="F147" i="26"/>
  <c r="F145" i="26"/>
  <c r="F144" i="26"/>
  <c r="F141" i="26"/>
  <c r="F125" i="26"/>
  <c r="F124" i="26"/>
  <c r="F119" i="26"/>
  <c r="F118" i="26"/>
  <c r="F115" i="26"/>
  <c r="F112" i="26"/>
  <c r="F111" i="26"/>
  <c r="F110" i="26"/>
  <c r="F107" i="26"/>
  <c r="F106" i="26"/>
  <c r="F105" i="26"/>
  <c r="F104" i="26"/>
  <c r="F102" i="26"/>
  <c r="F101" i="26"/>
  <c r="F98" i="26"/>
  <c r="F97" i="26"/>
  <c r="F96" i="26"/>
  <c r="F95" i="26"/>
  <c r="F94" i="26"/>
  <c r="F93" i="26"/>
  <c r="F92" i="26"/>
  <c r="F91" i="26"/>
  <c r="F90" i="26"/>
  <c r="F89" i="26"/>
  <c r="F87" i="26"/>
  <c r="F86" i="26"/>
  <c r="F85" i="26"/>
  <c r="F84" i="26"/>
  <c r="F83" i="26"/>
  <c r="F80" i="26"/>
  <c r="F77" i="26"/>
  <c r="F75" i="26"/>
  <c r="F72" i="26"/>
  <c r="F70" i="26"/>
  <c r="F69" i="26"/>
  <c r="F68" i="26"/>
  <c r="F66" i="26"/>
  <c r="F63" i="26"/>
  <c r="F62" i="26"/>
  <c r="F61" i="26"/>
  <c r="F60" i="26"/>
  <c r="F59" i="26"/>
  <c r="F58" i="26"/>
  <c r="F57" i="26"/>
  <c r="F56" i="26"/>
  <c r="F45" i="26"/>
  <c r="F41" i="26"/>
  <c r="F37" i="26"/>
  <c r="F35" i="26" s="1"/>
  <c r="F75" i="27" l="1"/>
  <c r="F63" i="27"/>
  <c r="F108" i="26"/>
  <c r="F154" i="26"/>
  <c r="F1219" i="26"/>
  <c r="F1190" i="26"/>
  <c r="F708" i="26"/>
  <c r="F785" i="26"/>
  <c r="F757" i="26"/>
  <c r="F681" i="26"/>
  <c r="F134" i="27"/>
  <c r="F568" i="26"/>
  <c r="F208" i="27"/>
  <c r="F110" i="27"/>
  <c r="F149" i="27"/>
  <c r="F244" i="27"/>
  <c r="F97" i="27"/>
  <c r="F225" i="27"/>
  <c r="F218" i="27" s="1"/>
  <c r="F10" i="27" s="1"/>
  <c r="F23" i="34" s="1"/>
  <c r="F262" i="27"/>
  <c r="F35" i="27"/>
  <c r="F117" i="27"/>
  <c r="F193" i="27"/>
  <c r="F202" i="26"/>
  <c r="F514" i="26"/>
  <c r="F638" i="26"/>
  <c r="F1090" i="26"/>
  <c r="F1121" i="26"/>
  <c r="F1158" i="26"/>
  <c r="F39" i="26"/>
  <c r="F159" i="26"/>
  <c r="F231" i="26"/>
  <c r="F802" i="26"/>
  <c r="F1033" i="26"/>
  <c r="F1165" i="26"/>
  <c r="F869" i="26"/>
  <c r="F818" i="26" s="1"/>
  <c r="F99" i="26"/>
  <c r="F64" i="26"/>
  <c r="F1139" i="26"/>
  <c r="F1183" i="26"/>
  <c r="F1199" i="26"/>
  <c r="F139" i="26"/>
  <c r="F78" i="26"/>
  <c r="F1004" i="26"/>
  <c r="F1050" i="26"/>
  <c r="F48" i="26"/>
  <c r="F1069" i="26"/>
  <c r="F1228" i="26"/>
  <c r="F326" i="26"/>
  <c r="F309" i="26"/>
  <c r="F1237" i="26"/>
  <c r="F1214" i="26"/>
  <c r="F293" i="26"/>
  <c r="F288" i="26"/>
  <c r="F113" i="26"/>
  <c r="F1117" i="26"/>
  <c r="F959" i="26"/>
  <c r="F870" i="26" s="1"/>
  <c r="F1104" i="26"/>
  <c r="F484" i="26"/>
  <c r="F301" i="26"/>
  <c r="F622" i="26"/>
  <c r="F168" i="27" l="1"/>
  <c r="F9" i="27" s="1"/>
  <c r="F22" i="34" s="1"/>
  <c r="F677" i="26"/>
  <c r="F13" i="26" s="1"/>
  <c r="F13" i="34" s="1"/>
  <c r="E303" i="27"/>
  <c r="F303" i="27" s="1"/>
  <c r="F239" i="27" s="1"/>
  <c r="F11" i="27" s="1"/>
  <c r="F24" i="34" s="1"/>
  <c r="F18" i="27"/>
  <c r="F7" i="27" s="1"/>
  <c r="F20" i="34" s="1"/>
  <c r="F817" i="26"/>
  <c r="F567" i="26"/>
  <c r="F12" i="26" s="1"/>
  <c r="F12" i="34" s="1"/>
  <c r="F319" i="26"/>
  <c r="F11" i="26" s="1"/>
  <c r="F11" i="34" s="1"/>
  <c r="F281" i="26"/>
  <c r="F10" i="26" s="1"/>
  <c r="F10" i="34" s="1"/>
  <c r="F128" i="26"/>
  <c r="F8" i="26" s="1"/>
  <c r="F8" i="34" s="1"/>
  <c r="F24" i="26"/>
  <c r="F7" i="26" s="1"/>
  <c r="F7" i="34" s="1"/>
  <c r="F86" i="27"/>
  <c r="F8" i="27" s="1"/>
  <c r="F21" i="34" s="1"/>
  <c r="F1132" i="26"/>
  <c r="F17" i="26" s="1"/>
  <c r="F17" i="34" s="1"/>
  <c r="F991" i="26"/>
  <c r="F16" i="26" s="1"/>
  <c r="F16" i="34" s="1"/>
  <c r="F177" i="26"/>
  <c r="F9" i="26" s="1"/>
  <c r="F9" i="34" s="1"/>
  <c r="F801" i="26"/>
  <c r="F14" i="26" s="1"/>
  <c r="F14" i="34" s="1"/>
  <c r="F19" i="34" l="1"/>
  <c r="F15" i="26"/>
  <c r="F12" i="27"/>
  <c r="F18" i="26" l="1"/>
  <c r="F15" i="34"/>
  <c r="F6" i="34" s="1"/>
  <c r="F26" i="34" l="1"/>
</calcChain>
</file>

<file path=xl/sharedStrings.xml><?xml version="1.0" encoding="utf-8"?>
<sst xmlns="http://schemas.openxmlformats.org/spreadsheetml/2006/main" count="4301" uniqueCount="2798">
  <si>
    <t>ŠT.</t>
  </si>
  <si>
    <t>OPIS POSTAVKE / VRSTE DEL</t>
  </si>
  <si>
    <t>EM</t>
  </si>
  <si>
    <t>KOLIČINA</t>
  </si>
  <si>
    <t>1.</t>
  </si>
  <si>
    <t/>
  </si>
  <si>
    <t>REKAPITULACIJA GRADBENO-OBRTNIŠKIH DEL</t>
  </si>
  <si>
    <t>ZEMELJSKA DELA</t>
  </si>
  <si>
    <t>BETONSKA IN ARMIRANOBETONSKA DELA (liti betoni)</t>
  </si>
  <si>
    <t>ZIDARSKA DELA</t>
  </si>
  <si>
    <t>SUHOMONTAŽNA DELA</t>
  </si>
  <si>
    <t>SPLOŠNA DOLOČILA</t>
  </si>
  <si>
    <t>Splošna določila glede cene na enoto mere posameznih postavk.</t>
  </si>
  <si>
    <t>m3</t>
  </si>
  <si>
    <t>m2</t>
  </si>
  <si>
    <t>Splošne opombe pri izvedbi nasipov, zasipov in posteljice</t>
  </si>
  <si>
    <t>Izvajalec mora dela izvajati po plasteh s sprotnim komprimiranjem do končne zbitosti in nosilnosti, ki so zahtevane s projektno dokumentacijo. Meritve zbitosti in nosilnosti imorajo biti izvedene pravočasno, pisno dokumentirane in predložene nadzorniku, ki nato odobri izvedbo nadaljne faze del oz. poda dodatne ukrepe v primeru neustreznih rezultatov izkazanih z meritvami.</t>
  </si>
  <si>
    <t>Zasipi</t>
  </si>
  <si>
    <t>ur</t>
  </si>
  <si>
    <t>Betonska jeklena armatura mora biti pred vgradnjo armature oz. betona ustrezno očiščena in mora ustrezati zahtevam projektne dokumentacije (dimenzije, kvaliteta in vgradnja po PZI načrtu armature) ter veljavnim standardom. Pri vgradnji armature je potrebno izvesti:
- zadostne odmike armature od opaža (za zagotovitev zadostnega zaščitnega/krovnega sloja betona) s primernim podložnim materialom;
- z načrtom predvidene medsebojne odmike posameznih slojev armature in zagotoviti stabilnost (pravilna pozicioniranost) vgrajene armature med betoniranjem, ter pri tem uporabiti ustrezen montažni in vezni material, vključno z deli, ki so potrebna za montažo konstruktivne armature.</t>
  </si>
  <si>
    <t>kg</t>
  </si>
  <si>
    <t>kos</t>
  </si>
  <si>
    <t>Vgradnja raznih jeklenih profilov, sider in drugih elementov v svežo betonsko mešanico, vključno s pozicioniranjem in vsemi pomožnimi deli ter materialom za vgradnjo (malta ali beton)</t>
  </si>
  <si>
    <t>Dela se morajo izvajati v skladu z veljavnimi tehničnimi predpisi, standardi, normativi in z upoštevanjem predpisov iz varstva pri delu ter projektno dokumentacijo, ki je sestavni del popisa!</t>
  </si>
  <si>
    <t>Finalno čiščenje objekta po končanih delih s čiščenjem oken in vrat ter vseh talnih in stenskih oblog, vključno z vgrajeno opremo. Izmera količin po m2 enkratne, notranje, neto tlorisne površine objekta.</t>
  </si>
  <si>
    <t>m1</t>
  </si>
  <si>
    <t>kpl</t>
  </si>
  <si>
    <t>REKAPITULACIJA</t>
  </si>
  <si>
    <t>CENA [€/EM]</t>
  </si>
  <si>
    <t>VREDNOST  [€]</t>
  </si>
  <si>
    <t>2.</t>
  </si>
  <si>
    <t>3.</t>
  </si>
  <si>
    <t>4.</t>
  </si>
  <si>
    <t>5.</t>
  </si>
  <si>
    <t>€</t>
  </si>
  <si>
    <t>6.</t>
  </si>
  <si>
    <t>6.1.</t>
  </si>
  <si>
    <t>6.1.1.</t>
  </si>
  <si>
    <t>6.1.2.</t>
  </si>
  <si>
    <t>OGRADITVE</t>
  </si>
  <si>
    <t>OPORNI IN PODPORNI ELEMENTI</t>
  </si>
  <si>
    <t>RAMPE (klančine) IN STOPNICE</t>
  </si>
  <si>
    <t>6.1.3.</t>
  </si>
  <si>
    <t>6.1.4.</t>
  </si>
  <si>
    <t>6.1.5.</t>
  </si>
  <si>
    <t>6.1.5.01.</t>
  </si>
  <si>
    <t>6.1.5.02.</t>
  </si>
  <si>
    <t>6.1.5.03.</t>
  </si>
  <si>
    <t>6.2.</t>
  </si>
  <si>
    <t>6.2.1.</t>
  </si>
  <si>
    <t>6.2.2.</t>
  </si>
  <si>
    <t>6.2.3.</t>
  </si>
  <si>
    <t>6.2.4.</t>
  </si>
  <si>
    <t>7.</t>
  </si>
  <si>
    <t xml:space="preserve"> </t>
  </si>
  <si>
    <t xml:space="preserve">Cena na enoto mere posamezne postavke mora vsebovati:
- stroške zahtev pri izvedbi, ki so navedeni v sklopu "0. UVODNI DEL - SPLOŠNO", katere sestavni del je tudi opis  ˝0.3. SPLOŠNO O CENI NA MERSKO ENOTO POSAMEZNE POSTAVKE˝;
- stroške zahtev pri izvedbi, ki so navedeni v  ˝SPLOŠNIH DOLOČILIH˝ za dela v tem sklopu popisa in zahtev / opomb pri posameznih pripadajočih podsklopih znotraj tega sklopa;
- vse stroške za izvedbo posameznih postavk po opisu, vključno z vsemi potrebnimi odri (delovni, varovalni) in drugimi varovalnimi ukrepi, ki so potrebni za izvajanje osnovnih del in varnega dela;
- stroške delavniških načrtov izvedbe posameznih elementov in montaže;
</t>
  </si>
  <si>
    <t>KPL</t>
  </si>
  <si>
    <t>ZUNANJA UREDITEV IN KOMUNALNI VODI (PRIKLJUČKI)</t>
  </si>
  <si>
    <t>6.1.7.02.</t>
  </si>
  <si>
    <t>6.1.6.03.</t>
  </si>
  <si>
    <t>6.1.9.02.</t>
  </si>
  <si>
    <t>6.1.3.00.</t>
  </si>
  <si>
    <t>6.1.6.</t>
  </si>
  <si>
    <t>6.1.6.04.</t>
  </si>
  <si>
    <t>6.1.7.</t>
  </si>
  <si>
    <t>INSTALACIJSKA DELA IN OPREMA (zun.int.razsvetljava, int. razvodi,...)</t>
  </si>
  <si>
    <t>6.1.7.03.</t>
  </si>
  <si>
    <t>GRADBENA DELA ZA ELEKTRO PRIKLJUČEK (EKK)</t>
  </si>
  <si>
    <t>6.1.7.04.</t>
  </si>
  <si>
    <t>VKLJUČITEV NOVE TP ILIRIJA + SN kabliranje (20kV L=500m1)</t>
  </si>
  <si>
    <t>6.1.7.05.</t>
  </si>
  <si>
    <t>6.1.8.</t>
  </si>
  <si>
    <t>6.1.8.01.</t>
  </si>
  <si>
    <t>6.1.8.02.</t>
  </si>
  <si>
    <t>INSTALACIJSKA DELA IN OPREMA - priključek (za Telekom, Telemach, T2)</t>
  </si>
  <si>
    <t>6.1.8.03.</t>
  </si>
  <si>
    <t>OPTIKA (za JP LPT - interno garažni objekt)</t>
  </si>
  <si>
    <t>6.1.9.</t>
  </si>
  <si>
    <t>6.1.9.01.</t>
  </si>
  <si>
    <t>6.1.10.</t>
  </si>
  <si>
    <t>6.1.10.01.</t>
  </si>
  <si>
    <t>ZUNANJA UREDITEV - obnova površin + meteorna odvodnja</t>
  </si>
  <si>
    <t>6.1.10.02.</t>
  </si>
  <si>
    <t>KANALIZACIJA - priključek fek.kanal. na javni kanal</t>
  </si>
  <si>
    <t>6.1.10.03.</t>
  </si>
  <si>
    <t>EKK - za nov NN el.priklj.</t>
  </si>
  <si>
    <t>6.1.10.04.</t>
  </si>
  <si>
    <t>6.2.3.00.</t>
  </si>
  <si>
    <t>6.2.5.</t>
  </si>
  <si>
    <t>6.2.5.01.</t>
  </si>
  <si>
    <t>6.2.5.02.</t>
  </si>
  <si>
    <t>h</t>
  </si>
  <si>
    <t>3.1.11.00.02.</t>
  </si>
  <si>
    <t>par</t>
  </si>
  <si>
    <t>UTRJENE ZUNANJE POVRŠINE</t>
  </si>
  <si>
    <t>GRADBENE KONSTRUKCIJE IN ELEMENTI V ZUNANJI UREDITVI</t>
  </si>
  <si>
    <t>HORTIKULTURNA UREDITEV</t>
  </si>
  <si>
    <t>OPREMA PRI ZUNANJI UREDITVI</t>
  </si>
  <si>
    <t>KANALIZACIJA</t>
  </si>
  <si>
    <t>OSKRBA Z VODO</t>
  </si>
  <si>
    <t>OSKRBA Z ELEKTRO ENERGIJO IN RAZSVETLJAVO</t>
  </si>
  <si>
    <t>TELEKOMUNIKACIJA IN SIGNALIZACIJA</t>
  </si>
  <si>
    <t>OSKRBA S TOPLOTO</t>
  </si>
  <si>
    <t>ZUNANJE POVRŠINE NA MEJI Z ND</t>
  </si>
  <si>
    <t>6.1.1.00.</t>
  </si>
  <si>
    <t>6.1.1.00.01.</t>
  </si>
  <si>
    <t xml:space="preserve">Splošna in tehnična določila za izvajanje del, ki so zajeti v cenah izvedbe posameznih postavk predmetnih del  </t>
  </si>
  <si>
    <t>6.1.1.00.01.01</t>
  </si>
  <si>
    <t>6.1.1.00.01.02</t>
  </si>
  <si>
    <t>6.1.2.00.02.</t>
  </si>
  <si>
    <t>6.1.2.00.02.01</t>
  </si>
  <si>
    <t>6.1.2.00.03.</t>
  </si>
  <si>
    <t>Dodatna splošna določila glede cene na enoto mere posameznih postavk pri betonskih delih.</t>
  </si>
  <si>
    <t>6.1.2.00.03.01</t>
  </si>
  <si>
    <t>Cena na enoto mere posamezne postavke betonskih del mora vsebovati tudi:
- stroške izdelave projekta betona in dokazila kvalitete vgrajenega betona (tekoča notranja kontrola, pridobitev poročil o preiskavi betona in predaja nadzornemu organu ter končno poročilo zunanje institucije registrirane za oceno kvalitete betonov).</t>
  </si>
  <si>
    <t>6.1.2.00.04.</t>
  </si>
  <si>
    <t>6.1.2.00.04.01</t>
  </si>
  <si>
    <t>6.1.1.1.</t>
  </si>
  <si>
    <t>NEVEZANE NOSILNE PLASTI</t>
  </si>
  <si>
    <t>Izvedba zgornje nevezane nosilne plasti za utrjene površine (tamponska posteljica), z zrnatim drobljencem iz kamnine ustrezne granulacije, vključno z utrjevanjem po predpisanih slojih in ureditvijo zgornjega planuma s končnim planiranjem z natančnostjo ±2cm
- tamponska posteljica iz zrnatega materiala, enakomerne zrnavosti (TD= 0-32mm) - brez dobave, v ceni zajeti tudi nakladanje in prevoz predelane-drobljene zrnate kamnine iz kamnoloma;
* izmera količin za obračun je po prostornini utrjenega/zbitega nasipa/zasipa (končno zbito stanje), faktor začasne in trajne povečave prostornine pri transportih, je potrebno upoštevati v kalkulaciji cene na enoto posamezne postavke;</t>
  </si>
  <si>
    <t>6.1.1.2.</t>
  </si>
  <si>
    <t>VEZANE ASFALTNE NOSILNE, OBRABNE IN ZAPORNE PLASTI - BITUMENSKI BETONI</t>
  </si>
  <si>
    <t>6.1.1.2.01.</t>
  </si>
  <si>
    <t>Dobava in izdelava nosilne plasti bituminizirane zmesi:</t>
  </si>
  <si>
    <t>6.1.1.2.02.</t>
  </si>
  <si>
    <t>Dobava in izdelava obrabne in zaporne plasti bituminizirane zmesi:</t>
  </si>
  <si>
    <t>6.1.1.3.</t>
  </si>
  <si>
    <t>AB POVRŠINE</t>
  </si>
  <si>
    <t>6.1.1.3.01.</t>
  </si>
  <si>
    <t>Dobava in izdelava armirano betonske plošče komplet z vsemi deli in materialom, v naslednji sestavi;</t>
  </si>
  <si>
    <t>6.1.1.3.01.01</t>
  </si>
  <si>
    <t>6.1.1.3.01.03</t>
  </si>
  <si>
    <t>6.1.1.3.01.04</t>
  </si>
  <si>
    <t>Izdelava podprtega opaža ukrivljenega robu AB plošče višine 20 cm</t>
  </si>
  <si>
    <t>6.1.1.3.01.07</t>
  </si>
  <si>
    <t>navidezne rege v plošči; 
- izdelava, dobava in pritrditev (na podložni beton - v dno AB talne plošče) lesene letvice trikotne oblike (enakih stranic 60mm),
- zarezovanje navideznih reg v AB talno ploščo širine 5mm, globine 80mm ter dodatna razširitev v zgornjem delu na širino 15mm, globine 40mm,
- zapolnitev rege s penastim okroglim profilom Ø20 mm, zapolnitev fuge s trajnoelastičnim kitom</t>
  </si>
  <si>
    <t>dilatacijske fuge na stiku plošče z linijsko kanaleto;
- izvedba z izvlekom lesene (gladke) deske š=20 mm, h=20 cm
- zapolnitev rege s penastim okroglim profilom Ø25 mm, zapolnitev fuge s trajnoelastičnim kitom</t>
  </si>
  <si>
    <t>6.1.1.4.</t>
  </si>
  <si>
    <t>TLAKOVANE IN FINALNE POVRŠINE</t>
  </si>
  <si>
    <t>6.1.1.4.01.</t>
  </si>
  <si>
    <t>Izdelava, dobava in montaža prefabriciranih AB elementov - plošč, vključno z izvedbo podlage ter fugiranjem stikov in vsemi pomožnimi deli. 
* izvedba po načrtu projektanta arhitekture
* vključno z izdelavo delavniškega načrta izvajalca!</t>
  </si>
  <si>
    <t>6.1.1.4.02.01</t>
  </si>
  <si>
    <t>PBZ.2 – prefabricirana plošča za tuš
Dim 1.90 x 3.00 z bočnim šprinklerjem in talnim odtokom – vse tesnjeno in vodoodporno</t>
  </si>
  <si>
    <t>PBZ.3 – okrogla prebricirana plošča za tuš
Dim fi 3.00 z tušem (po projektu SI) in talnim odtokom – vse tesnjeno in vodoodporno</t>
  </si>
  <si>
    <t>6.1.1.4.02.</t>
  </si>
  <si>
    <t>6.1.1.4.03.</t>
  </si>
  <si>
    <t xml:space="preserve">Nabava, dobava in vgrajevanje presejane, čiste oprane mivke za igrišče odbojke, vključno z rahljanjem in razstiranjem. </t>
  </si>
  <si>
    <t>6.1.1.4.03.01</t>
  </si>
  <si>
    <t>Mivka (kremenčev pesek) za igrišče odbojke</t>
  </si>
  <si>
    <t>6.1.1.5.</t>
  </si>
  <si>
    <t>KERAMIČARSKA DELA - zunanji bazen in čofotalnik</t>
  </si>
  <si>
    <t>6.1.1.5.01.</t>
  </si>
  <si>
    <t>Dobava in polaganje ekstrudiranih bazenskih keramičnih ploščic, kot npr. Agrob Buchtal ali enakovredno. Primerne so za notranje in zunanje bazenske obloge in se polagajo v lepilo, fuge širine 5-6 mm. Prelivni elementi, robni in vogalni zaključki so proizvedeni po DIN EN 14411 AI b. Barve po izboru arhitekta.
Stene in tla bazena: keramične ploščice s Hytect zaščito; antibakterijske in lažje za čiščenje, kot npr. serija Chroma in Chroma non-slip,vključno z izvedbo podlage ter fugiranjem stikov</t>
  </si>
  <si>
    <t>6.1.1.5.02.</t>
  </si>
  <si>
    <t>ZUNANJI OTROŠKI ČOFOTALNIK</t>
  </si>
  <si>
    <t>6.1.1.5.01.01</t>
  </si>
  <si>
    <t>Vogalne keramične ploščice za naleganje rešetke, kot npr. art. 37035, dim. 12,5 x 3,3 (244 x 33/22 x 8 mm), barva bela (16 kos/m1)</t>
  </si>
  <si>
    <t>Glazirana keramična ploščica za ostali del kanala, kot npr. art. 18120, dim. 25 x 12,5 (244 x 119 x 6 mm), barva bela (24 kos/m1)</t>
  </si>
  <si>
    <t>PVC rešetka, kot npr. proizvod Benson, Zreče, širine 25 cm</t>
  </si>
  <si>
    <t>Protidrsna C keramična ploščica med rešetko in dilatacijsko fugo, serija Chroma non-slip, art. 32020H, dim. 12,5 x 12,5, barva neutral 9 (16 kosov/m1)</t>
  </si>
  <si>
    <t>Protidrsna C in B keramična ploščica za tla čofotalnika, kot npr. serija Chroma non-slip, art. 32020H, dim. 12,5 x 12,5 (119 x 119 x 8 mm), barva neutral 9</t>
  </si>
  <si>
    <t>6.1.1.5.03.</t>
  </si>
  <si>
    <t>Prelivni element, kot npr. Wiesbaden veliki, art. 85160, dim. 244 x 295 x 200/140</t>
  </si>
  <si>
    <t>Prelivni element z izlivno luknjo, kot npr. Wiesbden veliki, art. 85161 - količina ocenjeno; preveriti</t>
  </si>
  <si>
    <t>Notranji vogalni elementi, kot npr. Wiesbaden veliki, art. S85162</t>
  </si>
  <si>
    <t>Silent "glušnik", art. 179</t>
  </si>
  <si>
    <t>PVC rešetka, kot npr. proizvod Benson, Zreče, širine 25 cm - notranji vogali</t>
  </si>
  <si>
    <t>Robna rebrasta keramična ploščica, kot npr. art. 34306, dim. 25 x 6,2 (244 x 56 x 8 mm), barva azur dunkel</t>
  </si>
  <si>
    <t>Protidrsna C in B keramična ploščica za nastopne ploskve stopnic, kot npr. serija Chroma non-slip, art. 32020H, dim. 12,5 x 12,5 (119 x 119 x 8 mm), barva neutral 9</t>
  </si>
  <si>
    <t>Stenska glazirana keramična ploščica, kot npr. serija Chroma, art. 12020H, dim. 12,5 x 12,5 (119 x 119 x 6 mm), barva neutral 9</t>
  </si>
  <si>
    <t>Talna B protidrsna keramična ploščica, kot npr. serija Chroma non-slip, art. 32020H, dim. 12,5 x 12,5 (119 x 119 x 8 mm), barva neutral 9 kot osnova in azur dunkel za plavalne črte</t>
  </si>
  <si>
    <t>ROBNI ELEMENTI</t>
  </si>
  <si>
    <t>doplačilo k izvedbi kovinskega ločilnega robnika (INOX traku) - za izvedbo v loku (krivini)</t>
  </si>
  <si>
    <t>Dobava in vgraditev predfabriciranih robnikov iz cementnega betona, zastičenje s cementno malto, kompletno s pripravo betonske podlage in vsemi pomožnimi deli.</t>
  </si>
  <si>
    <t>POVRŠINSKO ODVODNJAVANJE</t>
  </si>
  <si>
    <t>6.1.1.6.</t>
  </si>
  <si>
    <t>RAZNA DELA</t>
  </si>
  <si>
    <t>6.1.1.6.01.</t>
  </si>
  <si>
    <t>Izdelava hidroizolacije zunanjega bazena in čofotalnika</t>
  </si>
  <si>
    <t>6.1.1.6.01.02</t>
  </si>
  <si>
    <t>6.1.1.6.01.01</t>
  </si>
  <si>
    <t>OPOMBA: glede vgradnje ustreznih jeklenih profilov in ostalih elementov, ki so predvideni za vgradnjo v svežo betonsko mešanico, je potrebno pravočasno preveriti pri dobaviteljih posameznih elementov, da se le-ti dobavijo in vgradijo!</t>
  </si>
  <si>
    <t>vgradnja v beton različnih jeklenih profilov, ki jih dobavijo izvajalci obrtniških in instalacijskih del ter opreme
* količina ocenjena, obračun po dolžini profila;</t>
  </si>
  <si>
    <t>vgradnja v beton različnih sider in drugih elementov, ki jih dobavijo izvajalci obrtniških in instalacijskih del ter opreme
* količina ocenjena, obračun po kosu;</t>
  </si>
  <si>
    <t>Zidarska pomoč pri obrtniških in instalacijskih delih - režijska dela
* obračun po dejanskem porabljenem času in predhodnem dogovoru z nadzornim organom oz. naročnikom;</t>
  </si>
  <si>
    <t>VKV in KV zidar  - režijska dela</t>
  </si>
  <si>
    <t>6.1.2.00.</t>
  </si>
  <si>
    <t>6.1.2.1.</t>
  </si>
  <si>
    <t>Zakoličba, postavitev in zavarovanje prečnih profilov</t>
  </si>
  <si>
    <t>Površinski in lokalni strojni izkopi, z začasnim deponiranjem na gradbišču
* izmera količin po prostornini izkopa v raščenem terenu (intaktno stanje);</t>
  </si>
  <si>
    <t>opombe k postavki:
* osnovni izkop za površine ZU je zajet v popisu zemeljskih del za izkop gradbene jame, navedena so samo ocene kolčin za manjše prilagoditve izkopa za dosego končne oblike terena ZU in lokalni izkopi (npr. za potrebe saditve dreves)</t>
  </si>
  <si>
    <t>površinski in lokalni strojni izkop zemljine 3.ktg.</t>
  </si>
  <si>
    <t>ročni izkop v zemljini 3.ktg. - doplačilo k strojnemi izkopu
* za pomoč na mestih kjer ni možen ali je prepovedan strojni izkop - ocena</t>
  </si>
  <si>
    <t>Nakladanje in prevozi na trajno deponijo, vključno z vsemi stroški trajnega deponiranja
- izmera količin po raščeni - intaktni prostornini (faktor začasne in trajne povečave zaradi razrahljivosti upoštevati v kalkulacije cene na enoto posamezne postavke)</t>
  </si>
  <si>
    <t>nakladanje in odvoz izkopanega materiala 3.ktg. (mešana zemljina) - v trajno deponijo</t>
  </si>
  <si>
    <t>Izvedba planuma tal po izkopu, planiranje ter uvaljanje do predpisane zbitosti po načrtu
* za utrjene površine</t>
  </si>
  <si>
    <t>ureditev planuma v vezljivi/zrnati zemljini – 3. kategorije</t>
  </si>
  <si>
    <t>Ločilno-filterski sloji iz geotekstila, vključno z izvedbo preklopov po načrtu
* preklopi niso upoštevani v količini in jih je potrebno zajeti v ceni na enoto;</t>
  </si>
  <si>
    <t>Izvedba nasutja iz kamnitega drenažnega materiala, vključno z ločilnim slojem iz geotekstilije
* izvedba po detajlih in zahtevah iz načrta ZU,</t>
  </si>
  <si>
    <t>drenažna plast iz pranega drobljenca (D=16-32mm), d=14cm 
* St. 4.1b_Ravna streha nad garažo - odbojkarsko igrišče;</t>
  </si>
  <si>
    <t>6.1.2.2.</t>
  </si>
  <si>
    <t>6.1.2.2.01.</t>
  </si>
  <si>
    <t>Dobava in montaža mrežne kovinske ograje "CABLE MASH", kompletno z vsem pritrdilnim, vijačnim in sidrnim materialom; 
* izmere in obračun po dolžini ograje;</t>
  </si>
  <si>
    <t>6.1.2.2.01.01</t>
  </si>
  <si>
    <t>Nabava in montaža tipske ograje inox AISI 316, poljubnega proizvajalca, kot npr.: Carlstahl, ali tehnično enakovredno, svetle višine 1,1m. Ograja izdelana iz sistemskih elementov in polnila in sestoji:
- iz sistema vertikalnih stebričkov iz ploščatega železa 60/6mm (uskladiti s statičnem preračunom), spodnji rob poravnan z konstrukcijo
- iz jeklenih cevi iz ploščatega železa 50/10mm, kot okvirja  za mrežo (kot. npr. Carlstahl),  varjenega na jekleno cev zgoraj v katerega se preko navojnikov (pritrdilnih čepov) vloži nerjaveče RF pletivo, ki je napeto na okvir ograjnega panela;
- inox držalo fi 40mm, fiksirano na ograjo
- Vsi kovinski deli so predhodno zaščiteni - jeklo je vroče cinkano (AKZ razred C3)
pritrditev ograje na konstrukcijo
* razkuževalni bazen</t>
  </si>
  <si>
    <t>Izdelava, dobava in montaža tipizirane inox AISI 316 cevne ograje - samo ročaj in vertikalni stebrički; izdelano iz vertikalne in horizontalne cevi, prehod in H v V ločno krivljen po radiju detajla PZI projekta. Stojke so sidrane v AB  ploščo preko pokrivnih rozet.
*glej projekt: obračun po r.d. položene ograje - ročaja in stebričev.</t>
  </si>
  <si>
    <t>Izdelava, dobava in montaža inox AISI 316 cevne ograje; izdelane v kombinaciji RF cevi, sestavljenih v okvir (stopnice ob zunanjem bazenu)
* ograja zunanjega bazena</t>
  </si>
  <si>
    <t>6.1.2.3.</t>
  </si>
  <si>
    <t>Dobava in izdelava AB opornega zidu komplet s temelljem, podložnim betonom, vsemi betoni, opaži in armaturo ter zemeljskimi deli</t>
  </si>
  <si>
    <t>podložni beton v debelini 10 cm iz betona C12/15</t>
  </si>
  <si>
    <t>beton C30/37 XC4/XF1 
* območje meje med objektom in žel progo (ob garderobnem objektu)</t>
  </si>
  <si>
    <t>armatura B 500-B - palice RA Φ≤12mm
* armatura ocenjena</t>
  </si>
  <si>
    <t xml:space="preserve">Izdelava podprtega opaža za ravne temelje </t>
  </si>
  <si>
    <t xml:space="preserve">Izdelava dvostranskega vezanega opaža za raven zid, visok do 2 m </t>
  </si>
  <si>
    <t>6.1.3.2.</t>
  </si>
  <si>
    <t>6.1.4.00.</t>
  </si>
  <si>
    <t>6.1.4.1.</t>
  </si>
  <si>
    <t>6.1.4.2.</t>
  </si>
  <si>
    <t>6.1.4.3.</t>
  </si>
  <si>
    <t>6.1.5.00.</t>
  </si>
  <si>
    <t>INSTALACIJSKA DELA IN OPREMA - interne površine (namakalni sistem,..)</t>
  </si>
  <si>
    <t>ZEMELJSKA IN GRADBENA DELA (jarki, TKK)</t>
  </si>
  <si>
    <t>6.1.10.00.</t>
  </si>
  <si>
    <t>Rušitve in demontaže</t>
  </si>
  <si>
    <t>Zakoličba zunanje ureditve, postavitev in zavarovanje profilov za vse elemente ZU
* površina zunanje ureditve = 1.065m2</t>
  </si>
  <si>
    <t>opombe k postavki:
* osnovni izkop za površine ZU je zajet v popisu zemeljskih del za izkop gradbene jame, navedena so samo ocene količin za manjše prilagoditve izkopa za dosego končne oblike terena ZU in lokalni izkopi (npr. za potrebe saditve dreves)</t>
  </si>
  <si>
    <t>geotekstil, natezne trdnosti 14 - 16 kN/m1 (v obe smeri)
* polaganje na izveden planum (kjer je zemljina) v območju raščenega terena in pod tamponskim nasipom oz. kamnito postejico; 
* količine za površine v sestavi ZU (izven območja objekta): St. 4.1b;</t>
  </si>
  <si>
    <t>Dobava in izdelava kamnite posteljice drobljenih kamnitih zrn granulacije 0-125 mm, komplet s planiranjem in sprotnim utrjevanjem po plasteh.
* priprava terena pod tamponskim nasutjem;
* izmera količin za obračun je po prostornini utrjenega/zbitega nasipa/zasipa (končno zbito stanje), faktor začasne in trajne povečave prostornine pri transportih, je potrebno upoštevati v kalkulaciji cene na enoto posamezne postavke;</t>
  </si>
  <si>
    <t>kamnita posteljica v debelini 30 cm;
- zmrzlinsko odporen in atestiran material!;
-  vgrajevanje v plasteh d≤30cm;
- zahteve: Ev2&gt;80 MPa; Evd&gt;40 MPa, stopnja zbitosti po Proctorju min. 98%;
* v količini upoštevana deb. 30cm (povp. deb.=60cm) po vseh pohodnih površinah in povoznih površinah;</t>
  </si>
  <si>
    <t>Izvedba zgornje nevezane nosilne plasti za utrjene površine (tamponska posteljica), z zrnatim drobljencem iz kamnine ustrezne granulacije, vključno z utrjevanjem po predpisanih slojih in ureditvijo zgornjega planuma s končnim planiranjem z natančnostjo ±2cm
- tamponska posteljica iz zrnatega materiala, enakomerne zrnavosti (TD= 0-32mm) -  v ceni zajeti tudi nakladanje in prevoz predelane-drobljene zrnate kamnine iz kamnoloma;
* izmera količin za obračun je po prostornini utrjenega/zbitega nasipa/zasipa (končno zbito stanje), faktor začasne in trajne povečave prostornine pri transportih, je potrebno upoštevati v kalkulaciji cene na enoto posamezne postavke;</t>
  </si>
  <si>
    <t>nevezana nosilna plast-tamponska posteljica, skupne deb. 30cm
- zmrzlinsko odporen in atestiran material: TD 0-32mm;
-  vgrajevanje v plasteh d= 15cm;
- zahteve: Ev2 ≥ 100MPa oz. Evd ≥ 45 Mpa (skladno s TSC 06.200:2003), stopnja zbitosti po Proctorju min. 98%;
* območje dovoza do Narodnega doma</t>
  </si>
  <si>
    <t>AC 22 base B 50/70 A3 v debelini 8 cm;
* območje dovoza do Narodnega doma</t>
  </si>
  <si>
    <t>AC 11 surf B 50/70 A3 v debelini 4 cm
* območje dovoza do Narodnega doma</t>
  </si>
  <si>
    <t>Finalni zunanji tlak iz granitnih kock s polaganjem v plast cementne malte, vključno z zapolnitvijo in obdelavo stikov z namensko fugirno maso ter predhodno pripravo površine. Materiali morajo biti odporni na zunanje atmosferske vplive, na zmrzovanje in na vplive talilne soli proti zmrzali ter na rastje mahu in plesni! 
* Izvedba tlaka po detajlih iz ˝načrta ZU˝;</t>
  </si>
  <si>
    <t>predfabricirani dvignjeni robniki iz cementnega betona s prerezom 15/25 cm, zastičenje s cementno malto, betonska podlaga iz betona C12/15ter izvedba stika robnika z asfaltom (zapolnitev fuge s trajno elstičnim kitom, fuga š=12 mm);</t>
  </si>
  <si>
    <t>predfabricirani ugreznjeni robniki iz cementnega betona s prerezom 15/25 cm, zastičenje s cementno malto, betonska podlaga iz betona C12/15 ter izvedba stika robnika z asfaltom (zapolnitev fuge s trajno elstičnim kitom, fuga š=12 mm);</t>
  </si>
  <si>
    <t>predfabricirani ugreznjeni robniki iz cementnega betona s prerezom 8/20 cm, zastičenje s cementno malto, betonska podlaga iz betona C12/15;
*območje med pohodnimi površinami in zelenico
*vzdolž obst. Objekta - Narodnega doma</t>
  </si>
  <si>
    <t>Dobava in izdelava AB opornega zidu komplet s temeljem, podložnim betonom, vsemi betoni, opaži in armaturo ter zemeljskimi deli</t>
  </si>
  <si>
    <t>AB oporni zid debeline 30 cm iz betona C30/37 XC4/XF1, armatura cca 50kg/m3</t>
  </si>
  <si>
    <t>PROMETNA SIGNALIZACIJA</t>
  </si>
  <si>
    <t>Dobava in montaža pokončne vertikalne opreme cest (prometni znaki, komplet s stebrički in pripadajočimi temelji)</t>
  </si>
  <si>
    <t>stebriček za prometni znak iz vroče cinkane jeklene cevi s premerom 64 mm, dolge 4000 mm
* vključno s temeljenjem in vsemi gradbenimi deli</t>
  </si>
  <si>
    <t>Izdelava označb na vozišču:</t>
  </si>
  <si>
    <t>OPREMA ZA VODENJE IN ZAVAROVANJE PROMETA</t>
  </si>
  <si>
    <t>6.1.1.1.01.</t>
  </si>
  <si>
    <t>6.1.1.1.01.01</t>
  </si>
  <si>
    <t>6.1.1.2.01.01</t>
  </si>
  <si>
    <t>6.1.1.2.02.01</t>
  </si>
  <si>
    <t>6.1.1.3.01.02</t>
  </si>
  <si>
    <t>6.1.1.3.01.05</t>
  </si>
  <si>
    <t>6.1.1.3.01.06</t>
  </si>
  <si>
    <t>6.1.1.3.01.08</t>
  </si>
  <si>
    <t>Dobava in izdelava AB temeljev in drugih AB elementov v sklopu ZU za izvedbo raznih športnih objektov, komplet s podložnim betonom ter vsemi pripadajočimi gr. deli, opaži in armaturo</t>
  </si>
  <si>
    <t>Temelj luči (l=11,0m), dim.:1,7 x 1,7 x 0,5m iz betona C30/37 XC3, armatura cca 80kg/m3</t>
  </si>
  <si>
    <t>Temelj luči (l=8,0m), dim.:1,3 x 1,3 x 0,4m cm iz betona C30/37 XC3, armatura cca 80kg/m3</t>
  </si>
  <si>
    <t>Temelj ograje za športno igrišče, dim.:1 x 1 x 0,4m , iz betona C30/37 XC3, armatura cca 80kg/m3</t>
  </si>
  <si>
    <t>Temelj za gole (športno igrišče), dim.:1,2 x 1,2 x 0,4m, iz betona C30/37 XC3, armatura cca 80kg/m3</t>
  </si>
  <si>
    <t>Temelj pod koši za košarko (športno igrišče), dim.: 1,2 x 1,2 x 0,4m, iz betona C30/37 XC3, armatura cca 80kg/m3</t>
  </si>
  <si>
    <t>Temelj pod stebri za odbojkarsko igrišče, dim.:1,2 x 1,2 x 0,4m, iz betona C30/37 XC3, armatura cca 80kg/m5</t>
  </si>
  <si>
    <t>6.1.1.4.04.</t>
  </si>
  <si>
    <t>6.1.1.4.04.01</t>
  </si>
  <si>
    <t>6.1.1.5.03.01</t>
  </si>
  <si>
    <t>6.1.1.5.03.02</t>
  </si>
  <si>
    <t>6.1.1.5.03.03</t>
  </si>
  <si>
    <t>6.1.1.5.03.04</t>
  </si>
  <si>
    <t>6.1.1.5.03.05</t>
  </si>
  <si>
    <t>6.1.1.5.04.</t>
  </si>
  <si>
    <t>6.1.1.5.04.01</t>
  </si>
  <si>
    <t>6.1.1.5.04.02</t>
  </si>
  <si>
    <t>6.1.1.5.04.03</t>
  </si>
  <si>
    <t>6.1.1.5.04.04</t>
  </si>
  <si>
    <t>6.1.1.5.04.05</t>
  </si>
  <si>
    <t>6.1.1.5.04.06</t>
  </si>
  <si>
    <t>6.1.1.5.04.07</t>
  </si>
  <si>
    <t>6.1.1.5.04.08</t>
  </si>
  <si>
    <t>6.1.1.5.04.09</t>
  </si>
  <si>
    <t>6.1.1.5.04.10</t>
  </si>
  <si>
    <t>Dobava in vgradnja kovinskega robnika - L-kotnik 50x200x3 mm iz nerjavne pločevine (INOX - AISI 316), s posnetimi zgornjimi robovi. Kompletno z vgradnjo (po detajlu projektanta) točkovno obbetoniran (beton C12/15, poraba ca. 0,01m3/m1) in pripravo podlage (delnim odkopom, planiranjem) ter kasnejšim zasipom.
* po detajlih iz ˝načrta KA˝ in ˝načrta Arh˝, izmere po dolžini gotovega robnika;</t>
  </si>
  <si>
    <t>kovinski ločilni robnik (INOX L-kotnik 50x200x3mm) z narezano stranico za 
lažje upogibanje zareze do zapognjenega roba
* po načrtu KA št. 12-19 in detajlih: DT 03, DT 05, DT 06, DT 08, DT 12</t>
  </si>
  <si>
    <t>6.1.1.6.02.</t>
  </si>
  <si>
    <t>6.1.1.6.02.01</t>
  </si>
  <si>
    <t>6.1.1.6.02.02</t>
  </si>
  <si>
    <t>6.1.1.6.02.03</t>
  </si>
  <si>
    <t>6.1.1.6.02.04</t>
  </si>
  <si>
    <t>6.1.1.7.</t>
  </si>
  <si>
    <t>6.1.1.7.01.</t>
  </si>
  <si>
    <t>6.1.1.7.01.01</t>
  </si>
  <si>
    <t>6.1.1.7.01.02</t>
  </si>
  <si>
    <t>6.1.1.7.01.03</t>
  </si>
  <si>
    <t>6.1.1.8.</t>
  </si>
  <si>
    <t>6.1.1.8.01.</t>
  </si>
  <si>
    <t>6.1.1.8.01.01</t>
  </si>
  <si>
    <t>6.1.1.8.02.</t>
  </si>
  <si>
    <t>6.1.1.8.02.01</t>
  </si>
  <si>
    <t>6.1.1.8.02.02</t>
  </si>
  <si>
    <t>6.1.2.00.01.</t>
  </si>
  <si>
    <t>6.1.2.00.01.01</t>
  </si>
  <si>
    <t>6.1.2.00.01.02</t>
  </si>
  <si>
    <t>6.1.2.1.01.</t>
  </si>
  <si>
    <t>6.1.2.1.01.01</t>
  </si>
  <si>
    <t>6.1.2.1.02.</t>
  </si>
  <si>
    <t>6.1.2.1.02.00</t>
  </si>
  <si>
    <t>6.1.2.1.02.01</t>
  </si>
  <si>
    <t>6.1.2.1.02.02</t>
  </si>
  <si>
    <t>6.1.2.1.03.</t>
  </si>
  <si>
    <t>6.1.2.1.03.01</t>
  </si>
  <si>
    <t>6.1.2.1.04.</t>
  </si>
  <si>
    <t>6.1.2.1.04.01</t>
  </si>
  <si>
    <t>6.1.2.1.05.</t>
  </si>
  <si>
    <t>6.1.2.1.05.01</t>
  </si>
  <si>
    <t>6.1.2.1.06.</t>
  </si>
  <si>
    <t>6.1.2.1.06.01</t>
  </si>
  <si>
    <t>6.1.2.2.02.</t>
  </si>
  <si>
    <t>6.1.2.2.02.01</t>
  </si>
  <si>
    <t>6.1.3.00.01.</t>
  </si>
  <si>
    <t>6.1.3.00.01.01</t>
  </si>
  <si>
    <t>Vsi materiali in izvedba morajo biti skladni s PZI projektno dokumentacijo št. 190020-ZPU ELEA iC in načrtom št.12-19 "ILIRIJA PZI KA SITUACIJA  030521", ki ga je izdelal BRUTO d.o.o., maj 2021 (v nadaljevanju ˝načrt KA˝) !</t>
  </si>
  <si>
    <t>6.1.3.00.01.02</t>
  </si>
  <si>
    <t>Dela je potrebno izvajati skladno s standardi:
SIST DIN 18915:2019 Uporaba rastlin pri urejanju zelenih površin - Zemeljska dela,
SIST DIN 18916:2019 Uporaba rastlin pri urejanju zelenih površin - Sadike in sajenje, 
SIST DIN 18917:2019 Uporaba rastlin pri urejanju zelenih površin - Trate in sejanje, 
SIST DIN 18919:2019 Uporaba rastlin pri urejanju zelenih površin - Vzdrževanje zelenih površin v obdobju vraščanja 
SIST DIN 18920:2019 Uporaba rastlin pri urejanju zelenih površin – Zaščita drevja, rastlinskih sestojev in nasadov pri gradbenih posegih</t>
  </si>
  <si>
    <t>6.1.3.00.01.03</t>
  </si>
  <si>
    <t>Drevesa morajo biti oddaljena od podzemne infrastrukture min. 2,0 m osno; protikoreninsko zaščito se izvaja v primeru, da prostorsko ni mogoče ustrezno zaščititi pred delovanjem korenin. Dopustna toleranca pri pozicioniranju dreves znaša +/- 10 cm.</t>
  </si>
  <si>
    <t>6.1.3.00.01.04</t>
  </si>
  <si>
    <t>Postavitev količkov za oporo in pritrditev
Pri sajenju drevesnih sadik je predvidena postavitev enega količka za oporo posamezne sadike. Ob količku je potrebno upoštevati tudi material za privezovanje sadike ob količek. Količki morajo upoštevati standarde glede na velikost sadike. Biti morajo tako dolgi, da je vsaj 0,5 m zabitega v čvrsto zemljino in segati morajo do krošnje drevesa, debelina količka mora zadržati nihanje krošnje v vetru. Pri nameščanju mora njihov vrh ostati nepoškodovan. Njihova življenjska doba mora biti vsaj tri rastne sezone, da se drevesa dovolj ukoreninijo. Količke je potrebno postaviti na privetrno stran sadike.</t>
  </si>
  <si>
    <t>6.1.3.00.01.05</t>
  </si>
  <si>
    <t>Obdelava korenin in krošnje
Načrtovane so sadike s koreninsko grudo, zato obdelava korenin ni posebej potrebna, je pa potrebno odstraniti material, ki koreninsko grudo učvrščuje med prevozom. Pri kontejnerskih rastlinah se pred sajenjem razrahlja koreninska polst.
Krošnja se glede na korenine po potrebi prikrajša. Polomljene in drugače poškodovane veje je prav tako potrebno obrezati.</t>
  </si>
  <si>
    <t>6.1.3.00.01.06</t>
  </si>
  <si>
    <t>SADITEV
PRIPRAVLJALNA DELA
Pred zasaditvijo se izvedejo pripravljalna dela. S površine je potrebno odstraniti mrtvico in gradbene odpadke ter dostaviti rodovitno zemljo. V območjih zasaditve je potrebno zagotoviti kvalitetno rjavo zemljo. Spodnji sloj kvalitetne zemlje je potrebno zaključiti s plastjo sejane humozne zemlje. Kjer se bo sadilo drevesa je potrebno zagotoviti večje debeline kvalitetne zemlje. Pri humuziranju vseh površin je potrebno upoštevati DIN 18 915 in FFL smernice!
OPOZORILO:
Globina sajenja se določi glede na globino rasti v drevesnici. K vsaki drevesni sadiki se doda kol za oporo, sadiki se doda založno gnojilo, korenino se prekrije z zemljo in rahlo potlači ter izdatno zalije.
Sadi se vedno v suhem vremenu, ne sme se saditi pri nizkih temperaturah, ko je zemlja še zmrznjena ali začne zmrzovati. Listopadna drevnina se sadi v času mirovanja rasti. Čas izvajanja saditvenih del se prilagaja faznosti gradbenih del. Izvajalec ima pravico odkloniti pričetek saditvenih del, če oceni, da pričakovane vremenske razmere ne zagotavljajo dobrih pogojev za uspešno izvedbo del. Predlagamo jesensko sadilno sezono v času od oktobra do konca novembra. Sajenje spomladi (marec – april) je manj primerno zaradi vročine, ki lahko nastopi že v maju.</t>
  </si>
  <si>
    <t>6.1.3.00.01.07</t>
  </si>
  <si>
    <t>Povprečne velikosti sadilnih jam so:
za drevesa: 100 x 100 x 100 cm oz. 1.5 x velikost koreninske grude,
za grmovnice: 40 x 40 x 40 cm.
za trajnice: 1.5 x velikost lončka</t>
  </si>
  <si>
    <t>6.1.3.00.01.08</t>
  </si>
  <si>
    <t>Potrebno je zagotoviti min. 15 cm živice (humuzirane zemljine) za zatravitev ter min. 40 cm živice za grmovnice (15 cm humozne zemljine + 25 cm prvovrstne rjave zemlje), ter minimalno 100 cm rastnega medija za drevnino.</t>
  </si>
  <si>
    <t>6.1.3.00.01.09</t>
  </si>
  <si>
    <t>SETEV
Zelenica se v kolikor ni drugače označeno na načrtih izvede kot travni tepih. Območja cvetočega travnika se seje. Optimalni čas setve tratne mešanice je druga polovica avgusta. Seje se 35 g/m2. Zaradi ureditve terena brez strmih brežin, je predvideno klasično sejanje (strojno). Količine površin in tratne mešanice za zatravljenje so opredeljene v tem poglavju pod sestavo S1 – zelenica  in S2 – cvetoči travnik.
Kosi se 2 krat letno za površine cvetočega travnika, ter vsaj 10x v rastni sezoni za vzdrževane trate.</t>
  </si>
  <si>
    <t>6.1.3.00.01.10</t>
  </si>
  <si>
    <t>POGOJI ZA NABAVO, PREVZEM IN SKLADIŠČENJE
Nabava sadik
Pogoji za izbor sadik so višina in število odganjkov. 
drevoredna drevesa; 4-letne sadike, trikrat presajene, višina 350 – 400 cm                                                                                                                                                                                                                                                                                                                                                                                             drevesa; 4-letne sadike, trikrat presajene, višina 200 – 250 cm
grmovnice; 2-letne sadike, enkrat presajene, višina 60 – 80 cm
popenjavke; kvalitete C2, dolžina 50-60 cm
Sadike se nabavijo po vrsti, količini in kvaliteti ter velikosti, ki bo opredeljena v projektantskem popisu v projektu za izvedbo. 
Izbrane sadike, v kolikor jih izvajalec zaradi objektivnih razlogov ne more nabaviti, po predhodnem posvetovanju s projektantom, možno nadomestiti s sorodnimi vrstami. Projektant opredeli lastnosti nadomestnih sadik (količina, velikost, starost, način sajenja idr.).
Pri prevzemu naj sadike ustrezajo vrstni sestavi, velikosti in številu poganjkov. Rastline morajo biti vzgojene, embalirane in transportirane v skladu z drevesničarskimi/gozdarskimi standardi. Potrebno je preprečiti izsušitev rastlin, prav tako je potrebno med transportom paziti, da ne pride do poškodb sadik. Izsušenih, bolnih ali prekomerno poškodovanih pošiljk rastlin se ne prevzema. Sprejemljiva količina poškodovanih sadik je do 5%.
Izvajalec je dolžan predložiti dokazilo o izvoru sadik. Sejanje (strojno). Količine površin in tratne mešanice za zatravljenje so opredeljene v tem poglavju pod sestavo S1 – zelenica  in S2 – cvetoči travnik.
Kosi se 2 krat letno za površine cvetočega travnika, ter vsaj 10x v rastni sezoni za vzdrževane trate.</t>
  </si>
  <si>
    <t>6.1.3.00.01.11</t>
  </si>
  <si>
    <t>OPOZORILO!: glede ustreznega gnojila za posamezne rastline se je potrebno posvetovati z dobaviteljem (vzgojiteljem) rastlin.</t>
  </si>
  <si>
    <t>6.1.3.00.01.12</t>
  </si>
  <si>
    <t>NABAVA KOLIČKOV
Količki za drevesa morajo biti obdelani v skladu s standardi (konica, prirezan vrh, brez ostankov lubja), dolgi min. 2 m.
Za privez sadike k opornem kolu se uporabijo razgradljivi trakovi iz naravnega materiala z dobo razgradnje največ 3 leta.</t>
  </si>
  <si>
    <t>6.1.3.00.01.13</t>
  </si>
  <si>
    <t xml:space="preserve">NABAVA GNOJILA
Za vsako  sadiko  je predvideno založno gnojenje z mineralnim gnojilom v briketih  ali tabletah, po  dva  briketa  (2  x  15g)  za  drevesne sadike  in  po  en  briket  (15  g)  na grmovnice. </t>
  </si>
  <si>
    <t>6.1.3.00.01.14</t>
  </si>
  <si>
    <t>DOSTAVA IN PREVZEM
Kvaliteta sadik se ugotavlja ob prevzemu. Sadike dostavi izvajalec saditvenih del. Vsaka sadika mora imeti etiketo z navedbo vrste in izvora.
Ko se sadike dostavi na gradbišče, se opravi prevzem. Na prevzemu morajo biti prisotni predstavnik izvajalca in pooblaščeni predstavnik investitorja. Ugotavlja se ali so bile sadike pravilno odpremljene in transportirane, količina in kvaliteta sadik, izvor sadik idr. V kolikor sadike ne ustrezajo pogojem (stanje, kvaliteta, poškodbe, idr) jih ima investitor pravico zavrniti. Stroški nabave novih sadik bremenijo izvajalca.
Prevzema se tudi ves ostali material. Ob prevzemu se napiše zapisnik.</t>
  </si>
  <si>
    <t>6.1.3.00.01.15</t>
  </si>
  <si>
    <t>SKLADIŠČENJE SADIK NA GRADBIŠČU:
Kratkotrajno skladiščenje
Če je čas do saditve krajši od 48 ur je treba sadike na enostaven način (npr. z navlaženjem in pokrivanjem) zavarovati tako, da ne pride do izsušitve, pozebe ali pregretja.
Za daljše skladiščenje so potrebni dodatni ukrepi, odvisni od vremenskih razmer, časa do sajenja, vrste transportnih posod in lastnosti sadik.
Skladiščenje na deponijah
Če  je  rastline potrebno skladiščiti več kot  pet dni  ali  če  za  začasno skladiščenje niso primerne  vremenske  razmere  (npr.  visoka  temperatura)  je  treba  sadike  skladiščiti  na deponiji. V 30 cm globoke in 20-30 cm široke jarke se postavi sadike posamično ali v svežnjih, ločeno po vrsti in velikosti, tesno drugo ob drugi, pri manjših sadikah poševno, pri večjih navpično. Vrste se zasuje z zemljo in zalije, tako, da med koreninami ni praznih prostorov.
Če se vkopavajo sadike pozimi, jih je treba ustrezno zavarovati pred mrazom. Vsi stroški skladiščenja morajo biti vračunani v ostale ponudbene cene.</t>
  </si>
  <si>
    <t>6.1.3.00.01.16</t>
  </si>
  <si>
    <t>NADZOR KVALITETE SADIK:
POGOJI PROJEKTANTSKEGA NADZORA
Ustreznost izvajanja po projektu nadzoruje projektant (projektantski nadzor). Izvajanje krajinskega načrta mora nadzorovati projektant tega načrta – krajinski arhitekt. Izvajalec mora za vse spremembe oz. odstopanja od izvedbenega načrta dobiti dovoljenje projektanta.
Spremembe  se  morajo  vpisati  v  gradbeno  knjigo  in  vrisati  v  delovno  verzijo  projekta izvedenih del, PID-a.
Nadzor kvalitete saditve se izvaja takoj po saditvi in čez mesec dni, kjer je potrebno posebej pozorno preveriti naslednje stvari:
- da so rastline posajene v skladu s saditvenimi vzorci po projektu (vrstno, količinsko in pozicijsko),
- da so rastline pravilno posajene (navpična lega, trdnost in kvaliteta saditve),
- da so rastline pravilno utrjene s količki,
- da rastline med saditvijo niso bile poškodovane ali da so zaradi nekvalitetne saditve odmrle,
- da so rastline dobro vzdrževane</t>
  </si>
  <si>
    <t>6.1.3.00.01.17</t>
  </si>
  <si>
    <t>INVESTITORJEV NADZOR
Investitor zagotovi strokovni nadzor v skladu s 85. 86. in 88. členom Zakona o graditvi objektov. Investitor ima pravico nadzirati kvaliteto sajenja in sadilno setvenega materiala. Pripombe se zabeležijo v gradbeno knjigo.</t>
  </si>
  <si>
    <t>6.1.3.00.01.18</t>
  </si>
  <si>
    <t>VZDRŽEVANJE ZASADITVE
Posajeno drevnino je potrebno zaščititi pred preraščanjem trave s košnjo 3x letno v vegetacijski dobi, 2 - 3 leta. Drevesne in grmovne sadike je potrebno primerno zaščititi pred poškodbami med košnjo. Prav tako je potrebno rastline po potrebi tudi zalivati.
Izbrane so take rastlinske vrste, ki jih ob normalni razrasti ni potrebno posebej obrezovati. Pregosto razrasli nasadi se po potrebi redčijo s popolnim izsekom določenega deleža sadik. Trajno skrb za ustrezen videz nasadov prevzame vzdrževalec objekta. V kasnejšem vzdrževanju je potrebno oblikovati krošnje dreves tako, da ne posegajo v svetli profil cest. V primeru poškodb zasaditev v obcestnem prostoru je potrebna strokovna ocena poškodb in presoja potrebnosti nadomestitve zasaditve.</t>
  </si>
  <si>
    <t>6.1.3.00.01.19</t>
  </si>
  <si>
    <t>OP.: pri zasaditvenih delih je potrebno v ceni zajeti tudi izkop in vse prenose na gradbiščno deponijo!</t>
  </si>
  <si>
    <t>6.1.3.00.01.20</t>
  </si>
  <si>
    <t>OP.: GLEJ TEHNIČNO POROČILO!</t>
  </si>
  <si>
    <t>6.1.3.00.02.</t>
  </si>
  <si>
    <t>6.1.3.00.02.01</t>
  </si>
  <si>
    <t>6.1.3.01</t>
  </si>
  <si>
    <t>RASTNI MEDIJ ZA ZASADITVE</t>
  </si>
  <si>
    <t>6.1.3.01.01.</t>
  </si>
  <si>
    <t>6.1.3.01.01.01</t>
  </si>
  <si>
    <t>6.1.3.01.01.02</t>
  </si>
  <si>
    <t>6.1.3.01.01.03</t>
  </si>
  <si>
    <t>6.1.3.01.01.04</t>
  </si>
  <si>
    <t>6.1.3.01.02.</t>
  </si>
  <si>
    <t>6.1.3.01.02.01</t>
  </si>
  <si>
    <t>6.1.3.01.02.02</t>
  </si>
  <si>
    <t>6.1.3.01.02.03</t>
  </si>
  <si>
    <t>6.1.3.01.02.04</t>
  </si>
  <si>
    <t>6.1.3.01.03.</t>
  </si>
  <si>
    <t>6.1.3.01.03.01</t>
  </si>
  <si>
    <t>6.1.3.01.04.</t>
  </si>
  <si>
    <t>6.1.3.01.04.01</t>
  </si>
  <si>
    <t>6.1.3.01.05.</t>
  </si>
  <si>
    <t>6.1.3.01.05..01</t>
  </si>
  <si>
    <t>6.1.3.01.06.</t>
  </si>
  <si>
    <t>6.1.3.01.06.01</t>
  </si>
  <si>
    <t>6.1.3.01.07.</t>
  </si>
  <si>
    <t>zelenica - raščen teren</t>
  </si>
  <si>
    <t>6.1.3.01.08.</t>
  </si>
  <si>
    <t>6.1.3.01.08.01</t>
  </si>
  <si>
    <t>6.1.3.01.08.02</t>
  </si>
  <si>
    <t>HORTIKULTURA</t>
  </si>
  <si>
    <t>6.1.3.2.01.</t>
  </si>
  <si>
    <t>6.1.3.2.01.01</t>
  </si>
  <si>
    <t>Polaganje travne ruše, valjanje travne ruše po polaganju, negovanje trate do prve košnje in prva košnja položene zelenice</t>
  </si>
  <si>
    <t>6.1.3.2.01.04</t>
  </si>
  <si>
    <t>6.1.3.2.02.</t>
  </si>
  <si>
    <t>Nabava, dobava sadik za živo mejo, sadike h=60-80cm, Carpinus betulus, navadni gaber</t>
  </si>
  <si>
    <t>Zasaditev sadik za živo mejo, sadike h=60-80cm, Carpinus betulus, navadni gaber, z zastiranjem sadik z borovim lubjem.</t>
  </si>
  <si>
    <t>Nabava in dobava borovega nebarvanega lubja, zastirke</t>
  </si>
  <si>
    <t>6.1.3.2.03.</t>
  </si>
  <si>
    <t>6.1.3.2.03.01</t>
  </si>
  <si>
    <t>Cornus alba, beli dren</t>
  </si>
  <si>
    <t>6.1.3.2.03.02</t>
  </si>
  <si>
    <t>Cornus alba 'Sibirica', sibirski dren</t>
  </si>
  <si>
    <t>6.1.3.2.03.03</t>
  </si>
  <si>
    <t>Cornus mas, rumeni dren</t>
  </si>
  <si>
    <t>6.1.3.2.03.04</t>
  </si>
  <si>
    <t>Cornus sanguinea 'Winter beauty', rdeči dren</t>
  </si>
  <si>
    <t>6.1.3.2.03.05</t>
  </si>
  <si>
    <t>Cornus sanguinea 'Winter fire', rdeči dren</t>
  </si>
  <si>
    <t>6.1.3.2.03.06</t>
  </si>
  <si>
    <t>Cornus sericea 'Flaviramea', živikasti dren</t>
  </si>
  <si>
    <t>6.1.3.2.04.</t>
  </si>
  <si>
    <t>6.1.3.2.04.01</t>
  </si>
  <si>
    <t>6.1.3.2.05.</t>
  </si>
  <si>
    <t>BAMBUSI
Bambuse se sadi skladno z zasaditvenim načrtom in gostoto sajenja definirano v TP. 
Sadike se dobavi v lončkih/kontejnerjih in se sadijo skladno z vrtnarskimi standardi.</t>
  </si>
  <si>
    <t>6.1.3.2.05.01</t>
  </si>
  <si>
    <t>6.1.3.2.05.02</t>
  </si>
  <si>
    <t>Nabava in dobava zastirke iz pranega prodca frakcije 16-32mm</t>
  </si>
  <si>
    <t>6.1.3.2.06.</t>
  </si>
  <si>
    <t>6.1.3.2.07.</t>
  </si>
  <si>
    <t>6.1.3.2.08.</t>
  </si>
  <si>
    <t>6.1.3.2.08.01</t>
  </si>
  <si>
    <t>Robinia pseudoacacia 'Frisia'</t>
  </si>
  <si>
    <t>6.1.3.2.08.02</t>
  </si>
  <si>
    <t>Fraxinus pennsylvanica 'Summit'</t>
  </si>
  <si>
    <t>6.1.3.2.08.03</t>
  </si>
  <si>
    <t>6.1.3.2.09.</t>
  </si>
  <si>
    <t xml:space="preserve">Gleditsia triacanthos 'Sunburst' – gledičija </t>
  </si>
  <si>
    <t>Sorbus aria, mokovec</t>
  </si>
  <si>
    <t>Carpinus betulus, navadni gaber</t>
  </si>
  <si>
    <t>Pinus sylvestris 'Typ Norvegian', rdeči bor</t>
  </si>
  <si>
    <t>Acer griseum, sivi javor</t>
  </si>
  <si>
    <t>Fraxinus ornus, mali jesen</t>
  </si>
  <si>
    <t>Betula utilis 'Doorenbos', himalajska breza</t>
  </si>
  <si>
    <t>Acer ginnala, mandžurski javor</t>
  </si>
  <si>
    <t>Cercidiphyllum japonicum, cercidifil</t>
  </si>
  <si>
    <t>6.1.3.2.10.</t>
  </si>
  <si>
    <t>Nabava in dobava količkov za drevesa</t>
  </si>
  <si>
    <t>6.1.3.2.10.01</t>
  </si>
  <si>
    <t>Nabava in dobava količkov za drevesa, ki  morajo biti obdelani v skladu s standardi (konica, prirezan vrh, brez ostankov lubja), dolgi min. 2 m; 3 količki / drevo.</t>
  </si>
  <si>
    <t>6.1.4.00.01.</t>
  </si>
  <si>
    <t>6.1.4.00.01.01</t>
  </si>
  <si>
    <t>URBANA OPREMA</t>
  </si>
  <si>
    <t>6.1.4.1.01.</t>
  </si>
  <si>
    <t>Izdelava in dostava s postavitvijo  AB klopi dim. 240 x 60 x 45 cm</t>
  </si>
  <si>
    <t>6.1.4.1.02</t>
  </si>
  <si>
    <t>Dobava in montaža košev za smeti</t>
  </si>
  <si>
    <t>6.1.4.1.02.01</t>
  </si>
  <si>
    <t>Dobava in montaža  košev za smeti, ki omogoča ločevanje odpadkov, kot npr. Koš za odpadke CRYSTAL, trodelni, mali, ŠT. ARTIKLA 117.596, Ziegler Studio urbane opreme. 
Konstrukcija koša je v celoti v jekleni pločevini. 
Površina / barva: Vsi jekleni deli vroče cinkani in prašno barvani v antracit sivo barvo (RAL 7016).
Praznenje: Prednja stena se sprosti s tri-kotnim ključem, praznenje notranje cinkane posode ki je snemljiva.
Dodatno: S pepelnikom. Na željo dobava tudi brez pepelnika. Komplet z vsem potrebnim vijačnim, pritrdilnim, sidrnim materialom.</t>
  </si>
  <si>
    <t>6.1.4.2.01.</t>
  </si>
  <si>
    <t>6.1.4.2.01.01</t>
  </si>
  <si>
    <t>Dobava in montaža večjega kombiniranega vadbenega  orodja, ki zajema različne pripomočke kroge, drogove, letvenike, plezalno krožno steno, bradljo in informativne table z navodili uporabe. Izpolnjevati mora sledeče standarde SIST EN 16630 za naprave in SIST EN 1176  za otroška igrišča. Material ALU in inox.
Predvideno je telovadno orodje kot npr. Taurus v dimenzijah dolžine cca. 9.60 m, širine 1.25 m, maksimalne višine padca 300 cm, varovalne površine min. 50 m2. Barva stebrov in ostalih nosilnih elementov je poenotena z ostalo športno opremo in sicer se prašno barva v RAL 7004 - antracit siva, dodatki pa v  RAL 2003 - pastel orange.</t>
  </si>
  <si>
    <t>6.1.4.2.01.02</t>
  </si>
  <si>
    <t>6.1.4.2.01.03</t>
  </si>
  <si>
    <t>6.1.4.2.01.04</t>
  </si>
  <si>
    <t>6.1.4.2.01.05</t>
  </si>
  <si>
    <t>OGRAJE</t>
  </si>
  <si>
    <t>6.1.4.3.01.</t>
  </si>
  <si>
    <t>6.1.4.3.01.01</t>
  </si>
  <si>
    <t>6.1.4.3.01.02</t>
  </si>
  <si>
    <t>Izdelava, dostava in montaža kovinske cevne ograje v skupni dolžini  21,67tm in H=1,10m,skladno z KA načrtom, glej DETAJL OGRAJE NA BAZENSKI PLOŠČADI list št. 3.2.5
Površina / barva: Vsi jekleni deli vroče cinkani in prašno barvani v antracit sivo barvo (RAL 7016).
Komplet z vsem potrebnim vijačnim, pritrdilnim, sidrnim materialom za pritrjevanje na že pripravljen AB zidec višine 45cm (zajet v popisu arh).</t>
  </si>
  <si>
    <t>6.1.4.3.01.03</t>
  </si>
  <si>
    <t>6.1.4.3.01.04</t>
  </si>
  <si>
    <t>6.1.4.3.01.05</t>
  </si>
  <si>
    <t>6.1.4.4.</t>
  </si>
  <si>
    <t>TLAKOVANJE</t>
  </si>
  <si>
    <t>6.1.4.4.01.</t>
  </si>
  <si>
    <t>6.1.4.4.01.01</t>
  </si>
  <si>
    <t>6.1.4.5.</t>
  </si>
  <si>
    <t>RAZNO</t>
  </si>
  <si>
    <t>6.1.4.5.01.01</t>
  </si>
  <si>
    <t>6.1.4.5.01.02</t>
  </si>
  <si>
    <t>Zaščita obstoječih dreves, ki ostajajo za čas gradnje, po končanih delih pa odstranitev. Zaščita se izvede z ˝ograjo˝ okrog drevesa oziroma koreninskega sistema, skladno z detajli v tehničnem poročilu načrta krajinske arhitekture</t>
  </si>
  <si>
    <t>6.1.7.04.01.</t>
  </si>
  <si>
    <t>PRIPRAVLJALNA DELA</t>
  </si>
  <si>
    <t>6.1.7.04.01.01</t>
  </si>
  <si>
    <t>Pripravljalna dela za TP in 20kV (pridobitev projektne dokumentacije,
določitev terminskega plana gradnje, pridobitev in urejanje potrebnih listin
za izvedbo del, uvedba v delo, predaja dokumentacijej, ogled, organizacija
in zavarovanje gradbišča)</t>
  </si>
  <si>
    <t>6.1.7.04.02.</t>
  </si>
  <si>
    <t>DEMONTAŽA OBSTOJEČEGA SN KB</t>
  </si>
  <si>
    <t>6.1.7.04.02.01</t>
  </si>
  <si>
    <t>Odklop SN KB tipa NAKBY 3x150mm2 na SN stikalnem bloku v TP 0988
Tržna 3 in odstranitev obstoječega SN KB končnika (1kpl=3kos)</t>
  </si>
  <si>
    <t>6.1.7.04.02.02</t>
  </si>
  <si>
    <t>Odklop SN KB tipa NKBA 3x95mm2 na SN stikalnem bloku v TP 0310 Hala
Tivoli II. in odstranitev obstoječega SN KB končnika (1kpl=3kos)</t>
  </si>
  <si>
    <t>6.1.7.04.02.03</t>
  </si>
  <si>
    <t>Izvlek SN elektro energetskega kabla NAKBY 3x150mm2 iz kabelskih polic in
iz cevi elektro kabelske kanalizacije na trasi med TP0988 Tržna 3 in KJ1,
navijanje odvečnega kabla na boben in transport v skladišče Elektro
Ljubljana d.d.</t>
  </si>
  <si>
    <t>6.1.7.04.02.04</t>
  </si>
  <si>
    <t>Izvlek SN elektro energetskega kabla NKBA 3x95mm2 na trasi med
kolektorjem pri Tivoliju in med TP 0310 Hala Tivoli II., navijanje odvečnega
kabla na boben in transport v skladišče Elektro Ljubljana d.d.</t>
  </si>
  <si>
    <t>6.1.7.04.03.</t>
  </si>
  <si>
    <t>ZAČASNO NAPAJANJE NNO - ELEKTROMONTAŽNA DELA</t>
  </si>
  <si>
    <t>6.1.7.04.03.01</t>
  </si>
  <si>
    <t>Dobava in postavitev začasne PSKMO1 omarice (služi tudi kot omarica za
gradbiščni priključek). Mikrolokacija postavitve se določi na mestu samem.
- dimenzij 1115×1080×320mm (š×v×g)
- 2 × števčna plošča
- 1 × Cu priključna zbiralnica (PEN),
- 3 × Cu priključna zbiralnica (L1, L2, L3),
- 1 × mehanska zaščita pred neposrednim dotikom
- 1 × lahko snemljivi pokrov zbiralk
- 3 × varovalčni ločilnik VVL 00 (160A)
- 1 × varovalčni ločilnik VVL 02 (400A)
- 2 × nosilec zbiralnic 3-pol za 185mm sistem
- 2 × steklo za montažo na vrata omarice
- 1 × mehanska pregrada
- 1 × tritočkovni zapah in cilindrični vložek elektro distributerja
- 1 × ožičenje
- 1 × Odvodnik prenapetosti razreda I</t>
  </si>
  <si>
    <t>6.1.7.04.03.02</t>
  </si>
  <si>
    <t>Odklop dovodnega NN KB tipa PP41A 4×150mm2 v obstoječi PMO (na
fasadi) z izvlekom ter ponovni uvlek v novo PSPKMO z izvedbo novega NN
KB zaključka vključno z priklopom.</t>
  </si>
  <si>
    <t>6.1.7.04.03.03</t>
  </si>
  <si>
    <t>Dobava in polaganje NN KB voda NA2XY-J 4×150+1,5mm² (napajanje
začasne PSKMO1)
- izvedba po potrebi, če bo obstoječi kabel prekratek zaradi morebitne
spremembe lokacije PSPKMO</t>
  </si>
  <si>
    <t>m</t>
  </si>
  <si>
    <t>6.1.7.04.03.04</t>
  </si>
  <si>
    <t>Dobava in izdelava KB spojke za spajanje NN KB premera 4×150mm²
(Spojka NN3 na obsotječi PP41A 4×150mm² ) - izvedba po potrebi, če bo
obstoječi kabel prekratek zaradi morebitne spremembe lokacije PSPKMO</t>
  </si>
  <si>
    <t>6.1.7.04.03.05</t>
  </si>
  <si>
    <t>Dobava in izvedba NN KB zaključka ter priklop kabla NA2XY-J
4×150+1,5mm² v začasno PSKMO1</t>
  </si>
  <si>
    <t>6.1.7.04.03.06</t>
  </si>
  <si>
    <t>Dobava in polaganje NN KB tipa NA2XY-J 4×35+1,5mm² (v začasno
PSKMO1) - napajanje ŠD Narodni Dom - izvedba po potrebi, če bo
obstoječi kabel prekratek zaradi morebitne spremembe lokacije PSPKMO</t>
  </si>
  <si>
    <t>6.1.7.04.03.07</t>
  </si>
  <si>
    <t>Dobava in izdelava KB spojke za spajanje NN KB premera 4×35mm² (Spojka
NN2 na obsotječi NKBA 4×25mm² ) - izvedba po potrebi, če bo obstoječi
kabel prekratek zaradi morebitne spremembe lokacije PSPKMO</t>
  </si>
  <si>
    <t>6.1.7.04.03.08</t>
  </si>
  <si>
    <t>Dobava in izvedba NN KB zaključka ter priklop kabla NA2XY-J 4×35+1,5mm²
v začasno PSKMO1</t>
  </si>
  <si>
    <t>6.1.7.04.03.09</t>
  </si>
  <si>
    <t>Dobava in polaganje NN KB tipa YSLYCY-JZ 4×16mm² (v začasno PSKMO1) -
napajanje Telekom katodna zaščita - izvedba po potrebi, če bo obstoječi
kabel prekratek zaradi morebitne spremembe lokacije PSPKMO</t>
  </si>
  <si>
    <t>6.1.7.04.03.10</t>
  </si>
  <si>
    <t>Dobava in izdelava KB spojke za spajanje NN KB premera 4×35mm² (Spojka
NN4 na obsotječi NKBA H07V-K 1×25mm² ) - izvedba po potrebi, če bo
obstoječi kabel prekratek zaradi morebitne spremembe lokacije PSPKMO</t>
  </si>
  <si>
    <t>6.1.7.04.03.11</t>
  </si>
  <si>
    <t>Dobava in izvedba NN KB zaključka ter priklop kabla YSLYCY-JZ 4×16mm² v
začasno PSKMO1</t>
  </si>
  <si>
    <t>6.1.7.04.03.12</t>
  </si>
  <si>
    <t>Dobava in montaža PVC tablice za označevanje kablovoda
OPOMBA: Vsa oprema, ki se bo vgradila, mora biti v skladu s tipizacijo
Elektro Ljubljana d.d.!</t>
  </si>
  <si>
    <t>6.1.7.04.03.13</t>
  </si>
  <si>
    <t>Demontaža in prestavitev obstoječih merilnih naprav vzačasno PSKMO1
omarico</t>
  </si>
  <si>
    <t>6.1.7.04.03.14</t>
  </si>
  <si>
    <t>Drobni material</t>
  </si>
  <si>
    <t>6.1.7.04.04.</t>
  </si>
  <si>
    <t>KONČNO NAPAJANJE NNO - ELEKTROMONTAŽNA DELA</t>
  </si>
  <si>
    <t>6.1.7.04.04.01</t>
  </si>
  <si>
    <t>Odklop in odstranitev začasnih NN KB iz začasne PSPKMO1</t>
  </si>
  <si>
    <t>6.1.7.04.04.02</t>
  </si>
  <si>
    <t>Demontaža in odstranitev začasne PSKMO1</t>
  </si>
  <si>
    <t>6.1.7.04.04.03</t>
  </si>
  <si>
    <t>Dobava in postavitev PSKMO2 omarice
- dimenzij 590×1065×320mm (š×v×g)
- 2 × števčna plošča
- 1 × Cu priključna zbiralnica (PEN),
- 3 × Cu priključna zbiralnica (L1, L2, L3),
- 1 × mehanska zaščita pred neposrednim dotikom
- 1 × lahko snemljivi pokrov zbiralk
- 2 × varovalčni ločilnik HVL 00 (160A)
- 1× varovalčni ločilnik Tytan II (63A)
- 2 × nosilec zbiralnic 3-pol za 60mm sistem
- 2 × steklo za montažo na vrata omarice
- 1 × mehanska pregrada
- 1 × tritočkovni zapah in cilindrični vložek elektro distributerja
- 1 × ožičenje
- 1 × Odvodnik prenapetosti razreda I</t>
  </si>
  <si>
    <t>6.1.7.04.04.04</t>
  </si>
  <si>
    <t>Dobava in
- delno polaganje NN KB tipa NA2XY-J 4×150+1,5mm² v kolektorju
- delno uvlačenje NN KB tipa NA2XY-J 4×150+1,5mm² v predhodno
zgrajeno EKK
(do PSKMO2)</t>
  </si>
  <si>
    <t>6.1.7.04.04.05</t>
  </si>
  <si>
    <t>Dobava in izdelava KB spojke za spajanje NN KB tipa NA2XY-J 4×150mm²
(Spojka NN1 na obstoječi PP41A 4×150+1.5mm² ) - izvedba v kolektorju,
zelo zahtevno!</t>
  </si>
  <si>
    <t>6.1.7.04.04.06</t>
  </si>
  <si>
    <t>Dobava in izvedba NN KB zaključka ter priklop kabla NA2XY-J
4×150+1,5mm² v PSPKMO2</t>
  </si>
  <si>
    <t>6.1.7.04.04.07</t>
  </si>
  <si>
    <t>6.1.7.04.04.08</t>
  </si>
  <si>
    <t>Dobava in polaganje NN KB tipa YSLYCY-JZ 4×16mm² (iz PSPKMO 2) do
notranjega razdelilca ŠD Narodni dom (KB po meritvah)</t>
  </si>
  <si>
    <t>6.1.7.04.04.09</t>
  </si>
  <si>
    <t>Dobava in izvedba NN KB zaključka ter priklop kabla YSLYCY-JZ 4×16mm² v
PSPKMO2 in ŠD Narodni dom</t>
  </si>
  <si>
    <t>6.1.7.04.04.10</t>
  </si>
  <si>
    <t>Dobava in polaganje NN KB tipa YSLYCY-JZ 4×16mm² (iz PSPKMO 2) do
Telekom katodna zaščita - KB po meritvah</t>
  </si>
  <si>
    <t>6.1.7.04.04.11</t>
  </si>
  <si>
    <t>Dobava in izvedba NN KB zaključka ter priklop kabla YSLYCY-JZ 4×16mm² v
PSPKMO2 in Telekom katodna zaščita</t>
  </si>
  <si>
    <t>6.1.7.04.04.12</t>
  </si>
  <si>
    <t>6.1.7.04.04.13</t>
  </si>
  <si>
    <t>6.1.7.04.05.</t>
  </si>
  <si>
    <t>SN KABLOVOD - 20 KV KABLOVOD</t>
  </si>
  <si>
    <t>6.1.7.04.05.01</t>
  </si>
  <si>
    <t>Določitev SN KB in fizična prekinitev (odrez) obstoječega SN KB tipa
NA2XS(F)2Y med TP 0700 Kopališče Tivoli in TP 0394 Tivolska 30</t>
  </si>
  <si>
    <t>6.1.7.04.05.02</t>
  </si>
  <si>
    <t>Dobava, razvlek, polaganje SN KB tipa NA2XS(FL)2Y 3×1×240/25 RM mm2
12/20 kV v obstoječem kolektorju, uvlek v cev predhodno zgrajene EKK ter
novi TP Ilirija (od lokacije SN KB spojke 1). Delno zelo zahtevna trasa.</t>
  </si>
  <si>
    <t>6.1.7.04.05.03</t>
  </si>
  <si>
    <t>Dobava, razvlek, polaganje SN KB tipa NA2XS(FL)2Y 3×1×240/25 RM mm2
12/20 kV v obstoječem kolektroju, uvlek v cev predhodno zgrajene EKK ter
novi TP Ilirija (od lokacije SN KB spojke 2). Delno zelo zahtevna trasa.</t>
  </si>
  <si>
    <t>6.1.7.04.05.04</t>
  </si>
  <si>
    <t>Dobava in montaža SN KB spojke KS(1x)95/240-630/20 kV (1kpl=3kos) med
obstoječim SN KB tipa NA2XS(F)2Y 1×240mm2 - smer TP0394 Tivolska 30 in
novim SN KB tipa NA2XS(FL)2Y 1×240mm2 - smer nova TP Ilirija v
obstoječem kolektorju
OPOMBA: Vsa oprema, ki se bo vgradila, mora biti v skladu s tipizacijo
Elektro Ljubljana d.d.!</t>
  </si>
  <si>
    <t>6.1.7.04.05.05</t>
  </si>
  <si>
    <t>Dobava in montaža SN KB spojke KS(1x)95/240-630/20 kV (1kpl=3kos) med
obstoječim SN KB tipa NA2XS(F)2Y 1×240mm2 - smer TP0700 Kopališče
Tivoli in novim SN KB tipa NA2XS(FL)2Y 1×240mm2 - smer nova TP Ilirija v
obstoječem kolektorju
OPOMBA: Vsa oprema, ki se bo vgradila, mora biti v skladu s tipizacijo
Elektro Ljubljana d.d.!</t>
  </si>
  <si>
    <t>6.1.7.04.05.06</t>
  </si>
  <si>
    <t>Dobava in montaža SN KB konektorja, 24kV na nov SN KB vključno z
priklopom na SN SF6 stikalni blok v TP Ilirija (1kpl=3kos)
OPOMBA: Vsa oprema, ki se bo vgradila, mora biti v skladu s tipizacijo
Elektro Ljubljana d.d.!</t>
  </si>
  <si>
    <t>6.1.7.04.05.07</t>
  </si>
  <si>
    <t>Dobava in montaža PVC tablice za označevanje kablovoda v kabelskem
jašku.
OPOMBA: Vsa oprema, ki se bo vgradila, mora biti v skladu s tipizacijo
Elektro Ljubljana d.d.!</t>
  </si>
  <si>
    <t>6.1.7.04.05.08</t>
  </si>
  <si>
    <t>Označitev posameznega vodnika enožilnega kabla v TP na SN vodni celici
stikalnega bloka s PVC tablicami z ureditvijo ustreznega napisa na vodnih
celicah OPOMBA: Vsa oprema, ki se bo vgradila, mora biti v skladu s
tipizacijo Elektro Ljubljana d.d.!</t>
  </si>
  <si>
    <t>6.1.7.04.05.09</t>
  </si>
  <si>
    <t>TRANSFORMATORSKA POSTAJA</t>
  </si>
  <si>
    <t>6.1.7.05.01.</t>
  </si>
  <si>
    <t>TRANSFORMATOR</t>
  </si>
  <si>
    <t>6.1.7.05.01.01</t>
  </si>
  <si>
    <t>Dobava in montaža distribucijskega trifaznega tekočinskega
transformatorja, hermetično zaprtega po specifikaciji proizvajalca
KOLEKTOR ETRA serije 8 tip HTIM vključno z lovilno posodo:
- nazivna moč: 1000kVA
- nazivna primarna napetost: 10.5-(21)kV
- izolacijska napetost: 24 kV
- izgube v praznem teku enaka ali pod vrednostjo 797W
- izgube zaradi obremenitve enaka ali pod vrednostjo 8.360W
- regulacija napetosti na primarju: ± 2×2,5%
- nazivna sekundarna napetost: 0,4 kV oz, 0,42kV
- nazivna frekvenca: 50 Hz
- vezalna skupina: Dyn5
- hlajenje: ONAN
- material v navitju: Al
- napetost kratkega stika uk: 6%
- stopnja akustične moči enaka ali pod vrednostjo 55dB
- plug-in VN priključki,
- R.I.S. zaščitni rele (zaščita pred visokim tlakom znotraj ohišja (tanka),
temperaturna zaščita v dveh stopnjah in zaščita pred iztekom olja,
OPOMBA:
- transformator mora biti izdelan skladno z SIST EN 50541-1 in Uredbo
komisije (EU) št. 548/2014 z dne 21. maj 2014 o izvajanju Direktive
2009/125/ES Evropskega parlamenta in Sveta glede majhnih, srednjih in
velikih transformatorjev (2. stopnja velja od 1.julija 2021)
- lahko se ponudi transformator drugega proizvajalca enakovrednih ali
boljših tehničnih lastnosti,
- kot hladilno tekočino je potrebno uporabiti okoljsko prijazen dielektrik
sintetični ali naravni ester skladno z IEC 61099-1 (MIDEL7131)
- vse zgoraj navedene eventualne spremembe mora potrditi projektant in
nadzor
- pri pridobivanju ponudb je potrebno obvezno navesti OPOMBE iz
projektantskega popisa in priložiti vso tehnično specifikacijo v zvezi z
ponujeno opremo iz katere je jasno razvidno, da ponudnik nudi opremo
skladno z zahtevami razpisa in bo kot taka tudi vgrajena</t>
  </si>
  <si>
    <t>6.1.7.05.01.02</t>
  </si>
  <si>
    <t>Dobava in montaža antivibracijskega podstavka</t>
  </si>
  <si>
    <t>6.1.7.05.01.03</t>
  </si>
  <si>
    <t>Dobava in montaža nosilca iz profila NPU12 nosilec transformatorja
L=2500mm</t>
  </si>
  <si>
    <t>6.1.7.05.02.</t>
  </si>
  <si>
    <t>STIKALNA OPREMA</t>
  </si>
  <si>
    <t>6.1.7.05.02.01</t>
  </si>
  <si>
    <t>Dobava in montaža SN zračno izoliranega stikalnega bloka z aparati v SF6
tehniki po specifikaciji proizvajalca SIEMENS, tip 8DJH, sestavljena iz 5 celic
po spodnji konfiguraciji:Vz, Vz, S, Me, Tr skupne dim.: (d×g×v)
(2320×755×1400)mm - 2 × Vz (vodna celica) - 1 × S (spojna celica) - 1 × Me
(merilna celica namenjena SN meritvam energije) - 1 × Tr
(transformatorska celica)vse v skladu z enopolno shemo.OPOMBA: -
zaporedje oz. vrstni red stikalnih celic se prilagodi zahtevam distributerja
pred naročilom - vodne in spojna celica morajo biti dobavljene in
prilagojene skladno z zahtevami veljavne tipizacije Elektro Ljubljana d.d. ter
imeti možnost mehanske blokade proti stikalnim manipulacijam
(obešanka), - tokovniki in napetostniki se vgradijo v merilno celico skladno
z izdanim Soglasjem za priključitev (SZP) s strani pristojnega elektro
distribucijskega podjetja - lahko se ponudi SN SF6 stikalni blok drugega
proizvajalca enakovrednih ali boljših tehničnih lastnosti in dimenzij, vendar
z pogoji v 2 alineji - ponudnik mora sam preveriti možnost vgradnje SN
stikalnega bloka drugega proizvajalca - vse zgoraj navedene spremembe
mora predhodno pred naročilom potrditi in odobriti projektant in nadzor -
pri pridobivanju ponudb je potrebno obvezno navesti OPOMBE iz
projektantskega popisa in priložiti vso tehnično specifikacijo v zvezi z
ponujeno opremo iz katere je jasno razvidno, da ponudnik nudi opremo
skladno z zahtevami razpisa in bo kot taka tudi vgrajena</t>
  </si>
  <si>
    <t>6.1.7.05.02.02</t>
  </si>
  <si>
    <t>Dobava in montaža SN varovalk VV-U 125A/10kV, "e" = 442 mm
OPOMBA: SN varovalke morajo biti v skladu s tipizacijo Elektro Ljubljana
d.d.!</t>
  </si>
  <si>
    <t>6.1.7.05.02.03</t>
  </si>
  <si>
    <t>Dobava in montaža merilne garniture:
- 1 × kovinska omarica - MOG3,
- 1 × števec Iskra MT880-T1A42R56S53
- 1 × komunikator GPRS CM-v-3 RS485 +antena
- 1 × tokovne in napetostne merilne sponke in
kabel z opletom za povezavo do SN merilne celice:
# YSLY-JZ 7×2.5 za tokovne povezave (10m)
# YSLY-JZ 4×1.5 za napetostne povezave (10m) in
- ostalo ožičenje
OPOMBA: SN merilna garnitura, ki se vgradi, mora biti v skladu s tipizacijo
Elektro Ljubljana d.d.!</t>
  </si>
  <si>
    <t>6.1.7.05.02.04</t>
  </si>
  <si>
    <t>6.1.7.05.03.</t>
  </si>
  <si>
    <t>POVEZOVALNA OPREMA</t>
  </si>
  <si>
    <t>6.1.7.05.03.01</t>
  </si>
  <si>
    <t>Dobava in izvedba povezav med transformatorjem in srednjenapetostnim
blokom, izvedena z vodnikom 3×NA2XS(FL)2Y 1×70/16mm2.</t>
  </si>
  <si>
    <t>6.1.7.05.03.02</t>
  </si>
  <si>
    <t>Dobava in montaža kabelskega konektorja 250A, 24kV za priklop SN KB na
SN sponke transformatorja vključno z priklopom</t>
  </si>
  <si>
    <t>6.1.7.05.03.03</t>
  </si>
  <si>
    <t>Dobava in montaža kabelskega konektorja 250A, 24kV za priklop SN KB na
SN sponke transformatorske celice vključno z priklopom</t>
  </si>
  <si>
    <t>6.1.7.05.03.04</t>
  </si>
  <si>
    <t>Dobava in montaža skobe za pritrditev SN KB na steno</t>
  </si>
  <si>
    <t>6.1.7.05.03.05</t>
  </si>
  <si>
    <t>Dobava in montaža zaščitnih vodnikov vključno z pripadajočim pritrdilnim
materialom za povezavo vseh kovinskih delov v TP na skupno PE zbiralko
- H07V-K 50mm2 (5m)
- kabelski čevelj Cu 50mm2 (2kos)</t>
  </si>
  <si>
    <t>6.1.7.05.03.06</t>
  </si>
  <si>
    <t>Dobava in montaža zaščitnih vodnikov vključno z pripadajočim pritrdilnim
materialom za povezavo vseh kovinskih delov v TP na skupno PE zbiralko -
H07V-K 35mm2 (12m) - kabelski čevelj Cu 35mm2 (20kos)</t>
  </si>
  <si>
    <t>6.1.7.05.03.07</t>
  </si>
  <si>
    <t>Dobava in montaža zaščitnih vodnikov vključno z pripadajočim pritrdilnim
materialom za povezavo vseh kovinskih delov v TP na skupno PE zbiralko
- H07V-K 16mm2 (15m)
- kabelski čevelj Cu 16mm2 (20kos)</t>
  </si>
  <si>
    <t>6.1.7.05.03.08</t>
  </si>
  <si>
    <t>Dobava in polaganje krmilnih in signalnih kabov tipa NYY-J 12×2.5mm2
(15m) za povezave med SN stikalnim blokom in transformatorjem vključno
s priklopom.
OPOMBA: NN kabel, ki se vgradi, mora biti v skladu s tipizacijo Elektro
Ljubljana d.d.!</t>
  </si>
  <si>
    <t>6.1.7.05.03.09</t>
  </si>
  <si>
    <t>Dobava in izvedba notranjih ozemljitev v TP
- pocinkani valjanec FeZn 25×4mm položen na distančne podpore (30m)
- distančna (čepna) podpora T80, nameščena na razdalji 0.5m (1m=2 kos)
(60 kos)
- križna sponka Cu-Pl/Fe (10 kos)
- križna sponka navadna (12 kos)</t>
  </si>
  <si>
    <t>6.1.7.05.03.10</t>
  </si>
  <si>
    <t>6.1.7.05.04.</t>
  </si>
  <si>
    <t>OSTALA OPREMA</t>
  </si>
  <si>
    <t>6.1.7.05.04.01</t>
  </si>
  <si>
    <t>Opozorilna, zaščitna, posluževalna in napisna oprema v TP:
- 1 × veriga PVC rumeno rdeče barve v transformatorskem prostoru z
tablico napisom POZOR VISOKA NAPETOST
- 3 × opozorilne nalepke
- 1 × navodila za rokovanje
- 1 × navodila za prvo pomoč
- 1 × zaščitna atestirana preproga pred SN blokom širine 1.2m, 20 kV 1 kpl
- 1 × polica za odlaganje ključev, knjige...
- 1 × revizijska knjiga
- 1 × enopolna shema, plastificirana, formata A4 ali A3
- 1 × obešalna kljuka za opremo in orodje za posluževanje stikalnih blokov
- 3 × napisne ploščice na vratih transformatorske postaje
- 1 × cilinder ključavnica s pripadajočim ključem</t>
  </si>
  <si>
    <t>6.1.7.05.04.02</t>
  </si>
  <si>
    <t>Dobava in montaža lesenega distančnika (nosilca) v TR prostoru vključno z
pritrdilnim materialom</t>
  </si>
  <si>
    <t>6.1.7.05.04.03</t>
  </si>
  <si>
    <t>Objemka SN KB K 26/38 v transformatorskem prostoru</t>
  </si>
  <si>
    <t>6.1.7.05.04.04</t>
  </si>
  <si>
    <t>6.1.7.06.</t>
  </si>
  <si>
    <t>OSTALA IN ZAKLJUČNA DELA</t>
  </si>
  <si>
    <t>Pregled, čiščenje in priprava cevi EKK za uvlek novih elektroenergetskih SN
KB (cca. 100m)</t>
  </si>
  <si>
    <t>Vnos podatkov v kataster pristojnega distrubucijskega podjetja</t>
  </si>
  <si>
    <t>Zakoličba obstoječih elektroenergetskih vodov s strani upravljalca elektro
energetskega omrežja Elektro Ljubljana d.d.</t>
  </si>
  <si>
    <t>Izvedba stikalnih manipulacij (vklop-izklop=1 kpl) na:
- SN el.en. Napravah</t>
  </si>
  <si>
    <t>Izvedba: - meritev TP (galvanska upornost povezav, neprekinjenost,
ozemljitvena upornost TP...) - nastavitve zaščit, (transformatorja, SN bloka,
NN bloka - glavno stikalo) - funkcionalni preizkus delovanja zaščite
transformatorja - napetostnega preizkusa 20kV kablovoda (upoštevati
2×SN KB)Izdelava: - potrebnih merilnih listov in poročil za novo TP (TR, SN
stikalni blok), SN KB in ozemljitvenih upornosti nove TP - spremljajoče
dokumentacije o vgrajeni opremi v TP: TR, SN stikalni blok, SN KB in
ozemljitveni sistem - dokazilo o zanesljivosti objekta TP in SN KB (vsi Atesti
o vgrajeni opremi v TP, vsi standardi uporabljeni v vgrajeni opremi...)</t>
  </si>
  <si>
    <t>Izdelava delavniških načrtov glede na izbranega dobavitelja opreme</t>
  </si>
  <si>
    <t>Izvedba nadzora nad elektromontažnimi deli pri gradnji TP in SN kablovoda
s strani pristojnega elektro distribucijskega podjetja</t>
  </si>
  <si>
    <t>Ugotovitev faznega zaporedja 20kV KB (upoštevati 2×SN KB</t>
  </si>
  <si>
    <t>Izvedba internega tehničnega pregleda s strani pristojnega elektro
distribucijskega podjetja</t>
  </si>
  <si>
    <t>*</t>
  </si>
  <si>
    <t>6.1.10.00.01.</t>
  </si>
  <si>
    <t>6.1.10.00.01.01</t>
  </si>
  <si>
    <t>6.1.10.00.01.02</t>
  </si>
  <si>
    <t>6.1.10.00.02.</t>
  </si>
  <si>
    <t>6.1.10.00.02.01</t>
  </si>
  <si>
    <t>6.1.10.00.03.</t>
  </si>
  <si>
    <t>6.1.10.00.03.01</t>
  </si>
  <si>
    <t>6.1.10.00.04.</t>
  </si>
  <si>
    <t>6.1.10.00.04.01</t>
  </si>
  <si>
    <t>6.1.10.00.05.</t>
  </si>
  <si>
    <t>6.1.10.00.05.01</t>
  </si>
  <si>
    <t>6.1.10.01.01.</t>
  </si>
  <si>
    <t>6.1.10.01.01.01</t>
  </si>
  <si>
    <t>6.1.10.01.02.</t>
  </si>
  <si>
    <t>6.1.10.01.02.00</t>
  </si>
  <si>
    <t>6.1.10.01.02.01</t>
  </si>
  <si>
    <t>6.1.10.01.02.02</t>
  </si>
  <si>
    <t>6.1.10.01.03.</t>
  </si>
  <si>
    <t>6.1.10.01.03.01</t>
  </si>
  <si>
    <t>6.1.10.01.04.</t>
  </si>
  <si>
    <t>6.1.10.01.04.01</t>
  </si>
  <si>
    <t>6.1.10.01.05.</t>
  </si>
  <si>
    <t>6.1.10.01.05.01</t>
  </si>
  <si>
    <t>6.1.10.01.06.</t>
  </si>
  <si>
    <t>6.1.10.01.06.01</t>
  </si>
  <si>
    <t>6.1.10.01.07.</t>
  </si>
  <si>
    <t>6.1.10.01.07.01</t>
  </si>
  <si>
    <t>6.1.10.01.08.</t>
  </si>
  <si>
    <t>6.1.10.01.08.01</t>
  </si>
  <si>
    <t>6.1.10.01.09.</t>
  </si>
  <si>
    <t>6.1.10.01.09.01</t>
  </si>
  <si>
    <t>6.1.10.01.10.</t>
  </si>
  <si>
    <t>6.1.10.01.10.01</t>
  </si>
  <si>
    <t>Granitne kocke, klane stranice, dim.8x8x8 cm (z ustreznim certifikatom);
Cementna malta (plast d=5cm + 3-4cm oblitja višine kocke) s sposobnostjo dreniranja, izdelana iz vezivnega sredstva na osnovi cementa in mineralnih dodatkov ter polnila iz drobljenca enozrnate granulacije 4 mm (izvedba po navodilih proizvajalca veziva);
- na predhodno izdelano betonsko podlago;
*ločilni pas med asfaltom in zelenico</t>
  </si>
  <si>
    <t>6.1.10.01.11.</t>
  </si>
  <si>
    <t>6.1.10.01.11.01</t>
  </si>
  <si>
    <t>6.1.10.01.11.02</t>
  </si>
  <si>
    <t>6.1.10.01.11.03</t>
  </si>
  <si>
    <t>6.1.10.01.12.</t>
  </si>
  <si>
    <t>6.1.10.01.12.01</t>
  </si>
  <si>
    <t>6.1.10.05.</t>
  </si>
  <si>
    <t>6.1.10.06.</t>
  </si>
  <si>
    <t>6.1.10.06.01.</t>
  </si>
  <si>
    <t>6.1.10.06.01.01</t>
  </si>
  <si>
    <t>6.1.10.07.</t>
  </si>
  <si>
    <t>6.1.10.07.01.</t>
  </si>
  <si>
    <t>'6.1.10.07.01.01</t>
  </si>
  <si>
    <t>'6.1.10.07.02.</t>
  </si>
  <si>
    <t>6.1.10.07.03.</t>
  </si>
  <si>
    <t>'6.1.10.07.03.01</t>
  </si>
  <si>
    <t>'6.1.10.07.03.02</t>
  </si>
  <si>
    <t>'6.1.10.07.03.03</t>
  </si>
  <si>
    <t>Acer campestre, poljski javor</t>
  </si>
  <si>
    <t>'6.1.10.07.03.04</t>
  </si>
  <si>
    <t>Sorbus aucuparia, jerebika</t>
  </si>
  <si>
    <t>'6.1.10.07.03.05</t>
  </si>
  <si>
    <t>Acer rubrum 'October Glory', rdeči javor</t>
  </si>
  <si>
    <t>'6.1.10.07.03.06</t>
  </si>
  <si>
    <t>6.1.10.07.04.</t>
  </si>
  <si>
    <t>6.1.10.07.04.01</t>
  </si>
  <si>
    <t>6.1.10.08.</t>
  </si>
  <si>
    <t>6.1.10.08.01.</t>
  </si>
  <si>
    <t>Dobava in montaža konfinov, komplet z vsem pritrdilnim, vijačnim in sidrnim materialom ter vsemi potrebnimi gradbenimi deli za postavitev oz. montažo (glej načrt KA):</t>
  </si>
  <si>
    <t>6.1.10.08.01.01</t>
  </si>
  <si>
    <t>6.1.10.08.02.</t>
  </si>
  <si>
    <t>Dobava in montaža košev za smeti, komplet z vsemi temelji, zemeljskimi deli ter vsem pritrdilnim, vijačnim in sidrnim materialom</t>
  </si>
  <si>
    <t>6.1.10.08.02.01</t>
  </si>
  <si>
    <t>Dobava in montaža  košev za smeti, ki omogoča ločevanje odpadkov, kot npr. Koš za odpadke CRYSTAL, trodelni, mali, ŠT. ARTIKLA 117.596, Ziegler Studio urbane opreme. 
Konstrukcija koša je v celoti v jekleni pločevini. 
Površina / barva: Vsi jekleni deli vroče cinkani in prašno barvani v antracit sivo barvo (RAL 7016).
Praznenje: Prednja stena se sprosti s tri-kotnim ključem, praznenje notranje cinkane posode ki je snemljiva.
Dodatno: S pepelnikom. Na željo dobava tudi brez pepelnika.</t>
  </si>
  <si>
    <t>6.1.10.08.03.</t>
  </si>
  <si>
    <t xml:space="preserve">Dobava in montaža  stojal za kolesa </t>
  </si>
  <si>
    <t>6.1.10.08.03.01</t>
  </si>
  <si>
    <t>Uporabi se naslon kot npr. mmcité Edgetire STE310 (Tip A). Kovinski deli so ustrezno protikorozijsko zaščiteni in barvani z antracit sivo barvo (RAL 7016). Komplet z vsem potrebnim vijačnim, pritrdilnim, sidrnim materialom.</t>
  </si>
  <si>
    <t>6.1.10.09.</t>
  </si>
  <si>
    <t>6.1.10.09.01.</t>
  </si>
  <si>
    <t>6.1.10.09.01.01</t>
  </si>
  <si>
    <t>6.1.10.10.</t>
  </si>
  <si>
    <t>6.1.10.10.01.</t>
  </si>
  <si>
    <t>6.1.10.10.01.01</t>
  </si>
  <si>
    <t>6.1.10.11.</t>
  </si>
  <si>
    <t>6.1.10.11.01.</t>
  </si>
  <si>
    <t>6.1.10.11.01.01</t>
  </si>
  <si>
    <t>6.1.10.11.01.02</t>
  </si>
  <si>
    <t>Izdelava tankoslojne označbe z enokomponentno belo barvo:
* 5609 - kolesarska pot; 1 kos
* 5610 - površina za pešce; 1 kos</t>
  </si>
  <si>
    <t>6.1.10.12.</t>
  </si>
  <si>
    <t>ZUNANJA UREDITEV IN KOMUNALNI VODI - JAVNI DEL (avenija Latterman in vstopni trg, pločnik ob Bleiweisovi)</t>
  </si>
  <si>
    <t>ZUNANJA UREDITEV IN KOMUNALNI VODI - JAVNI DEL 
(osnova za DDV):</t>
  </si>
  <si>
    <t>ZUNANJA UREDITEV IN KOMUNALNI VODI - JAVNI DEL</t>
  </si>
  <si>
    <t>6.2.1.00.</t>
  </si>
  <si>
    <t>6.2.1.00.01.</t>
  </si>
  <si>
    <t>6.2.1.00.01.01</t>
  </si>
  <si>
    <t>6.2.1.00.01.02</t>
  </si>
  <si>
    <t>6.2.1.00.02.</t>
  </si>
  <si>
    <t>6.2.1.00.02.01</t>
  </si>
  <si>
    <t>6.2.1.00.03.</t>
  </si>
  <si>
    <t>6.2.1.00.03.01</t>
  </si>
  <si>
    <t>6.2.1.00.04.</t>
  </si>
  <si>
    <t>6.2.1.00.04.01</t>
  </si>
  <si>
    <t>6.2.1.1.</t>
  </si>
  <si>
    <t>6.2.1.1.01.</t>
  </si>
  <si>
    <t>6.2.1.1.1.01</t>
  </si>
  <si>
    <t>6.2.1.2.</t>
  </si>
  <si>
    <t>6.2.1.2.01.</t>
  </si>
  <si>
    <t>6.2.1.2.01.01</t>
  </si>
  <si>
    <t>AC 8 surf B70/100 A5 v debelini 4 cm
* St.3.1_Streha - južni pločnik nad kletjo objekta D - ob Bleiwesovi cesti
* St.3.3_Streha - južni pločnik nad kletjo objekta B, tehnični prostori</t>
  </si>
  <si>
    <t>6.2.1.3.</t>
  </si>
  <si>
    <t>6.2.1.3.01.</t>
  </si>
  <si>
    <t>6.2.1.3.01.01</t>
  </si>
  <si>
    <t>6.2.1.3.01.02</t>
  </si>
  <si>
    <t>6.2.1.3.01.03</t>
  </si>
  <si>
    <t>Izdelava podprtega opaža ravnega robu AB plošče višine 20-30 cm</t>
  </si>
  <si>
    <t>6.2.1.3.01.04</t>
  </si>
  <si>
    <t>6.2.1.3.01.05</t>
  </si>
  <si>
    <t>6.2.1.3.01.06</t>
  </si>
  <si>
    <t>dilatacije v plošči širine 15 mm;
- izvedba z izvlekom lesene (gladke) deske š=15 mm, h=24 cm
- zapolnitev rege s penastim okroglim profilom Ø20 mm, zapolnitev fuge s trajnoelastičnim kitom
* stik med ploščo in objektom, dilatacija po celotni debelini plošče</t>
  </si>
  <si>
    <t>6.2.1.3.01.07</t>
  </si>
  <si>
    <t>6.2.1.3.01.08</t>
  </si>
  <si>
    <t>dilatacijske fuge na stiku plošče z linijsko kanaleto;
- izvedba z izvlekom lesene (gladke) deske š=20 mm, h=24 cm
- zapolnitev rege s penastim okroglim profilom Ø25 mm, zapolnitev fuge s trajnoelastičnim kitom</t>
  </si>
  <si>
    <t>6.2.1.3.02.</t>
  </si>
  <si>
    <t>6.2.1.3.02.01</t>
  </si>
  <si>
    <t>6.2.1.4.</t>
  </si>
  <si>
    <t>6.2.1.4.01.</t>
  </si>
  <si>
    <t>6.2.1.4.01.01</t>
  </si>
  <si>
    <t>Granitne kocke, klane stranice, dim.8x8x8 cm (z ustreznim certifikatom);
Cementna malta (plast d=5cm + 3-4cm oblitja višine kocke) s sposobnostjo dreniranja, izdelana iz vezivnega sredstva na osnovi cementa in mineralnih dodatkov ter polnila iz drobljenca enozrnate granulacije 4 mm (izvedba po navodilih proizvajalca veziva);
- na predhodno izdelano betonsko podlago;
*ločilni pas - parkirišče za kolesa</t>
  </si>
  <si>
    <t>6.2.1.5.</t>
  </si>
  <si>
    <t>6.2.1.5.01.</t>
  </si>
  <si>
    <t>6.2.1.5.01.01</t>
  </si>
  <si>
    <t>6.2.1.6.</t>
  </si>
  <si>
    <t>6.2.1.6.01.</t>
  </si>
  <si>
    <t>6.2.1.6.01.01</t>
  </si>
  <si>
    <t>6.2.1.6.01.02</t>
  </si>
  <si>
    <t>6.2.1.6.01.03</t>
  </si>
  <si>
    <t>6.2.1.6.01.04</t>
  </si>
  <si>
    <t>6.2.1.6.01.05</t>
  </si>
  <si>
    <t>6.2.1.7.</t>
  </si>
  <si>
    <t>6.2.1.7.01.</t>
  </si>
  <si>
    <t>6.2.1.7.01.01</t>
  </si>
  <si>
    <t>6.2.1.7.01.02</t>
  </si>
  <si>
    <t>vgradnja jeklenega profila v beton, kot podkonstrukcije za vgradnjo drevesnih rešetk
* obračun po dolžini profila;</t>
  </si>
  <si>
    <t>6.2.1.7.01.03</t>
  </si>
  <si>
    <t>6.2.1.7.01.04</t>
  </si>
  <si>
    <t>6.2.1.7.02.</t>
  </si>
  <si>
    <t>6.2.1.7.02.01</t>
  </si>
  <si>
    <t>6.2.1.7.02.02</t>
  </si>
  <si>
    <t>6.2.2.00.</t>
  </si>
  <si>
    <t>6.2.2.00.01.</t>
  </si>
  <si>
    <t>6.2.2.00.01</t>
  </si>
  <si>
    <t>6.2.2.00.02</t>
  </si>
  <si>
    <t>6.2.2.00.02.</t>
  </si>
  <si>
    <t>6.2.2.00.02.01</t>
  </si>
  <si>
    <t>6.2.2.00.03.</t>
  </si>
  <si>
    <t>6.2.2.00.03.01</t>
  </si>
  <si>
    <t>6.2.2.00.04.</t>
  </si>
  <si>
    <t>6.2.2.00.04.01</t>
  </si>
  <si>
    <t>6.2.2.1.</t>
  </si>
  <si>
    <t>6.2.2.1.01.</t>
  </si>
  <si>
    <t>6.2.2.1.01.01</t>
  </si>
  <si>
    <t>6.2.2.1.02.</t>
  </si>
  <si>
    <t>6.2.2.1.02.00</t>
  </si>
  <si>
    <t>6.2.2.1.02.01</t>
  </si>
  <si>
    <t>6.2.2.1.02.02</t>
  </si>
  <si>
    <t>6.2.2.1.03.</t>
  </si>
  <si>
    <t>6.2.2.1.03.01</t>
  </si>
  <si>
    <t>6.2.2.1.04.</t>
  </si>
  <si>
    <t>Izvedba planuma tal po izkopu, planiranje ter uvaljanje do predpisane zbitosti po načrtu
* za utrjene površine po načrtu KA;</t>
  </si>
  <si>
    <t>6.2.2.1.04.01</t>
  </si>
  <si>
    <t>6.2.2.1.05.</t>
  </si>
  <si>
    <t>6.2.2.1.05.01</t>
  </si>
  <si>
    <t>Dobava in izdelava kamnite posteljice drobljenih kamnitih zrn granulacije 0-125 mm, komplet s planiranjem in sprotnim utrjevanjem v slojih do 30 cm.
* priprava terena pod tamponskim nasutjem;
* izmera količin za obračun je po prostornini utrjenega/zbitega nasipa/zasipa (končno zbito stanje), faktor začasne in trajne povečave prostornine pri transportih, je potrebno upoštevati v kalkulaciji cene na enoto posamezne postavke;</t>
  </si>
  <si>
    <t>kamnita posteljica v debelini do 30 cm;
- zmrzlinsko odporen in atestiran material!;
-  vgrajevanje v plasteh d≤30cm;
- zahteve: Ev2&gt;80 MPa; Evd&gt;40 MPa, stopnja zbitosti po Proctorju min. 98%;
* T.Z1_Rampa na Lattermanovem drevoredu, V=201m3;
* T.Z4_Zunanja ureditev - tlakovanje, V=745m3
* v količini upoštevana deb. 30cm po vseh pohodnih površinah in povoznih površinah;</t>
  </si>
  <si>
    <t>6.2.2.2.</t>
  </si>
  <si>
    <t>6.2.2.2.01.</t>
  </si>
  <si>
    <t>6.2.2.2.01.01</t>
  </si>
  <si>
    <t>Nabava in montaža tipske ograje inox AISI 316, poljubnega proizvajalca, kot npr.: Carlstahl, ali tehnično enakovredno, svetle višine 1,1m. Ograja izdelana iz sistemskih elementov in polnila in sestoji:
- iz sistema vertikalnih stebričkov iz ploščatega železa 60/6mm (uskladiti s statičnem preračunom), spodnji rob poravnan z konstrukcijo
- iz jeklenih cevi iz ploščatega železa 50/10mm, kot okvirja  za mrežo (kot. npr. Carlstahl),  varjenega na jekleno cev zgoraj v katerega se preko navojnikov (pritrdilnih čepov) vloži nerjaveče RF pletivo, ki je napeto na okvir ograjnega panela;
- oprijemalo z integrirano LED lučjo za razsvetljevanje pohodnih površin
- po detajlu FCM.CI (glej načrt arhitekture)
- Vsi kovinski deli so predhodno zaščiteni - jeklo je vroče cinkano (AKZ razred C3)
pritrditev ograje na konstrukcijo</t>
  </si>
  <si>
    <t>6.2.2.2.02</t>
  </si>
  <si>
    <t xml:space="preserve">Dobava in montaža kovinskega ročaja, pritrjenega na oporni zid, komplet z vsem pritrdilnim, vijačnim in sidrnim materialom; </t>
  </si>
  <si>
    <t>6.2.2.2.02.01</t>
  </si>
  <si>
    <t>6.2.2.3.</t>
  </si>
  <si>
    <t>6.2.2.3.01.</t>
  </si>
  <si>
    <t>6.2.2.3.01.01</t>
  </si>
  <si>
    <t>6.2.2.3.01.02</t>
  </si>
  <si>
    <t>beton C30/37 XC4/XF1
* območje ob nakladalni rampi na Lattermanovem drevoredu
* Z1.b2t_Stena proti terenu hladni prostori - VGJ
* nakladalna rampa ob Bleiweisovi ul.</t>
  </si>
  <si>
    <t>6.2.2.3.01.03</t>
  </si>
  <si>
    <t>6.2.2.3.01.04</t>
  </si>
  <si>
    <t>Izdelava dvostranskega vezanega opaža za raven temelj</t>
  </si>
  <si>
    <t>6.2.2.3.01.05</t>
  </si>
  <si>
    <t>6.2.2.3.01.06</t>
  </si>
  <si>
    <t xml:space="preserve">Izdelava dvostranskega vezanega opaža za raven zid, visok 2,1 do 4 m </t>
  </si>
  <si>
    <t>6.2.2.3.01.07</t>
  </si>
  <si>
    <t xml:space="preserve">Izdelava dvostranskega vezanega opaža za raven zid, visok 4,1 do 6 m </t>
  </si>
  <si>
    <t>6.2.2.3.01.08</t>
  </si>
  <si>
    <t>6.2.2.3.01.09</t>
  </si>
  <si>
    <t>6.2.2.4.</t>
  </si>
  <si>
    <t>6.2.2.4.01.</t>
  </si>
  <si>
    <t>6.2.2.4.01.01</t>
  </si>
  <si>
    <t>6.2.2.4.01.02</t>
  </si>
  <si>
    <t>6.2.2.4.01.03</t>
  </si>
  <si>
    <t>Izdelava podprtega opaža ravnega robu AB plošče</t>
  </si>
  <si>
    <t>6.2.2.4.01.04</t>
  </si>
  <si>
    <t xml:space="preserve">Dobava, montaža in demontaža opaža čel stopnic višine do 20 cm   </t>
  </si>
  <si>
    <t>6.2.2.4.01.05</t>
  </si>
  <si>
    <t>6.2.2.4.01.06</t>
  </si>
  <si>
    <t>dilatacijske fuge na stiku plošče z betonskim robnikom;
- izvedba fuge širine 10 mm z vstavljeno leseno letvico š=10mm (odstranitev po končanem betoniranju), globine 35mm,
- zapolnitev rege s penastim okroglim profilom Ø20 mm, zapolnitev fuge s trajnoelastičnim kitom</t>
  </si>
  <si>
    <t>6.2.2.4.01.07</t>
  </si>
  <si>
    <t>6.2.2.4.01.08</t>
  </si>
  <si>
    <t>6.2.2.5.</t>
  </si>
  <si>
    <t>6.2.2.5.01.</t>
  </si>
  <si>
    <t>6.2.2.5.01.01</t>
  </si>
  <si>
    <t>6.2.2.5.01.02</t>
  </si>
  <si>
    <t>stebriček za prometni znak iz vroče cinkane jeklene cevi s premerom 64 mm, dolge 3500  mm 
* vključno s temeljenjem in vsemi gradbenimi deli</t>
  </si>
  <si>
    <t>6.2.2.5.01.03</t>
  </si>
  <si>
    <t>okrogli prometni znak, podloga iz vroče cinkane jeklene pločevine, znak z odsevno folijo 1. vrste, premera 300 mm
* znak 2315 "Površina za promet pešcev in kolesarjev" (1 kos)
* znak 2316 "Konec površine za promet pešcev in kolesarjev" (1 kos)</t>
  </si>
  <si>
    <t>6.2.2.5.01.04</t>
  </si>
  <si>
    <t>6.2.2.5.01.05</t>
  </si>
  <si>
    <t>6.2.2.5.01.06</t>
  </si>
  <si>
    <t>6.2.2.5.01.07</t>
  </si>
  <si>
    <t>6.2.2.5.02.</t>
  </si>
  <si>
    <t>6.2.2.5.02.01</t>
  </si>
  <si>
    <t>Izdelava tankoslojne označbe na vozišču z rumeno barvo, debelina suhe snovi do 250 µm
* označitev intervencijske površine - označba 5340</t>
  </si>
  <si>
    <t>6.2.2.6.</t>
  </si>
  <si>
    <t>6.2.2.6.01.</t>
  </si>
  <si>
    <t>Dobava in montaža varovalnega stebrička z verigo, komplet z vsem pritrdilnim, vijačnim in sidrnim materialom ter vsemi potrebnimi gradbenimi deli za postavitev oz. montažo (glej načrt ZU):</t>
  </si>
  <si>
    <t>6.2.2.6.01.01</t>
  </si>
  <si>
    <t>6.2.3.00.01.</t>
  </si>
  <si>
    <t>6.2.3.00.01.01</t>
  </si>
  <si>
    <t>6.2.3.00.01.02</t>
  </si>
  <si>
    <t>6.2.3.00.01.03</t>
  </si>
  <si>
    <t>6.2.3.00.01.04</t>
  </si>
  <si>
    <t>6.2.3.00.01.05</t>
  </si>
  <si>
    <t>6.2.3.00.01.06</t>
  </si>
  <si>
    <t>6.2.3.00.01.07</t>
  </si>
  <si>
    <t>6.2.3.00.01.08</t>
  </si>
  <si>
    <t>6.2.3.00.01.09</t>
  </si>
  <si>
    <t>6.2.3.00.01.10</t>
  </si>
  <si>
    <t>6.2.3.00.01.11</t>
  </si>
  <si>
    <t>6.2.3.00.01.12</t>
  </si>
  <si>
    <t>6.2.3.00.01.13</t>
  </si>
  <si>
    <t>6.2.3.00.01.14</t>
  </si>
  <si>
    <t>6.2.3.00.01.15</t>
  </si>
  <si>
    <t>SKLADIŠČENJE SADIK NA GRADBIŠČU:
Kratkotrajno skladiščenje
Če je čas do saditve krajši od 48 ur je treba sadike na enostaven način (npr. z navlaženjem in pokrivanjem) zavarovati tako, da ne pride do izsušitve, pozebe ali pregretja.
Za daljše skladiščenje so potrebni dodatni ukrepi, odvisni od vremenskih razmer, časa do sajenja, vrste transportnih posod in lastnosti sadik.
"Skladiščenje na deponijah
Če  je  rastline potrebno skladiščiti več kot  pet dni  ali  če  za  začasno skladiščenje niso primerne  vremenske  razmere  (npr.  visoka  temperatura)  je  treba  sadike  skladiščiti  na deponiji. V 30 cm globoke in 20-30 cm široke jarke se postavi sadike posamično ali v svežnjih, ločeno po vrsti in velikosti, tesno drugo ob drugi, pri manjših sadikah poševno, pri večjih navpično. Vrste se zasuje z zemljo in zalije, tako, da med koreninami ni praznih prostorov.
Če se vkopavajo sadike pozimi, jih je treba ustrezno zavarovati pred mrazom. Vsi stroški skladiščenja morajo biti vračunani v ostale ponudbene cene.</t>
  </si>
  <si>
    <t>6.2.3.00.01.16</t>
  </si>
  <si>
    <t>6.2.3.00.01.17</t>
  </si>
  <si>
    <t>6.2.3.00.01.18</t>
  </si>
  <si>
    <t>6.2.3.00.01.19</t>
  </si>
  <si>
    <t>6.2.3.00.01.20</t>
  </si>
  <si>
    <t>6.2.3.0.02.</t>
  </si>
  <si>
    <t>6.2.3.0.02.01</t>
  </si>
  <si>
    <t>6.2.3.1.</t>
  </si>
  <si>
    <t>6.2.3.1.01.</t>
  </si>
  <si>
    <t>6.2.3.1.01.01</t>
  </si>
  <si>
    <t>6.2.3.1.01.02</t>
  </si>
  <si>
    <t>6.2.3.1.01.03</t>
  </si>
  <si>
    <t>Nabava, dovoz in vgradnja strukturnih celic višine cca 80cm, kot npr. SilvaCell TreeeParker (vgradnja se izvede pred vlivanjem betonskega tlaka).</t>
  </si>
  <si>
    <t>6.2.3.1.01.04</t>
  </si>
  <si>
    <t>6.2.3.1.01.05</t>
  </si>
  <si>
    <t>6.2.3.1.01.06</t>
  </si>
  <si>
    <t>6.2.3.1.02.</t>
  </si>
  <si>
    <t>6.2.3.1.02.01</t>
  </si>
  <si>
    <t>6.2.3.1.02.02</t>
  </si>
  <si>
    <t>6.2.3.1.02.03</t>
  </si>
  <si>
    <t>6.2.3.1.02.04</t>
  </si>
  <si>
    <t>6.2.3.2.</t>
  </si>
  <si>
    <t>6.2.3.2.01.</t>
  </si>
  <si>
    <t>6.2.3.2.02.</t>
  </si>
  <si>
    <t xml:space="preserve">Nabava in dobava količkov za drevesa, ki  morajo biti obdelani v skladu s standardi (konica, prirezan vrh, brez ostankov lubja), dolgi min. 2 m; 3 količki / drevo.
</t>
  </si>
  <si>
    <t>6.2.4.00.</t>
  </si>
  <si>
    <t>6.2.4.00.01.</t>
  </si>
  <si>
    <t>6.2.4.00.01.01</t>
  </si>
  <si>
    <t>6.2.4.1.</t>
  </si>
  <si>
    <t>6.2.4.1.01.</t>
  </si>
  <si>
    <t xml:space="preserve">Izdelava, dostava in montaža  AB klopi brez naslona dim. 240 x 60 x 45 cm, izdelan iz kombinacije masivnega brušenega mikroarmiranega betona, v naravni barvi umetnega kamna in lesa macesna. </t>
  </si>
  <si>
    <t>6.2.4.1.01.01</t>
  </si>
  <si>
    <t>KO1 je dimenzije 60x45x240 cm, brez naslona;
klopi je izdelana po detajlih v načrtih KA, v kombinaciji brušenega betona in lesa (Glej detajl na listu št. 3.3.1.):
- podstavek in stranski del izdelan iz masivnega brušenega mikroarmiranega betona, v naravni barvi umetnega kamna.
- del zgornjega sedalnega dela je izdelan iz lesenih letev impregniranega macesna dim. 4x5 cm, ki so z ožjo stranico položene in privijačene na 3 inox povezovalne plošče s podnje strani, dolžina lesenega dela je 139 cm. 
Postavitev direktno na utrjeno površino brez temelja.
OPOMBA: KLOP JE IZDELANA V LEVI IN DESNI RAZLIČICI!</t>
  </si>
  <si>
    <t xml:space="preserve">Izdelava, dostava in montaža lesenega sedala, ki se ga privijači na korito za popenjavke ob severnem opornem zidu proti železnici, na nivoju kleti. Korito je narejeno v sklopu načrta arhitekture in ni predmet tega načrta. </t>
  </si>
  <si>
    <t>6.2.4.1.02.01</t>
  </si>
  <si>
    <t xml:space="preserve"> KO3 - LESENO SEDALO NA KORITU ZA POPENJAVKE - 200x80 cm
- leseno sedalo iz letev impregniranega macesna dim. 4x5 cm, ki so z ožjo stranico položene in privijačene na 3 inox povezovalne plošče dim. 5x60x780 mm s spodnje strani
- sedalo se položi na nosilce iz inox profilov 60/60/4mm, ki so sidrani v beton na obeh straneh
- ob obeh stranskih povezovalih ploščah je s spodnje strani na lesene letve privijačen inox L profil za fiksiranje sedala na podkonstrukcijo (vijačeno s strani).
* Glej detajl na listu št. 3.3.2.</t>
  </si>
  <si>
    <t xml:space="preserve">Dobava in montaža stojal za kolesa </t>
  </si>
  <si>
    <t>stojala za kolesa BicikeLJ s terminalom. Komplet z vsem potrebnim vijačnim, pritrdilnim, sidrnim materialom.</t>
  </si>
  <si>
    <t>Dobava in montaža samonosilnih drevesnih rešetk kot npr 'ACO drevesna rešetka Wotan iz sive litine (EN-GJS 400 DIN EN 1563), kvadratne oblike, dim. okvirja 2,24 x 2,24 m, sestavljena iz 4 segmentov, z oglato notranjo odprtino. Predpripravljen temelj zajet v popisu ZU.</t>
  </si>
  <si>
    <t>6.2.5.00.</t>
  </si>
  <si>
    <t>6.1.11.</t>
  </si>
  <si>
    <t>6.1.11.00.</t>
  </si>
  <si>
    <t>6.1.11.00.01.01</t>
  </si>
  <si>
    <t>6.1.11.00.01.02</t>
  </si>
  <si>
    <t>6.1.11.00.01.</t>
  </si>
  <si>
    <t>3.11.00.02.01</t>
  </si>
  <si>
    <t>6.1.11.01.</t>
  </si>
  <si>
    <t>V splošnem veljajo enaki tehnični pogoji izvajanja za izvajanje posameznih vrst del, kot so že opisani pri posameznih delih za glavna objekta (B in C), zato niso navedeni posebej!;</t>
  </si>
  <si>
    <t>6.1.11.01.01.</t>
  </si>
  <si>
    <t>6.1.11.01.01.01</t>
  </si>
  <si>
    <t>6.1.11.01.01.02</t>
  </si>
  <si>
    <t>6.1.11.01.02.</t>
  </si>
  <si>
    <t>6.1.11.01.02.01</t>
  </si>
  <si>
    <t>ZUNANJI GARDEROBNI OBJEKT (nad garažnim objektom)</t>
  </si>
  <si>
    <t>Ograje, parapeti, atike in varnostne stene balkonov/teras iz litega betona in armiranega betona (parapeti/atike), višine do 1,6 m. V postavki betona je potrebno zajeti tudi vse stroške za dosego zahtevanega razreda odpornosti na okolje in drugih posebnih lastnosti zahtevanih iz načrta.</t>
  </si>
  <si>
    <t xml:space="preserve">Stene iz litega betona in armiranega betona, višine nad 3,2 m (H&gt;3,2m). V postavki betona je potrebno zajeti tudi vse stroške za dosego zahtevanega razreda odpornosti na okolje in drugih posebnih lastnosti zahtevanih iz načrta. </t>
  </si>
  <si>
    <r>
      <t>Stropne in previsne polne plošče iz armiranega litega betona z ravno spodnjo stranjo, vključno s stropnimi gredami/nosilci, če jih je mogoče vgraditi sočasno (mas.str.plošče/nosilci). V postavki je potrebno zajeti začasno podpiranje dna opaža oz. AB plošče do prevzema ustrezne nosilnosti. 
V postavki betona je potrebno zajeti tudi vse stroške za dosego zahtevanega razreda odpornosti na okolje in drugih posebnih lastnosti zahtevanih iz načrta.</t>
    </r>
    <r>
      <rPr>
        <sz val="10"/>
        <color rgb="FF0070C0"/>
        <rFont val="Arial"/>
        <family val="2"/>
        <charset val="238"/>
      </rPr>
      <t xml:space="preserve">
Višina podpiranja elementov od 0 do 3,2 m (Hp≤3,2m).</t>
    </r>
  </si>
  <si>
    <t>beton C25/30, XC1, d32, prerez 0,08&lt;A≤0,12 m3-m1; VB2
* atike Hdej=0,5m</t>
  </si>
  <si>
    <t>beton C30/37, XC1, d32, prerez 0,12&lt;A≤0,20 m3/m2, stene H&gt;3,2m, VB2
* Hdej=3,27m</t>
  </si>
  <si>
    <t>opaž - parapeti/atike, VB2 (Hdej=0,5m)</t>
  </si>
  <si>
    <t>opaž - dvostranski (vezani ali podprti), stene H&gt;3,2m, VB2
* Hdej=3,27m</t>
  </si>
  <si>
    <t>beton C30/37, XC1, d32, prerez 0,12&lt;A≤0,20 m3/m2,  mas.str.plošče/nosilci (Hp&gt;3,2m), VB2
* Hdej=3,27m</t>
  </si>
  <si>
    <t>opaž dna in robu - mas.str.plošč (Hp&gt;3,2m), ravne-horizontalne, VB2
* Hp.dej=3,27m</t>
  </si>
  <si>
    <t>Armatura za ojačanje betona v AB litih elementih - dobava, rezanje in krivljenje armaturnih palic ali mrež iz jekla kvalitete B 500-A/B ter polaganje z vezanjem po projektu armature (srednje komplicirana armatura). 
V ceni zajeti tudi vezni, distančni in podložni material, za zagotovitev projektiranega rastra medsebojne armature in odmik od opaža. 
Izmere po armaturnem izvlečku.</t>
  </si>
  <si>
    <t xml:space="preserve">armatura B 500-B - palice RA Φ≤12mm, </t>
  </si>
  <si>
    <t xml:space="preserve">armatura B 500-B - palice RA Φ≥14mm, </t>
  </si>
  <si>
    <t>armatura B 500-A,B - mreže MAG/MAR,</t>
  </si>
  <si>
    <t>6.1.11.01.02.02</t>
  </si>
  <si>
    <t>Odprtine, izrezi-utori in reže v AB konstrukcijskih elementih iz litega betona. V postavki zajeto: izdelava lesenega opaža-škatle oz. vložka iz lesa ali drugega materiala in vgradnja v osnovni opaž konstrukcije (na predvideno mesto odprtine/utora/reže), vključno z kasnejšo odstranitvijo. V postavki je navedena velikost odprtine, ne glede na širino/debelino konstrukcije.</t>
  </si>
  <si>
    <t>6.1.11.01.03.</t>
  </si>
  <si>
    <t>6.1.11.01.03.01</t>
  </si>
  <si>
    <t>6.1.11.01.03.02</t>
  </si>
  <si>
    <t>6.1.11.01.04.</t>
  </si>
  <si>
    <t>6.1.11.01.04.01</t>
  </si>
  <si>
    <t>6.1.11.01.04.02</t>
  </si>
  <si>
    <t>6.1.11.01.04.03</t>
  </si>
  <si>
    <t>6.1.11.01.05.</t>
  </si>
  <si>
    <t>6.1.11.01.05.01</t>
  </si>
  <si>
    <t>6.1.11.01.05.02</t>
  </si>
  <si>
    <t>izvedba odprtine, velikost odprtine A≤0,05 m2/kos</t>
  </si>
  <si>
    <t>izvedba odprtine, velikost odprtine 0,05&lt;A≤0,10 m2/kos</t>
  </si>
  <si>
    <t>6.1.11.02.</t>
  </si>
  <si>
    <t>6.1.11.02.01.</t>
  </si>
  <si>
    <t>6.1.11.02.01.01</t>
  </si>
  <si>
    <t>Talna toplotna izolacija (TI) s trdimi penastimi ploščami iz ekstrudiranega polistirena (XPS), vključno s predhodno pripravo površine. TI v sestavi plavajočega poda nad AB talno ploščo oz. pod cementnim estrihom, za povečane tlačne obremenitve
* izmere količin po izolirani površini;</t>
  </si>
  <si>
    <t>6.1.11.02.02.</t>
  </si>
  <si>
    <t>6.1.11.02.02.01</t>
  </si>
  <si>
    <t>toplotna izolacija tlaka iz XPS (300kPa, λ≤0,035) plošč s stopn. preklopom, deb.= 12cm v dveh slojih, skupaj d=24cm
* v sestavi tlaka T.D2;</t>
  </si>
  <si>
    <t>Armirani cementni estrihi - izdelava plavajočega cementnega estriha (po SIST EN 13813; tlačna trdnost ≥ CT-C25-F5 po SIST EN 13892-2), mikroarmiranega s PP vlakni (npr. Fibropol ali enakovredno), poraba ≥0,9kg/m3 (možna uporaba armaturnih mrež B500A -  npr. Q133 ali mikroarmature iz jeklenih vlaken l=30mm, d= 0,8mm, porabe 15kg/m3, po predhodnem dogovoru z nadzorom), vključno z izdelavo diletacijskih polj v večjih prostorih, ločilnimi obstenskimi trakovi ali robnim opažem (pri odprinah oz. "odprtih" zaključkih tlaka) in primerno površinsko obdelavo (podlaga za finalne obloge) ter ustreznim negovanjem po izvedbi za dosego ustrezne kvalitete.</t>
  </si>
  <si>
    <t>plavajoči arm.cem. estrih deb.= 7cm
- površinska obdelava: zaglajen - primerno za talno  oblogo iz keramičnimi ploščicami (delno v padcu po načrtu);
* vgr. na PE folijo, v sestavi tlaka: T.D2;</t>
  </si>
  <si>
    <t>6.1.11.02.03.</t>
  </si>
  <si>
    <t>6.1.11.02.03.01</t>
  </si>
  <si>
    <t>Ločilni sloj v sestavi tlakov - plavajočih podov, vključno z izvedbo ustreznih preklopov in zaključkov. 
* izmere količin po izolirani tlorisni površini (v ceno upoštevati zaključke in preklope).</t>
  </si>
  <si>
    <t>ločilni sloj iz PE folije deb.= 0,15mm
* v sestavi tlaka T.D2;</t>
  </si>
  <si>
    <t>6.1.11.03.</t>
  </si>
  <si>
    <t>6.1.11.03.01.</t>
  </si>
  <si>
    <t>6.1.11.03.01.01</t>
  </si>
  <si>
    <t>6.1.11.04.</t>
  </si>
  <si>
    <t>KERAMIČARSKA DELA</t>
  </si>
  <si>
    <t>FASADA</t>
  </si>
  <si>
    <t>NOTRANJE STAVBNO POHIŠTVO</t>
  </si>
  <si>
    <t xml:space="preserve">ZUNANJE STAVBNO POHIŠTVO </t>
  </si>
  <si>
    <t>fiksno Alu okno po osnovnem opisu, dim. 120x80cm, s poz.ozn. WS2</t>
  </si>
  <si>
    <t>6.1.11.03.02.</t>
  </si>
  <si>
    <t>6.1.11.03.02.01</t>
  </si>
  <si>
    <t>Dobava in vgradnja zunanjih oken s toplotno izoliranim sistemom, Alu profili z večprekatnim sredinskim tesnilom in poglobljenimi steklitvenimi tesnili katera preprečujejo kroženje zraka iz hladne na toplo površino profila. V področju prekinjenega toplotnega mosta je vstavljen dodatni izolativni material. 
Tesnitev: zatesnitev T-spojev se izvede s sistemskimi tesnilnimi blazinicami in trajno elastičnim tesnilnim materialom v področju stičnih tesnilnih elementov labirintne oblike, da se zagotovi nemoteno prezračevanje osnovnega utora profila, je potrebno uporabiti posebne sistemske podložke. Zaključki na gradbeni element morajo biti izvedeni po RAL smernicah montaže - znotraj paronepropustni, zunaj paropropustni, vodotesni.
zasteklitev (dvoslojna termoizolacijska zasteklitev Ug = 0.9 W/m2K): zunanje steklo kaljeno (ESG) 8 mm sončnozaščitno nevtralno (kot npr. Guardian Extraclear, SunGuard SNX 60 z HST testom  /  16 mm KRIPTON / 6 mm kaljeno (ESG) extraclear
* obvezno gledati tudi sheme oken - sestavni del opisa!</t>
  </si>
  <si>
    <t>Dobava in montaža zunanjih vrat iz jeklene pločevine - sistem jeklene profilacije s prekinjenim toplotnim mostom in toplotnoizolacijskim polnilom. Izdelava in material po shemah vrat iz načrta arhitekture, vključno z vsemi tesnilnimi elementi (prag, tesnila), pripadajočimi vratnimi elementi (nasadila, kljuke, ključavnice, samozapirala), dodatno opremo vrat ter podkonstrukcijo s pritrdilnim materialom
* obvezno gledati tudi sheme vrat - sestavni del opisa!</t>
  </si>
  <si>
    <t>PO.D1C (jeklena zunanja enokrilna vrata) - po shemi zunanjih vrat
- zidarska odprtina: 90/210 cm
- svetla vratna odprtina: 74/202 cm
- način odpiranja: krilno enostransko;
- enotočkovno zaklepanje;
- obdelave, elementi in dodatna oprema ter zahteve/opombe: po opisu v shemi vrat;
* pri izdelavi in montaži vrat upoštevati, da se bo pritrjevala na zunanjo stran dodatna lesena obloga (zajeto ločeno pri fasadi) ;</t>
  </si>
  <si>
    <t>PO.D2 (jeklena zunanja dvokrilna vrata) - po shemi zunanjih vrat
- zidarska odprtina: 180/208 cm
- svetla vratna odprtina: 164/200 cm
- način odpiranja: krilno - simetrični krili (desno krilo prednostno, levo pasivno);
- enotočkovno zaklepanje, pasivno krilo s talnim in stropnim zapahom;
- obdelave, elementi in dodatna oprema ter zahteve/opombe: po opisu v shemi vrat;
* pri izdelavi in montaži vrat upoštevati, da se bo pritrjevala na zunanjo stran dodatna lesena obloga (zajeto ločeno pri fasadi) ;</t>
  </si>
  <si>
    <t>Dobava in montaža notranjih vrat, izdelava in material po shemah vrat iz načrta arhitekture:
- podboj iz jeklene pocinkane in prašno barvane pločevine (RAL 9006)
- vratno krilo iz HPL (RAL 9006)
- vključno z vsemi tesnilnimi elementi (tesnila), pripadajočimi vratnimi elementi (nasadila, kljuke, ključavnice, samozapirala), dodatno opremo vrat ter podkonstrukcijo s pritrdilnim materialom
* obvezno gledati tudi sheme vrat - sestavni del opisa!</t>
  </si>
  <si>
    <t>PO.D3A in PO.D3B (lesena enokrilna vrata v kovinskem podboju) - po shemi zunanjih vrat
- zidarska odprtina: 110/214 cm
- svetla vratna odprtina: 94/206 cm
- način odpiranja: krilno enostransko;
- metuljček s pokazateljem zasebnost, enotočkovno zaklepanje;
- sazapiralo;
- obdelave, elementi in dodatna oprema ter zahteve/opombe: po opisu v shemi vrat;
* vrata sanitarij v pomožnem-garderobnem objektu;</t>
  </si>
  <si>
    <t>6.1.11.04.01.</t>
  </si>
  <si>
    <t>6.1.11.04.01.01</t>
  </si>
  <si>
    <t>6.1.11.05.</t>
  </si>
  <si>
    <t>6.1.11.05.01.</t>
  </si>
  <si>
    <t>6.1.11.05.01.01</t>
  </si>
  <si>
    <t>6.1.11.06.</t>
  </si>
  <si>
    <t>6.1.11.06.01.</t>
  </si>
  <si>
    <t>6.1.11.06.01.01</t>
  </si>
  <si>
    <t>6.1.11.07.</t>
  </si>
  <si>
    <t>6.1.11.07.01.</t>
  </si>
  <si>
    <t>6.1.11.07.01.01</t>
  </si>
  <si>
    <t>PO.D1A in PO.D1B (jeklena zunanja enokrilna vrata) - po shemi zunanjih vrat
- zidarska odprtina: 106/218 cm
- svetla vratna odprtina: 90/210 cm
- način odpiranja: krilno enostransko;
- električna ključavnica, enotočkovno zaklepanje;
- samozapiralo;
- obdelave, elementi in dodatna oprema ter zahteve/opombe: po opisu v shemi vrat;
* pri izdelavi in montaži vrat upoštevati, da se bo pritrjevala na zunanjo stran dodatna lesena obloga (zajeto ločeno pri fasadi) ;</t>
  </si>
  <si>
    <t>STREHA</t>
  </si>
  <si>
    <t>doplačilo za izvedbo fasadne lesene obloge na kov.vratih vel. do 2,5m2/kos</t>
  </si>
  <si>
    <t>fasadna lesena obloga s podkonstrukcijo po osnovnem opisu (brez toplotne izolacije)
* fasadna obloga garderobnega objekta, vključno s površino oken in vrat;</t>
  </si>
  <si>
    <t>fasadna lesena obloga s podkonstrukcijo po osnovnem opisu (brez toplotne izolacije)
* fasadna obloga objekta ˝odvodni generatorji garaž˝, vključno s površino vrat in zračnimi odprtinami v AB steni;</t>
  </si>
  <si>
    <t>doplačilo za izvedbo fasadne lesene obloge na kov.2-krilnih vratih vel. do 4,0m2/kos</t>
  </si>
  <si>
    <r>
      <t xml:space="preserve">stena PS 12, deb. 15 cm - ozn. v načrtu DW3.W, Hs&gt;3,2m
</t>
    </r>
    <r>
      <rPr>
        <sz val="9"/>
        <color indexed="8"/>
        <rFont val="Arial"/>
        <family val="2"/>
        <charset val="238"/>
      </rPr>
      <t xml:space="preserve"> - obloga: lahka cementna gradbena plošča, 2x 12,5mm;
 - kovinska konstrukcija: tipski stenski C/M/UA profili 100 + MW d=100mm;
 - obloga: lahka cementna gradbena plošča, 2x 12,5mm;
* dejanska višina sten do 3,27m;</t>
    </r>
  </si>
  <si>
    <r>
      <t xml:space="preserve">stena PS 16, deb. 40 cm - ozn. v načrtu DWi2.W, Hs&gt;3,2m
</t>
    </r>
    <r>
      <rPr>
        <sz val="9"/>
        <color indexed="8"/>
        <rFont val="Arial"/>
        <family val="2"/>
        <charset val="238"/>
      </rPr>
      <t xml:space="preserve"> - obloga: lahka cementna gradbena plošča, 2x 12,5mm;
 - kovinska konstrukcija: tipski stenski C/M/UA profili 100 + MW d=100mm;
 - instalacijski medprostor 15cm;
 - kovinska konstrukcija: tipski stenski C/M/UA profili 100 + MW d=100mm;
 - obloga: lahka cementna gradbena plošča, 2x 12,5mm;
* dejanska višina sten do 3,27m;</t>
    </r>
  </si>
  <si>
    <t>Predelna stena po sistemu PS 16, primerna kot instalacijska stena z dvojno kovinsko podkonstrukcijo (stojala natezno povezana), obojestransko oblogo z obložnimi ploščami in vmesno samonosno izolacijo iz mineralne volne, bandažirano v kvaliteti K2, višina stene nad 3,20 m
- obložne plošče: lahka cementna gradbena plošča, obojestransko armirana s tkanino iz steklenih vlaken plošče, vododporna, odporna na klor (kot npr. Aquapanel Indoor ali enakovredno);
- sistemska podkonstrukcija iz tankostenskih poc.profilov (kat. C4 po EN ISO 12944) kot npr.: po sistemu npr. Knauf ali enakovredno;
-  med profili mineralna volna (SIST DIN 13162),s spec.upornostjo zračnemu toku v vrednosti: ≥ 10 kPa.s/m4, npr.: Knauf insulation Natur board Venti (DP5) ali enakovredno, debeline 5 cm;
* kot npr. po sistemu W116 - Knauf ali enakovredno;</t>
  </si>
  <si>
    <t>Stenska obloga po sistemu SO 23, iz obložnih plošč in s podkonstrukcijo iz pocinkanih profilov iz jeklene pločevine, pritrjena z direktnimi obešali (z izolacijskim slojem), bandažirano v kvaliteti K2, višina stenske obloge nad 3,20 m
- obložne plošče: lahka cementna gradbena plošča, obojestransko armirana s tkanino iz steklenih vlaken plošče, vododporna, odporna na klor (kot npr. Aquapanel Indoor ali enakovredno);
- sistemska podkonstrukcija iz tankostenskih poc.profilov (kat. C4 po EN ISO 12944) kot npr.: po sistemu npr. Knauf ali enakovredno (stropni C-profili 60x27, z direktnimi obešali na AB stene);
* v postavkah je naveden odmik (Lo) od mesta pritrjevanja podkonstrukcije do obložne plošče;
- toplotna izolacije: samonosna izolacija iz mineralne volne (teh.ozn. MW-EN 13162-T2-AF5-MU1);
* kot npr. po sistemu W623 - Knauf ali enakovredno;</t>
  </si>
  <si>
    <t>Predelna stena po sistemu PS 12, z enojno kovinsko podkonstrukcija, obojestransko dvoslojno oblogo z obložnimi ploščami in vmesno samonosno izolacijo iz mineralne volne, bandažirano v kvaliteti K2, višina stene nad 3,20 m
- obložne plošče: lahka cementna gradbena plošča, obojestransko armirana s tkanino iz steklenih vlaken plošče, vododporna, odporna na klor (kot npr. Aquapanel Indoor ali enakovredno);
- sistemska podkonstrukcija iz tankostenskih poc.profilov (kat. C4 po EN ISO 12944): kot npr.: po sistemu npr. Knauf ali enakovredno;
-  med profili mineralna volna (SIST DIN 13162),s spec.upornostjo zračnemu toku v vrednosti: ≥ 10 kPa.s/m4, npr.: Knauf insulation Natur board Venti (DP5) ali enakovredno, debeline 5 cm;
* po sistemu W112 - Knauf ali enakovredno;</t>
  </si>
  <si>
    <r>
      <t xml:space="preserve">stenska obloga SO 23 - ozn. v načrtu xx, Hs&gt;3,2m
</t>
    </r>
    <r>
      <rPr>
        <sz val="9"/>
        <color indexed="8"/>
        <rFont val="Arial"/>
        <family val="2"/>
        <charset val="238"/>
      </rPr>
      <t xml:space="preserve"> - podkonstrukcija (Lo ≤ 10cm): tipski stropni C profili, 60x27 + direktna obešala;
- MW 8cm;
 - obloga: lahka cementna gradbena plošča, 2x 12,5mm;
* dejanska višina stenske obloge do 3,27m;</t>
    </r>
  </si>
  <si>
    <t>Doplačila pri izvedbi suhomontažnih sten in stenskih oblog.
V ceni je potrebno upoštevati ves potreben material in delo!</t>
  </si>
  <si>
    <t>doplačilo za ojačitve pri vgradnji vrat v SM stene
 - vertikalne in horizontalne ojačitve iz UA-profilov s pritrdili na mestu montaže vrat 
* izmera po dolžini oboda vrat;</t>
  </si>
  <si>
    <t>doplačilo za dobavo in vgradnjo tipskih ojačitev za WC / trokadero, vključno z UA-profili</t>
  </si>
  <si>
    <t>doplačilo za dobavo in vgradnjo tipskih ojačitev za pisoar, vključno z UA-profili</t>
  </si>
  <si>
    <t>doplačilo za dobavo in vgradnjo tipskih ojačitev za umivalnik, vključno z UA-profili</t>
  </si>
  <si>
    <t>doplačilo za linijske ojačiteve v SM stenah in oblogah na mestu montaže viseče opreme za pritrditev v steno
* npr. dod. pocinkani profili ali leseni impregnirani morali 5/8cm: ocena količine</t>
  </si>
  <si>
    <t>doplačilo za izvedbo ploskovnih ojačitev v MK stenah in oblogah na mestu pritrditve viseče opreme
- npr. OSB 3 plošče d=12mm;
* ocena količine</t>
  </si>
  <si>
    <t>doplačilo pri stenski oblogi za izdelavo obloge okenskih špalet in polic, šir.do 15cm</t>
  </si>
  <si>
    <t>6.1.11.01.06.</t>
  </si>
  <si>
    <t>6.1.11.01.06.01</t>
  </si>
  <si>
    <t>Dobava betona C20/25, XC1, d8 in izdelava naklonskega betona s padcem po načrtu, povp.padec 1,5% (min.padec 1%), deb.sloja 3-17cm, vključno z zagladitvijo površine</t>
  </si>
  <si>
    <t>naklonski beton na strehi, povp.poraba betona 0,12m3/m2</t>
  </si>
  <si>
    <t>Hidroizolacija strehe (HI) iz bitumenskih trakov (v opisani sestavi od zgoraj navzdol), vključno s pripravo podlage (površinske in kotne/vogale prehode), z izvedbo ustreznih preklopov, stikovanjem/obdelavami (za strešne odtoke, prehodov instalacij) ter zaključkov (po načrtu in sistemskih rešitvah proizvajalca HI), za dosego popolne vodotesnosti strehe
* izmere količin po izolirani površini (v ceno EM upoštevati zaključke in preklope);</t>
  </si>
  <si>
    <t>HI ravne strehe - talna površina:
 2-slojna iz elastomer-bit. trakov s PES filcem, zgornji s kemično zaščito proti koreninam, (kot npr. 1 x IZOELAST P5 FLL plus, 5 mm, polno varjen + 1x IZOELAST P4 plus, točkovno varjen hladni bit. prednamaz, npr. IBITOL HS ali enakovreden sistem drugega proizvajalca)
* talna površina</t>
  </si>
  <si>
    <t>6.1.11.03.01.02</t>
  </si>
  <si>
    <t>HI ravne strehe - zaključki na atiko (RŠ=60cm):
2-sl. HI, enako kot zg.post. samo vert. in horiz. zaključki na atiki (28,0m1)</t>
  </si>
  <si>
    <t>Toplotna izolacija (TI) s trdimi penastimi ploščami iz ekstrudiranega polistirena (XPS), vključno s predhodno pripravo površine. TI v sestavi strehe za povečane tlačne obremenitve.
* izmere količin po izolirani površini;</t>
  </si>
  <si>
    <t>6.1.11.03.03.</t>
  </si>
  <si>
    <t>6.1.11.03.03.01</t>
  </si>
  <si>
    <t>Namenska folija za zaščito proti vdoru korenin na ravni zeleni strehi z ekstenzivno ozelenitvijo, s preklopnimi stiki min.15cm
* izmere količin po izolirani površini (v ceno EM upoštevati zaključke in preklope);</t>
  </si>
  <si>
    <t>Vodoakumulacijski sloji/plasti za zelene strehe, vključno z izvedbo ustreznih preklopov in zaključkov po navodilih proizvajalca
* izmere količin po izolirani površini (v ceno EM upoštevati zaključke in preklope);</t>
  </si>
  <si>
    <t>6.1.11.03.04.</t>
  </si>
  <si>
    <t>6.1.11.03.04.01</t>
  </si>
  <si>
    <t>Ločilni, filtrski in zaščitni sloji/plasti, vključno z izvedbo ustreznih preklopov in vertikalnih zaključkov
* izmere količin po izolirani površini (v ceno EM upoštevati zaključke in preklope);</t>
  </si>
  <si>
    <t>6.1.11.03.05.</t>
  </si>
  <si>
    <t>6.1.11.03.05.01</t>
  </si>
  <si>
    <t>ločilno-filtrski sloj iz polipropilenskega filca  (teže 600 g/m2)</t>
  </si>
  <si>
    <t>6.1.11.03.06.</t>
  </si>
  <si>
    <t>6.1.11.03.06.01</t>
  </si>
  <si>
    <t>6.1.11.03.06.02</t>
  </si>
  <si>
    <t>ekstenzivna ozelenitev strehe (zelena preproga) - kot npr. Xeroflor XF 301 ali enakovredno</t>
  </si>
  <si>
    <t>Dobava in montaža predelnih panelnih sten v sanitarijah iz finalno obdelanih HPL plošč na RF nogicah, kompletno z vso potrebno nosilno konstrukcijo/okvirji za montažo:</t>
  </si>
  <si>
    <t>sanitarna predelna stena višine 214cm iz HPL plošč na RF nogicah (15cm od tal), kompletno z vso potrebno nosilno konstrukcijo/okvirji za montažo, vključno z vgradnimi vrati opremljenimi s kljuko, ključavnico ("metuljček") in RF okovjem. 
- plošče  deb. 10mm (kot npr. Fundermax, Max Compact Interior Plus F-Quality)
* stena dim. 175/200cm z vgradnimi vrati SM 75/200cm (1 KPL)</t>
  </si>
  <si>
    <t xml:space="preserve">Dobava keramičnih oz. gres ploščic I. kvalitete in oblaganje notranjih talnih površin (po načrtu oz. dogovoru z naročnikom ali arhitektom), vključno s predhodno pripravo površine, fugiranjem ter vsemi zaključki. 
- ploščice se lepijo na betonsko površino z ustreznim lepilom (flexibilno lepilo po celi površini ploščic)
- fugiranje stikov z dvokomponentne epoksidno fugirno maso kot npr. Kerapoxy CQ (tip in razred RG v skladu z SIST EN 13888) z ustreznimi tehničnimi, sanitarnimi in estetskimi lastnostmi
- stiki tlak-stena se fugirajo s tesnilno elastično maso
- dilatacijske rege se izvede v ustreznem dimenzijskem razmerju (širina : globini) s tesnilno maso na osnovi modificiranega silana kot npr. Mapeflex MS45, s predhodno obdelavo fuge s pred premazom Primer FD
- polaganje keramike po shemi projektanta!
</t>
  </si>
  <si>
    <r>
      <t>Dobava in polaganje nizkostenske obrobe višine 18cm
- tip - enako kot talna keramika po dogovoru in potrditvi projektanta kot npr. REFIN, seria PLANT, barva AS</t>
    </r>
    <r>
      <rPr>
        <sz val="9"/>
        <rFont val="Arial CE"/>
        <family val="2"/>
        <charset val="238"/>
      </rPr>
      <t xml:space="preserve">
* prostori kjer ni stenske keramike</t>
    </r>
  </si>
  <si>
    <t>Dobava in polaganje talnih keram./gres ploščic, dim. 150x75 cm, deb. ploščice 9,5mm, razred odpornosti na drsenje najmanj A/R10
- tip - po dogovoru in potrditvi projektanta kot npr. REFIN, seria PLANT, barva AS
* suhi prostori - garderobni prostori</t>
  </si>
  <si>
    <t>Dobava in polaganje talnih keram./gres ploščic, dim. 150x75 cm, deb. ploščice 9,5mm, razred odpornosti na drsenje najmanj B/R10 ali B/R11
- tip - po dogovoru in potrditvi projektanta kot npr. REFIN, seria PLANT, barva AS
* mokri prostori - sanitarije</t>
  </si>
  <si>
    <t>Dobava materiala in sistemska izvedba fleksibilne vodotesne bariere, primerna za nanos na betonske in druge površine pod talno keramiko, vključno s pripravo površine in sistemskimi rešitvami za tesnenje stikov s steno, talnih reg ter tesnenju odtokov. Izvedba po navodilih izbranega proizvajalca HI sistema in proizvajalca lepila za lepljenje keramike.</t>
  </si>
  <si>
    <t xml:space="preserve">Talna HI bariera z delno elastično polimercementno vodotesno maso (min. 2x premaz) s sistemskimi tesnilnimi trakovi ob steni in tesnenjem odtokov oz. prebojev
- ustreza sistemska rešitev kot npr. Mapelastic + Mapeband (ali sistem Mapegum WPS);
* sanitarni prostori </t>
  </si>
  <si>
    <t xml:space="preserve">Dobava keramičnih oz. gres ploščic I. kvalitete in oblaganje notranjih stenskih površin (po načrtu oz. dogovoru z naročnikom ali arhitektom), vključno s predhodno pripravo površine, fugiranjem ter vsemi zaključki. 
- ploščice se lepijo na betonsko in mavčnokartonsko površino z ustreznim lepilom (flexibilno lepilo po celi površini ploščic)
- fugiranje stikov z dvokomponentne epoksidno fugirno maso kot npr. Kerapoxy CQ (tip in razred RG v skladu z SIST EN 13888) z ustreznimi tehničnimi, sanitarnimi in estetskimi lastnostmi
- stiki tlak-stena, stenski vogali se fugirajo s tesnilno elastično maso
- višina zgornjega roba stenske keramike je poravnana z zgornjim robom vrat oz. vratnega okvirja.
- polaganje keramike po shemi projektanta!
</t>
  </si>
  <si>
    <r>
      <t>Dobava in polaganje stenskih keramičnih ploščic, dim. 150x75 cm, deb. ploščice 9,5mm
- tip - po dogovoru in potrditvi projektanta: npr.</t>
    </r>
    <r>
      <rPr>
        <sz val="9"/>
        <rFont val="Arial"/>
        <family val="2"/>
      </rPr>
      <t xml:space="preserve"> REFIN, seria PLANT, barva AS </t>
    </r>
    <r>
      <rPr>
        <sz val="9"/>
        <rFont val="Arial"/>
        <family val="2"/>
        <charset val="238"/>
      </rPr>
      <t xml:space="preserve">
* sanitarni prostori do višine 2,15m + pas ob umivalniku 1,5*2,15*2kom</t>
    </r>
  </si>
  <si>
    <t>6.1.11.08.</t>
  </si>
  <si>
    <t>SLIKO-PLESKARSKA DELA</t>
  </si>
  <si>
    <t>Predhodna priprava notranjih površin pred slikanjem: impregniranje površine, kitanje, 2x glajenje, vmesno in fino brušenje</t>
  </si>
  <si>
    <t>6.1.11.08.01.</t>
  </si>
  <si>
    <t>6.1.11.08.01.01</t>
  </si>
  <si>
    <t>6.1.11.08.01.02</t>
  </si>
  <si>
    <t>6.1.11.08.01.03</t>
  </si>
  <si>
    <t>izravnava in glajenje MK sten (2x-no), višine do 3,2m</t>
  </si>
  <si>
    <t>izravnava in glajenje betonskih sten (2x-no), vključno s predhodno pripravo površin (delno brušenje opažnih stikov) , višine do 3,2m</t>
  </si>
  <si>
    <t>izravnava in glajenje betonskega stropa (2x-no), vključno s predhodno pripravo površin (delno brušenje opažnih stikov), višine do 3,2m</t>
  </si>
  <si>
    <t>6.1.11.08.02.</t>
  </si>
  <si>
    <t>6.1.11.08.02.01</t>
  </si>
  <si>
    <t>Slikanje na pripravljene (glajene) stenske in stropne notranje površine, vključno z morebitno potrebnimi prednamazi površin (po navodilih izbranega proizvajalca barve). Ton barve po potrjenem načrtu interiera oz. predhodnem dogovoru z naročnikom.</t>
  </si>
  <si>
    <t>slikanje sten (2x-no) s poldisperzijsko barvo, višine do 3,2m</t>
  </si>
  <si>
    <t>slikanje sten (2x-no) s pralno barvo z odpornost na mokro drgnjenje - razred 1 (npr.latex), višine do 3,2m</t>
  </si>
  <si>
    <t>slikanje stropa (2x-no) s poldisperzijsko barvo, višine do 3,2m</t>
  </si>
  <si>
    <t>Vsi materiali in izvedba morajo biti skladni s PZI projektno dokumentacijo št. 190020 ELEA iC in načrtom št.12-19 ILIRIJA PZI KA SITUACIJA , ki ga je izdelal BRUTO d.o.o., maj 2021 (v nadaljevanju ˝načrt KA˝) !</t>
  </si>
  <si>
    <t>Cena na enoto mere posamezne postavke mora vsebovati:
- stroške zahtev pri izvedbi, ki so navedeni v sklopu "0. UVODNI DEL - SPLOŠNO", katere sestavni del je tudi opis  ˝0.3. SPLOŠNO O CENI NA MERSKO ENOTO POSAMEZNE POSTAVKE˝;
- stroške zahtev pri izvedbi, ki so navedeni v  ˝SPLOŠNIH DOLOČILIH˝ za dela v tem sklopu popisa in zahtev / opomb pri posameznih pripadajočih podsklopih znotraj tega sklopa;
- vse stroške za izvedbo posameznih postavk po opisu, vključno z vsemi varovalnimi ukrepi, ki so potrebni za izvajanje osnovnih del in varnega dela;</t>
  </si>
  <si>
    <t>Temelj reflektorjev ob atletski stezi, dim.:0,6 x 0,6 x 0,4m cm iz betona C30/37 XC3, armatura cca 80kg/m3</t>
  </si>
  <si>
    <t>Dobava in vgradnja linijske kanalete za površinsko odvodnjo. Vgradnja po navodilih proizvajalca kanalet, vključno z vsemi pripadajočimi elementi ter povezavami.</t>
  </si>
  <si>
    <t>Zakoličba zunanje ureditve, postavitev in zavarovanje profilov za vse elemente ZU
* površina zunanje ureditve =11250m2</t>
  </si>
  <si>
    <t>površinski in lokalni strojni izkop zemljine 3.ktg. - ocena</t>
  </si>
  <si>
    <t>6.1.4.00.01.02</t>
  </si>
  <si>
    <t>6.1.4.00.02.</t>
  </si>
  <si>
    <t>6.1.4.00.02.01</t>
  </si>
  <si>
    <t>6.1.5.01.01.</t>
  </si>
  <si>
    <t>Zakoličba osi kanala, postavitev in zavarovanje prečnih profilov</t>
  </si>
  <si>
    <t>6.1.5.01.01.01</t>
  </si>
  <si>
    <t>zakoličba meteornih kanalov</t>
  </si>
  <si>
    <t>6.1.5.01.02.</t>
  </si>
  <si>
    <t>Izkop za kanalizacijo (cevovod, jaški)</t>
  </si>
  <si>
    <t>6.1.5.01.02.01</t>
  </si>
  <si>
    <t>Strojni izkop III.-IV ktg z nakladanjem in transportom v stalno deponijo</t>
  </si>
  <si>
    <t>6.1.5.01.02.02</t>
  </si>
  <si>
    <t>Doplačilo za ročni izkop  (5%)</t>
  </si>
  <si>
    <t>6.1.5.01.03.</t>
  </si>
  <si>
    <t>Planum</t>
  </si>
  <si>
    <t>6.1.5.01.03.01</t>
  </si>
  <si>
    <t>Planiranje dna jarka v terenu III. in IV. Ktg.</t>
  </si>
  <si>
    <t>6.1.5.01.04.</t>
  </si>
  <si>
    <t>Dobava in polaganje PVC kanalizacijskih cevi, z vsemi fazonskimi kosi, tesnili ter priključki na jaške in obstoječo kanalizacijsko cev z vsemi potrebnimi deli</t>
  </si>
  <si>
    <t>6.1.5.01.04.01</t>
  </si>
  <si>
    <t>PVC DN 160 mm, SN8</t>
  </si>
  <si>
    <t>PVC DN 200 mm, SN8</t>
  </si>
  <si>
    <t>6.1.5.01.05.</t>
  </si>
  <si>
    <t>6.1.5.01.05.01</t>
  </si>
  <si>
    <t>beton C16/20</t>
  </si>
  <si>
    <t>6.1.5.01.06.</t>
  </si>
  <si>
    <t>6.1.5.01.06.01</t>
  </si>
  <si>
    <t>6.1.5.01.07.</t>
  </si>
  <si>
    <t>Dobava in vgradnja betonskega revizijskega jaška, kompletno z izdelavo podložnega betona C12/15, obbetoniranjem jaška iz betona C16/20, s pripadajočo muldo, prebijanjem sten in izdelavo priključkov.</t>
  </si>
  <si>
    <t>6.1.5.01.07.01</t>
  </si>
  <si>
    <t>BC Jašek DN 600 mm, globine 0,5-1,0 m</t>
  </si>
  <si>
    <t>6.1.5.01.07.02</t>
  </si>
  <si>
    <t>BC Jašek DN 600 mm, globine 1,0-1,5 m</t>
  </si>
  <si>
    <t>6.1.5.01.07.03</t>
  </si>
  <si>
    <t>BC Jašek DN 600 mm, globine 1,5-2,0 m</t>
  </si>
  <si>
    <t>6.1.5.01.07.04</t>
  </si>
  <si>
    <t>6.1.5.01.07.05</t>
  </si>
  <si>
    <t>BC Jašek DN 1000 mm, globine 1,0-1,5 m</t>
  </si>
  <si>
    <t>6.1.5.01.07.06</t>
  </si>
  <si>
    <t>BC Jašek DN 1000 mm, globine 1,5-2,0 m</t>
  </si>
  <si>
    <t>6.1.5.01.07.07</t>
  </si>
  <si>
    <t>6.1.5.01.08.</t>
  </si>
  <si>
    <t>6.1.5.01.08.01</t>
  </si>
  <si>
    <t>AB jašek dim. 1,0 x 1,0, globine 1,5- 2,0 m</t>
  </si>
  <si>
    <t>6.1.5.01.08.02</t>
  </si>
  <si>
    <t>AB jašek dim. 1,0 x 1,0, globine 2,0- 2,5 m</t>
  </si>
  <si>
    <t>6.1.5.01.09.</t>
  </si>
  <si>
    <t>6.1.5.01.09.01</t>
  </si>
  <si>
    <t>požiralnik GRP DN 400 mm, globine 1,5 m (požiralniki Bleiweisova)</t>
  </si>
  <si>
    <t>6.1.5.01.10.</t>
  </si>
  <si>
    <t>Dobava in vgradnja AB črpalnega jaška, kompletno z opaži in armaturo, pripadajočimi pokrovi, odprtinami, tesnenji, vstopnimi lestvami.</t>
  </si>
  <si>
    <t>6.1.5.01.10.01</t>
  </si>
  <si>
    <t>6.1.5.01.11.</t>
  </si>
  <si>
    <t>6.1.5.01.11.01</t>
  </si>
  <si>
    <t>6.1.5.01.12.</t>
  </si>
  <si>
    <t>6.1.5.01.12.01</t>
  </si>
  <si>
    <t>6.1.5.01.12.02</t>
  </si>
  <si>
    <t>6.1.5.01.13.</t>
  </si>
  <si>
    <t>Dobava in vgradnja lovilca olj, komplet s pripadajočimi pokrovi</t>
  </si>
  <si>
    <t>6.1.5.01.13.01</t>
  </si>
  <si>
    <t>6.1.5.01.13.02</t>
  </si>
  <si>
    <t>6.1.5.01.14.</t>
  </si>
  <si>
    <t>Preizkusi, pregledi</t>
  </si>
  <si>
    <t>6.1.5.01.14.01</t>
  </si>
  <si>
    <t>Pregled s TV kamero, preizkus vodotesnosti kanalizacije ter izdelava poročila</t>
  </si>
  <si>
    <t>6.1.5.02.01.</t>
  </si>
  <si>
    <t>6.1.5.02.01.01</t>
  </si>
  <si>
    <t>zakoličba fekalnih kanalov</t>
  </si>
  <si>
    <t>6.1.5.02.02.</t>
  </si>
  <si>
    <t>6.1.5.02.02.01</t>
  </si>
  <si>
    <t>6.1.5.02.02.02</t>
  </si>
  <si>
    <t>6.1.5.02.03.</t>
  </si>
  <si>
    <t>6.1.5.02.03.01</t>
  </si>
  <si>
    <t>6.1.5.02.04.</t>
  </si>
  <si>
    <t>6.1.5.02.04.01</t>
  </si>
  <si>
    <t>6.1.5.02.04.02</t>
  </si>
  <si>
    <t>6.1.5.02.05.</t>
  </si>
  <si>
    <t>Polno obbetoniranje kanalizacije</t>
  </si>
  <si>
    <t>6.1.5.02.05.01</t>
  </si>
  <si>
    <t>6.1.5.02.06.</t>
  </si>
  <si>
    <t>6.1.5.02.06.01</t>
  </si>
  <si>
    <t>6.1.5.02.07.</t>
  </si>
  <si>
    <t>6.1.5.02.07.01</t>
  </si>
  <si>
    <t>6.1.5.02.07.02</t>
  </si>
  <si>
    <t>6.1.5.02.08.</t>
  </si>
  <si>
    <t>6.1.5.02.08.01</t>
  </si>
  <si>
    <t>6.1.5.02.09.</t>
  </si>
  <si>
    <t>6.1.5.02.09.01</t>
  </si>
  <si>
    <t>6.1.5.02.10.</t>
  </si>
  <si>
    <t>6.1.5.02.10.01</t>
  </si>
  <si>
    <t>AB črpalni jašek dim. 2,0 x 2,0, h=1,5-2,0m</t>
  </si>
  <si>
    <t>6.1.5.02.11.</t>
  </si>
  <si>
    <t>Dobava in vgradnja lovilca maščob, komplet s pripadajočimi pokrovi</t>
  </si>
  <si>
    <t>6.1.5.02.11.01</t>
  </si>
  <si>
    <t>6.1.5.03.01.</t>
  </si>
  <si>
    <t>Zakoličba obstoječih vodov</t>
  </si>
  <si>
    <t>6.1.5.03.01.01</t>
  </si>
  <si>
    <t>Zakoličba obstoječih komunalnih in inštalacijskih vodov</t>
  </si>
  <si>
    <t>6.1.5.03.02.</t>
  </si>
  <si>
    <t>Zakoličba novopredvidenih vodov in postavitev profilov</t>
  </si>
  <si>
    <t>6.1.5.03.02.01</t>
  </si>
  <si>
    <t>Zakoličba kanalizacije</t>
  </si>
  <si>
    <t>6.1.5.03.03.</t>
  </si>
  <si>
    <t>6.1.5.03.03.01</t>
  </si>
  <si>
    <t>Rezanje asfalta debeline do 5 cm</t>
  </si>
  <si>
    <t>6.1.5.03.03.02</t>
  </si>
  <si>
    <t>Rezanje asfalta debeline 15-25 cm</t>
  </si>
  <si>
    <t>6.1.5.03.03.03</t>
  </si>
  <si>
    <t>Rušenje asfalta debeline do 5 cm</t>
  </si>
  <si>
    <t>6.1.5.03.03.04</t>
  </si>
  <si>
    <t>Rušenje asfalta debeline 15-25 cm</t>
  </si>
  <si>
    <t>6.1.5.03.03.05</t>
  </si>
  <si>
    <t>Rušenje cestnih betonskih robnikov</t>
  </si>
  <si>
    <t>6.1.5.03.04.</t>
  </si>
  <si>
    <t>6.1.5.03.04.01</t>
  </si>
  <si>
    <t>Površinski izkop humusa v debelini 20 cm, z odmetom</t>
  </si>
  <si>
    <t>6.1.5.03.04.02</t>
  </si>
  <si>
    <t>Strojni izkop III.-IV ktg, z nakladanjem in transportom v stalno deponijo</t>
  </si>
  <si>
    <t>6.1.5.03.04.03</t>
  </si>
  <si>
    <t>Strojni izkop III.-IV ktg, z nakladanjem in transportom v začasno gradbiščno deponijo</t>
  </si>
  <si>
    <t>6.1.5.03.04.04</t>
  </si>
  <si>
    <t>6.1.5.03.04.05</t>
  </si>
  <si>
    <t>Delno ali polno razpiranje kanala na mestih kjer ni mogoče drugače izvesti potrebna dela.</t>
  </si>
  <si>
    <t>6.1.5.03.05.</t>
  </si>
  <si>
    <t>6.1.5.03.05.01</t>
  </si>
  <si>
    <t>6.1.5.03.05.02</t>
  </si>
  <si>
    <t>Dobava in izdelava posteljice v debelini 10 cm iz peska gran. 4-8 mm, z utrjevanjem po standardardnem Proctorjevem postopku</t>
  </si>
  <si>
    <t>6.1.5.03.06.</t>
  </si>
  <si>
    <t>6.1.5.03.06.01</t>
  </si>
  <si>
    <t>Dobava peska gran. 8-16 mm ter obsip cevi, z utrjevanjem  po standardardnem Proctorjevem postopku</t>
  </si>
  <si>
    <t>6.1.5.03.06.02</t>
  </si>
  <si>
    <t>Zasip jarka z izkopanim materialom s transportom iz začasne gradbiščne deponije, s komprimacijo v slojih do 20 cm</t>
  </si>
  <si>
    <t>6.1.5.03.07.</t>
  </si>
  <si>
    <t>6.1.5.03.07.01</t>
  </si>
  <si>
    <t>PVC DN 250 mm, SN8</t>
  </si>
  <si>
    <t>6.1.5.03.08.</t>
  </si>
  <si>
    <t>6.1.5.03.08.01</t>
  </si>
  <si>
    <t>6.1.5.03.09.</t>
  </si>
  <si>
    <t>Priključitve na obstoječ kanalizacijski sistem</t>
  </si>
  <si>
    <t>6.1.5.03.09.01</t>
  </si>
  <si>
    <t>6.1.5.03.10.</t>
  </si>
  <si>
    <t>Humuziranje zelenic, s predhodnim razbijanjem večjih grud, planiranjem, sejanjem travnega semena ter valjanjem z lahkim ročnim valjarjem</t>
  </si>
  <si>
    <t>6.1.5.03.10.01</t>
  </si>
  <si>
    <t>Obstoječ humus, deb 20 cm</t>
  </si>
  <si>
    <t>6.1.5.03.11.</t>
  </si>
  <si>
    <t>Dobava, razgrinjanje, planiranje in utrjevanje tamponskega materiala granulacije 0-32 planiranje ter utrjevanje (sloji do 20 cm), do potrebne zbitosti.</t>
  </si>
  <si>
    <t>6.1.5.03.11.01</t>
  </si>
  <si>
    <t xml:space="preserve">Tampon 0-32 mm v debelini 25-30 cm </t>
  </si>
  <si>
    <t>6.1.5.03.12.</t>
  </si>
  <si>
    <t>6.1.5.03.12.01</t>
  </si>
  <si>
    <t xml:space="preserve">AC 32 base B 50/70 A1/A2 v debelini 10 cm (nosilna plast - cesta)
</t>
  </si>
  <si>
    <t xml:space="preserve">AC 16 bin PmB 45/80-65 A1/A2 v debelini 8 cm(vezna plast - cesta)
</t>
  </si>
  <si>
    <t>6.1.5.03.13.</t>
  </si>
  <si>
    <t>6.1.5.03.13.01</t>
  </si>
  <si>
    <t xml:space="preserve">AC 11 surf PmB 45/80-65 A2 v debelini 4 cm (obrabna plast - cesta)
</t>
  </si>
  <si>
    <t>6.1.5.03.13.02</t>
  </si>
  <si>
    <t xml:space="preserve">AC 8 surf B 70/100 A5 v debelini 4 cm (obrabno nosilna plast - pločnik)
</t>
  </si>
  <si>
    <t>6.1.5.03.14.</t>
  </si>
  <si>
    <t>Dobava in vgradnja betonskih prefabriciranih robnikov, komplet z betonsko podlago in zastičenjem reg</t>
  </si>
  <si>
    <t>6.1.5.03.14.01</t>
  </si>
  <si>
    <t>ugreznjeni robnik dim. 5/25 cm</t>
  </si>
  <si>
    <t>6.1.5.03.14.02</t>
  </si>
  <si>
    <t>cestni robnik dim. 15/25 cm</t>
  </si>
  <si>
    <t>6.1.5.03.15.</t>
  </si>
  <si>
    <t>6.1.5.03.15.01</t>
  </si>
  <si>
    <t>6.1.5.03.16.</t>
  </si>
  <si>
    <t>Zapora ceste</t>
  </si>
  <si>
    <t>6.1.5.03.16.01</t>
  </si>
  <si>
    <t>Delna zapora Tivolske ceste</t>
  </si>
  <si>
    <t>6.1.6.03.01.</t>
  </si>
  <si>
    <t>Priprava gradbišča, pregled vodovodne inštalacije, (mesto priklopa namakalnega sistema) meritve pretoka in tlaka, dovoz strojev in opreme.</t>
  </si>
  <si>
    <t>Trasiranje trase cevne linije namakalnega sistema, razpršilnih enot, ventilskih jaškov z elektromagnetnimi ventili na trasi oskrbne cevi.</t>
  </si>
  <si>
    <t xml:space="preserve">Kombinirani strojno-ročni izkop kanala v zemljini IV kategorije z zasipavanjem in utrjevanjem kanala, širine 30cm, globine 40cm.  
Postavka izkopa vključuje širitev kanala za vgradnjo sklopa z elektroventili, ter podboje pod potmi za prehod vodovodne instalacije,
vključno z odstranitvijo ostrega kamenja z odvozom na deponijo izven gradbišča. Obračun po tekočem metru kanala
</t>
  </si>
  <si>
    <t>6.1.6.03.02.</t>
  </si>
  <si>
    <t>OPREMA - MONTAŽNA DELA</t>
  </si>
  <si>
    <t xml:space="preserve">Položajno trasiranje razpršilnih enot po projektu, medsebojna oddaljenost na terenu, označevanje položaja z markerjem  ( zastavico ). </t>
  </si>
  <si>
    <t>Dobava in polaganje cevi iz polietilena PE100, 63x3,8 mm, SDR 17, 10 bar za izvedbo razvoda za ventilske jaške z elektromagnetnimi ventili. Postavka zajema dobavo in vgradjo kvalitetnih spojk iz polipropilena PN 10 za razvod celotnega cevovoda z odcepi in priključki na razvodne kose z elektromagnetnimi ventili. Količina vsebuje 10 % tehnološkega dodatka.                                                
Obračun po tekočem metru vgrajene cevi.</t>
  </si>
  <si>
    <t>Dobava in polaganje cevi iz polietilena PE100, 40x2,4mm, SDR17, 10 bar za izvedbo razvoda za oskrbo razpršilcev. Postavka zajema dobavo in vgradjo kvalitetnih spojk iz polipropilena PN 10. Količina vsebuje 10 % tehnološkega dodatka. 
Obračun po tekočem metru vgrajene cevi.</t>
  </si>
  <si>
    <t>Dobava in polaganje cevi iz polietilena PE100, 32x1,9mm, SDR17, 10 bar za izvedbo razvoda za oskrbo razpršilcev. Postavka zajema dobavo in vgradjo kvalitetnih spojk iz polipropilena PN 10. Količina vsebuje 10 % tehnološkega dodatka. 
Obračun po tekočem metru vgrajene cevi.</t>
  </si>
  <si>
    <t>Dobava in polaganje cevi iz polietilena PE100, 25x1,5mm, SDR17, 10 bar za izvedbo razvoda za oskrbo razpršilcev. Postavka zajema dobavo in vgradjo kvalitetnih spojk iz polipropilena PN 10. Količina vsebuje 10 % tehnološkega dodatka. 
Obračun po tekočem metru vgrajene cevi.</t>
  </si>
  <si>
    <t xml:space="preserve">Izpiranje instalacije po conah. Izpira se z čisto vodo po vrtanju lukenj na ceveh z razpršilnimi enotami, pred vgradnjo razpršilcev in spajanju cevi za kapljično namakanje. Če se cevi izpirajo po vgradnji razpršilcev, se izpirajo na način , da je zadnji del cevi odprt brez končne spojke. </t>
  </si>
  <si>
    <t>Dobava in vgradnja tipskega jaška iz polipropilena, za vgradnjo elektromagnetnih ventilov dim. 701x533x307 mm. Postavka zajema izvedbo dna jaška iz drenažnega peska, ter po končani vgradnji razvodnega kosa v jašku, zasipavanje okoli jaška z drenažnim peskom.  Višina med pokrovom jaška in drenažno podlago ne sme biti manjša od 40 cm. Pred namestitvijo tipskega jaška vgradnja geotekstila na dno jame, da se preprečite vstop zemlje pod razvodni kos z elektromagnetnimi ventili.                                                                                     Kot npr. RAIN BIRD VB-JMB-H</t>
  </si>
  <si>
    <t>Dobava in vgradnja tipskega jaška iz polipropilena, za vgradnjo elektromagnetnih ventilov dim. 590x490x307mm. Postavka zajema izvedbo dna jaška iz drenažnega peska, ter po končani vgradnji razvodnega kosa v jašku , zasipavanje okoli jaška z drenažnim peskom.  Višina med pokrovom jaška in drenažno podlago ne sme biti manjša od 40 cm. Pred namestitvijo tipskega jaška vgradnja geotekstila na dno jame, da se preprečite vstop zemlje pod razvodni kos z elektromagnetnimi ventili.                                                                                     Kot npr. RAIN BIRD VB-STD-H</t>
  </si>
  <si>
    <t>Dobava in vgradnja krogelnega ventila  PVC z holandcem R1 "1/2 (DN40)  za razdelilni kos z elektromagnetnimi ventili  v tipskih jaških. Postavka vključuje eno koleno 90°, dva dvo vijačnika  1" 1/2, ter spojko PE 63x1 "1/2. Postavka zajema spojno vezni material.</t>
  </si>
  <si>
    <t>Dobava in vgradja elektromagnetnega ventila R 1" 24 V. Postavka zajema dobavo in vgradjo ustreznega navojnega kosa ( t - kos ali koleno 1"1/2), dva dvovijačnika za izvedbo razvodnega kosa z vsem potrebnim tesnilnim materialom, ter dve vodotesni silikonski spojki  po ventilu za spajanje na el. kabel.                                                                                     Kot npr. RAIN BIRD 100 -DV, RAIN BIRD DBRY20</t>
  </si>
  <si>
    <t>Dobava i vgradnja elektromagnetnega ventila R1"1/2 z regulatorjem pretoka 24V tip Rain Bird 150-PGA-MASTER VENTIL. Postavka vkjučuje dobavo in vgradnjo 24V tuljave  za elektromagnetne ventile PE, PGA, BPE za menjavo na master ventilu zaradi pregretja, vgradnjo v betonskem jašku z vsem potrebnim spojnim, veznim materialom in tesnilnim materialom, ter dve vodotesni silikonski spojki tip Rain Bird DBRY20 po ventilu za spajanje na el. kabel.                                                                
Kot npr. RAIN BIRD 150 PEB, RAIN BIRD DBRY20</t>
  </si>
  <si>
    <t>Dobava in polaganje elekro kabla - zemeljski NYY  5 x 1,5mm2. Postavka zajema dobavo in vgradnjo v pripravljen kanal, ter povezavo med programsko uro in razvodnim kosom z elektromagnetnimi ventili 24V. Količina vsebuje 5 % tehnološkega dodatka.</t>
  </si>
  <si>
    <t>Dobava in vgradnja zaščitne cevi FI. 40 za zaščito elekrto kablov - povezava med programsko uro in jaški z elektromagnetnimi ventili.                                           
Kot npr. STIGMAFLEX</t>
  </si>
  <si>
    <t>Dobava in vgradnja spojnega kompleta za povezavo razpršilne enote z obskrbno cevjo. Komplet vsebuje navrtalno objemko odgovorjajočega premera, fleksibilne spojne cevi fi 16 povprečne dožine 1 tm., dva prehodna kolena 16 mm x  ( 1/2" ali 3/4"¨) , z vsem potrebnim tesnilnim materialom.</t>
  </si>
  <si>
    <t>Dobava in vgradnja statičnega  pop-up razpršilca,  priključek 1/2", višina dviganja 10 cm,  za delovni tlak 1,0 - 2,1 bar. Postavka zajema, spajanje razpršilne enote na pripravljeno fleksibilno spojno cev, višinsko nivilirenje in ročno utrjevanje zemljine okoli razpršilca za preprečitev nagibanja v toku delovanja.       
Kot npr. RAIN BIRD 1804</t>
  </si>
  <si>
    <t>Dobava in vgradnja statičnega  pop-up razpršilca,  priključek 1/2", višina dviganja 10 cm,  za delovni tlak 1,0 - 2,1 bar, z vgrajenim ne povratnim ventilom. Postavka zajema, spajanje razpršilne enote na pripravljeno fleksibilno spojno cev, višinsko nivilirenje in ročno utrjevanje zemljine okoli razpršilca za preprečitev nagibanja v toku delovanja. Kot npr. RAIN BIRD 1804 SAM</t>
  </si>
  <si>
    <t xml:space="preserve">Dobava in vgradnja dinamičnega  pop-up razpršilca, priključek 1/2", višina dviganja 10 cm, za delovni tlak 1,7 - 3,8 bar. Postavka zajema, spajanje razpršilne enote na pripravljeno fleksibilno spojno cev, višinsko nivilirenje in ročno utrjevanje zemljine okoli razpršilca za preprečitev nagibanja v toku delovanja.                                                                
Kot npr. RAIN BIRD 3504 PC </t>
  </si>
  <si>
    <t xml:space="preserve">Dobava in vgradnja dinamičnega  pop-up razpršilca, priključek 3/4", višina dviganja 10 cm, za delovni tlak 1,7 - 4,5 bar . Postavka zajema, spajanje razpršilne enote na pripravljeno fleksibilno spojno cev, višinsko nivilirenje in ročno utrjevanje zemljine okoli razpršilca za preprečitev nagibanja v toku delovanja.                                                                
Kot npr. RAIN BIRD 5004 PC </t>
  </si>
  <si>
    <t xml:space="preserve">Dobava in vgradnja dinamičnega  pop-up razpršilca, polni krog, priključek 3/4", višina dviganja 10 cm, za delovni tlak 1,7 - 4,5 bar . Postavka zajema, spajanje razpršilne enote na pripravljeno fleksibilno spojno cev, višinsko nivilirenje in ročno utrjevanje zemljine okoli razpršilca za preprečitev nagibanja v toku delovanja.                                                                
Kot npr. RAIN BIRD 5004 FC </t>
  </si>
  <si>
    <t>Dobava in vgradnja šob za statične razpršilne enote, vključno z nastavitvijo dometa in kotev delovanja.                                                                    
Kot npr. RAIN BIRD R-VAN</t>
  </si>
  <si>
    <t>Dobava in vgradnja šob za statične razpršilne enote, vključno z nastavitvijo dometa in kotev delovanja.                                                                    
Kot npr. RAIN BIRD HE-VAN - MPR</t>
  </si>
  <si>
    <t>MIKRONAMAKANJE -  KAPLJIČNO</t>
  </si>
  <si>
    <t>Dobava in vgradnja cevi kap-po-kap za površinsko kapljično namakanje z samoregulacijskim kapaljkam za pritisk 0,6 do 4 bara, razmak kapaljk 33 cm, 2,3 l/h po kapaljki, rjava. Postavka vključuje dobavo in vgradnjo klinov za vertikalno pritrditev cevi kap po kap. Klini so vgrajeni na 1,5tm. Postavka vključuje ves potreben material za spajanje cevi kap po kap premera 17 mm.                                                                  
Kot npr. RAIN BIRD XFD DRIP LINE</t>
  </si>
  <si>
    <t>Dobava in vgradnja spojnega kompleta za povezavo cevi kap po kap. Komplet vsebuje navrtalno objemko odgovorjajočega premera, fleksibilne spojne cevi fi 16 povprečne dožine 1 tm., dva prehodna kolena 16 mm x  ( 1/2" ali 3/4"¨) , z vsem potrebnim tesnilnim materialom.</t>
  </si>
  <si>
    <t>Dobava in vgradja elektromagnetnega ventila R 1" 24 V z filtrom in regulatorjem tlaka. Ventil se vgrajuje na cone, kjer je vgrajena cev kap po kap. Postavka zajema dobavo in vgradjo ustreznega navojnega kosa ( t - kos ali koleno 1"1/2), dva dvovijačnika za izvedbo razvodnega kosa z vsem potrebnim tesnilnim materialom, ter dve vodotesni silikonski spojki  po ventilu za spajanje na el. kabel.                                                                                     Kot npr. RAIN BIRD XCZ-100-PRF, RAIN BIRD DBRY20</t>
  </si>
  <si>
    <t>MIKRONAMAKANJE - JAVNI VODOVODNI SISTEM</t>
  </si>
  <si>
    <t>Dobava in vgradnja baterijskega kontrolerja  z BT povezavo z 1 sektorjem, priklop in krmiljenje preko BT, uporaba aplikacije preko pametnega telefona/tablice. Postavka vključuje vsa dela za vgradnjo, ter povezavo el kablov do elektromagnetnih ventilov.                                            Kot npr. RAIN BIRB TBOS-BT</t>
  </si>
  <si>
    <t>Dobava in vgradnja vertikalne tube za namakanje dreves. Zasipanje okolice tube in notranjosti tube s pranim prodcem 8-16 mm.  Tuba se vgrajuje v območju roba korenin posameznega drevesa. Skupaj s spojnim kompletom za povezavo na dovodno cev. Komplet vsebuje navrtalno objemko odgovorjajočega premera, fleksibilne spojne cevi fi 16 povprečne dožine 1 tm., dva prehodna kolena 16 mm x  ( 1/2" ali 3/4"¨) , z vsem potrebnim tesnilnim materialom. Kot npr. RAIN BIRD RWS - BGX (91,4x10,2)</t>
  </si>
  <si>
    <t xml:space="preserve">Po zaključku vseh del namakalnega sistema, nadzor delovanja poskusnega delovanja v trajanju 7 dni, nastavitve kotov delovanja razpršilnih enot, po potrebi menjava šob glede na domet, prilagoditev con po časovni potrebi vode. </t>
  </si>
  <si>
    <t xml:space="preserve">Izdelava načrta izvedenega stanja (PID) v dwg formatu. Načrt mora vsebovati natančno evidentirane trase in profile cevovoda in el kablov avtomatike, položaj razpršilnih enot in PE jaškov z elektromagnetnimi ventili, oznake vgrajenih šob na razpršilnih enotah. </t>
  </si>
  <si>
    <t>Programiranje sistema z izvedbo programa, instruktaža končnega uporabnika za uporabo programske ure in vzdrževanje sistema.</t>
  </si>
  <si>
    <t>6.1.6.04.01.</t>
  </si>
  <si>
    <t>6.1.6.04.01.01</t>
  </si>
  <si>
    <t>Zakoličba priključka vodovoda</t>
  </si>
  <si>
    <t>6.1.6.04.02.</t>
  </si>
  <si>
    <t>Izkop za vodovod (cevovod, jaški)</t>
  </si>
  <si>
    <t>6.1.6.04.02.01</t>
  </si>
  <si>
    <t>6.1.6.04.02.02</t>
  </si>
  <si>
    <t>6.1.6.04.03.</t>
  </si>
  <si>
    <t>6.1.6.04.03.01</t>
  </si>
  <si>
    <t>6.1.6.04.04.</t>
  </si>
  <si>
    <t>6.1.6.04.04.01</t>
  </si>
  <si>
    <t>Dobava peska gran. 2-8 mm ter izdelava podloge, obsip in zasip cevi, z utrjevanjem  po standardardnem Proctorjevem postopku</t>
  </si>
  <si>
    <t>6.1.6.04.05.</t>
  </si>
  <si>
    <t>Dobava in vgradnja AB vodovodnega jaška, kompletno z opaži in armaturo, pripadajočimi pokrovi, odprtinami, tesnenji.</t>
  </si>
  <si>
    <t>6.1.6.04.05.01</t>
  </si>
  <si>
    <t>AB jašek dim. 1,2 x 0,8 m, gl 2-2,5m</t>
  </si>
  <si>
    <t>6.1.6.04.06.</t>
  </si>
  <si>
    <t>Druga gradbena dela</t>
  </si>
  <si>
    <t>6.1.6.04.06.01</t>
  </si>
  <si>
    <t>Zavarovanje nastavkov za zasune, odzračevalne garniture in hidrante z betonskimi montažnimi podložkami ter namestitev cestnih kap na končno niveleto cestišča.</t>
  </si>
  <si>
    <t>6.1.6.04.06.02</t>
  </si>
  <si>
    <t>Obbetoniranje odcepov, hidrantov, odzračevalnih garnitur in lokov s porabo betona 0,15-0,40m3/kos</t>
  </si>
  <si>
    <t>6.1.6.04.06.03</t>
  </si>
  <si>
    <t>Zaščita obstoječih vodov v območju izkopa vodovoda</t>
  </si>
  <si>
    <t>Dobava vodovodnih cevi</t>
  </si>
  <si>
    <t>fazonski kos F DN 100</t>
  </si>
  <si>
    <t>fazonski kos FFR DN 100/80</t>
  </si>
  <si>
    <t>kom. Vodomer DN80/20</t>
  </si>
  <si>
    <t>fazonski kos MDK DN 80</t>
  </si>
  <si>
    <t>lovilec nečistoč DN 100</t>
  </si>
  <si>
    <t>fazonski kos FF DN 100, l = 0,50 m</t>
  </si>
  <si>
    <t>vmesni DN 100, l = 0,50 m</t>
  </si>
  <si>
    <t>fazonski kos MMK DN 100, 45 st.</t>
  </si>
  <si>
    <t>fazonski kos E DN 100</t>
  </si>
  <si>
    <t>Montaža vodovodnih NL cevi na predhodno pripravljeno posteljico s poravnanjem v horizontalni in vertikalni smeri.</t>
  </si>
  <si>
    <t>Montaža vmesnih cevnih kosov</t>
  </si>
  <si>
    <t>Montaža  NL fazonskih kosov</t>
  </si>
  <si>
    <t xml:space="preserve">zasun DN 80 </t>
  </si>
  <si>
    <t xml:space="preserve">zasun DN 100 </t>
  </si>
  <si>
    <t>Montaža lovilca nečistoč</t>
  </si>
  <si>
    <t>Montaža komunalnega vodomera</t>
  </si>
  <si>
    <t>Dobava in polaganje opozorilnega  traku</t>
  </si>
  <si>
    <t>Nabava, dobava in montaža tablic za označevanje hidrantov, zračnikov in zasunov</t>
  </si>
  <si>
    <t>tlačni preizkus cevovoda, izpiranje in dezinfekcija</t>
  </si>
  <si>
    <t>6.1.7.03.01.</t>
  </si>
  <si>
    <t>6.1.7.03.01.01</t>
  </si>
  <si>
    <t>Zakoličba kabelske kanalizacije</t>
  </si>
  <si>
    <t>6.1.7.03.02.</t>
  </si>
  <si>
    <t>Izkop za kabelsko kanalizacijo (cevovod, jaški)</t>
  </si>
  <si>
    <t>6.1.7.03.02.01</t>
  </si>
  <si>
    <t>6.1.7.03.02.02</t>
  </si>
  <si>
    <t>6.1.7.03.02.03</t>
  </si>
  <si>
    <t>6.1.7.03.03.</t>
  </si>
  <si>
    <t>6.1.7.03.03.01</t>
  </si>
  <si>
    <t>6.1.7.03.04.</t>
  </si>
  <si>
    <t>Dobava in izdelava kabelske kanalizacije iz cevi iz plastičnih mas, z gladko notranjo površino, s PVC distančniki</t>
  </si>
  <si>
    <t>6.1.7.03.04.01</t>
  </si>
  <si>
    <t>6.1.7.03.05.</t>
  </si>
  <si>
    <t xml:space="preserve">Izdelava kabelske kanalizacije iz cevi iz plastičnih mas - PEHD cevi </t>
  </si>
  <si>
    <t>6.1.7.03.05.01</t>
  </si>
  <si>
    <t xml:space="preserve">PEHD cevi DN 2x50 mm (dvojček); mere v m1 dvojčkov! </t>
  </si>
  <si>
    <t>6.1.7.03.06.</t>
  </si>
  <si>
    <t>Dobava in vgradnja AB kanalizacijskega jaška, kompletno z opaži in armaturo, pripadajočimi pokrovi, odprtinami, tesnenji.</t>
  </si>
  <si>
    <t>6.1.7.03.06.01</t>
  </si>
  <si>
    <t>6.1.7.03.07.</t>
  </si>
  <si>
    <t>Dobava in izdelava AB temelja za elektro omarico</t>
  </si>
  <si>
    <t>6.1.7.03.07.01</t>
  </si>
  <si>
    <t>AB temelj dim: 0,80x0,20x0,42 m</t>
  </si>
  <si>
    <t>6.1.7.03.08.</t>
  </si>
  <si>
    <t>Izdelava preboja v obstoječ kolektor</t>
  </si>
  <si>
    <t>6.1.7.03.08.01</t>
  </si>
  <si>
    <t>6.1.7.03.09.</t>
  </si>
  <si>
    <t>6.1.7.03.09.01</t>
  </si>
  <si>
    <t>6.1.7.03.10.</t>
  </si>
  <si>
    <t xml:space="preserve">Dobava in polaganje opozorilnega traku z napisom "POZOR, EL. KABEL!" min. 30 cm nad cevmi kabelske kanalizacije oz. nad kabli pred končnim zasipom      </t>
  </si>
  <si>
    <t>6.1.7.03.10.01</t>
  </si>
  <si>
    <t>opozorilni trak EKK priključek</t>
  </si>
  <si>
    <t>6.1.7.03.11.</t>
  </si>
  <si>
    <t xml:space="preserve">Dobava in polaganje FeZn ozemljitvenega valjanca, kompletno z vsemi potrebnimi čepnimi podporami, sponkami, vijačenjem, varjenjem na armaturo in povezavami z vodniki </t>
  </si>
  <si>
    <t>6.1.7.03.11.01</t>
  </si>
  <si>
    <t>valjanec 25/4 mm</t>
  </si>
  <si>
    <t>METEORNA KANALIZACIJA</t>
  </si>
  <si>
    <t>6.1.10.02.01.</t>
  </si>
  <si>
    <t>6.1.10.02.01.01</t>
  </si>
  <si>
    <t>6.1.10.02.02.</t>
  </si>
  <si>
    <t>6.1.10.02.02.01</t>
  </si>
  <si>
    <t>6.1.10.02.02.02</t>
  </si>
  <si>
    <t>6.1.10.02.03.</t>
  </si>
  <si>
    <t>6.1.10.02.03.01</t>
  </si>
  <si>
    <t>6.1.10.02.04.</t>
  </si>
  <si>
    <t>6.1.10.02.04.01</t>
  </si>
  <si>
    <t>6.1.10.02.05.</t>
  </si>
  <si>
    <t>6.1.10.02.05.01</t>
  </si>
  <si>
    <t>6.1.10.02.06.</t>
  </si>
  <si>
    <t>6.1.10.02.06.01</t>
  </si>
  <si>
    <t>6.1.10.02.06.02</t>
  </si>
  <si>
    <t>6.1.10.02.07.</t>
  </si>
  <si>
    <t>6.1.10.02.07.01</t>
  </si>
  <si>
    <t>6.1.10.03.01.</t>
  </si>
  <si>
    <t>6.1.10.03.01.01</t>
  </si>
  <si>
    <t>6.1.10.03.02.</t>
  </si>
  <si>
    <t>6.1.10.03.02.01</t>
  </si>
  <si>
    <t>6.1.10.03.02.02</t>
  </si>
  <si>
    <t>6.1.10.03.03.</t>
  </si>
  <si>
    <t>6.1.10.03.03.01</t>
  </si>
  <si>
    <t>6.1.10.03.04.</t>
  </si>
  <si>
    <t>6.1.10.03.04.01</t>
  </si>
  <si>
    <t>6.1.10.03.05.</t>
  </si>
  <si>
    <t>6.1.10.03.05.01</t>
  </si>
  <si>
    <t>6.1.10.03.06.</t>
  </si>
  <si>
    <t>6.1.10.03.06.01</t>
  </si>
  <si>
    <t>6.1.10.03.06.02</t>
  </si>
  <si>
    <t>6.1.10.03.07.</t>
  </si>
  <si>
    <t>6.1.10.03.07.01</t>
  </si>
  <si>
    <t>6.1.10.04.01.</t>
  </si>
  <si>
    <t>6.1.10.04.01.01</t>
  </si>
  <si>
    <t>6.1.10.04.02.</t>
  </si>
  <si>
    <t>6.1.10.04.02.01</t>
  </si>
  <si>
    <t>Strojni izkop III.-IV ktg, širine dna do 2 m, globine do 3,0 m (izkop pod naklonom min. 60°), z nakladanjem in transportom v stalno deponijo</t>
  </si>
  <si>
    <t>6.1.10.04.02.02</t>
  </si>
  <si>
    <t>6.1.10.04.02.03</t>
  </si>
  <si>
    <t>6.1.10.04.03.</t>
  </si>
  <si>
    <t>6.1.10.04.03.01</t>
  </si>
  <si>
    <t>6.1.10.04.04.</t>
  </si>
  <si>
    <t>6.1.10.04.04.01</t>
  </si>
  <si>
    <t>PVC cev fi 125 mm</t>
  </si>
  <si>
    <t>6.1.10.04.05.</t>
  </si>
  <si>
    <t>6.1.10.04.05.01</t>
  </si>
  <si>
    <t>6.1.10.04.06.</t>
  </si>
  <si>
    <t>6.1.10.04.06.01</t>
  </si>
  <si>
    <t>6.1.10.04.07.</t>
  </si>
  <si>
    <t>6.1.10.04.07.01</t>
  </si>
  <si>
    <t>NN elektro priključek (elektro del zajet pri 6.1.7.04)</t>
  </si>
  <si>
    <t>6.2.1.4.02.</t>
  </si>
  <si>
    <t>Dobava in polaganje betonskih taktilnih plošč,vključno z izvedbo podlage ter fugiranjem stikov</t>
  </si>
  <si>
    <t>6.2.1.4.02.01</t>
  </si>
  <si>
    <t xml:space="preserve">Betonske taktilne plošče dim. 30X30X8cm, podlaga iz finega zrnatega peska frakcije 2-4 mm v debelini 5 cm ter fugiranje s kremenčevo mivko
</t>
  </si>
  <si>
    <t>Zakoličba zunanje ureditve, postavitev in zavarovanje profilov za vse elemente ZU
* površina zunanje ureditve = 4350m2</t>
  </si>
  <si>
    <t>jekleno držalo na Lattermanovem drevoredu,
- oprijemalo z integrirano LED lučjo (po projektu el. projektanta) za razsvetljevanje pohodnih površin
- ploščica za pritrditev ograje, ploščato železo 50/5mm
- Vsi kovinski deli so predhodno zaščiteni - jeklo je vroče cinkano (AKZ razred C3)
- sidranje v AB konstrukcijo</t>
  </si>
  <si>
    <t>6.2.4.00.01.02</t>
  </si>
  <si>
    <t>6.2.4.00.02.</t>
  </si>
  <si>
    <t>6.2.4.00.02.01</t>
  </si>
  <si>
    <t xml:space="preserve">Dobava in montaža samonosilnih drevesnih rešetk </t>
  </si>
  <si>
    <t xml:space="preserve">Razpiranje jarka - standardni linearni dvostranski jekleni opaž z razpiranjem (npr. BOX sistemi - SBH opaž ali enakovredno) </t>
  </si>
  <si>
    <t>Geodetski posnetki</t>
  </si>
  <si>
    <t>Geodetski posnetek</t>
  </si>
  <si>
    <t>GRADBENA DELA</t>
  </si>
  <si>
    <t>6.1.11.03.07.</t>
  </si>
  <si>
    <t>6.1.11.03.07.01</t>
  </si>
  <si>
    <t>Odvodnjavanje: streha pod naklonom z dvema odtočnikoma v kotih proti prostoru z generatorji, od tam naprej gredo cevi preko vmesnega prostora v prostor generatorjev, skozi odprtine v betonu proti tlem. Voda odteka v prostor z generatorji, kjer je tlak že pod naklonom- od tam voda odteče skozi odprtine v betonu in fasadi.</t>
  </si>
  <si>
    <t>6.1.11.03.07.02</t>
  </si>
  <si>
    <t>strešni odtočnik iz umetne mase - stranski izliv za cev DN 100 mm</t>
  </si>
  <si>
    <t>odtočna cev  iz umetne mase DN 100 mm, L= 4,5m/KPL, vključno s koleni 2kos/KPL in vsemi pritrdilnimi elementi in tesnilnim materialom</t>
  </si>
  <si>
    <t>final. čiščenje objekta garaže in pomožnih prostorov.</t>
  </si>
  <si>
    <t>REKAPITULACIJA GRADBENO-OBRTNIŠKIH IN INSTALACIJSKIH DEL</t>
  </si>
  <si>
    <t>ŠPORTNA OPREMA ZA ZUNANJE POVRŠINE</t>
  </si>
  <si>
    <t>6.1.5.00.01.</t>
  </si>
  <si>
    <t>6.1.5.00.01.01</t>
  </si>
  <si>
    <t>6.1.5.00.01.02</t>
  </si>
  <si>
    <t>6.1.5.00.02.</t>
  </si>
  <si>
    <t>6.1.5.00.02.01</t>
  </si>
  <si>
    <t>Montaža zasunov vključno z vgradno garnituro in cestno kapo s podložko</t>
  </si>
  <si>
    <t>NL cev DN 100 - montaža/vgradnja</t>
  </si>
  <si>
    <t>DN 100 - montaža/vgradnja</t>
  </si>
  <si>
    <t>fazonski NL kos DN 80-100 - montaža/vgradnja</t>
  </si>
  <si>
    <t>zasun DN 80 - montaža/vgradnja</t>
  </si>
  <si>
    <t>zasun DN 100 - montaža/vgradnja</t>
  </si>
  <si>
    <t>DN 80/20 - montaža/vgradnja</t>
  </si>
  <si>
    <t>opozorilni trak ˝Vodovod˝</t>
  </si>
  <si>
    <t>tablica za zasune</t>
  </si>
  <si>
    <t>6.1.6.05.</t>
  </si>
  <si>
    <t>VODOVODNI PRIKLJUČEK NA JAVNO OMREŽJE - INSTALACIJSKA DELA</t>
  </si>
  <si>
    <t>6.1.6.05.07.</t>
  </si>
  <si>
    <t>6.1.6.05.07.01</t>
  </si>
  <si>
    <t>6.1.6.05.08.</t>
  </si>
  <si>
    <t>6.1.6.05.08.01</t>
  </si>
  <si>
    <t>6.1.6.05.09.</t>
  </si>
  <si>
    <t>6.1.6.05.09.01</t>
  </si>
  <si>
    <t>6.1.6.05.10.</t>
  </si>
  <si>
    <t>6.1.6.05.10.01</t>
  </si>
  <si>
    <t>6.1.6.05.11.</t>
  </si>
  <si>
    <t>6.1.6.05.11.01</t>
  </si>
  <si>
    <t>6.1.6.05.01.</t>
  </si>
  <si>
    <t>6.1.6.05.01.01</t>
  </si>
  <si>
    <t>6.1.6.05.02.</t>
  </si>
  <si>
    <t>6.1.6.05.02.01</t>
  </si>
  <si>
    <t>6.1.6.05.02.02</t>
  </si>
  <si>
    <t>6.1.6.05.02.03</t>
  </si>
  <si>
    <t>6.1.6.05.02.04</t>
  </si>
  <si>
    <t>6.1.6.05.02.05</t>
  </si>
  <si>
    <t>6.1.6.05.03.</t>
  </si>
  <si>
    <t>6.1.6.05.03.01</t>
  </si>
  <si>
    <t>6.1.6.05.04.</t>
  </si>
  <si>
    <t>6.1.6.05.04.01</t>
  </si>
  <si>
    <t>6.1.6.05.05.</t>
  </si>
  <si>
    <t>6.1.6.05.05.01</t>
  </si>
  <si>
    <t>6.1.6.05.06.</t>
  </si>
  <si>
    <t>6.1.6.05.06.01</t>
  </si>
  <si>
    <t>cevni kos DN 100, l=0,50 m - montaža/vgradnja</t>
  </si>
  <si>
    <t>OSTALI STROŠKI - TRAFO POSTAJA in SN kabliranja</t>
  </si>
  <si>
    <t>6.1.7.06.01.</t>
  </si>
  <si>
    <t>6.1.7.06.01.01</t>
  </si>
  <si>
    <t>6.1.7.06.01.02</t>
  </si>
  <si>
    <t>6.1.7.06.01.03</t>
  </si>
  <si>
    <t>6.1.7.06.01.04</t>
  </si>
  <si>
    <t>6.1.7.06.01.05</t>
  </si>
  <si>
    <t>6.1.7.06.01.06</t>
  </si>
  <si>
    <t>6.1.7.06.01.07</t>
  </si>
  <si>
    <t>6.1.7.06.01.08</t>
  </si>
  <si>
    <t>6.1.7.06.01.09</t>
  </si>
  <si>
    <t>6.1.7.06.01.10</t>
  </si>
  <si>
    <t>6.1.7.06.01.11</t>
  </si>
  <si>
    <t>Rušitve in demontaže z odstranitvijo v območju nove ureditve ND in uvozov so zajete v ločenem popisu - glej sklop popisa ˝'1.1.4.09.-RUŠITVE NA ZUNANJIH POVRŠINAH (območje Narodnega doma)˝</t>
  </si>
  <si>
    <t>rastni substrat d=10cm – kot npr. Humko Vulkahum Mix70TopDressing ali enakovredno</t>
  </si>
  <si>
    <t>toplotna izolacija tlaka iz XPS (300kPa, λ≤0,035) plošč, deb.= 5cm 
* v sestavi strehe St5;</t>
  </si>
  <si>
    <t>zaščita proti koreninam, PE folija 0,4 mm, preklopi min. 1,0 m, (kot npr. DiaDem FLW‐400 ali enakovredno), vključno z vert. zaključki na atiko</t>
  </si>
  <si>
    <t>vodoakumulacijski sloj iz profilirane (čepaste) HDPE folije, čepi višine 20mm
( kot npr. Maxistud F ali enakovredno);</t>
  </si>
  <si>
    <t xml:space="preserve"> TEMELJI, OPORNI IN PODPORNI ELEMENTI</t>
  </si>
  <si>
    <t>6.1.2.3.01</t>
  </si>
  <si>
    <t>6.1.2.3.01.01</t>
  </si>
  <si>
    <t>6.1.2.3.01.02</t>
  </si>
  <si>
    <t>6.1.2.3.01.03</t>
  </si>
  <si>
    <t>6.1.2.3.01.04</t>
  </si>
  <si>
    <t>6.1.2.3.01.05</t>
  </si>
  <si>
    <t>6.1.2.3.02</t>
  </si>
  <si>
    <t>6.1.2.3.02.01</t>
  </si>
  <si>
    <t>6.1.2.3.02.02</t>
  </si>
  <si>
    <t>6.1.2.3.02.03</t>
  </si>
  <si>
    <t>6.1.2.3.02.04</t>
  </si>
  <si>
    <t>6.1.2.3.02.05</t>
  </si>
  <si>
    <t>6.1.2.3.02.06</t>
  </si>
  <si>
    <t>6.1.2.3.02.07</t>
  </si>
  <si>
    <t>6.1.2.3.02.08</t>
  </si>
  <si>
    <t>Dobava in vgraditev prefabriciranih robnikov iz cementnega betona, zastičenje s cementno malto, kompletno s pripravo betonske podlage in vsemi pomožnimi deli.</t>
  </si>
  <si>
    <t>prefabricirani ugreznjeni robniki iz cementnega betona s prerezom 8/20 cm, zastičenje s cementno malto, betonska podlaga iz betona C12/15;
* območje med pohodnimi površinami in zelenico</t>
  </si>
  <si>
    <t>prefabricirani robniki iz cementnega betona s prerezom 6/40cm, mehki rob bele barve, zastičenje s cementno malto, betonska podlaga iz betona C12/15;
* igrišče za odbojko</t>
  </si>
  <si>
    <t>prefabricirani ugreznjeni robniki iz cementnega betona s prerezom 6/40cm, mehki rob bele barve, zastičenje s cementno malto, betonska podlaga iz betona C12/15;
* zun. rob atletske steze, l=238m
* telovadba na prostem, l=38m</t>
  </si>
  <si>
    <t>prefabricirani ugreznjeni robniki iz cementnega betona s prerezom 5/25cm, zastičenje s cementno malto, betonska podlaga iz betona C12/15;</t>
  </si>
  <si>
    <t>jeklena armatura, kvalitete B 500-B, za ojačitev betona  - palice RA</t>
  </si>
  <si>
    <t>vertikalna hidroizolacijska TPO folija s slojem za kemični + mehanski oprijem na beton, npr. sistem SIKAPROOF A+ 12, d = 1,75 mm
* Z1.b2t_Stena proti terenu hladni prostori - VGJ</t>
  </si>
  <si>
    <t>zaščita vert. HI / toplotna izolacija s ploščami iz XPS-a debeline 6cm, gladka površina s stopn. preklopom, min. 300 kPa, λ≤0,036, npr. STYRODUR 3035 CS, lepljene s PU lepilom med seboj in HI
* Z1.b2t_Stena proti terenu hladni prostori - VGJ</t>
  </si>
  <si>
    <t>horizontalna HI - TPO folija, d= 1,75 mm, s slojem za kemični + mehanski oprijem na beton (npr. sistem SIKAPROOF A+ 12 ali enakovreden sistem drugega proizvajalca), polaganje na podložni beton
* T.P4_talna ˝Kletna plošča nad terenom 50˝ -  rampa (ob Bleiweisovi), d=50cm;</t>
  </si>
  <si>
    <t>Dobava in polaganje zaključne obloge večnamensko športno igrišče, vključno z vsemi pripravljalnimi deli</t>
  </si>
  <si>
    <t>JAVNA RAZSVETLJAVA</t>
  </si>
  <si>
    <t>6.2.5.00.01.</t>
  </si>
  <si>
    <t>6.2.5.00.01.01</t>
  </si>
  <si>
    <t>6.2.5.00.01.02</t>
  </si>
  <si>
    <t>6.2.5.01.01.01</t>
  </si>
  <si>
    <t>6.2.5.01.01.</t>
  </si>
  <si>
    <t>Izdelava temelja 30x30x50 cm za montažo svetlobnega stebrička, komplet z izkopom jame, vgradnjo sidra v beton in betoniranjem:</t>
  </si>
  <si>
    <t>kompletni temelj 30x30x50 cm za montažo svetlobnega stebrička</t>
  </si>
  <si>
    <t>6.2.5.01.02.</t>
  </si>
  <si>
    <t>6.2.5.01.02.01</t>
  </si>
  <si>
    <t>Izdelava oziroma predpriprava stojnega mesta za potrebe talne LED svetilke - izkop, nasutje betona in vgradnja ohišja oz utora svetilke:</t>
  </si>
  <si>
    <t>kompletna predpriprava stojnega mesta za potrebe talne LED svetilke</t>
  </si>
  <si>
    <t>6.2.5.01.03.</t>
  </si>
  <si>
    <t>6.2.5.01.03.01</t>
  </si>
  <si>
    <t>Izkop kanala za kabel 3. kategorije globine 0.8m, širine 0,4m, dobava in polaganje stigmafleks cevi fi 110 oz fi 50, izdelava kabelske posteljice s peskom granulacije 0-4 mm, obsutje cevi s peskom granulacije 0-4mm, izdelava tampona - nasutje 10-20 cm  gramoza, opozorilna folija, zasutje z izkopanim materialom, utrjevanje:</t>
  </si>
  <si>
    <t>6.2.5.01.03.02</t>
  </si>
  <si>
    <t>6.2.5.01.03.03</t>
  </si>
  <si>
    <t>kompletna kabelska kanalizacija: 1x cev DN 110 mm</t>
  </si>
  <si>
    <t>kompletna kabelska kanalizacija: 2x cev DN 110 mm</t>
  </si>
  <si>
    <t>kompletna kabelska kanalizacija: 1x cev DN 50 mm</t>
  </si>
  <si>
    <t>6.2.5.01.04.</t>
  </si>
  <si>
    <t>6.2.5.01.04.01</t>
  </si>
  <si>
    <t>Izdelava kompletnega tipskega jaška cestne razsvetljave dimenzij 60x60 cm z velikostjo litoželeznega pokrova 60x60 cm; nosilnost 125 kN z napisom JAVNA RAZSVETLJAVA</t>
  </si>
  <si>
    <t>kompletni tipski jašek dim. 60x60cm z LTŽ pokrovom 60x60cm (B-125kN) za JR</t>
  </si>
  <si>
    <t>6.2.5.01.05.</t>
  </si>
  <si>
    <t>6.2.5.01.05.01</t>
  </si>
  <si>
    <t>Izvedba priključitve novopredvidene kabelske kanalizacije na obstoječe/predvidene kabelske trase CR</t>
  </si>
  <si>
    <t>kompletna priključitev nove kabelske kanalizacije na obstoječe kabelske trase CR</t>
  </si>
  <si>
    <t>6.2.5.01.06.</t>
  </si>
  <si>
    <t>6.2.5.01.06.01</t>
  </si>
  <si>
    <t>Obbetoniranje zgornjega dela jarka (30 cm, beton C12/15) kabelske kanalizacije pri prehodih preko asfaltnih površin v cestišču ter ob kabelskih jaških</t>
  </si>
  <si>
    <t>Obbetoniranje zgornjega dela jarka KK z betonom C12/15</t>
  </si>
  <si>
    <t>6.2.5.01.07.</t>
  </si>
  <si>
    <t>6.2.5.01.07.01</t>
  </si>
  <si>
    <t>Zaključna gradbena dela z odvozom odvečnega materiala na trajno deponijo, z vsemi pristojbinami in taksami za gradbene odpadke</t>
  </si>
  <si>
    <t>odstranitev odvečnega materiala z odvozom v trajno deponijo</t>
  </si>
  <si>
    <t>6.2.5.01.07.02</t>
  </si>
  <si>
    <t>kompletno popravilo trase v prvotno stanje</t>
  </si>
  <si>
    <t>ZEMELJSKA IN GRADBENA DELA ZA JAVNO RAZSVETLJAVO</t>
  </si>
  <si>
    <t>6.2.5.02.01.</t>
  </si>
  <si>
    <t>JAVNA RAZSVETLJAVA - INSTALACIJSKI DEL</t>
  </si>
  <si>
    <t>6.2.5.02.01.01</t>
  </si>
  <si>
    <t>6.2.5.02.02.</t>
  </si>
  <si>
    <t xml:space="preserve">SVETLOBNA OPREMA
Dobava in vgradnja talne LED svetilke z naslednjimi lastnostmi:
1. Energijska učinkovitost svetila &gt; 55 lm/W
2. Razporeditev svetlobe direktna
3. Priključna moč svetila &lt; 4 W
4. Barvna temperatura (CCT): ~ 3000 K
5. Svetlobni tok svetila: &gt; 220 lm
6. Kvaliteta led modulov: MacAdam 3 ali boljše
7. Indeks barvnega videza (CRI): &gt; 80
8. Zaščita: IP68, IK09
9. Montaža svetila: vgrajeno v tla;
kompletno svetlobno mesto z ožičenjem </t>
  </si>
  <si>
    <t>kompletni svetlobni LED stebriček, po opisu</t>
  </si>
  <si>
    <t>kompletna LED svetilka, po opisu</t>
  </si>
  <si>
    <t>6.2.5.02.02.01</t>
  </si>
  <si>
    <t>6.2.5.02.03.</t>
  </si>
  <si>
    <t>6.2.5.02.03.01</t>
  </si>
  <si>
    <t>6.2.5.02.04.</t>
  </si>
  <si>
    <t>6.2.5.02.04.01</t>
  </si>
  <si>
    <t>SVETLOBNA OPREMA
Dobava in montaža linijskega LED traku v ročaj ograje; max 5 W/m, 12 V DC, IP 67, 3000 K, medsebojna vzporedna vezava, izvedba z Al nosilnim profilom 17x8 mm in prozornim PVC difuzorjem, montaža z vijačenjem ali lepljenjem, vključno z dobavo in montažo napajalnika za napajanje linijskega LED traku tipa TDK LS75-12 (230 V AC / 12 V DC, 75 W):</t>
  </si>
  <si>
    <t>kompletni LED trak, vgradnja v ročaj ograje, po opisu - odsek dolžine 10m1</t>
  </si>
  <si>
    <t>6.2.5.02.03.02</t>
  </si>
  <si>
    <t>kompletni napajalnik za LED trak, po opisu</t>
  </si>
  <si>
    <t>ELEKTRO OPREMA
Predelava obstoječega prižigališča javne razsvetljave (zamenjavo treh obstoječih 1p odklopnikov nazivne vrednosti 16A z novimi tremi nazivne vrednosti 10A in C karakteristike)</t>
  </si>
  <si>
    <t>kompletna predelava obstoječega prižigališča javne razsvetljave, po opisu</t>
  </si>
  <si>
    <t>6.2.5.02.05.</t>
  </si>
  <si>
    <t>KABLI IN OZEMLJITEV
Dobava in polaganje napajalnih kablov, ozemljitvenega traku in vodnikov</t>
  </si>
  <si>
    <t>valjanec FeZn 25x4mm</t>
  </si>
  <si>
    <t>napajalni kabel NYY 5x10 mm2</t>
  </si>
  <si>
    <t>napajalni kabel NYY 5x4 mm2</t>
  </si>
  <si>
    <t>napajalni kabel  H05VV-F 3x1,5 mm2</t>
  </si>
  <si>
    <t>ozemljitveni vodnik H07V-K 1x 16 mm2</t>
  </si>
  <si>
    <t>6.2.5.02.06.</t>
  </si>
  <si>
    <t>6.2.5.02.05.01</t>
  </si>
  <si>
    <t>6.2.5.02.05.02</t>
  </si>
  <si>
    <t>6.2.5.02.05.03</t>
  </si>
  <si>
    <t>6.2.5.02.05.04</t>
  </si>
  <si>
    <t>6.2.5.02.05.05</t>
  </si>
  <si>
    <t>MONTAŽNA DELA</t>
  </si>
  <si>
    <t>6.2.5.02.06.01</t>
  </si>
  <si>
    <t>6.2.5.02.06.02</t>
  </si>
  <si>
    <t>6.2.5.02.06.03</t>
  </si>
  <si>
    <t>6.2.5.02.06.04</t>
  </si>
  <si>
    <t>6.2.5.02.06.05</t>
  </si>
  <si>
    <t>6.2.5.02.06.06</t>
  </si>
  <si>
    <t>6.2.5.02.06.07</t>
  </si>
  <si>
    <t>6.2.5.02.06.08</t>
  </si>
  <si>
    <t>6.2.5.02.06.09</t>
  </si>
  <si>
    <t>Dobava in montaža vodotesne razdelilne doze GW 44208 (IP 56; okvirnih dimenzij 250x200x100 (VxŠxG) mm), pritrditev na steno jaška, za vgradnjo napajalnika oziroma priključnih sponk in  ranžiranje kablov do svetilk, komplet z vezavo, pritrdilnim materialom in varovanjem kablov</t>
  </si>
  <si>
    <t xml:space="preserve">Dobava in montaža priključnih sponk z FRA varovalkami nazivne vrednosti 2 A oziroma 6 A </t>
  </si>
  <si>
    <t>Vezave kablov v svetlobnih stebričkih, komplet s spojnim materialom:</t>
  </si>
  <si>
    <t>Izvedba inštalacij od razdelilnih doz do mest talnih LED svetilk in linijskih LED trakov, komplet z zaščitnim in drobnim materialom:</t>
  </si>
  <si>
    <t>Vezave kablov v talnih svetilkah in ranžirnih dozah:</t>
  </si>
  <si>
    <t>Izvedba inštalacij po ročajih ograje, komplet z zaščitnim in drobnim materialom:</t>
  </si>
  <si>
    <t>Priključki pocinkanega valjanca (TN-C,) komplet:</t>
  </si>
  <si>
    <t>Priključki ozemljitvenega vodnika H07V-K 1x 16 mm2:(TN-C,) komplet:</t>
  </si>
  <si>
    <t>Izdelava kabelskih končnikov:</t>
  </si>
  <si>
    <t>Priklop napajalnega kabla v prižigališču javne razsvetljave</t>
  </si>
  <si>
    <t>Povezava prevodnih delov z ozemlitvijo javne razsvetljave komplet s spojnim materialom:</t>
  </si>
  <si>
    <t>6.2.5.02.06.10</t>
  </si>
  <si>
    <t>6.2.5.02.06.11</t>
  </si>
  <si>
    <t>DRUGA DELA ZA IZVEDBO JAVNE RAZSVETLJAVE</t>
  </si>
  <si>
    <t>6.2.5.03.</t>
  </si>
  <si>
    <t>6.2.5.03.01.</t>
  </si>
  <si>
    <t>6.2.5.03.01.01</t>
  </si>
  <si>
    <t>Zakoličbe in geodetske storitve</t>
  </si>
  <si>
    <t>Trasiranje in zakoličbe za potrebe javne razsvetljave</t>
  </si>
  <si>
    <t>6.2.5.03.01.02</t>
  </si>
  <si>
    <t>6.2.5.03.01.03</t>
  </si>
  <si>
    <t>6.2.5.03.01.04</t>
  </si>
  <si>
    <t>Zakoličbe komunalnih vodov</t>
  </si>
  <si>
    <t>Izdelava osnov za vnos v kataster komunalnih vodov:</t>
  </si>
  <si>
    <t>6.2.5.03.02.</t>
  </si>
  <si>
    <t>6.2.5.03.02.01</t>
  </si>
  <si>
    <t>Meritve, preiskusi in preveritve</t>
  </si>
  <si>
    <t>Meritve električnih lastnosti izgrajene instalacije, komplet z izdelavo poročila</t>
  </si>
  <si>
    <t>Preveritev srednje osvetljenosti površine poti, komplet z izdelavo poročila</t>
  </si>
  <si>
    <t>6.2.5.03.03.</t>
  </si>
  <si>
    <t>6.2.5.03.03.01</t>
  </si>
  <si>
    <t>ura</t>
  </si>
  <si>
    <t>6.2.5.03.04.</t>
  </si>
  <si>
    <t>6.2.5.03.04.01</t>
  </si>
  <si>
    <t>Nepredvidena dela in drobni material - obračun po dejanskih stroških in potrjenem gradbenem dnevniku:</t>
  </si>
  <si>
    <t>Nepredvidena dela in drobni material v višini 2 % od vrednosti načrtovanih del gradbenih in instalacijskih del</t>
  </si>
  <si>
    <t>Vsi materiali in izvedba morajo biti skladni s PZI projektno dokumentacijo št. 190020 ELEA iC in načrtom št.05-30-2854/2924, ki ga je izdelal JRS, d.d., Ljubljana, Litijska cesta 263., maj 2021 !</t>
  </si>
  <si>
    <t>SVETLOBNA OPREMA
Dobava in postavitev svetlobnega LED stebrička z naslednjimi lastnostmi:                                            1. Energijska učinkovitost svetila&gt; 100 lm/W
2. Razporeditev svetlobedirektna 
3. Priključna moč svetila &lt; 20 W
4. Barvna temperatura (CCT): ~ 3000 K
5. Svetlobni tok svetila &gt; 2000 lm
6. Kvaliteta led modulov MacAdam 3 ali boljše 
7. Indeks barvnega videza (CRI): &gt; 80
8. Zaščita : IP65
9. Montaža svetila: stoječe na tleh 
10. Višina svetlobnega stebrička ne sme presegati 1300 mm;
kompletno svetlobno mesto z ožičenjem
Izvajalec lahko po dogovoru z investitorjem izbere tudi tipski svetlobni stebriček »Svetlobni LED stebriček JRL 15W«, ki se uporablja na področju občine MOL ne glede na zgornje zahteve.</t>
  </si>
  <si>
    <t>DN100</t>
  </si>
  <si>
    <t>DN150</t>
  </si>
  <si>
    <t>DN15</t>
  </si>
  <si>
    <t>Izdelava, dobava in montaža ogledala v sanitarijah. Komplet z drobnim pritrdilnim materialom za montažo na steno. Pritrditev v obstoječo predelno steno. Izvedba po detajlu projektanta.</t>
  </si>
  <si>
    <t>Ogledalo dim. 200 x 120cm (L x H)</t>
  </si>
  <si>
    <t>6.1.1.00.02.</t>
  </si>
  <si>
    <t>6.1.1.00.02.01</t>
  </si>
  <si>
    <t>6.1.1.00.03.</t>
  </si>
  <si>
    <t>6.1.1.00.03.01</t>
  </si>
  <si>
    <t>6.1.1.00.04.</t>
  </si>
  <si>
    <t>6.1.1.00.04.01</t>
  </si>
  <si>
    <t>6.1.1.3.00.</t>
  </si>
  <si>
    <t>Splošne opombe pri izvedbi betonskih del</t>
  </si>
  <si>
    <t>6.1.1.3.00.01</t>
  </si>
  <si>
    <t xml:space="preserve">Vidni beton za neopaženo površino – posebna obdelava (preglednica N.6 SIST EN 13670/A101). Barvno odstopanje C3, tekstura T3, ravnost površine P2 zahteve so povzete po SIST TP CEN TR 15739:2009. (podroben opis zahtev je podan v tehničnem poročilu). Finalna obdelava površine betona je štokanje. Priporočeno je najprej brušenje, potem kitanje večjih luknjic in štokanje kot zadnja faza obdelave. Dilatacije je potrebno pred površinsko obdelavo zaščititi (ponavadi kitanje in ponovno rezanje po zaključeni obdelavi). Površina betona mora biti obdelana tako, da je dosežena odpornost proti zdrsu po metodi SRT (PTV) vsaj 45  na mokri površini in po nanosu zaščitnega sredstva po TSC 06-620:2002. </t>
  </si>
  <si>
    <t>6.1.1.3.00.02</t>
  </si>
  <si>
    <t>Pred začetkom del je obvezno potrebno izdelati dva vzorca velikosti vsaj 1,2 m2 (beton Dmax 16 in Dmax 32) na katerem se oceni videz in zaključno obdelavo, preveri zaščitni premaz in  preveri protidrsnost. Vzorec mora biti potrjen s strani projektanta pred začetkom del.</t>
  </si>
  <si>
    <t>6.1.1.3.00.03</t>
  </si>
  <si>
    <t>Na površinah kjer dostopajo intervencijska vozila morajo biti dilatacije mozničene. Rezanje navideznih dilatacij /reg (pri debelini tlaka 25 cm) je predvidoma na razdalji 5 m ob upoštevanju geometrijskega razmerje širina / dolžini elementa med dilatacijami, ki ne sme presegati vrednosti 1,7 (pravokotnik širine 1m je lahko dolžine največ 1,7 m). Na vsakih 20 m se izvedejo dodatne prostorske dilatacije širine 18-20mm. Pri razporeditvi dilatacij (navideznih in prostorskih) je obvezno potrebno upoštevati sestavo betona, čas rezanja dilatacij (čim prej), vrsto in dolžino nege betona, geometrijo prostora, vrste in globine armature v tlaku in prekinjenosti armature po poljih. Zahtevana je konstantna mokra nega betona najmanj 14 dni. Pred začetkom del izvajalec pripravi PIBK (projekt betona) kjer predlaga razporeditev dilatacij (navideznih in prostorskih) ter širino in globino dilatacij, ki jih mora odobriti/potrditi projektant.</t>
  </si>
  <si>
    <t>armatura (armaturna mreže Q503, robna stremena in palice); komplet z distančniki za zgornjo mrežo; Betonmax blitz art. 40311000 1 kom/m2, h=15cm (0,46 kg/kos) 
* količina armature ocenjena
* bazenska ploščad</t>
  </si>
  <si>
    <t>dilatacije v plošči širine 15 mm, z mozničenjem;
- izvedba z izvlekom lesene (gladke) deske š=15 mm, h=24 cm
- zapolnitev rege s penastim okroglim profilom Ø20 mm, zapolnitev fuge s trajnoelastičnim kitom
- vgrajevanje moznikov iz gladkih jeklenih palic Φ22 mm/30 cm, dolžina moznikov 800mm (S500-A). Moznik je izoliran, oblečen v bužirke (mozniki zajeti ločeno v sklopu armature)
* stiki med ploščami, dilatacija po celotni debelini plošče</t>
  </si>
  <si>
    <t>dilatacije v plošči širine 15 mm;
- izvedba z izvlekom lesene (gladke) deske š=15 mm, h=24 cm
- zapolnitev rege s penastim okroglim profilom Ø20 mm, zapolnitev fuge s trajnoelastičnim kitom
* stik med ploščo in objektom ali op. zidom, dilatacija po celotni debelini plošče</t>
  </si>
  <si>
    <t>dilatacijske fuge na stiku plošče z zunanjimi bazeni;
- izvedba z izvlekom lesene (gladke) deske š=20 mm, h=24 cm
- zapolnitev rege s penastim okroglim profilom Ø25 mm, zapolnitev fuge s trajnoelastičnim kitom
* zunanji bazen, dim. 13,5 x 11,0m; 1 kos
* čofotalnik; 1 kos
* plošča za tuš dim 1.90 x 3.00; 2 kos
* okrogla prebricirana plošča za tuš, dim fi 3.00; 2 kos
* razkuževalni bazen, dim 1.90 x 3.00 m; 2 kos</t>
  </si>
  <si>
    <t>Zaščita betona zunanjega tlaka z brezbarvno, hidrofobno anti-grafitno in olje/maščobo odporno zaščito, ki preprečuje nastajanje madežev in omogoča lažje vzdrževanje površin ( kot npr. ProtectGuard HD Heavy Duty, Guard Industrie ali enakovredno). Ustreznost premaza na površini se obvezno predhodno preveri na protidrsnost.</t>
  </si>
  <si>
    <t>6.1.1.4.01.01</t>
  </si>
  <si>
    <t>zaščita betona zunanjega tlaka, po zgornjem opisu
* St.3.2a_Streha - bazenska ploščad nad trening bazenom objekta B;
* St.3.2b_Streha - Bazenska ploščad nad garažo objekta D;</t>
  </si>
  <si>
    <t>PBZ.1 – prefabricirana plošča za razkuževalni bazen
Dim 1.90 x 3.00 z bočnim šprinklerjem in talnim odtokom – vse tesnjeno in vodoodporno, betonski tlak razreda najmanj C30/37 XC4/XD3/XF4/XM1 Dmax16 (ali Dmax 32 preverjeno na testnem polju), pripravljen z učinkovitim hiperplastifikatorjem pri tem mora biti vodocementno razmerje v/c &lt;0,43. V sestavo betona se doda tekoči dodatek za zmanjšanje krčenja zaradi izsuševanja (6-8 kg/m3 tekočega dodatka SRA 100, HaBe) in polipropilenska vlakna PP (0,9 kg/m3 vlaken Belmix dolžine 10 mm) ter po potrebi (obvezno v poletnem času) regulator vezanja Recover, Grace (1 -1,5 kg/m3 betona. Zaradi zagotavljanja čim bolj svetlo sive barve betona se le ta obvezno pripravi s čistim cementom tipa CEM I 42,5 ali tipa CEM II A-S 42,5 in svetlim agregatom obvezno kamnolomskega izvora (dolomit ali apnenec).</t>
  </si>
  <si>
    <t>6.1.1.4.02.02</t>
  </si>
  <si>
    <t>6.1.1.4.02.03</t>
  </si>
  <si>
    <t>6.1.1.4.05.</t>
  </si>
  <si>
    <t>6.1.1.4.05.01</t>
  </si>
  <si>
    <t>Nabava, dobava in izdelava hidroizolacijskega premaza na bazi sintetičnih smol in cementa (od poljubnega proizvajalca kot na primer: Mapelastic ali od drugega poljubnega proizvajalca z enakimi parametri v smislu kvalitete in funkcije, položeno pod keramično oblogo po navodilih proizvajalca, vključno z robnimi trakovi in manšetami, kot npr. MAPEBAND ali enakovredno.</t>
  </si>
  <si>
    <t>ZUNANJI OTROŠKI PLAVALNI BAZEN</t>
  </si>
  <si>
    <t>Ločilni sloj iz PE folije, vključno z izvedbo preklopov po načrtu
* preklopi niso upoštevani v količini in jih je potrebno zajeti v ceni na enoto;</t>
  </si>
  <si>
    <t>PE folija 0,18 mm (ločilna plast)
* St.4.1i_Streha - mali zunanji bazen - čofotalnik</t>
  </si>
  <si>
    <t>POGOJI ZA NABAVO, PREVZEM IN SKLADIŠČENJE
Nabava sadik
Pogoji za izbor sadik so višina in število odganjkov. 
drevoredna drevesa; 4-letne sadike, trikrat presajene, višina 500-600cm                                                                                                                                                                                                                                                                                                                                                                                             drevesa; 4-letne sadike, trikrat presajene, višina 300 – 350 cm
grmovnice; 2-letne sadike, enkrat presajene, višina 100-125 cm
popenjavke; min. 2 poganjka, dolžina 60-100 cm
Sadike se nabavijo po vrsti, količini in kvaliteti ter velikosti, ki bo opredeljena v projektantskem popisu v projektu za izvedbo. 
Izbrane sadike, v kolikor jih izvajalec zaradi objektivnih razlogov ne more nabaviti, po predhodnem posvetovanju s projektantom, možno nadomestiti s sorodnimi vrstami. Projektant opredeli lastnosti nadomestnih sadik (količina, velikost, starost, način sajenja idr.).
Pri prevzemu naj sadike ustrezajo vrstni sestavi, velikosti in številu poganjkov. Rastline morajo biti vzgojene, embalirane in transportirane v skladu z drevesničarskimi/gozdarskimi standardi. Potrebno je preprečiti izsušitev rastlin, prav tako je potrebno med transportom paziti, da ne pride do poškodb sadik. Izsušenih, bolnih ali prekomerno poškodovanih pošiljk rastlin se ne prevzema. Sprejemljiva količina poškodovanih sadik je do 5%.
Izvajalec je dolžan predložiti dokazilo o izvoru sadik. Sejanje (strojno). Količine površin in tratne mešanice za zatravljenje so opredeljene v tem poglavju pod sestavo S1 – zelenica  in S2 – cvetoči travnik.
Kosi se 2 krat letno za površine cvetočega travnika, ter vsaj 10x v rastni sezoni za vzdrževane trate.</t>
  </si>
  <si>
    <r>
      <t xml:space="preserve">Korito za popenjavke pri v garaži po sestavi </t>
    </r>
    <r>
      <rPr>
        <b/>
        <sz val="10"/>
        <color rgb="FF0070C0"/>
        <rFont val="Arial"/>
        <family val="2"/>
        <charset val="238"/>
      </rPr>
      <t>St.4.1l</t>
    </r>
  </si>
  <si>
    <t>Nabava, dovoz in vgradnja tamponskega drobljenca (Dmax=32) v deb. cca 10 cm</t>
  </si>
  <si>
    <t>Nabava, dovoz ter vgradnja s planiranjem in razstiranjem homogene zameljske mešanice rastnega substrata v razmerju humozna zemlja (1/3) in  peščena zemlja (2/3). V deb. 25-35 cm</t>
  </si>
  <si>
    <t>Nabava, dovoz in vgradnja zastirke iz pranega prodca frakcija 16-32mm, v deb. cca 8 cm</t>
  </si>
  <si>
    <t>Nabava, dovoz in polaganje PP/PES filc, 125 g/m2,</t>
  </si>
  <si>
    <r>
      <t xml:space="preserve">Korito za drevo v garaži po sestavi </t>
    </r>
    <r>
      <rPr>
        <b/>
        <sz val="10"/>
        <color rgb="FF0070C0"/>
        <rFont val="Arial"/>
        <family val="2"/>
        <charset val="238"/>
      </rPr>
      <t>St.4.1k</t>
    </r>
  </si>
  <si>
    <t>Nabava, dovoz ter vgradnja s planiranjem in razstiranjem homogene zameljske mešanice v razmerju 27% humozna zemlja kot npr. Humko Vulkanhum mix 60, 3% BIOVIN prah in 65% rjava zemlja I. kategorije, 5% peska frakcije 0-32mm. V deb. cca 145 cm</t>
  </si>
  <si>
    <t>Nabava, dovoz in vgradnja tamponskega drobljeneca (D=32-64) v deb. cca 50 cm</t>
  </si>
  <si>
    <r>
      <t xml:space="preserve">intenzivna ozelenitev - zelenica nad objektom po sestavi </t>
    </r>
    <r>
      <rPr>
        <b/>
        <sz val="10"/>
        <color rgb="FF0070C0"/>
        <rFont val="Arial"/>
        <family val="2"/>
        <charset val="238"/>
      </rPr>
      <t>St.4.1</t>
    </r>
  </si>
  <si>
    <t>Nabava, dovoz ter vgradnja s planiranjem in razstiranjem homogene zemeljske mešanice rastnega substrata v razmerju 1/3 humozne zemljein 2/3peščene rjave zemlje, v deb. cca 40 cm</t>
  </si>
  <si>
    <r>
      <t xml:space="preserve">intenzivna ozelenitev - trava na grušču po sestavi </t>
    </r>
    <r>
      <rPr>
        <b/>
        <sz val="10"/>
        <color rgb="FF0070C0"/>
        <rFont val="Arial"/>
        <family val="2"/>
        <charset val="238"/>
      </rPr>
      <t>St.4.1j</t>
    </r>
  </si>
  <si>
    <t>Nabava, dovoz ter vgradnja s planiranjem in razstiranjem homogene zemeljske mešanice rastnega substrata v razmerju 65% drobljenca 32/45mm; 20% šote, 15% humozne zemlje, v deb. cca 17 cm</t>
  </si>
  <si>
    <t>6.1.3.01.04.02</t>
  </si>
  <si>
    <t>Nabava, dovoz in vgradnja zastirke iz pranega prodca frakcija 16-32mm, v deb. cca 23 cm</t>
  </si>
  <si>
    <r>
      <t xml:space="preserve">intenzivna ozelenitev - tumulusi z drevesi po sestavi </t>
    </r>
    <r>
      <rPr>
        <b/>
        <sz val="10"/>
        <color rgb="FF0070C0"/>
        <rFont val="Arial"/>
        <family val="2"/>
        <charset val="238"/>
      </rPr>
      <t>St.4.1a</t>
    </r>
  </si>
  <si>
    <t>Nabava, dovoz ter vgradnja s planiranjem in razstiranjem homogene zemeljske mešanice rastnega substrata v razmerju humozna zemlja kot npr. Humko Vulkanhum mix 60 + BIOVIN prah 30%,  rjava zemlja I. Kategorije 45% in peščena rjava zemlja 25% ., v deb. 140 - 240 cm</t>
  </si>
  <si>
    <r>
      <t xml:space="preserve">zelenica - raščen teren po sestavaha </t>
    </r>
    <r>
      <rPr>
        <b/>
        <sz val="10"/>
        <color rgb="FF0070C0"/>
        <rFont val="Arial"/>
        <family val="2"/>
        <charset val="238"/>
      </rPr>
      <t>Tz.4.2</t>
    </r>
    <r>
      <rPr>
        <sz val="10"/>
        <color rgb="FF0070C0"/>
        <rFont val="Arial"/>
        <family val="2"/>
        <charset val="238"/>
      </rPr>
      <t xml:space="preserve"> in </t>
    </r>
    <r>
      <rPr>
        <b/>
        <sz val="10"/>
        <color rgb="FF0070C0"/>
        <rFont val="Arial"/>
        <family val="2"/>
        <charset val="238"/>
      </rPr>
      <t>Tz.4.1</t>
    </r>
  </si>
  <si>
    <t>6.1.3.01.07.01</t>
  </si>
  <si>
    <t>Dovoz kvalitetnega humusa z gradbiščne deponije (brez dobave) ter sejanje in razstiranje in fino planiranje  humusa cca 0,15m3/m2
OP.: v primeru da obstoječega humusa ni dovolj oz. je neprimeren, je potrebno zagotoviti dobavo humusa!</t>
  </si>
  <si>
    <r>
      <t>živa meja po sestavi</t>
    </r>
    <r>
      <rPr>
        <b/>
        <sz val="10"/>
        <color rgb="FF0070C0"/>
        <rFont val="Arial"/>
        <family val="2"/>
        <charset val="238"/>
      </rPr>
      <t xml:space="preserve"> St.4.1g</t>
    </r>
  </si>
  <si>
    <t>Nabava, dovoz ter vgradnja s planiranjem in razstiranjem homogene zameljske mešanice rastnega substrata v razmerju humozna zemlja (1/3) in  peščena zemlja (2/3). V deb. cca 35 cm</t>
  </si>
  <si>
    <t>6.1.3.01.09.</t>
  </si>
  <si>
    <r>
      <t>grmovnice po sestavi</t>
    </r>
    <r>
      <rPr>
        <b/>
        <sz val="10"/>
        <color rgb="FF0070C0"/>
        <rFont val="Arial"/>
        <family val="2"/>
        <charset val="238"/>
      </rPr>
      <t xml:space="preserve"> Tz.4.3.</t>
    </r>
  </si>
  <si>
    <t>6.1.3.01.09.01</t>
  </si>
  <si>
    <t>Dovoz kvalitetnega humusa z gradbiščne deponije (brez dobave) ter sejanje in razstiranje in fino planiranje humusa cca 0,30m3/m2
OP.: v primeru da obstoječega humusa ni dovolj oz. je neprimeren, je potrebno zagotoviti dobavo humusa!</t>
  </si>
  <si>
    <r>
      <t xml:space="preserve">greda z bambusi objekt C po sestavi </t>
    </r>
    <r>
      <rPr>
        <b/>
        <sz val="10"/>
        <color rgb="FF0070C0"/>
        <rFont val="Arial"/>
        <family val="2"/>
        <charset val="238"/>
      </rPr>
      <t>ST.4.1m</t>
    </r>
  </si>
  <si>
    <t>Nabava, dovoz ter vgradnja s planiranjem in razstiranjem homogene zameljske mešanice v razmerju 27% humozna zemlja kot npr. Humko Vulkanhum mix 60, 3% BIOVIN prah in 65% rjava zemlja I. kategorije, 5% peska frakcije 0-32mm. V deb. cca 45 cm</t>
  </si>
  <si>
    <t>Nabava, dobava  travne ruše - travni tepih - travna mešanica za večje obremenitve</t>
  </si>
  <si>
    <t xml:space="preserve">ŽIVA MEJA </t>
  </si>
  <si>
    <t>6.1.3.2.02.01</t>
  </si>
  <si>
    <t>6.1.3.2.02.02</t>
  </si>
  <si>
    <t>6.1.3.2.02.03</t>
  </si>
  <si>
    <t>Nabava in dobava grmovnic, 60-80</t>
  </si>
  <si>
    <t>Zasaditev grmovnic, 100-125
Zemeljska dela se izvede po DIN 18 915. Sajenje se izvede v skladu z vrtnarskimi standardi in po DIN 18 916.
Ne sme se saditi pri nizkih temperaturah, ko zemlja začne zmrzovati ali je že zmrznjena. 
Listopadne grmovnice je potr</t>
  </si>
  <si>
    <t>POPENJAVKE
Popenjalke se sadi skladno z zasaditvenim načrtom in gostoto sajenja definirano v TP. 
Sadike se dobavi v lončkih/kontejnerjih in se sadijo skladno z vrtnarskimi standardi.
(upoštevati vse potrebne materiale, delo in prenose; npr. zakoličenje, izkop sadilne jame 1.5 premera kor.grude, priprava tal z odvozom 1/2 izkopanega
materiala, dobava in dodajanje humusa – 0.04 m3 /kos, mešanje z izkopano zemljo, sajenje sadike velikosti 60-100 cm / 3L, gnojenje, oblikovanje zalivalne sklede, zalivanje, dveletno vzdrževanje (zalivanje, dognojevanje, košnja, obrezovanje)) 
Po sajenju se površino tal prekrije s filcem in 5 cm debelo plastjo zastirke – naravnega pranega prodca, ki preprečuje razrast plevelov in pomaga ohraniti vlago.</t>
  </si>
  <si>
    <t>Nabava in dobava popenjavk Parthenocissus tricuspidata 'Veitchii', 60-100cm</t>
  </si>
  <si>
    <t>Zasaditev popenjavk Parthenocissus tricuspidata 'Veitchii', 60-100cm, z zastiranjem korit/gred s pranim prodcem - zastirka.</t>
  </si>
  <si>
    <t>Nabava in dostava drevorednih dreves h=400-500cm</t>
  </si>
  <si>
    <t>6.1.3.2.07.01</t>
  </si>
  <si>
    <t>6.1.3.2.07.02</t>
  </si>
  <si>
    <t>6.1.3.2.07.03</t>
  </si>
  <si>
    <t>sajenje drevorednih dreves (upoštevati vse potrebne materiale, delo in prenose; npr. zakoličenje, izkop sadilne jame 100 x 100 x 100 cm, priprava tal z odvozom izkopanega materiala na
deponijo, dobava in dodajanje humusa, sajenje drevesa z obsegom debla 18/20, višine 400 - 500 cm, gnojenje, dobava in opiranje na konstrukcijo podpornega kola, vezanje s trakovi, oblikovanje zalivalne sklede, zalivanje, dveletno vzdrževanje - zalivanje, dognojevanje, košnja, obrezovanje)</t>
  </si>
  <si>
    <t>Nabava in dostava parkovnih dreves h=300-350cm</t>
  </si>
  <si>
    <t>6.1.3.2.08.04</t>
  </si>
  <si>
    <t>6.1.3.2.08.05</t>
  </si>
  <si>
    <t>6.1.3.2.08.06</t>
  </si>
  <si>
    <t>6.1.3.2.08.07</t>
  </si>
  <si>
    <t>6.1.3.2.08.08</t>
  </si>
  <si>
    <t>6.1.3.2.08.09</t>
  </si>
  <si>
    <t>6.1.3.2.08.10</t>
  </si>
  <si>
    <t xml:space="preserve">sajenje parkovnih dreves;
(upoštevati vse potrebne materiale, delo in prenose; npr. zakoličenje, izkop sadilne jame 100 x 100 x 100 cm, priprava tal z odvozom izkopanega materiala na
deponijo, dobava in dodajanje humusa, sajenje drevesa z obsegom debla 16/18, višine 300 - 350 cm, gnojenje, dobava in opiranje na konstrukcijo podpornega kola, vezanje s trakovi, oblikovanje zalivalne sklede, zalivanje, dveletno vzdrževanje - zalivanje, dognojevanje, košnja, obrezovanje) </t>
  </si>
  <si>
    <t>Nabava in dobava količkov za drevesa in armaturnih mrež pod drevesa</t>
  </si>
  <si>
    <t>6.1.3.2.09.01</t>
  </si>
  <si>
    <t>6.1.3.2.09.02</t>
  </si>
  <si>
    <t>Nabava, dobava in vgradnja armaturnih mrež pod drevesa kot npr. R-503
OP.: podana količina je ocenjena!</t>
  </si>
  <si>
    <t>6.1.3.2.09.03</t>
  </si>
  <si>
    <t>6.1.3.2.11.</t>
  </si>
  <si>
    <t>6.1.3.2.11.01</t>
  </si>
  <si>
    <t>Nabava in dobava bambusov Bambusa chungiii (White Bamboo), 250-300cm</t>
  </si>
  <si>
    <t>6.1.3.2.11.02</t>
  </si>
  <si>
    <t>6.1.3.2.11.03</t>
  </si>
  <si>
    <t>Zasaditev bambusov Bambusa chungiii (White Bamboo),250-300cm, z zastiranjem korit/gred s pranim prodcem - zastirka.</t>
  </si>
  <si>
    <t>6.1.4.1.01.01</t>
  </si>
  <si>
    <t>KLOP KO2 - Klop dimenzije 60x45x240 cm, brez naslona;
klop je izdelana po detajlih v načrtih KA, iz mikroarmiranega brušenega betona - v naravni barvi umetnega kamna. 
Postavitev direktno na utrjeno površino brez temelja.
* Glej detajl na listu št. 3.3.1.
OP.: v ceni zajeti tudi ves potreben beton, opaže in armaturo!</t>
  </si>
  <si>
    <t>Dobava in montaža zunanje športne opreme, vključno z morebitno podkonstrukcijo in vsemi pritrdilnimi in sidrnimi elementi (tudi vrtanje)</t>
  </si>
  <si>
    <t>6.1.4.2.01.06</t>
  </si>
  <si>
    <t>Dobava in montaža kovinske ograje, komplet z vsemi temelji, zemeljskimi deli, pripadajočimi vrati, vsem pritrdilnim, vijačnim in sidrnim materialom; 
* izmere in obračun po dolžini ograje;</t>
  </si>
  <si>
    <t>Izdelava, dostava in montaža varovalne kovinske cevne ograje v skupni dolžini  226,70tm in H=2,20m, vključno z vrati 
1x servisna vrata VO1; Vrata iz kovinskega okvirja dim. 1485/1660/100 mm iz ploščatih profilov 100x12 mm z dodatnim zavetrovanjem, na katerega so privarjene palice fi 38 mm, s stebrički iz škatlasih profilov dim. 60/100/6 mm, v celoti vroče cinkana in prašno barvana po izboru arhitekta. 
Opremljena so z nastavkom z luknjo za zaklepanje z žabico, nasadili  ter zatičem in temeljena na povezovalnem temelju oz. zidcu širine 30 cm, pod vrati., 
2x evakuacijska vrata in 1x dostavna vrata VOe1. Vrata iz kovinskega okvirja dim. 1420/1660/100 mm iz ploščatih profilov 100x10 mm, na katerega so privarjene palice fi 38 mm, s stebrički iz škatlasih profilov dim. 60/100/6 mm, v celoti vroče cinkana in prašno barvana po izboru arhitekta. 
Opremljena so s panično kljuko s potisnim drogom po standardu SIST EN 1125, z elektronsko magnetno ključavnico, ki je vezana na požarno centralo, nasadili ter varovalom za prste. (glej Načrt požarne varnosti).
Skladno z KA načrtom, glej DETAJL OGRAJE OB GARAŽNI ODPRTINI in EVAKUACIJSKIH VRAT VOE-1  list št. 3.2.1, DETAJL OGRAJE OKOLI KOMPLEKSA in SERVISNIH VRAT VO-1 list št. 3.2.2, EVAKUACIJSKA VRATA VOE1 IN OGRAJA OB SEVERNI FASADI KOPALIŠČA list št. 3.2.3
Površina / barva: Vsi jekleni deli vroče cinkani in prašno barvani v antracit sivo barvo (RAL 7016).
Komplet z vsem potrebnim vijačnim, pritrdilnim, sidrnim materialom za pritrjevanje na že pripravljen AB zidec višine 45cm (zajet v popisu arh).
OP.: v ceni postavke zajeti tudi pripadajoča vrata!</t>
  </si>
  <si>
    <t>Nabava, dostava in montaža  nizke panelne žičnate ograje  v skupni dolžini 1x 113 tm s tremi prehodi brez vrat vključno s temelji</t>
  </si>
  <si>
    <t>Izdelava, dostava in montaža varovalne kovinske cevne ograje H=2,20m, 
Ograjo sestavljajo palice iz vertikalnih cevnih profilov fi 38 mm, dol. 9500 mm, varjene na dva povezovalna profila 30/60 mm, sidrana v točkovne AB temelje (60/30/60cm), na višini 1,7 m so palice medsebojno dodatno stabilizirane s paličnim okroglim jeklom Ø 12 mm. Ograja je v celoti vroče cinkana in dvakrat prašno barvana v RAL tonu po izbiri arhitekta. Ograja je sestavljena iz segmentov dolžine ca. 2100 mm, posamezni segmenti so med seboj povezani z vijačenjem.
vključno z 2x vrati, ki so zajeta ločeno!
OP.: glej detajle!
Površina / barva: Vsi jekleni deli vroče cinkani in prašno barvani v antracit sivo barvo (RAL 7016).
Komplet z vsem potrebnim vijačnim, pritrdilnim, sidrnim materialom za pritrjevanje
OP.: v ceni zajti tudi izkope in dobavao betona, opažov in armature ter izvedbo temeljev ograje skladno z načrti!</t>
  </si>
  <si>
    <t>Izdelava, dostava in montaža servisnih vrat - VO2; KOVINSKA VRATA s polnilom iz cevi h=220 cm za vzdrževanje: VVrata sestavljajo okvirji dim. 1500/1050/200 mm iz ploščatih profilov 100x10 mm, v katere so privarjene palice fi 33 mm, s stebrički iz škatlasih profilov dim. 60/200/6 mm, v celoti vroče cinkana in prašno barvana po izboru arhitekta. Opremljena so s kljuko in cilindrično ključavnico, nasadili  ter zatičem in temeljena na točkovnih betonskih temeljih dim. 60x30x60 cm.
Dvokrilna vrata velikosti: 300/215 cm, glej načrt vrat. 
Površina / barva: Vsi jekleni deli vroče cinkani in prašno barvani v antracit sivo barvo (RAL 7016).
Komplet z vsem potrebnim vijačnim, pritrdilnim, sidrnim materialom za pritrjevanje.</t>
  </si>
  <si>
    <t>6.1.4.3.01.06</t>
  </si>
  <si>
    <t>Izdelava, dostava in montaža evakuacijskih vrat VOE2; h=1,20m. Vrata iz kovinskega okvirja dim. 1480/1050/100 mm iz ploščatih profilov 100x10 mm, na katerega so privarjene palice fi 33 mm, s stebrički iz škatlasih profilov dim. 60/100/6 mm, stebrički se s strani sidrajo v AB parapet na vsaki strani, v celoti vroče cinkana in prašno barvana po izboru arhitekta. 
Opremljena so s panično kljuko s potisnim drogom po standardu SIST EN 1125, z elektronsko magnetno ključavnico, ki je vezana na požarno centralo, nasadili ter varovalom za prste. (glej Načrt požarne varnosti).
Enokrilna vrata velikosti: 150/120 cm.  Skladno z KA načrtom, glej EVAKUACIJSKA VRATA VOE2 OB ATRIJU Z DREVESOM list št. 3.2.4
Površina / barva: Vsi jekleni deli vroče cinkani in prašno barvani v antracit sivo barvo (RAL 7016).
Komplet z vsem potrebnim vijačnim, pritrdilnim, sidrnim materialom za pritrjevanje.</t>
  </si>
  <si>
    <t>Izdelava, dobava in montaža prefabriciranih AB elementov - plošč in stopnic, vključno z izvedbo podlage ter fugiranjem stikov in vsemi pomožnimi deli. 
* Vzorec potrdi KA projektant!
* vključno z izdelavo delavniškega načrta izvajalca!
OP.: v ceni zajeit ves potreben beton, opaže in armaturo!
OP.: v ceni zajeti tudi ustrezno pripravo podlage in rezanja skladno z načrti!</t>
  </si>
  <si>
    <t>6.1.4.4.01.02</t>
  </si>
  <si>
    <t>6.1.4.4.01.03</t>
  </si>
  <si>
    <t>Izdelava, dobava in vgradnja prefabriciranih betonskih štokanih stopnic                     
Vključno z pripravo peščene posteljice; pesek 4/8 mm v deb. 8,0 cm in tamponski drobljenec v deb. 43 cm po sestavah St.4.1e*
dim. prefabrikatov (stopnic) cca. 17/30/250 cm
OP.: v ceni zajeti tudi vse potrebne odreze!</t>
  </si>
  <si>
    <t>Vsi materiali in izvedba morajo biti skladni s PZI projektno dokumentacijo št. 190020 ELEA iC in načrtom št.190020-ZPU</t>
  </si>
  <si>
    <t>Dobava in polaganje PE100 PN10 SDR17 kanalizacijskih cevi, z vsemi fazonskimi kosi, tesnili ter priključki na jaške in obstoječo kanalizacijsko cev z vsemi potrebnimi deli</t>
  </si>
  <si>
    <t>d 200</t>
  </si>
  <si>
    <t>Dobava in polaganje PVC kanalizacijskih cevi, z vsemi fazonskimi kosi, tesnili ter priključki na jaške</t>
  </si>
  <si>
    <t>DN 200 mm, SN8</t>
  </si>
  <si>
    <t>6.1.5.01.05.02</t>
  </si>
  <si>
    <t>DN 400 mm, SN8</t>
  </si>
  <si>
    <t>Polno obbetoniranje kanalizacije pod temeljno plošči v garaži in ploščadi, komplet s sidranjem betona v ploščo</t>
  </si>
  <si>
    <t>Dobava in vgradnja betonskega revizijskega jaška, kompletno z izdelavo podložnega betona C12/15, obbetoniranjem jaška iz betona C16/20, s plastificirano muldo v rumeni barvi, s pripravljenimi preboji.</t>
  </si>
  <si>
    <t>BC Jašek DN 1000 mm, globine 0,0-1,0 m</t>
  </si>
  <si>
    <t>BC Jašek DN 1000 mm, globine 2,5-2,5 m</t>
  </si>
  <si>
    <t>BC Jašek DN 1000 mm, globine 3,0 m</t>
  </si>
  <si>
    <t>Izvedba AB jaška, kompletno z opaži in armaturo, odprtinami, muldo, pokrovi v ločeni postavki (po detajlu iz načrta št.190020-ZPU)</t>
  </si>
  <si>
    <t>Dobava in vgradnja vtočnega jaška (požiralnika) iz armiranega poliestra, z vtokom pod robnikom, kompletno z izdelavo podložnega betona C10/12, obbetoniranjem jaška iz betona C25/30, komplet s temenskimi priključki na javni kanal</t>
  </si>
  <si>
    <t>6.1.5.01.10.02</t>
  </si>
  <si>
    <t>Potopna črpalka:</t>
  </si>
  <si>
    <t>6.1.5.01.10.02a</t>
  </si>
  <si>
    <t>kot na primer SL1.80.100.40.4.51D.C ali enakovredna:
Nesamosesalna, enostopenjska centrifugalna črpalka, zasnovana za ravnanje z odpadnimi in tehnološkimi vodami ter nefiltriranimi surovimi odplakami.
Črpalka je zasnovana za občasno in neprekinjeno delovanje v potopljenem okolju. 
Revolucionarni tekač S-tube® omogoča prost sferični prehod trdnih delcev do 80 mm in je primeren za odpadne vode z vsebnostjo suhe snovi do
3 %. Zaradi edinstvenega sistema sestavljanja s pomočjo spone iz nerjavečega jekla, je razstavljanje črpalke izmotorne enote za servisiranje in pregled enostavno opravilo. Ne potrebujete nikakršnega posebnega orodja. Cevna priključitev poteka preko prirobnice DIN.
Električni podatki:
Vhodna moč - P1: 4.8 kW
Nominalna moč - P2: 4 kW
Omrežna frekvenca: 50 Hz
Nominalna napetost: 3 x 380-415 V
Napetostna toleranca: +10/-10 %
Maks. število vklopov v uri: 20
Nominalni tok: 10.1-10.1 A
RequestedVoltage: 400 V
RatedCurrentAtThisVoltage: 10.1 A
Zagonski tok: 65 A
Cos phi - faktor moči: 0.72
Cos phi - faktor moči pri 3/4 obremenitvi: 0.63
Cos phi - faktor moči pri 1/2 obremenitvi: 0.50
Nominalna hitrost: 1464 rpm
Izkoristek motorja pri polni obremenitvi: 87.4 %
Izkoristek motorja pri 3/4 obremenitvi: 87.1 %
Izkoristek motorja pri 1/2 obremenitvi: 85.0 %
Št. polov: 4
Način zagona: zvez./trik.
Razred zaščite (IEC 34-5): IP68
Izolacijski razred (IEC 85): H
Eksplozijska zaščita: ne
Dolžina kabla: 10 m
Tip kabla: LYNIFLEX</t>
  </si>
  <si>
    <t>6.1.5.01.10.02b</t>
  </si>
  <si>
    <t>Tehnični podatki:
Izračunani pretok: 33.3 l/s
Izračunani tlak: 8.057 m 
Dejanski premer tekača: 261 mm 
Tip tekača: S-TUBE
Maks. velikost delcev: 80 mm
Primarno tesnilo osi: SIC/SIC
Sekundarno tesnilo osi: CARBON/CERAMICS
Odobritve na napisni tablici: CE, EN12050-1
Toleranca krivulje: ISO9906:2012 3B2
Materiali:
Ohišje črpalke: Siva litina
EN 5.1301 EN-GJL-250
Tekač: Siva litina
EN 5.1301 EN-GJL-250
Motor: EN-GJL-250
Montaža:
Maximum ambient temperature: 40 °C
Standard prirobnic: DIN
Sesalni priključek črpalke: 100
Tlačni priključek črpalke: 100
Tlačna ocena: PN 10
Maks. vgradna globina: 20 m
Sistem za avtomatski priklop: 96090994
Velikost črpalke: C</t>
  </si>
  <si>
    <t>6.1.5.01.10.02c</t>
  </si>
  <si>
    <t>Električni podatki:
Vhodna moč - P1: 4.8 kW
Nominalna moč - P2: 4 kW
Omrežna frekvenca: 50 Hz
Nominalna napetost: 3 x 380-415 V
Napetostna toleranca: +10/-10 %
Maks. število vklopov v uri: 20
Nominalni tok: 10.1-10.1 A
RequestedVoltage: 400 V
RatedCurrentAtThisVoltage: 10.1 A
Zagonski tok: 65 A
Cos phi - faktor moči: 0.72
Cos phi - faktor moči pri 3/4 obremenitvi: 0.63
Cos phi - faktor moči pri 1/2 obremenitvi: 0.50
Nominalna hitrost: 1464 rpm
Izkoristek motorja pri polni obremenitvi: 87.4 %
Izkoristek motorja pri 3/4 obremenitvi: 87.1 %
Izkoristek motorja pri 1/2 obremenitvi: 85.0 %
Št. polov: 4
Način zagona: zvez./trik.
Razred zaščite (IEC 34-5): IP68
Izolacijski razred (IEC 85): H
Eksplozijska zaščita: ne
Dolžina kabla: 10 m
Tip kabla: LYNIFLEX
Drugo:
Neto teža: 148 kg</t>
  </si>
  <si>
    <t>6.1.5.01.10.03</t>
  </si>
  <si>
    <t>Avtomatska sklopna naprava (Auto coupling set)</t>
  </si>
  <si>
    <t>6.1.5.01.10.03a</t>
  </si>
  <si>
    <t>Sklopna naprava za prižemni spoj je namenjena povezavi Grundfosove potopne črpalke za odpadne vode z fiksno cevno napeljavo in se sestoji iz:
1 kom Nosilec s kolenom (Baseplate)
1 kom Objemni drsnik na vodilu (Guide Claw)
1 kom zgornji pritrdilec vodil
Po potrebi komplet vijaki in tesnilo za pritrditev objemnega drsnika  na črpalko</t>
  </si>
  <si>
    <t>6.1.5.01.10.03b</t>
  </si>
  <si>
    <t xml:space="preserve">Montaža: 
Maks. delovni tlak: 10 bar 
Tip vhodnega priključka: DIN 
Tip izhodnega priključka: DIN 
Velikost vhodnih priključkov: DN100 
Velikost izhodnega priključka: DN 150
Flange pressure class: PN10/16 
Flange standard: DIN EN 1092-1 
Število sidrirnih vijakov: 0 
Število priključnih enot: 1 
Number of washers: 0 
Number of nuts: 0 
Število tesnil: 1
Št. profiliranih tesnil: 1
Št. vodilnih kosov: 1
Št. vijakov: 8
Number of guide rail holders: 1 </t>
  </si>
  <si>
    <t>6.1.5.01.10.03c</t>
  </si>
  <si>
    <t xml:space="preserve">Drugo: Neto teža: 94,2 kg 
Bruto teža: 94,2 kg 
Volumen pošiljanja: 0,168 m³ </t>
  </si>
  <si>
    <t>6.1.5.01.10.03d</t>
  </si>
  <si>
    <t>Dodatno:
2 kom Vodilo izdelano iz jeklenih nerjavečih cevi fi60,3x2,9 dolžine 3540 mm,vključno pomožni material za montažo</t>
  </si>
  <si>
    <t>6.1.5.01.10.03e</t>
  </si>
  <si>
    <t>4 kom sidrni vijaki M16 x150 mm</t>
  </si>
  <si>
    <t>6.1.5.01.10.04</t>
  </si>
  <si>
    <t>6.1.5.01.10.05</t>
  </si>
  <si>
    <t>Dvižna veriga, krmilna enota nivoja vklaplja in izklaplja črpalke glede na nivo
tekočine, ki jo merijo potopna stikala ali senzor tlaka. Ko je dosežen
nivo vklopa, se črpalka vklopi, ko pa se nivo tekočine spusti na nivo
izklopa, krmilna enota izklopi črpalko. V primeru visokega nivoja
vode v zbiralniku ali okvare senzorja se aktivira alarm.
Osnovne nastavitve je mogoče konfigurirati na upravljalni plošči,
dodatne nastavitve pa v aplikaciji Grundfos GO Remote. V aplikaciji
Grundfos GO Remote si lahko ogledate tudi pomembne parametre
delovanja.</t>
  </si>
  <si>
    <t>6.1.5.01.10.06</t>
  </si>
  <si>
    <t>Prirobnični nožasti zasun DN 150 PN10, izdelan iz:
• Vsi deli iz litega železa so iz nodularne litine, z epoksi prašno prevleko
• Vreteno, nožastega zapirala iz nerjavečega jekla
• medprirobnična dolžina po EN 558 - 1 GR 14
• dopusten delovni tlak do MOP (PN) 10
• posluževanje z ročnim kolesom
• Prirobnice, velikost v skladu z EN 1092-2, izvrtane
v skladu z EN 1092-2 | Standard PN 10;
Vključno ročno kolo No.7800, tesnilni vijačni in pomožni material,;</t>
  </si>
  <si>
    <t>6.1.5.01.10.07</t>
  </si>
  <si>
    <t>Krogelni nepovratni ventil DN 150 PN10, namenjen za verikalno vgradnjo s pretokom navzgor in horizontalno vgradnjo
(Pri horizontalni vgradnji namestite ohišje krogle pod osjo cevi)
• Minimalna Tlačna izguba
• Tiho delovanje in robustna izvedba
• odporen proti koroziji
• Sistem zapiranja: kroglo dvigne pretočni medij in pritisne na stran smer toka je običajno odprta
Pri povratnem toku kroglo tok potegne na sedež in pretočna smer je zaprta
• Tesnjenje, zagotavlja elastomerna prevleka na krogli</t>
  </si>
  <si>
    <t>6.1.5.01.10.08</t>
  </si>
  <si>
    <t>Prirobnični hlačni spoj DN 150 NP10, izdelan iz nerjavečih jeklenih cevi, varilnih lokov in prirobnic v varjeni izvedbi, okvirna medosna razdalja hlač 916 mm prilagoditi pri montaži po preverbi razdalje avtomatskih sklopnih naprav, vključno varilni, tesnilni, vijačni in pomožni material za montažo Prirobnice po DIN2576 certifikat EN10204/3.1 
Material: AISI 304</t>
  </si>
  <si>
    <t>6.1.5.01.10.09</t>
  </si>
  <si>
    <t>FF fazonski kos DN 150 x1538, izdelan iz jeklenih nerjavečih cevi in prirobnic po DIN2576 certifikat EN10204/3.1, vključno varilni in pomožni material za montažo.
Dolžina L=1538 mm
Material: AISI 304</t>
  </si>
  <si>
    <t>6.1.5.01.10.10</t>
  </si>
  <si>
    <t>Varilna redukcija R200/150 L=224 mm, izdelana iz nerjavečega jekla, na eni strani z varlno prirobnico DN200 po DIN2576 certifikat EN10204/3.1, na dru brez prirobnice za varenje na cev DN150, vključno varilni vijačnitesnilni in pomožni material za montažo
Material: AISI 304</t>
  </si>
  <si>
    <t>6.1.5.01.10.11</t>
  </si>
  <si>
    <t>FF kos s tesnilnim obročem za vbetoniranje DN200 PN10, izdelan iz jeklenih nerjavečih cevi in prirobnic po DIN2576 certifikat EN10204/3.1, vključno varilni in pomožni material za montažo.
Dolžina L=500 mm
Material: AISI 304</t>
  </si>
  <si>
    <t>6.1.5.01.10.12</t>
  </si>
  <si>
    <t>Varilni lok iz nerjavečega jekla DN150 PN10, vključno varilni in pomožni material za montažo
Material: AISI 304</t>
  </si>
  <si>
    <t>6.1.5.01.10.13</t>
  </si>
  <si>
    <t>Brezšivne inox cevi  materiala AISI 304,   vključno varilni pritrdilni in pomožni material za montažo; DN150 (fi168,3x4)</t>
  </si>
  <si>
    <t>6.1.5.01.10.14</t>
  </si>
  <si>
    <t>PE100 končnik SDR17, DN 200</t>
  </si>
  <si>
    <t>6.1.5.01.10.15</t>
  </si>
  <si>
    <t>Jeklena galvanizirana leteča prirobnica NP10vključno vijačni ter pomožni material za montažo DN 200/200</t>
  </si>
  <si>
    <t>6.1.5.01.10.16</t>
  </si>
  <si>
    <t>PE elektrovarilna spojka ELGEF SDR17 vključno pomožni material za montažo; DN 200 PN 10</t>
  </si>
  <si>
    <t>6.1.5.01.11.02</t>
  </si>
  <si>
    <t>6.1.5.01.11.02a</t>
  </si>
  <si>
    <t>Nesamosesalna, enostopenjska centrifugalna črpalka, zasnovana za ravnanje z odpadnimi in tehnološkimi vodami ter nefiltriranimi surovimi odplakami.
Črpalka je zasnovana za občasno in neprekinjeno delovanje v potopljenem okolju. Enokanalni tekač lahko sprejme trdne delce do velikosti 100 mm.
Sistem za prilagajanje sesalne rege tekača SmartTrim omogoča ohranjanje najboljše učinkovitosti celotno življenjsko dobo črpalke.
Črpalka je opremljena z robustnim dvižnim nosilcem, ki olajša transport in montažo na mestu uporabe. Sistem tesnil Grundfos SmartSeal pri montaži na avtomatski priklop zagotavlja popolnoma tesno povezavo. Cevna priključitev poteka preko prirobnice DIN.</t>
  </si>
  <si>
    <t>6.1.5.01.11.02b</t>
  </si>
  <si>
    <t>Tehnični podatki: 
Izračunani pretok: 88.7 l/s 
Izračunani tlak: 10.11 m 
Dejanski premer tekača: 261 mm 
Tip tekača: 1-KANALNI 
Maks. velikost delcev: 100 mm 
Primarno tesnilo osi: SIC-SIC 
Sekundarno tesnilo osi: SIC-CARBON 
Odobritve na napisni ploščici: CE, EAC 
Toleranca krivulje: ISO9906:2012 3B 
Materiali: 
Ohišje črpalke: Siva litina EN 1561 EN-GJL-250 AISI A48 30 
Tekač: Siva litina EN 1561 EN-GJL-250 AISI A48 30 
Motor: Siva litina EN 1561 EN-GJL-250 AISI A48 30 
Montaža: 
Razpon temperature okolice: -20 .. 40 °C 
Tip priključka: DIN 
Velikost izhodnega priključka: DN 200 
Maks. vgradna globina: 20 m 
Sistem za avtomatski priklop: 96641489 
Podnožje: 9678948 
Velikost črpalke: 54</t>
  </si>
  <si>
    <t>6.1.5.01.11.02c</t>
  </si>
  <si>
    <t xml:space="preserve">Električni podatki: 
Vhodna moč - P1: 16 kW 
Nominalna moč - P2: 13.5 kW 
Omrežna frekvenca: 50 Hz 
Nominalna napetost: 3 x 400 V Napetostna toleranca: +10/-10 % Maks. število vklopov v uri: 20 
Nominalni tok: 34/20 A
Maksinalna poraba toka: 34 A 
Zagonski tok: 166 A 
Nominalni tok brez obremenitve: 26 A 
Nominalna hitrost: 1452 rpm 
Izkoristek motorja pri polni obremenitvi: 82 % 
Izkoristek motorja pri 3/4 obremenitvi: 82 % 
Izkoristek motorja pri 1/2 obremenitvi: 78 % 
Št. polov: 4 
Način zagona: Zvezda/delta 
Razred zaščite (IEC 34-5): IP68 
Izolacijski razred (IEC 85): F 
Eksplozijska zaščita: ne 
Standard Ex-zaščite: N 
Dolžina kabla: 10 m 
Tip kabla: H07RN-F AT 
Winding resistance: 0.740 Ohm 
Cos phi 1/1: 0.70 
Cos phi 1/2: 0.50 
Cos phi 3/4: 0.62 </t>
  </si>
  <si>
    <t>6.1.5.01.11.02d</t>
  </si>
  <si>
    <t>Drugo:
Neto teža: 360 kg
Bruto teža: 450 kg</t>
  </si>
  <si>
    <t>6.1.5.01.11.03</t>
  </si>
  <si>
    <t>6.1.5.01.11.03a</t>
  </si>
  <si>
    <t>Št. proizvoda: 96641489
Sklopna naprava za prižemni spoj je namenjena povezavi Grundfosove potopne črpalke za odpadne vode z fiksno cevno napeljavo in se sestoji iz:
1 kom Nosilec s kolenom (Baseplate)
1 kom Objemni drsnik na vodilu (Guide Claw)
1 kom zgornji pritrdilec vodil
Po potrebi komplet vijaki in tesnilo za pritrditev objemnega drsnika  na črpalko</t>
  </si>
  <si>
    <t>6.1.5.01.11.03b</t>
  </si>
  <si>
    <t xml:space="preserve">Montaža: 
Maks. delovni tlak: 10 bar 
Tip vhodnega priključka: DIN 
Tip izhodnega priključka: DIN 
Velikost vhodnih priključkov: DN 200 
Velikost izhodnega priključka: DN 200 
Flange pressure class: PN10 
Flange standard: DIN EN 1092-1 
Število sidrirnih vijakov: 0 
Število priključnih enot: 1 
Number of washers: 0 
Number of nuts: 0 
Število tesnil: 1
Št. profiliranih tesnil: 1
Št. vodilnih kosov: 1
Št. vijakov: 0
Number of guide rail holders: 1 </t>
  </si>
  <si>
    <t>6.1.5.01.11.03c</t>
  </si>
  <si>
    <t xml:space="preserve">Drugo: Neto teža: 250 kg 
Bruto teža: 280 kg 
Volumen pošiljanja: 0.288 m³ </t>
  </si>
  <si>
    <t>6.1.5.01.11.03d</t>
  </si>
  <si>
    <t>Dodatno:
2 kom Vodilo izdelano iz jeklenih nerjavečih cevi fi88,9x3,2 dolžine 3230 mm,vključno pomožni material za montažo</t>
  </si>
  <si>
    <t>6.1.5.01.11.03e</t>
  </si>
  <si>
    <t>4 kom sidrni vijaki M24 x205 mm</t>
  </si>
  <si>
    <t>6.1.5.01.11.04</t>
  </si>
  <si>
    <t>6.1.5.01.11.05</t>
  </si>
  <si>
    <t>Dvižma galvanizirana veriga za dvig in spuščanje črpalke nosilnost min 800 kg, vključno nosilni kavelj ter pomožni material</t>
  </si>
  <si>
    <t>6.1.5.01.11.06</t>
  </si>
  <si>
    <t>Nožasti zasun DN200 NP10 za odpadne vode:
Prirobnični nožasti zasun izdelan iz:
• Vsi deli iz litega železa so iz nodularne litine, z epoksi prašno prevleko
• Vreteno, nožastega zapirala iz nerjavečega jekla
• medprirobnična dolžina po EN 558 - 1 GR 14
• dopusten delovni tlak do MOP (PN) 10
• posluževanje z ročnim kolesom
• Prirobnice, velikost v skladu z EN 1092-2, izvrtane
v skladu z EN 1092-2 | Standard PN 10;
Vključno ročno kolo No.7800, tesnilni vijačni in pomožni material</t>
  </si>
  <si>
    <t>6.1.5.01.11.07</t>
  </si>
  <si>
    <t xml:space="preserve">Krogelni nepovratni ventil DN200 NP10:
Namenjen za verikalno vgradnjo s pretokom navzgor in horizontalno vgradnjo
(Pri horizontalni vgradnji namestite ohišje krogle pod osjo cevi)
• Minimalna Tlačna izguba
• Tiho delovanje in robustna izvedba
• odporen proti koroziji
• Sistem zapiranja: kroglo dvigne pretočni medij in pritisne na stran smer toka je običajno odprta
Pri povratnem toku kroglo tok potegne na sedež in pretočna smer je zaprta
• Tesnjenje, zagotavlja elastomerna prevleka na krogli
</t>
  </si>
  <si>
    <t>6.1.5.01.11.08</t>
  </si>
  <si>
    <t>Prirobnični hlačni spoj DN200 NP10, izdelan iz nerjavečih jeklenih cevi, varilnih lokov in prirobnic v varjeni izvedbi, okvirna medosna razdalja hlač 1001mm prilagoditi pri montaži po preverbi razdalje avtomatskih sklopnih naprav, vključno varilni, tesnilni, vijačni in pomožnimaterial za montažo Prirobnice po DIN2576 certifikat EN10204/3.1 
Material: AISI 304</t>
  </si>
  <si>
    <t>6.1.5.01.11.09</t>
  </si>
  <si>
    <t>FF fazonski kos DN 200 x 940 izdelan iz jeklenih nerjavečih cevi in prirobnic po DIN2576 certifikat EN10204/3.1, vključno varilni in pomožni material za montažo.
Dolžina L=940 mm
Material: AISI 304</t>
  </si>
  <si>
    <t>6.1.5.01.11.10</t>
  </si>
  <si>
    <t>Varilna redukcija R200/300 L=230 mm, izdelana iz nerjavečega jekla, na eni strani z varlno prirobnico DN200 po DIN2576 certifikat EN10204/3.1, na dru brez prirobnice za varenje na cev DN300, vključno varilni vijačnitesnilni in pomožni material za montažo
Material: AISI 304</t>
  </si>
  <si>
    <t>6.1.5.01.11.11</t>
  </si>
  <si>
    <t>Varilni lok DN 300 iz nerjavečega jekla, vključno varilni in pomožni material za montažo
Material: AISI 304</t>
  </si>
  <si>
    <t>6.1.5.01.11.12</t>
  </si>
  <si>
    <t>Varilni F kos DN 300NP 10, izdelan iz jeklene nerjaveče cevi in varilne prirobnice DN300 po DIN2576 certifikat EN10204/3.1
Material AISI 304</t>
  </si>
  <si>
    <t>6.1.5.01.11.13</t>
  </si>
  <si>
    <t>Jeklene nerjaveče cevi:
Brezšivne inox cevi  materiala AISI 304,   vključno varilni pritrdilni in pomožni material za montažo; DN300 (fi323,9x4)</t>
  </si>
  <si>
    <t>6.1.5.01.11.14</t>
  </si>
  <si>
    <t>PE100 končnik SDR17, DN 315/300</t>
  </si>
  <si>
    <t>6.1.5.01.11.15</t>
  </si>
  <si>
    <t>Jeklena galvanizirana leteča prirobnica NP10vključno vijačni ter pomožni material za montažo, DN315/300</t>
  </si>
  <si>
    <t>6.1.5.01.11.16</t>
  </si>
  <si>
    <t>PE elektrovarilna spojka ELGEF SDR17 vključno pomožni material za montažo DN 315 PN 10</t>
  </si>
  <si>
    <t>6.1.5.01.12.03</t>
  </si>
  <si>
    <t>Sesalni koš DN 50 PN10, brez nepovratnega ventila s prirobničnim priključkom sesalna rešetka iz PE ali NIRO pločevine telo sesalnega koša iz GG 25, vključno tenilmi material, vijaki in matice iz nerjavnega jekla ter pomožni material za montažo</t>
  </si>
  <si>
    <t>6.1.5.01.12.04</t>
  </si>
  <si>
    <t>FF kos NIRO DN50 l=600 mm s tesnilnim obročem za vbetoniranje, izdelati vključno tesnilni, vijačni, varilni in pomožni material.
DN50 PN10 Komplet</t>
  </si>
  <si>
    <t>6.1.5.01.12.05</t>
  </si>
  <si>
    <t>FR kos NIRO DN50/40 l=160 mm s cevnim navojem R1 1/2˝ izdelati, vključno tesnilni, vijačni, varilni in pomožni material.
DN50 PN10 Komplet</t>
  </si>
  <si>
    <t>6.1.5.01.12.06</t>
  </si>
  <si>
    <t>FR kos NIRO DN50/40 l=200 mm s cevnim navojem R1 1/2˝ izdelati, vključno tesnilni, vijačni, varilni in pomožni material.
DN50 PN10 Komplet</t>
  </si>
  <si>
    <t>6.1.5.01.12.07</t>
  </si>
  <si>
    <t>FR kos NIRO DN5040 l=200 mm s cevnim navojem R1 1/2˝ izdelati, vključno tesnilni, vijačni, varilni in pomožni material.
DN50 PN10 Komplet</t>
  </si>
  <si>
    <t>6.1.5.01.12.08</t>
  </si>
  <si>
    <t>Cevi iz nerjavečega jekla 1.4401 dimenzije skladne EN ISO 1127/ EN10216-5 odporne proti koroziji vključno potrebni varilni fitingi tesnilni in pomožni material. Za montažo v jašku črpališča deževnice. 
DN50 PN10 Komplet</t>
  </si>
  <si>
    <t>6.1.5.01.12.09</t>
  </si>
  <si>
    <t>(Tlačno stikalo zaščite proti suhemu teku) uporabiti signal iz zvezne nivojne sonde
Tlačno tipalo na tlačni strani črpalke za javljanje tlaka v nadzorni center za območje 0 do 10 bar izhod 0 do 20 mA, 0-5V, 0-10 V, 0,5-4,5 vključno tesnilni in pomožni material za montažo
G ½</t>
  </si>
  <si>
    <t>6.1.5.01.12.10</t>
  </si>
  <si>
    <t>Zvezna nivojna sonda za merjenje nivoja vode v zadrževalniku meteorne vode tlak od 0 do 6m VS, izhod 4 do 20m
LMK 306 kos</t>
  </si>
  <si>
    <t>6.1.5.01.12.11</t>
  </si>
  <si>
    <t>Gumi kompenzator s prirobnicami iz nerjavečega ali galvaniziranega jekla, vključno tesnila NIRO vijaki, matice podložke in pomožni material za montažo.
DN32 (fi42,4x2,6)</t>
  </si>
  <si>
    <t>6.1.5.01.12.12</t>
  </si>
  <si>
    <t>Gumi kompenzator s prirobnicami iz nerjavečega ali galvaniziranega jekla, vključno tesnila NIRO vijaki, matice podložke in pomožni material za montažo. DN50 (60,3x2,9)
DN50 (60,3x2,9)</t>
  </si>
  <si>
    <t>6.1.5.01.12.13</t>
  </si>
  <si>
    <t>Jeklene pocinkane cevi vključno s fitingi, tesnilnim in pritrdilnim materialom ter izolirane z izolacijskimi cevaki proti rosenju hladna voda
R ½"</t>
  </si>
  <si>
    <t>6.1.5.01.12.14</t>
  </si>
  <si>
    <t xml:space="preserve">Jeklene pocinkane cevi vključno s fitingi, tesnilnim in pritrdilnim materialom ter izolirane z izolacijskimi cevaki proti rosenju hladna voda
R 3/4" </t>
  </si>
  <si>
    <t>6.1.5.01.12.15</t>
  </si>
  <si>
    <t>Jeklene pocinkane cevi vključno s fitingi, tesnilnim in pritrdilnim materialom ter izolirane z izolacijskimi cevaki proti rosenju hladna voda
R 2" izolacijski cevak debeline 19 mm (m)</t>
  </si>
  <si>
    <t>6.1.5.01.12.16</t>
  </si>
  <si>
    <t>6.1.5.01.12.17</t>
  </si>
  <si>
    <t>Dobava in montaža cevi z enoslojno steno v celoti izdelane iz PE 100 RC materiala, SDR 11, PN16. Cevi morajo biti skladne tipu 1, klasifikacije PAS 1075, primerne za zasip z izkopanim materialom brez peščene posteljice.V ceni zajeti varjenje cevi in vsem potrebnim spojnim materialom ( PE kolena ELGEF, PE spojke ElGEFter pomožni material za montažo) skladno 
EN 12201-2, PAS 1075 TIP 1
PE100 RC SDR 11 fi25</t>
  </si>
  <si>
    <t>6.1.5.01.12.18</t>
  </si>
  <si>
    <t>Dobava in montaža cevi z enoslojno steno v celoti izdelane iz PE 100 RC materiala, SDR 17, PN16. Cevi morajo biti skladne tipu 1, klasifikacije PAS 1075, primerne za zasip z izkopanim materialom brez peščene posteljice.V ceni zajeti varjenje cevi in vsem potrebnim spojnim materialom ( PE kolena ELGEF, PE spojke ElGEFter pomožni material za montažo) skladno 
EN 12201-2, PAS 1075 TIP 2
Fi 32</t>
  </si>
  <si>
    <t>6.1.5.01.12.19</t>
  </si>
  <si>
    <t>Dobava in montaža cevi z enoslojno steno v celoti izdelane iz PE 100 RC materiala, SDR 17, PN16. Cevi morajo biti skladne tipu 1, klasifikacije PAS 1075, primerne za zasip z izkopanim materialom brez peščene posteljice.V ceni zajeti varjenje cevi in vsem potrebnim spojnim materialom ( PE kolena ELGEF, PE spojke ElGEFter pomožni material za montažo) skladno 
EN 12201-2, PAS 1075 TIP 2
Fi 40</t>
  </si>
  <si>
    <t>6.1.5.01.12.20</t>
  </si>
  <si>
    <t>Dobava in montaža cevi z enoslojno steno v celoti izdelane iz PE 100 RC materiala, SDR 17, PN16. Cevi morajo biti skladne tipu 1, klasifikacije PAS 1075, primerne za zasip z izkopanim materialom brez peščene posteljice.V ceni zajeti varjenje cevi in vsem potrebnim spojnim materialom ( PE kolena ELGEF, PE spojke ElGEFter pomožni material za montažo) skladno 
EN 12201-2, PAS 1075 TIP 2
Fi 50</t>
  </si>
  <si>
    <t>6.1.5.01.12.21</t>
  </si>
  <si>
    <t>Dobava in montaža cevi z enoslojno steno v celoti izdelane iz PE 100 RC materiala, SDR 17, PN16. Cevi morajo biti skladne tipu 1, klasifikacije PAS 1075, primerne za zasip z izkopanim materialom brez peščene posteljice.V ceni zajeti varjenje cevi in vsem potrebnim spojnim materialom ( PE kolena ELGEF, PE spojke ElGEFter pomožni material za montažo) skladno 
EN 12201-2, PAS 1075 TIP 2
Fi 63</t>
  </si>
  <si>
    <t>6.1.5.01.12.22</t>
  </si>
  <si>
    <t>Fleksibilna izolacija z zaprto celično strukturo za zaščito cevi in izolacijo  cevi položene nadometno vključno pomožni material za montažo
TL 64/13-DG</t>
  </si>
  <si>
    <t>6.1.5.01.12.23</t>
  </si>
  <si>
    <t>Ms lovilec nesnage za vodo z navojnimi priključki vključno tesnilni in pomožni material za montažo
R 1 ¼"</t>
  </si>
  <si>
    <t>6.1.5.01.12.24</t>
  </si>
  <si>
    <t xml:space="preserve">Delovna temperatura: -10 °C do 110 °C
Medij: hladna in vroča voda (primerno tudi za pitno vodo), voda z max. 50% količino glycola
Kot delovnega giba (vreteno): 90°
Vrtilni moment (pri nominalnem tlaku):&lt; 9 Nm
Hitrost regulacije: 140s.
Motorni pogon: MP 2M MOT
R 1 ¼"
</t>
  </si>
  <si>
    <t>6.1.5.01.12.25</t>
  </si>
  <si>
    <t>Kroglični zaporni ventil z ročico, z navojnim priključkom, ohišje iz prešane medenine M58 - niklano, krogla iz prešane medenine M58 – trdo kromana, ročka iz silumina in plastificirana, tesnila za kroglo in vreteno surov PTFE(teflon), vreteno in njegovi pritrdilni elementi iz vlečene medenine M58, območje temp. od -30 do +180°C, delovni tlak do 10 bar, vključno pritrdilni in tesnilni material. 
DN20</t>
  </si>
  <si>
    <t>6.1.5.01.12.26</t>
  </si>
  <si>
    <t>6.1.5.01.12.27</t>
  </si>
  <si>
    <t>Kroglični zaporni ventil z ročico, z navojnim priključkom, ohišje iz prešane medenine M58 - niklano, krogla iz prešane medenine M58 – trdo kromana, ročka iz silumina in plastificirana, tesnila za kroglo in vreteno surov PTFE(teflon), vreteno in njegovi pritrdilni elementi iz vlečene medenine M58, območje temp. od -30 do +180°C, delovni tlak do 10 bar, vključno pritrdilni in tesnilni material. 
DN32</t>
  </si>
  <si>
    <t>6.1.5.01.12.28</t>
  </si>
  <si>
    <t>6.1.5.01.12.29</t>
  </si>
  <si>
    <t>Kroglični zaporni ventil z ročico, z navojnim priključkom, ohišje iz prešane medenine M58 - niklano, krogla iz prešane medenine M58 – trdo kromana, ročka iz silumina in plastificirana, tesnila za kroglo in vreteno surov PTFE(teflon), vreteno in njegovi pritrdilni elementi iz vlečene medenine M58, območje temp. od -30 do +180°C, delovni tlak do 10 bar, vključno pritrdilni in tesnilni material. 
DN50</t>
  </si>
  <si>
    <t>6.1.5.01.12.30</t>
  </si>
  <si>
    <t>Krogelne zaporne pipe za pitno vodo, z zatisnimi  priključki  in polnim presekom, podaljšano metulčasto ročico, telo pipe ima obojestranske priključke ¼ za izpust, komplet z montažnim materialom. Tlačna stopnja NP10, max temperatura vode 90°C
DN20 (fi 22)</t>
  </si>
  <si>
    <t>6.1.5.01.12.31</t>
  </si>
  <si>
    <t>Ms izpustna pipa vključno tesnilni in pomožni material za montažo DN15</t>
  </si>
  <si>
    <t>6.1.5.01.12.32</t>
  </si>
  <si>
    <t>Manometer za obseg merjenja 0-10 bar vključno z manometersko pipico</t>
  </si>
  <si>
    <t>Jekleni profili za pritrjevanje cevi</t>
  </si>
  <si>
    <t>Standardni obešalni material  s  cevnimi objemkami z gumi oblogo (Sikla)
DN20,DN25,DN32,DN40,DN50,DN65</t>
  </si>
  <si>
    <t>Zidna omarica za posluževanje zapornih ventilov posameznih vej. Dimenzije skladno z izvedenim stanjem. Barva po izbiri arhitekta.</t>
  </si>
  <si>
    <t>Dobava in montaža LTŽ pokrovov jaškov naslednjih dimenziji</t>
  </si>
  <si>
    <t xml:space="preserve">polni pokrov dim.: 1250x750, nosilnost 250 kN </t>
  </si>
  <si>
    <t xml:space="preserve">polni pokrov dim.: 600x600, nosilnost 250 kN </t>
  </si>
  <si>
    <t>6.1.5.01.13.03</t>
  </si>
  <si>
    <t xml:space="preserve">polni pokrov premera 800, nosilnost 250 kN </t>
  </si>
  <si>
    <t>6.1.5.01.13.04</t>
  </si>
  <si>
    <t xml:space="preserve">rešetka premera 600, nosilnost 250 kN </t>
  </si>
  <si>
    <t>6.1.5.01.13.05</t>
  </si>
  <si>
    <t xml:space="preserve">polni pokrov dim.: 1250x750, nosilnost 125 kN </t>
  </si>
  <si>
    <t>6.1.5.01.13.06</t>
  </si>
  <si>
    <t xml:space="preserve">polni pokrov premera 600, nosilnost 125 kN </t>
  </si>
  <si>
    <t>Varovanje kolektorja zaradi povezav ponikovalnih vodnjakov</t>
  </si>
  <si>
    <t>podbetoniranje kolektorja</t>
  </si>
  <si>
    <t xml:space="preserve">polipropilenski PP koalescentni separator lahkih tekočin z usedalnikom in avtomatskim zapiralom, dim.: 1000/1000/2340 mm (pokončen valj), nazivna velikost NG 6, pretok 6l/s, EN858, class I ( 5 mg/l), usedalnik 609 l, separator 751 l, priključne cevi DN 150
</t>
  </si>
  <si>
    <t>6.1.5.01.14.02</t>
  </si>
  <si>
    <t xml:space="preserve">kovinski koalescentni separator lahkih tekočin brez integriranega usedalnika, z avtomatskim zapiralom, dim.: 1800/1000/1500 mm (ležeč pravokotna varianta),  nazivna velikost NG 20, pretok 20 l/s, v skladu z EN858, class I (5mg/l), priključne cevi DN 200 - LO bo vgrajen v jašek, glej detajl (po detajlu iz načrta št.190020-ZPU)
</t>
  </si>
  <si>
    <t>6.1.5.01.15.</t>
  </si>
  <si>
    <t>6.1.5.01.15.01</t>
  </si>
  <si>
    <t>6.1.5.01.16.</t>
  </si>
  <si>
    <t>PONIKOVALNI VODNJAKI NA OBMOČJU PLOŠČADI - Izvedba testne vrtine</t>
  </si>
  <si>
    <t>6.1.5.01.16.01</t>
  </si>
  <si>
    <t>Transport vrtalnega stroja in opreme na delovišče in nazaj ter formiranje delovišča za potrebe izvedbe hidrogeoloških raziskav (strukturno vrtanje)</t>
  </si>
  <si>
    <t>6.1.5.01.16.02</t>
  </si>
  <si>
    <t>Premik vrtalne garniture med vrtinami</t>
  </si>
  <si>
    <t>6.1.5.01.16.03</t>
  </si>
  <si>
    <t xml:space="preserve">Vrtanje uvodne kolone ɸ 172 mm - 5 m/vrtino </t>
  </si>
  <si>
    <t>6.1.5.01.16.04</t>
  </si>
  <si>
    <t>Dobava in vgradnja jeklene uvodne kolone z betoniranjem in čakanjem na strditev (24 ur)</t>
  </si>
  <si>
    <t>6.1.5.01.16.05</t>
  </si>
  <si>
    <t>Vrtanje na jedro in popis vrtine</t>
  </si>
  <si>
    <t>6.1.5.01.16.06</t>
  </si>
  <si>
    <t>Dobava in vgradnja polnih piezometričnih cevi PVC DN 114 mm  po navodilih nadzornika</t>
  </si>
  <si>
    <t>6.1.5.01.16.07</t>
  </si>
  <si>
    <t>Dobava in vgradnja filtrne konstrukcije PVC DN 114 mm z 2 mm perforacijo po navodilih nadzornika</t>
  </si>
  <si>
    <t>6.1.5.01.16.08</t>
  </si>
  <si>
    <t xml:space="preserve">Hidrogeološki nadzor izvedbe ponikovalnic </t>
  </si>
  <si>
    <t>6.1.5.01.16.09</t>
  </si>
  <si>
    <t>Izvedba hidravličnega testa (nalivalnega), vodo dobavijo gasilci (100 EUR za 6 m3 vode s prevozom)</t>
  </si>
  <si>
    <t>6.1.5.01.16.10</t>
  </si>
  <si>
    <t>obdelava in končno hidrogeološko poročilo, obdelava in interpelacija podatkov</t>
  </si>
  <si>
    <t>6.1.5.01.16.11</t>
  </si>
  <si>
    <t xml:space="preserve">Aktivacija oz. čiščenje vrtine z enojnim in dvojnim airliftom do zbistritve vode (dve vrtini); 24 ur oz. do zbistritve vode </t>
  </si>
  <si>
    <t>6.1.5.01.17.</t>
  </si>
  <si>
    <t>PONIKOVALNI VODNJAKI NA OBMOČJU PLOŠČADI - Kopani ponikovalni vodnjaki - metoda BENOTTO</t>
  </si>
  <si>
    <t>6.1.5.01.17.01</t>
  </si>
  <si>
    <t>Transportno organizacijski stroški stroja in opreme za izdelavo vodnjaka ter montaža in demontaža opreme</t>
  </si>
  <si>
    <t>6.1.5.01.17.02</t>
  </si>
  <si>
    <t>Delovni plato, ki morajo biti utrjeni za normalno delo - po potrebi</t>
  </si>
  <si>
    <t>6.1.5.01.17.03</t>
  </si>
  <si>
    <t>Izkop vodnjakov premera 1500mm za vgradnjo cevi v vezanih in nevezanih zemljinah do globine cca 18 m (17 vodnjakov)</t>
  </si>
  <si>
    <t>6.1.5.01.17.04</t>
  </si>
  <si>
    <t>Kompletiranje cevi in filtrov, vgradnja cevi in zasipa</t>
  </si>
  <si>
    <t>6.1.5.01.17.05</t>
  </si>
  <si>
    <t>Nabava, dostava in kompletiranje AB cevi in filtrov:
polne cevi (BC 100/1,00 m) - 5m/kom</t>
  </si>
  <si>
    <t>6.1.5.01.17.06</t>
  </si>
  <si>
    <t>Nabava, dostava in kompletiranje AB cevi in filtrov:
filtrske cevi (BC 100/1,00mm) - 8m/kom</t>
  </si>
  <si>
    <t>6.1.5.01.17.07</t>
  </si>
  <si>
    <t>Nabava, dostava in kompletiranje AB cevi in filtrov:
centralizerji 5 kom/vodnjak</t>
  </si>
  <si>
    <t>6.1.5.01.17.08</t>
  </si>
  <si>
    <t xml:space="preserve">Začasni pokrov ponikovalnice - prestavlja </t>
  </si>
  <si>
    <t>6.1.5.01.17.09</t>
  </si>
  <si>
    <t xml:space="preserve">Glineni čep </t>
  </si>
  <si>
    <t>6.1.5.01.17.10</t>
  </si>
  <si>
    <t xml:space="preserve">Jašek BC 100; dolžine 1,00 m; globine 4,00 - 5,50 m </t>
  </si>
  <si>
    <t>6.1.5.01.17.11</t>
  </si>
  <si>
    <t>LTŽ pokov premera 0,80 m, nosilnosti C 250 kN</t>
  </si>
  <si>
    <t>6.1.5.01.17.12</t>
  </si>
  <si>
    <t>Odvoz izkopanega materiala</t>
  </si>
  <si>
    <t>6.1.5.01.17.13</t>
  </si>
  <si>
    <t>Aktivacija oz. čiščenje vrtine z batiranje do zbistritve vode (dve vrtini)</t>
  </si>
  <si>
    <t>6.1.5.01.17.14</t>
  </si>
  <si>
    <t>6.1.5.01.17.15</t>
  </si>
  <si>
    <t>Poročilo o izvedenih delih</t>
  </si>
  <si>
    <t>6.1.5.01.18.</t>
  </si>
  <si>
    <t>Razpiranje jarka - povezave med vodnjaki</t>
  </si>
  <si>
    <t>6.1.5.01.18.01</t>
  </si>
  <si>
    <r>
      <t xml:space="preserve">ODPADNA INTERNA KANALIZACIJA </t>
    </r>
    <r>
      <rPr>
        <sz val="10"/>
        <color theme="1"/>
        <rFont val="Arial"/>
        <family val="2"/>
        <charset val="238"/>
      </rPr>
      <t>(fekalna, bazenska voda)</t>
    </r>
  </si>
  <si>
    <t>Dobava in vgradnja betonskega revizijskega jaška, s plastificirano muldo rumene barve in izdelavo podložnega betona C16/20.</t>
  </si>
  <si>
    <t>DN 1000 mm, globine 1,0-1,5 m</t>
  </si>
  <si>
    <t>6.1.5.02.06.02</t>
  </si>
  <si>
    <t>DN 1000 mm, globine 1,5-2,0 m</t>
  </si>
  <si>
    <t>AB jašek dim. 0,60x0,60, globine 2,0-2,5 m</t>
  </si>
  <si>
    <t>AB jašek dim. 1,0 x 1,0, globine 1,5x2,0 m</t>
  </si>
  <si>
    <t>Dobava in montaža LTŽ pokrovov jaškov</t>
  </si>
  <si>
    <t xml:space="preserve">premera fi 60 cm, nosilnost 250 kN </t>
  </si>
  <si>
    <t>6.1.5.02.08.02</t>
  </si>
  <si>
    <t xml:space="preserve">dim. 0,60 x0,60 m, nosilnost 250 kN </t>
  </si>
  <si>
    <t>6.1.5.02.08.03</t>
  </si>
  <si>
    <t>dim. 1,250x0,750 m, nosilnost 125 kN</t>
  </si>
  <si>
    <t>6.1.5.02.08.04</t>
  </si>
  <si>
    <t xml:space="preserve">premera fi 60 cm, nosilnost 125 kN </t>
  </si>
  <si>
    <t xml:space="preserve">polietilenski separator maščob z usedalnikom 200 lit, separatorski del 993 lit, nazivna velikost NG 2, EN1825, pretok 2 l/s, priključne cevi DN 150, debelina stene ohišja 10 mm, vstopne odprtine fi 700 mm, dim.: 1675/1200/1040 mm, 
</t>
  </si>
  <si>
    <t>PRIKLJUČEK KANALIZACIJE OBJEKT ILIRIJA NA JAVNI KANAL - CELOVŠKA CESTA</t>
  </si>
  <si>
    <t>Rušitve obstoječih manipulativnih površin (Celovška cesta) komplet z odvozom odpadnega materiala na stalno deponijo, vključujoč stroške deponije.</t>
  </si>
  <si>
    <t>Sanacija kanalizacije</t>
  </si>
  <si>
    <t>Rekonstrukcija / sanacija obstoječega cevovoda iz betonskih cevi DN500mm
po sistemu burst-lining, kompletno z uvlačenjem PE cevi fi250mm.</t>
  </si>
  <si>
    <t>6.1.5.03.07.02</t>
  </si>
  <si>
    <t>Dobava ter montaža PE/HD cevi fi250mm, PE100, SDR17, PN10 s sočelnim
varjenjem cevi in rezanjem žmur</t>
  </si>
  <si>
    <t>6.1.5.03.07.03</t>
  </si>
  <si>
    <t>Injektiranje medprostora med betonsko cevjo DN500 in PE cevjo fi250mm z
betonsko injekcijsko maso, vključno z dobavo in montažo kovinske plošče na
koncu cevi</t>
  </si>
  <si>
    <t>6.1.5.03.07.04</t>
  </si>
  <si>
    <t>Premik garniture</t>
  </si>
  <si>
    <t>Dobava in vgradnja betonskega revizijskega jaška, s plastificirano muldo rumene barve in izdelavo podložnega betona C16/20, vključno z LTŽ pokrovom dim. fi 0,60 m, nosilnosti 250 kN</t>
  </si>
  <si>
    <t>DN 1000 mm, globine 3,0 m</t>
  </si>
  <si>
    <t xml:space="preserve">Priključitev na obstoječo kanalizacijo BC 500, izdelava preboja in dobava ter vgradnja potrebnih fazonskih kosov in tesnil, glej risbo G.351.8. </t>
  </si>
  <si>
    <t>6.1.5.03.15.02</t>
  </si>
  <si>
    <t>6.1.5.03.17.</t>
  </si>
  <si>
    <t>6.1.5.03.17.01</t>
  </si>
  <si>
    <t>6.1.6.03.01.01</t>
  </si>
  <si>
    <t>6.1.6.03.01.02</t>
  </si>
  <si>
    <t>6.1.6.03.01.03</t>
  </si>
  <si>
    <t>6.1.6.03.01.04</t>
  </si>
  <si>
    <t>6.1.6.03.02.01</t>
  </si>
  <si>
    <t>Dobava in polaganje gladkih kanalizacijskih cevi fi 110mm med posameznimi sadikami drevja v Lattermanovem drevoredu. Polaganje nad konstrukcijsko celico pred nasipom gramoza in polaganjem končnega tlaka in montažo rešetke.       Kot npr. STIGMA PVC EL/TK</t>
  </si>
  <si>
    <t>6.1.6.03.02.02</t>
  </si>
  <si>
    <t>Dobava in vgradnja gladkih kanalizacijskih cevi fi 125mm pod tekaško stezo za povezavo vodovodne instalacije namakalnega sistema. Teme cevi mora biti minimalno 30 cm pod površino. Vgradnja cevi mora biti izvedena pred izvedbo površin tekaškega stadiona.       Kot npr. STIGMA PVC EL/TK</t>
  </si>
  <si>
    <t>6.1.6.03.02.03</t>
  </si>
  <si>
    <t>Dobava in vgradnja gladkih kanalizacijskih cevi fi 40mm pod tekaško stezo za povezavo električne instalacije namakalnega sistema. Teme cevi mora biti minimalno 30 cm pod površino. Vgradnja cevi mora biti izvedena pred izvedbo površin tekaškega stadiona.       Kot npr. STIGMAFLEX  EL/TK</t>
  </si>
  <si>
    <t>6.1.6.03.02.04</t>
  </si>
  <si>
    <t>Dobava in vgradnja gladkih kanalizacijskih cevi fi 63mm za povezavo med betonskim jaškom fi 100 in lokacijo programske ure (zunanji bar) za povezavo električne instalacije namakalnega sistema. Teme cevi mora biti minimalno 30 cm pod površino. Vgradnja cevi mora biti izvedena pred izvedbo površin terase.       Kot npr. STIGMAFLEX  EL/TK</t>
  </si>
  <si>
    <t>6.1.6.03.02.05</t>
  </si>
  <si>
    <t xml:space="preserve">Dobava in vgradnja betonskega jaška/cevi fi100/50 skupaj z betonskim pokrovom fi 100 (s čistilno odprtino). Izvedba ležišča s podložnim betonom C12/15 in izdelava 4 prebojev za vodovodna in EL cevi fi 63 mm. Skupaj z zaščito pokrova s sintetično travo. Zasipanje notranjosti cevi z drenažnim prodcem do višine 40 cm pod pokrovom. </t>
  </si>
  <si>
    <t>6.1.6.03.03.</t>
  </si>
  <si>
    <t>6.1.6.03.03.01</t>
  </si>
  <si>
    <t>6.1.6.03.03.02</t>
  </si>
  <si>
    <t>6.1.6.03.03.03</t>
  </si>
  <si>
    <t>6.1.6.03.03.04</t>
  </si>
  <si>
    <t>6.1.6.03.03.05</t>
  </si>
  <si>
    <t>6.1.6.03.03.06</t>
  </si>
  <si>
    <t>6.1.6.03.03.07</t>
  </si>
  <si>
    <t>6.1.6.03.03.08</t>
  </si>
  <si>
    <t>6.1.6.03.03.09</t>
  </si>
  <si>
    <t>6.1.6.03.03.10</t>
  </si>
  <si>
    <t>6.1.6.03.03.11</t>
  </si>
  <si>
    <t>6.1.6.03.03.12</t>
  </si>
  <si>
    <t>6.1.6.03.03.13</t>
  </si>
  <si>
    <t>6.1.6.03.03.14</t>
  </si>
  <si>
    <t>6.1.6.03.03.15</t>
  </si>
  <si>
    <t>6.1.6.03.03.16</t>
  </si>
  <si>
    <t>6.1.6.03.03.17</t>
  </si>
  <si>
    <t>6.1.6.03.03.18</t>
  </si>
  <si>
    <t>6.1.6.03.03.19</t>
  </si>
  <si>
    <t>6.1.6.03.03.20</t>
  </si>
  <si>
    <t>6.1.6.03.03.21</t>
  </si>
  <si>
    <t>6.1.6.03.04</t>
  </si>
  <si>
    <t>6.1.6.03.04.01</t>
  </si>
  <si>
    <t>6.1.6.03.04.02</t>
  </si>
  <si>
    <t>6.1.6.03.04.03</t>
  </si>
  <si>
    <t>6.1.6.03.04.04</t>
  </si>
  <si>
    <t>6.1.6.03.04.05</t>
  </si>
  <si>
    <t>6.1.6.03.04.06</t>
  </si>
  <si>
    <t>6.1.6.03.04.07</t>
  </si>
  <si>
    <t>6.1.6.03.04.08</t>
  </si>
  <si>
    <t>6.1.6.03.04.09</t>
  </si>
  <si>
    <t>6.1.6.03.04.10</t>
  </si>
  <si>
    <t>6.1.6.03.05</t>
  </si>
  <si>
    <t>6.1.6.03.05.01</t>
  </si>
  <si>
    <t>Dobava in vgradnja programske ure namakalnega sistema z 35 sektorji, možnosto nadgradnje do 38 sektorjev, priklop in krmiljenje preko Wi-Fi, uporaba aplikacije preko pametnega telefona ali PC. Postavka vključuje vsa dela za vgradnjo in priklop na 230V, ter povezavo el kablov od elektromagnetnih ventilov. Kot npr. HUNTER HYDRAWISE HCC 8-38</t>
  </si>
  <si>
    <t>6.1.6.03.05.02</t>
  </si>
  <si>
    <t>Dobava in vgradnjana senzorja padavin z nastavljivo količino padavin. Tip senzorja mora biti združljiv s programsko uro.Postavka vključuje vgradnjo senzorja na mesto, ki je izpostavljeno padavinam ter izvedbo ožičenja od senzorja do programske ure namakalnega sistema. Kot npr. RAIN BIRD RSD-Bex</t>
  </si>
  <si>
    <t>6.1.6.03.05.03</t>
  </si>
  <si>
    <t>6.1.6.03.06</t>
  </si>
  <si>
    <t>6.1.6.03.06.01</t>
  </si>
  <si>
    <t>6.1.6.03.06.02</t>
  </si>
  <si>
    <t>6.1.6.03.06.03</t>
  </si>
  <si>
    <t>VODOVODNI PRIKLJUČEK ZA OBJEKT ILIRIJA NA JAVNO OMREŽJE - GRADBENA DELA</t>
  </si>
  <si>
    <t>Tlačna cev z obojko za pitno vodo iz NL, tlačni razred C40, PN 16 komplet s špripadajočimi obojčnimi tesnili iz elastomera (npr. EPDM), osnovni standardni spoj npr. STD oz. varovalni sidrni neizvlečni spoj STD-Vi. Upoštevan dolžina cevi 6,0 m. Povečanaj dolžina cevi za 2% zaradi obdelave</t>
  </si>
  <si>
    <t>Dobava fazonskih kosov za pitno vodo iz NL za tlačno stopnjo PN10, za prirobično vgradnjo, vključno s prirobničnimi tesnili EPDM</t>
  </si>
  <si>
    <t>Dobava fazonskih kosov za pitno vodo iz NL za tlačno stopnjo PN10, z obojko, vključno s prirobničnimi tesnili EPDM</t>
  </si>
  <si>
    <t>6.1.6.05.03.02</t>
  </si>
  <si>
    <t>6.1.6.05.03.03</t>
  </si>
  <si>
    <t>Dobava EV zasuna kratke izvedbe za pitno vodo iz NL, z mehkim tesnenjem in pogonskim vretenom iz nerjavečega jekla ter klinom zaščitenim z EPDM gumo, z vgr. Garnituro in cestno kapo</t>
  </si>
  <si>
    <t>6.1.6.05.04.02</t>
  </si>
  <si>
    <t>Dobava kombiniranega vodomera za pitno vodo iz NL</t>
  </si>
  <si>
    <t>6.1.6.05.09.02</t>
  </si>
  <si>
    <t>6.1.6.05.12.</t>
  </si>
  <si>
    <t>6.1.6.05.12.01</t>
  </si>
  <si>
    <t>6.1.6.05.13.</t>
  </si>
  <si>
    <t>6.1.6.05.13.01</t>
  </si>
  <si>
    <t>6.1.6.05.14.</t>
  </si>
  <si>
    <t>6.1.6.05.14.01</t>
  </si>
  <si>
    <t>PVC 6x160 mm</t>
  </si>
  <si>
    <t>AB Jašek dim. 2,00x1,60x1,80 m 1x, LTŽ pokrov 1x 60/60 in 1x130x60, nosilnosti 250 kN</t>
  </si>
  <si>
    <t>Preboj obstoječega kolektorja dim. 0,74 x 0,55m, vljučno z vgradnjo cevi in tesnitvijo preboja - vodotesno</t>
  </si>
  <si>
    <t>6.1.8.01.01.</t>
  </si>
  <si>
    <t>6.1.8.01.01.01</t>
  </si>
  <si>
    <t>6.1.8.01.01.02</t>
  </si>
  <si>
    <t>6.1.8.01.01.03</t>
  </si>
  <si>
    <t>Izdelava betonskega kabelskega jaška iz betonskih cevi fi 60
cm ročni izkop v zemljišču III. in IV. kategorije ,jašek
opremljen z LŽ lahkim pokrovom 120kN ,nakladanje in odvoz
materiala ,čiščenje terena</t>
  </si>
  <si>
    <t>6.1.8.01.01.04</t>
  </si>
  <si>
    <t>Izdelava 3-cevnega uvoda 3xPE50 z obdelavo odprtine v
vodotesni izvedbi. Tesnenje cevi se izvede v vodotesni
izvedbi kot na primer 4x Hauff technik HRK150 PVC
uvodnicami</t>
  </si>
  <si>
    <t>6.1.8.01.01.05</t>
  </si>
  <si>
    <t>Izdelava izvršilnega načrta kabelskaga omrežja, ki obsega
situacijski in shematski načrt (M+3K).</t>
  </si>
  <si>
    <t>6.1.8.01.01.06</t>
  </si>
  <si>
    <t>Izdelava geodetskega posnetka trase za komunalni kataster</t>
  </si>
  <si>
    <t>6.1.8.03.00</t>
  </si>
  <si>
    <t>OPOMBA:
Dovodni optični kabel in zaključek v TK prostoru zagotovi izbrani operater telekomunikacij</t>
  </si>
  <si>
    <t>6.1.9.01.01.</t>
  </si>
  <si>
    <t>Zakoličba</t>
  </si>
  <si>
    <t>6.1.9.01.01.01</t>
  </si>
  <si>
    <t>Priprava gradbišča, zarisovanje trase, določitev globin izkopa in zakoličba trase, zavarovanje zakoličbe in izdelava zakoličbenega načrta.</t>
  </si>
  <si>
    <t>6.1.9.01.02.</t>
  </si>
  <si>
    <t>Zid - armiran beton</t>
  </si>
  <si>
    <t>6.1.9.01.02.01</t>
  </si>
  <si>
    <t xml:space="preserve">Rušenje zidu iz armiranega betona, z vsemi manipulacijami, z odvozom v raztresenem stanju na stalno deponijo, vključno s pristojbino in ponovna postavitev. </t>
  </si>
  <si>
    <t>6.1.9.01.03.</t>
  </si>
  <si>
    <t>Kanalizacijske zveze</t>
  </si>
  <si>
    <t>6.1.9.01.03.01</t>
  </si>
  <si>
    <t>Odstranitev obstoječih kanalizacijskih zvez premera 20 - 30 cm za odvodnjavanje meteorne ali odpadne vode z vsemi preddeli, ter naprava novih polnoobbetoniranih zvez.</t>
  </si>
  <si>
    <t>6.1.9.01.04.</t>
  </si>
  <si>
    <t>Varovanje gradbene jame proti porušitvi - pokrivanje brežin s PVC folijo</t>
  </si>
  <si>
    <t>6.1.9.01.04.01</t>
  </si>
  <si>
    <t>Obojestranskazaščita brežin gradbene jame proti porušitvi brežin v terenu III.-IV. Kategorije z PVC zaščitno folijo. Folija mora biti položena vzdolž brežine brežine in najmanj 1 m od roba izkopa.</t>
  </si>
  <si>
    <t>6.1.9.01.05.</t>
  </si>
  <si>
    <t>Prečno varovanje - pesek</t>
  </si>
  <si>
    <t>6.1.9.01.05.01</t>
  </si>
  <si>
    <t xml:space="preserve">Prečno križanje in varovanje energetskih vodov (optični, telefonski in elektro kabli, vodovod,plin) kompletno z obešanjem, podpiranjem, varovanjem ter vzpostavitvijo v prvotno stanje (obsip s finim peskom ter polaganje opozorilnega traku) </t>
  </si>
  <si>
    <t>6.1.9.01.06.</t>
  </si>
  <si>
    <t>Asfalt na vozišču - rezanje in rušenje</t>
  </si>
  <si>
    <t>6.1.9.01.06.01</t>
  </si>
  <si>
    <t>Rezanje, rušenje in odstranitev asfalta na vozišču, z vsemi manipulacijami, z odvozom na stalno deponijo in vključno s pristojbino.</t>
  </si>
  <si>
    <t>6.1.9.01.07.</t>
  </si>
  <si>
    <t>Planiranje dna jarka</t>
  </si>
  <si>
    <t>6.1.9.01.07.01</t>
  </si>
  <si>
    <t>Planiranje dna jarka z natančnostjo +,- 3 cm.</t>
  </si>
  <si>
    <t>6.1.9.01.08.</t>
  </si>
  <si>
    <t>Kombinirani izkop jarka za cevovod v terenu III-V kategorije, globine do 2,0 m z direktnim nakladanjem na kamion in odvozom na stalno deponijo, vključno s pristojbino.</t>
  </si>
  <si>
    <t>6.1.9.01.08.01</t>
  </si>
  <si>
    <t>strojni izkop</t>
  </si>
  <si>
    <t>6.1.9.01.08.02</t>
  </si>
  <si>
    <t>ročni izkop</t>
  </si>
  <si>
    <t>6.1.9.01.09.</t>
  </si>
  <si>
    <t xml:space="preserve">Ročni izkop - poglobitev jarka </t>
  </si>
  <si>
    <t>6.1.9.01.09.01</t>
  </si>
  <si>
    <t>Ročni izkop jarka za cevovod v območju varjenja cevovoda, v terenu III - IV kategorije, z odmetom na rob jarka (0,2 m3/varjeni spoj).</t>
  </si>
  <si>
    <t>6.1.9.01.10.</t>
  </si>
  <si>
    <t>Zasip - posteljica / vročevodi</t>
  </si>
  <si>
    <t>6.1.9.01.10.01</t>
  </si>
  <si>
    <t>Izdelava posteljice in ročni obsip cevi z dopeljanim peskom zrnatosti od 0..4 mm (po detajlu iz projekta), ter ročno nabijanje v slojih do potrebne zbitosti.</t>
  </si>
  <si>
    <t>6.1.9.01.11.</t>
  </si>
  <si>
    <t>Posteljica / vročevodi</t>
  </si>
  <si>
    <t>6.1.9.01.11.01</t>
  </si>
  <si>
    <t>Izdelava posteljice v kineti pod tlakom pritličja z dopeljanim peskom zrnatosti od 0..4 mm, debeline cca. 15 cm, ter ročno nabijanje v slojih do potrebne zbitosti.</t>
  </si>
  <si>
    <t>6.1.9.01.12.</t>
  </si>
  <si>
    <t>Zasip - obstoječi izkopani material</t>
  </si>
  <si>
    <t>6.1.9.01.12.01</t>
  </si>
  <si>
    <t xml:space="preserve">Zasip z obstoječim materialom do višine potrebne za končno ureditev terena, s komprimiranjem v slojih deb. 20 - 30 cm do predpisane zbitosti in planiranje površine s točnostjo +- 1,0 cm </t>
  </si>
  <si>
    <t>6.1.9.01.13.</t>
  </si>
  <si>
    <t>Zasip - tamponski material - 0/63 mm</t>
  </si>
  <si>
    <t>6.1.9.01.13.01</t>
  </si>
  <si>
    <t xml:space="preserve">Dobava in vgradnja gramoza za tamponsko plast, zrnatosti od 0 do 63 mm, s komprimiranjem po slojih v deb. 20 - 30 cm do predpisane zbitosti in planiranje površine s točnostjo +- 1.0 cm. </t>
  </si>
  <si>
    <t>6.1.9.01.14.</t>
  </si>
  <si>
    <t>Odvoz in dovoz materiala</t>
  </si>
  <si>
    <t>6.1.9.01.14.01</t>
  </si>
  <si>
    <t>Odvoz in dovoz izkopanega materiala, z vsemi manipulacijami na oz. iz začasne deponije, vključno s pristojbino.</t>
  </si>
  <si>
    <t>6.1.9.01.15.</t>
  </si>
  <si>
    <t>Odvoz materiala</t>
  </si>
  <si>
    <t>6.1.9.01.15.01</t>
  </si>
  <si>
    <t>Odvoz odvečnega izkopanega materiala, z vsemi manipulacijami na stalno deponijo, vključno s pristojbino.</t>
  </si>
  <si>
    <t>6.1.9.01.16.</t>
  </si>
  <si>
    <t>Opozorilni trak</t>
  </si>
  <si>
    <t>6.1.9.01.16.01</t>
  </si>
  <si>
    <t>Dobava in polaganje opozorilnega PVC traku.</t>
  </si>
  <si>
    <t>6.1.9.01.17.</t>
  </si>
  <si>
    <t>Rušenje obstoječe kinete - Odkrivanje krovnih plošč, rušenje sten in dna obstoječe kinete. Nakladanje in odvoz na stalno deponijo s plačilom pristojbine.</t>
  </si>
  <si>
    <t>6.1.9.01.17.01</t>
  </si>
  <si>
    <t>kineta 86x46 cm</t>
  </si>
  <si>
    <t>6.1.9.01.18.</t>
  </si>
  <si>
    <t>Kineta</t>
  </si>
  <si>
    <t>6.1.9.01.18.01</t>
  </si>
  <si>
    <r>
      <t>Izdelava kinete vel. 90 x 50 cm. Betoniranje podložnega betona MB 10. Dobava in polaganje armatur za kineto. Betoniranje dna in sten kinete z betonom MB 30.</t>
    </r>
    <r>
      <rPr>
        <sz val="10"/>
        <rFont val="Arial"/>
        <family val="2"/>
        <charset val="238"/>
      </rPr>
      <t xml:space="preserve"> Izdelava in odstranitev dvostranskega opaža sten kinete. Dobava in polaganje krovnih plošč za ravni del kinete iz betona MB20. Zalitje vseh stikov in odkrušenih mest s plastificirano - akrilno malto. Izdelava hidroizolacije nad krovnimi površinami z eno plastjo Izotekta T4 na predhodni premaz Ibitola. Izdelava zaščitnega sloja nad izolacijo deb. 5 cm s peskom zrnatosti od 0 do 10 mm; 0,8 m2/m.</t>
    </r>
  </si>
  <si>
    <t>6.1.9.01.19.</t>
  </si>
  <si>
    <t>Izdelava čelne stene kinete - Dobava in polaganje armatur za kineto. Betoniranje čelne stene kinete na mestu vstopa predizoliranega vročevoda v kineto. Izdelava in odstranitev dvostranskega opaža stene kinete.  Pri tem se vgradi zidno tesnilo. Polaganje krovnih plošč za ravni del kinete. Zalitje vseh stikov in odkrušenih mest s plastificirano - akrilno malto. Izdelava hidroizolacije nad krovnimi površinami z eno plastjo Izotekta T4 na predhodni premaz Ibitola. Izdelava zaščitnega sloja nad izolacijo deb. 5 cm s peskom zrnatosti od 0 do 10 mm; 0,8 m2/m.</t>
  </si>
  <si>
    <t>6.1.9.01.19.01</t>
  </si>
  <si>
    <t>kineta 100x60 cm</t>
  </si>
  <si>
    <t>6.1.9.01.20.</t>
  </si>
  <si>
    <t>Vreča s peskom</t>
  </si>
  <si>
    <t>6.1.9.01.20.01</t>
  </si>
  <si>
    <t>Dobava in polaganje vreče s peskom, dimenzije 80 x 40 x 10 cm, na razdalji 3 m, kot pomoč pri montaži cevi.</t>
  </si>
  <si>
    <t>6.1.9.01.21.</t>
  </si>
  <si>
    <t>Zazidava zidu</t>
  </si>
  <si>
    <t>6.1.9.01.21.01</t>
  </si>
  <si>
    <t>Zazidava armiranobetonskega zunanjega zidu kolektorja na mestu opuščene trase vročevoda. Velikost kinete 86x46 cm. 
Odvoz odpadnega materiala na stalno deponijo. Izvedba hidroizolacije. Z vsemi manipulacijami in potrebnim materialom.</t>
  </si>
  <si>
    <t>6.1.9.01.22.</t>
  </si>
  <si>
    <t>Zazidava zidu - predizolirane cevi</t>
  </si>
  <si>
    <t>6.1.9.01.22.01</t>
  </si>
  <si>
    <t>Zazidava armiranobetonskega, kamnitega ali opečnatega zunanjega zidu pri vstopu novega predizoliranega vročevoda v klet objekta. Pri tem se vgradi zidno tesnilo.
Odvoz odpadnega materiala na stalno deponijo. 
Z vsemi manipulacijami in potrebnim materialom.</t>
  </si>
  <si>
    <t>6.1.9.01.23.</t>
  </si>
  <si>
    <t>6.1.9.01.23.01</t>
  </si>
  <si>
    <t>Geodetski posnetki s kartiranjem.</t>
  </si>
  <si>
    <t>6.1.9.01.24.</t>
  </si>
  <si>
    <t>Zavarovanje in nadzor podzemnih instalacij</t>
  </si>
  <si>
    <t>6.1.9.01.24.01</t>
  </si>
  <si>
    <t xml:space="preserve">Zakoličba obstoječih komunalnih naprav (križanja in približevanja) in nadzor upravljalca podzemnih instalacij (vodovod, kanalizacija, plin, vročevod, elektro, javna razsvetljava, TK voj, KTV), ki prečkajo ali kako drugače segajo v profil izkopa (glede na obsežnost objekta in po računu upravljalca). </t>
  </si>
  <si>
    <t>%</t>
  </si>
  <si>
    <t>Nepredvidena dela</t>
  </si>
  <si>
    <t>6.1.9.02.01.</t>
  </si>
  <si>
    <t>Predizolirana cev</t>
  </si>
  <si>
    <t>6.1.9.02.01.01</t>
  </si>
  <si>
    <t>6.1.9.02.02.</t>
  </si>
  <si>
    <t>Predizolirani cevni lok 90°- enakokrak</t>
  </si>
  <si>
    <t>6.1.9.02.02.01</t>
  </si>
  <si>
    <t>Predizoliran cevni lok 90° - enakokrak za transport vroče vode do 130°C, izdelan po standardu SIST EN 448 za predizolirane fazonske kose za daljinsko ogrevanje, z vgrajenima žicama za kontrolo vlažnosti in lokacijo napake na cevovodu.
SERIJA 2
Sestav materiala enak kot za ravne cevi. 
Dobava - montaža
DN 100 (114,3 x 3,6 mm) / 225 - 900</t>
  </si>
  <si>
    <t>6.1.9.02.03.</t>
  </si>
  <si>
    <t>Zaključna kapa</t>
  </si>
  <si>
    <t>6.1.9.02.03.01</t>
  </si>
  <si>
    <t xml:space="preserve">Zaključna kapa za predizolirano cev za transport vroče vode do 130 st. C, izdelane po standardu SIST EN489 za predizolirane cevne spojke za daljinsko ogrevanje.
Serija 2 
Dobava - montaža
DN 100 / 225 </t>
  </si>
  <si>
    <t>6.1.9.02.04.</t>
  </si>
  <si>
    <t>Labirintno zidno tesnilo</t>
  </si>
  <si>
    <t>6.1.9.02.04.01</t>
  </si>
  <si>
    <t xml:space="preserve">Labirintno zidno tesnilo za vgradnjo v zid pri prehodu predizolirane cevi skozi zid, izdelano iz profilirane neoprenske gume.
Serija 2 
Dobava - montaža
DN 100 / 225-255 </t>
  </si>
  <si>
    <t>6.1.9.02.05.</t>
  </si>
  <si>
    <t>Spojka</t>
  </si>
  <si>
    <t>6.1.9.02.05.01</t>
  </si>
  <si>
    <t>Termostezna spojka za izolacijo in tesnenje varjenih spojev, za zalivanje s PU peno, izdelana po standardu SIST EN489 za spoje predizoliranih cevi za daljinsko ogrevanje. Dodatno tesnenje polnilne izvrtine s tipsko preizkušeno zaplato ali termostezno manšeto.
Serija 2
Dobava - montaža
DN 100 / 225</t>
  </si>
  <si>
    <t>6.1.9.02.06.</t>
  </si>
  <si>
    <t>Elastična blazina</t>
  </si>
  <si>
    <t>6.1.9.02.06.01</t>
  </si>
  <si>
    <t>Elastična blazina, izdelana iz polietilenske mehke pene, odporne na kemikalije, za prevzemanje raztezkov predizoliranih cevi. 
Dobava - montaža
debeline S=40mm</t>
  </si>
  <si>
    <t>6.1.9.02.07.</t>
  </si>
  <si>
    <t>Merilna doza</t>
  </si>
  <si>
    <t>6.1.9.02.07.01</t>
  </si>
  <si>
    <t xml:space="preserve">Merilna doza za povezavo žic za kontrolo vlage, vključno s silikonskim kablom. (ocenjena dolžina kabla je 10m) 
Dobava - montaža
</t>
  </si>
  <si>
    <t>6.1.9.02.08.</t>
  </si>
  <si>
    <t>Izdelava zapisnika</t>
  </si>
  <si>
    <t>6.1.9.02.08.01</t>
  </si>
  <si>
    <t>a) o meritvi upornosti žic po posameznih 
odsekih trase
b) o lokaciji in dolžini cevi z vgrajenimi
drugačnimi žicami (različne upornosti žic na dolžinski meter)
c) o meritvah vlažnosti v izolaciji cevovoda</t>
  </si>
  <si>
    <t>6.1.9.02.09.</t>
  </si>
  <si>
    <t>Demontaža obstoječe izolacije z vročevoda, vključno oplaščenje iz strešne lepenke ali Al pločevine, pritrdilni material ter transport na deponijo in plačilo pristojbine.
za cevi DN 250, DN150 in DN 100</t>
  </si>
  <si>
    <t>6.1.9.02.09.01</t>
  </si>
  <si>
    <t>40 mm</t>
  </si>
  <si>
    <t>6.1.9.02.09.02</t>
  </si>
  <si>
    <t>70 mm</t>
  </si>
  <si>
    <t>6.1.9.02.10.</t>
  </si>
  <si>
    <t>Kontrola stanja cevovoda</t>
  </si>
  <si>
    <t>6.1.9.02.10.01</t>
  </si>
  <si>
    <t>Vizuelna kontrola stanja cevododa vključno s podporami, po demontaži izolacije in čiščenju cevi in podpor, merjenje debeline stene na poškodovanih mestih.</t>
  </si>
  <si>
    <t>6.1.9.02.11.</t>
  </si>
  <si>
    <t>Demontaža in razrez obstoječih cevovodov, vključno odvoz na deponijo, in plačilo pristojbine.
Cena na dolžino trase (2 cevi).</t>
  </si>
  <si>
    <t>6.1.9.02.11.01</t>
  </si>
  <si>
    <t>6.1.9.02.11.02</t>
  </si>
  <si>
    <t>6.1.9.02.12.</t>
  </si>
  <si>
    <t xml:space="preserve">Sanacija odcepa
</t>
  </si>
  <si>
    <t>6.1.9.02.12.01</t>
  </si>
  <si>
    <t>- ohranitev prednapetja vročevoda
- izrez poškodovanega odcepa
- dobava in montaža odcepnega kosa, izdelanega iz jeklene cevi iz celega, iz materiala P235TR1 (St. 37.0), dobavljene po SIST EN 10216-1 (DIN 2629/DIN2448), vključno z varilnim materialom.
Navedene dimenzije in standardi cevi so iz projekta za izvedbo obstoječega vročevoda in se lahko od dejansko vgrajenih razlikujejo.
Izvede se po potrebi!
Dobava, demontaža in montaža, odvoz na deponijo
DN 150 (159 x 4,5), R=3D</t>
  </si>
  <si>
    <t>6.1.9.02.13.</t>
  </si>
  <si>
    <t xml:space="preserve">Sanacija cevnega loka
</t>
  </si>
  <si>
    <t>6.1.9.02.13.01</t>
  </si>
  <si>
    <t>6.1.9.02.14.</t>
  </si>
  <si>
    <t xml:space="preserve">Izrez odcepa na vročevodu
</t>
  </si>
  <si>
    <t>6.1.9.02.14.01</t>
  </si>
  <si>
    <t>Izrez odcepa cevovoda dimenzije DN 250/150 in vgradnja nadomestnega ravnega dela cevi dimenzije DN 250. Odsek ravne cevi:
- ohranitev prednapetja vročevoda
- izrez odcepa DN 250/150 cevovoda
- izdelava nadomestnega kosa cevi, vključno priprava robov za varjenje
- varenje nadomestnega kosa ( 2 zvara ).
Material nadomestnega kosa je jeklena cev z vzdolžnim ali spiralnim zvarom, izdelana iz materiala P235TR1 (St 37.0), dobavljena po SIST EN 10217-1 (DIN 1626/DIN 2458), tlačno preizkušena do min. 50 bar.
Vključno z varilnim materialom.
Navedene dimenzije in standardi cevi so iz projekta za izvedbo obstoječega vročevoda in se lahko od dejansko vgrajenih razlikujejo.
Dobava, demontaža in montaža, odvoz na deponijo
DN 250 (267 x 5), dolžina odseka cca. 1,0 m</t>
  </si>
  <si>
    <t>6.1.9.02.15.</t>
  </si>
  <si>
    <t xml:space="preserve">Jeklena cev iz celega, izdelana iz materiala P235TR1 (St. 37.0), dobavljena po SIST EN 10216-1 (DIN 2629/DIN2448), vključno z varilnim materialom.
Dobava - montaža
</t>
  </si>
  <si>
    <t>6.1.9.02.15.01</t>
  </si>
  <si>
    <t xml:space="preserve">DN 15 (21,3 x 2,0 mm) </t>
  </si>
  <si>
    <t>6.1.9.02.15.02</t>
  </si>
  <si>
    <t xml:space="preserve">DN 20 (26,9 x 2,3 mm) </t>
  </si>
  <si>
    <t>6.1.9.02.15.03</t>
  </si>
  <si>
    <t>DN 100 (114,3 x 3,6 mm)</t>
  </si>
  <si>
    <t>6.1.9.02.16.</t>
  </si>
  <si>
    <t>Jekleni lok iz celega, 90°
Gladko krivljeni lok po SIST EN 10253 (DIN 2605), izdelan iz jeklene cevi iz celega, iz materiala P235TR1 (St. 37.0), oblika R=5D, vključno z varilnim materialom.
Dobava - montaža</t>
  </si>
  <si>
    <t>6.1.9.02.16.01</t>
  </si>
  <si>
    <t>DN 20</t>
  </si>
  <si>
    <t>6.1.9.02.16.02</t>
  </si>
  <si>
    <t xml:space="preserve">DN 100 </t>
  </si>
  <si>
    <t>6.1.9.02.17.</t>
  </si>
  <si>
    <t>Reducirni kos po SIST EN 10253 (DIN 2616), izdelan iz jeklene cevi iz celega, material P235TR1 (St. 37.0), vključno z varilnim materialom.
Dobava - montaža</t>
  </si>
  <si>
    <t>6.1.9.02.17.01</t>
  </si>
  <si>
    <t>R DN 150/DN 100</t>
  </si>
  <si>
    <t>6.1.9.02.18.</t>
  </si>
  <si>
    <t>T - kos, izdelan po SIST EN 10253 (DIN 2615), material P235TR1 (St. 37.0), vključno varilni material.</t>
  </si>
  <si>
    <t>6.1.9.02.18.01</t>
  </si>
  <si>
    <t>DN 150/100</t>
  </si>
  <si>
    <t>6.1.9.02.19.</t>
  </si>
  <si>
    <t>Umirjevalne cevi, izdelane iz jeklene cevi iz celega po SIST EN 10216-1 (DIN 2629/DIN2448), material P235TR1 (St.37.0), skupno z odzračevalno in izpustno cevjo, dvema bombiranima pokrovoma in varilnim materialom.
Dobava in montaža</t>
  </si>
  <si>
    <t>6.1.9.02.19.01</t>
  </si>
  <si>
    <t>DN 150 (168,3 x 4,0 mm) , H = cca. 1,2 m</t>
  </si>
  <si>
    <t>6.1.9.02.20.</t>
  </si>
  <si>
    <t>Odzračevalni lonec, izdelen iz jeklene cevi iz celega po SIST EN 10216-1 (DIN 2629/DIN2448), material P235TR1 (St.37.0), komplet z odzračevalno cevjo in varilnim materialom.
Dobava in montaža</t>
  </si>
  <si>
    <t>6.1.9.02.20.01</t>
  </si>
  <si>
    <t>DN 150 (168,3 x 4,0 mm) , H = 250 mm</t>
  </si>
  <si>
    <t>6.1.9.02.21.</t>
  </si>
  <si>
    <t>Nepomične podpore, izdelane po priloženih risbah iz predpisanih materialov. 
Dobava in montaža</t>
  </si>
  <si>
    <t>6.1.9.02.21.01</t>
  </si>
  <si>
    <t xml:space="preserve">DN 150 - 6150 </t>
  </si>
  <si>
    <t>6.1.9.02.22.</t>
  </si>
  <si>
    <t>Obešala, izdelana po priloženih risbah iz predpisanih materialov.
Dobava in montaža</t>
  </si>
  <si>
    <t>6.1.9.02.22.01</t>
  </si>
  <si>
    <t xml:space="preserve">DN 100 - 4440 </t>
  </si>
  <si>
    <t>6.1.9.02.23.</t>
  </si>
  <si>
    <t>Drsne podpore, izdelane po priloženih risbah iz predpisanih materialov.
Dobava in montaža</t>
  </si>
  <si>
    <t>6.1.9.02.23.01</t>
  </si>
  <si>
    <t xml:space="preserve">DN 100 - 4020 </t>
  </si>
  <si>
    <t>6.1.9.02.23.02</t>
  </si>
  <si>
    <t xml:space="preserve">DN 100 - 4016 </t>
  </si>
  <si>
    <t>6.1.9.02.24.</t>
  </si>
  <si>
    <t>Ravni zaporni ventil za vročo vodo temp. 130°C, vključno s protiprirobnicami, tesnili in vijaki, za nazivni tlak PN 16.
Ustreza KLINGER KVN ali ustrezen v skladu s Tehničnimi zahtevami JPE.
Dobava in montaža</t>
  </si>
  <si>
    <t>6.1.9.02.24.01</t>
  </si>
  <si>
    <t>6.1.9.02.24.02</t>
  </si>
  <si>
    <t>DN20</t>
  </si>
  <si>
    <t>6.1.9.02.24.03</t>
  </si>
  <si>
    <t>6.1.9.02.25.</t>
  </si>
  <si>
    <t>Odtočni lijak</t>
  </si>
  <si>
    <t>6.1.9.02.25.01</t>
  </si>
  <si>
    <t>Dobava in montaža odtočnega lijaka dimenzije 300 x 80 mm.</t>
  </si>
  <si>
    <t>6.1.9.02.26.</t>
  </si>
  <si>
    <t>Priklop</t>
  </si>
  <si>
    <t>6.1.9.02.26.01</t>
  </si>
  <si>
    <t>Priklop na obstoječe vročevodno omrežje.</t>
  </si>
  <si>
    <t>6.1.9.02.27.</t>
  </si>
  <si>
    <t>Tlačni preizkus</t>
  </si>
  <si>
    <t>6.1.9.02.27.01</t>
  </si>
  <si>
    <t xml:space="preserve">Enkratno tlačno preizkušanje in izpiranje cevovoda. </t>
  </si>
  <si>
    <t>6.1.9.02.28.</t>
  </si>
  <si>
    <t>Radiografska kontrola zvarov (100% - po celotnem obodu).</t>
  </si>
  <si>
    <t>6.1.9.02.28.01</t>
  </si>
  <si>
    <t>DN 100</t>
  </si>
  <si>
    <t>6.1.9.02.29.</t>
  </si>
  <si>
    <t>Penetracijska kontrola zvara (100% - po celotnem obodu).</t>
  </si>
  <si>
    <t>6.1.9.02.29.01</t>
  </si>
  <si>
    <t>6.1.9.02.29.02</t>
  </si>
  <si>
    <t>DN 150</t>
  </si>
  <si>
    <t>6.1.9.02.29.03</t>
  </si>
  <si>
    <t>DN 200</t>
  </si>
  <si>
    <t>6.1.9.02.30.</t>
  </si>
  <si>
    <t>Površinska zaščita cevovodov</t>
  </si>
  <si>
    <t>6.1.9.02.30.01</t>
  </si>
  <si>
    <t>Dvakratno temeljno barvanje klasičnega dela cevovoda s temeljno barvo, primerno za temperaturo 130 st. C, po predhodnem čiščenju rje.</t>
  </si>
  <si>
    <t>6.1.9.02.31.</t>
  </si>
  <si>
    <t>Izolacija cevovoda s cevaki iz neomočljivega in negorljivega izolacijskega materiala, ojačanega z Al folijo. Toplotna prevodnost izolacijskega materiala λ pri 25°C ≤ 0,035 W/mK.
Zaščitni ovoj je izdelan iz strešne lepenke, pritrjen s pomočjo Al trakov. Površina zaščitnega ovoja se premaže z ibitolom. 
Dobava - montaža</t>
  </si>
  <si>
    <t>6.1.9.02.31.01</t>
  </si>
  <si>
    <t>za cev DN 100, debelina 40 mm</t>
  </si>
  <si>
    <t>6.1.9.02.31.02</t>
  </si>
  <si>
    <t>za cev DN 150, debelina 50 mm</t>
  </si>
  <si>
    <t>6.1.9.02.31.03</t>
  </si>
  <si>
    <t>za cev DN 250, debelina 50 mm</t>
  </si>
  <si>
    <t>6.1.9.02.31.04</t>
  </si>
  <si>
    <t>za cev DN 100, debelina 60 mm</t>
  </si>
  <si>
    <t>6.1.9.02.31.05</t>
  </si>
  <si>
    <t>za cev DN 150, debelina 80 mm</t>
  </si>
  <si>
    <t>6.1.9.02.31.06</t>
  </si>
  <si>
    <t>za cev DN 250, debelina 80 mm</t>
  </si>
  <si>
    <t>6.1.9.02.32.</t>
  </si>
  <si>
    <t>Izolacija cevovoda s cevaki iz neomočljivega in negorljivega izolacijskega materiala, ojačanega z Al folijo. Toplotna prevodnost izolacijskega materiala λ pri 25°C ≤ 0,035 W/mK.
Zaščitni ovoj je izdelan iz Al pločevine, pritrjene s kniping vijaki. 
Dobava - montaža</t>
  </si>
  <si>
    <t>6.1.9.02.32.01</t>
  </si>
  <si>
    <t>za cev DN 20, debelina 40 mm</t>
  </si>
  <si>
    <t>6.1.9.02.32.02</t>
  </si>
  <si>
    <t>za cev DN 100, debelina 100 mm</t>
  </si>
  <si>
    <t>6.1.9.02.32.03</t>
  </si>
  <si>
    <t>za cev DN 150, debelina 100 mm</t>
  </si>
  <si>
    <t>6.1.9.02.33.</t>
  </si>
  <si>
    <t>Zaustavitev vročevodnega omrežja</t>
  </si>
  <si>
    <t>6.1.9.02.33.01</t>
  </si>
  <si>
    <t>Zaustavitev, praznjenje in polnjenje vročevodnega omrežja. Izvaja JP Energetika Ljubljana.</t>
  </si>
  <si>
    <t>6.1.9.02.34.</t>
  </si>
  <si>
    <t>Kvalitativni nadzor</t>
  </si>
  <si>
    <t>6.1.9.02.34.01</t>
  </si>
  <si>
    <t>Kvalitativni nadzor distributerja pri gradnji vročevodnega omrežja. Izvaja JP Energetika Ljubljana.</t>
  </si>
  <si>
    <t>6.1.9.02.35.</t>
  </si>
  <si>
    <t>6.1.9.02.35.01</t>
  </si>
  <si>
    <t>Nepredvidena dela, odobrena s strani nadzora in obračunana po analizi cen v skladu s kalkulativnimi elementi.</t>
  </si>
  <si>
    <t>Dobava in vgradnja betonskega revizijskega jaška, s plastificirano muldo rumene barve</t>
  </si>
  <si>
    <t>Odstranitev obstoječe greznice</t>
  </si>
  <si>
    <t>porušitev AB greznice pri ND, velikosti cca 30m3</t>
  </si>
  <si>
    <t>6.1.10.03.08.</t>
  </si>
  <si>
    <t>6.1.10.03.08.01</t>
  </si>
  <si>
    <r>
      <t xml:space="preserve">Nabava, dovoz ter razstiranje in fino planiranje kvalitetnega humusa, poraba cca 0,15m3/m2 po sestavi </t>
    </r>
    <r>
      <rPr>
        <b/>
        <sz val="9"/>
        <rFont val="Arial"/>
        <family val="2"/>
        <charset val="238"/>
      </rPr>
      <t>Tz.4.1</t>
    </r>
  </si>
  <si>
    <r>
      <t>Ureditev zelenic z dobavo travnate ruše (t.i. ˝travnatega ˝tepiha˝˝) po sestavi</t>
    </r>
    <r>
      <rPr>
        <b/>
        <sz val="10"/>
        <color rgb="FF0070C0"/>
        <rFont val="Arial"/>
        <family val="2"/>
        <charset val="238"/>
      </rPr>
      <t xml:space="preserve"> Tz.4.1</t>
    </r>
  </si>
  <si>
    <t>'6.1.10.07.01.02</t>
  </si>
  <si>
    <t>Nabava, dobava in zasaditev dreves
Zemeljska dela se izvede po DIN 18 915. Sajenje se izvede v skladu z vrtnarskimi standardi in po DIN 18 916.
Ne sme se saditi pri nizkih temperaturah, ko zemlja začne zmrzovati ali je že zmrznjena. 
Listopadno drevnino je potrebno saditi v času mirovanja rasti, najprimernejši meseci za sajenje so april, oktober in november. V primeru, da bodo gradbena dela končana v času, ki ni primeren za sajenje, se lahko pripravljalna dela opravi takoj, saditi pa je treba v primernem času. 
Koreninsko balo je pri sajenju potrebno pustiti v kompaktnem stanju in ne sme razpasti. Vsaki sadiki se doda založno gnojilo. 
Vse sadike dreves se po saditvi stabilizira s 3 opornimi količki, ki se jih na vrhu poveže v togo celoto. Vezava sadik na oporo mora biti izvedena na način, da je omogočeno širjenje debla in preprečeno drgnjenje sadike ob oporo.
Pogoji za nabavo dreves okrasne zasaditve: drevoredna vrsta, minimalno 3x presajena, višina min.: 350 – 400cm, obseg min.: 116/18cm, več kot 7 odganjkov.
OPOMBA; V kolikor se zahteva sajenje v rastni dobi rastline (od maja do septembra), je nujno potrebno nabaviti sadike v vsebniku (loncu), za katere pa se lahko cena razlikuje.</t>
  </si>
  <si>
    <t xml:space="preserve">Sajenje parkovnih dreves;
(upoštevati vse potrebne materiale, delo in prenose; npr. zakoličenje, izkop sadilne jame 100 x 100 x 100 cm, priprava tal z odvozom izkopanega materiala na
deponijo, dobava in dodajanje humusa, sajenje drevesa z obsegom debla 16/18, višine 300 -350 cm, gnojenje, dobava in opiranje na konstrukcijo podpornega kola, vezanje s trakovi, oblikovanje zalivalne sklede, zalivanje, dveletno vzdrževanje - zalivanje, dognojevanje, košnja, obrezovanje) </t>
  </si>
  <si>
    <t xml:space="preserve">predviden je količek kot npr. mmcité Elias SE150.
* dim 10x10cm, kovinski deli so ustrezno protikorozijsko zaščiteni in barvani z antracit sivo barvo (RAL 7016). 
* vgradi se v liniji, 40 cm od povoznih površin z medsebojno oddaljenostjo stebričkov 1.5m
OP.: v primeru, da se vgrajuje na zelenico je potrebno v ceni zajeti še izkop in izvedbo temeljev (vključno z dobavo in vgradnjo betona opaža in armature)! </t>
  </si>
  <si>
    <t>Izdelava, dostava in montaža  kovinske cevne ograje z drsnimi vrati na elektro pogon in osebnim prehodom (šikana) skladno z KA načrtom
- Drsna vrata dim. 453/220 cm, iz enakih elementov in enake dimenzije kot fiksni del ograje na levi strani. Opremljena so s stebri z vodili, talno tirnico, na elektro pogon. 
Drsna vrata velikosti: 453/220 cm.
- Fiksni del ograje dim. 139/220 cm ob drsnih vratih; iz kovinskega okvirja dim. 1390/2150/100 mm iz ploščatih profilov 100x12 mm, v katerga so privarjene palice fi 38 mm, sidrano v AB pasovni temelj s kemičnimi sidri. Ograja je v celoti vroče cinkana in dvakrat prašno barvana v RAL tonu po izbiri arhitekta.
- Enokrilna vrata dim. 140/220 cm, vrata iz kovinskega okvirja iz ploščatih profilov 100x10 mm, v katerega so privarjene palice fi 38 mm, s stebrički iz škatlastih profilov dim. 60/200/6 mm, v celoti vroče cinkana in prašno barvana po izboru arhitekta. 
Opremljena so s stebri z vodili, talno tirnico, na elektro pogon. 
Enokrilna drsna vrata - osebni prehod dim. 140/220 cm, 
glej Shemo ograje z drsnimi vrati ob Narodnem domu list št. 3.2.7
Površina / barva: Vsi jekleni deli vroče cinkani in prašno barvani v antracit sivo barvo (RAL 7016). H=2,20m
Komplet z vsem potrebnim vijačnim, pritrdilnim, sidrnim materialom.</t>
  </si>
  <si>
    <t>JEKLENE KONSTRUKCIJE in OPREMA</t>
  </si>
  <si>
    <t>Dobava, izdelava in montaža jeklene konstrukcije nadstrešnic in drugih elementov zunanje ureditve, vključno z vsem pripadajočimi elementi, materialom in potrebnimi deli za končni izdelek za uporabo - izvedba po načrtu:</t>
  </si>
  <si>
    <t>kolesarnica in parkirna mesta za enosledna vozila - nadstrešnica za kolesa pred vhodom v ND (dimenzije cca 7 x 2m):
- opore s kvadratnih profilov, na katere se namesti nosilce, strešni nosilec in žlebove. Nosilci in strešni nosilec iz T profila. 
- žlebovi za odtok vode iz jeklene pločevine večkrat zapognjeni. Odvodnjavanje preko skritega žleba v nosilnem stebru konstrukcije.
 - vsi jekleni deli vroče cinkani - AKZ razred zaščite C3 (zunanje okolje) in prašno barvani po RAL. 
- strešna kritina: valovita pločevina. Snežna obremenitev 1,5 kN/m2. 
- kot npr. Nadstrešek za kolesa LUNA (ziegler-slo.si) ali enakovredno
- AB temelji in zemeljska dela
- ves pritrdilni, vijačni in sidrni material</t>
  </si>
  <si>
    <t>nadstrešnica  - garaža dim cca 3 m x 6 m, višina 3,5m:
- konstrukcija iz pocinkanih C profilov trdnosti in nosilnosti obremenitev za sneg 200kg/m2 in za veter 150km/h, nosilna konstrukcija točkovno sidrana v obstoječo betonsko ploščo.
- enokapna streha  s strešno kritino – T4 trapezno pločevino deb. 0,5 mm, minimalni naklon 3°. Odvodnjavanje preko skritega žleba v nosilnem stebru konstrukcije. 
- fasada iz visokokakovostne vroče cinkane jeklene barvane pločevine deb. 0,6 mm kot npr. Hosekra. Notranja stran pločevine je obdana z GNT (gramaturni-netkani-tekstil), ki na pločevini regulira vlago v prostoru. 
- z dvižnimi garažnimi vrati s ključavnico (kot npr. Hormann) skladno s standardom 13241-1.
- z minimalno toplotno izolacijo 5 cm
- vsi jekleni deli vroče cinkani - AKZ razred zaščite C3 (zunanje okolje)
 - Kot. npr. Garaže Hosekra - Garaža za avto ALI Konstrukcija Petrovič - GARAŽA PREMIUM (petrovic.si) 
- ves pritrdilni, vijačni in sidrni material</t>
  </si>
  <si>
    <t>6.1.10.12.01.</t>
  </si>
  <si>
    <t>6.1.10.12.01.01</t>
  </si>
  <si>
    <t>6.1.10.12.01.02</t>
  </si>
  <si>
    <t>okrogli prometni znak, podloga iz vroče cinkane jeklene pločevine, znak z odsevno folijo 1. vrste, premera 600 mm
* znak 2215 "Prepovedan promet za vsa motorna vozila" (1 kos)
* znak 2301-1 "Obvezna smer - desno" (1 kos)</t>
  </si>
  <si>
    <t>6.1.10.12.01.03</t>
  </si>
  <si>
    <t>prometni znak, podloga iz vroče cinkane jeklene pločevine, znak z odsevno folijo 1. vrste, velikost od 0,11 do 0,20 m2
* znak 4603 "Dopolnilna tabla - Dovoljeno za Narodni dom" (1 kos)</t>
  </si>
  <si>
    <t>6.1.10.12.01.04</t>
  </si>
  <si>
    <t>6.1.10.12.02.</t>
  </si>
  <si>
    <t>6.1.10.12.02.01</t>
  </si>
  <si>
    <t>6.1.11.04.02.</t>
  </si>
  <si>
    <t>6.1.11.04.02.01</t>
  </si>
  <si>
    <t>6.1.11.04.02.02</t>
  </si>
  <si>
    <t>6.1.11.04.02.03</t>
  </si>
  <si>
    <t>6.1.11.05.01.02</t>
  </si>
  <si>
    <t>6.1.11.05.01.03</t>
  </si>
  <si>
    <t>6.1.11.05.01.04</t>
  </si>
  <si>
    <t>6.1.11.06.02.</t>
  </si>
  <si>
    <t>6.1.11.06.02.01</t>
  </si>
  <si>
    <t>6.1.11.06.03.</t>
  </si>
  <si>
    <t>6.1.11.06.03.01</t>
  </si>
  <si>
    <t>6.1.11.06.04.</t>
  </si>
  <si>
    <t>6.1.11.06.04.01</t>
  </si>
  <si>
    <t>6.1.11.06.04.02</t>
  </si>
  <si>
    <t>6.1.11.06.04.03</t>
  </si>
  <si>
    <t>6.1.11.06.04.04</t>
  </si>
  <si>
    <t>6.1.11.06.04.05</t>
  </si>
  <si>
    <t>6.1.11.06.04.06</t>
  </si>
  <si>
    <t>6.1.11.06.04.07</t>
  </si>
  <si>
    <t>6.1.11.08.03.</t>
  </si>
  <si>
    <t>6.1.11.08.03.01</t>
  </si>
  <si>
    <t>6.1.11.09.</t>
  </si>
  <si>
    <t>6.1.11.09.01.</t>
  </si>
  <si>
    <t>6.1.11.09.01.01</t>
  </si>
  <si>
    <t>6.1.11.09.01.02</t>
  </si>
  <si>
    <t>6.1.11.09.01.03</t>
  </si>
  <si>
    <t>6.1.11.09.02.</t>
  </si>
  <si>
    <t>6.1.11.09.02.01</t>
  </si>
  <si>
    <t>6.1.11.09.02.02</t>
  </si>
  <si>
    <t>6.1.11.09.02.03</t>
  </si>
  <si>
    <t>6.2.1.3.00.</t>
  </si>
  <si>
    <t>6.2.1.3.00.01</t>
  </si>
  <si>
    <t>6.2.1.3.00.02</t>
  </si>
  <si>
    <t>6.2.1.3.00.03</t>
  </si>
  <si>
    <t>armatura (armaturna mreže Q503, robna stremena in palice); komplet z distančniki za zgornjo mrežo; Betonmax blitz art. 40311000 1 kom/m2, h=15cm (0,46 kg/kos) 
* količina armature ocenjena</t>
  </si>
  <si>
    <t>zaščita betona zunanjega tlaka, po zgornjem opisu
* St.3.2c_Streha - severni pločnik nad kletjo objekta B ob Lattarmanu - brušen beton
* T.Z1_Rampa na Lattermanovem drevoredu
(T.Z4a_Zunanja ureditev - avenija Latterman - BELI BETONSKI TLAK)
* T.Z4b_Zunanja ureditev - vstopni trg pred obstoječim objektom - SIVI BETONSKI TLAK
* T.P4_talna ˝Kletna plošča nad terenom 50˝ -  rampa, d=50cm (klančina ob Bleiweisovi)</t>
  </si>
  <si>
    <t>6.2.1.4.03.</t>
  </si>
  <si>
    <t>6.2.1.4.03.01</t>
  </si>
  <si>
    <t>predfabricirani dvignjeni robniki iz cementnega betona s prerezom 15/25 cm, zastičenje s cementno malto, betonska podlaga iz betona C12/15;
*območje rampe ob Bleiweisovi
*St.3.3_Streha - južni pločnik nad kletjo objekta B, tehnični prostori (parkirišče za kolesa)</t>
  </si>
  <si>
    <t>6.2.2.2.03</t>
  </si>
  <si>
    <t xml:space="preserve">Dobava in montaža kovinskih servisnih vrat, pritrjenih na oporni zid, komplet z vsem pritrdilnim, vijačnim in sidrnim materialom; </t>
  </si>
  <si>
    <t>6.2.2.2.03.01</t>
  </si>
  <si>
    <t>Vrata iz kovinskega okvirja dim. 2200/2200/100 mm iz ploščatih profilov 100x12 mm z dodatnim zavetrovanjem, na katerega so privarjene palice fi 38 mm, s stebrički iz škatlastih profilov dim. 60/100/6 mm, v celoti vroče cinkana in prašno barvana po izboru arhitekta. Opremljena so z nastavkom z luknjo za zaklepanje z žabico, nasadili ter zatičem in temeljena na povezovalnem temelju oz. zidcu širine 30 cm, pod vrati). Nasadila trikrat na krilo, eno točkovno zaklepanje, brez praga. Vrata pritrjena na AB zid in v tla na drugi strani.
*servisna vrata v AB zidu proti Bleiweisovi (oznaka: DOS10)</t>
  </si>
  <si>
    <t>6.2.2.3.00.</t>
  </si>
  <si>
    <t>6.2.2.3.00.01</t>
  </si>
  <si>
    <t>6.2.2.3.00.02</t>
  </si>
  <si>
    <t>6.2.2.3.00.03</t>
  </si>
  <si>
    <t>6.2.2.4.01.09</t>
  </si>
  <si>
    <t>6.2.2.4.01.10</t>
  </si>
  <si>
    <t>6.2.2.4.01.11</t>
  </si>
  <si>
    <t>6.2.2.4.01.12</t>
  </si>
  <si>
    <t>stebriček za prometni znak iz vroče cinkane jeklene cevi s premerom 64 mm, dolge 3000  mm 
* vključno s temeljenjem in vsemi gradbenimi deli</t>
  </si>
  <si>
    <t>okrogli prometni znak, podloga iz vroče cinkane jeklene pločevine, znak z odsevno folijo 1. vrste, premera 600 mm
* znak 2315 "Površina za promet pešcev in kolesarjev" (1 kos)
* znak 2215 "Prepovedan promet za vsa motorna vozila" (1 kos)
* znak 2221 "Prepovedan promet za vozila, katerih skupna višina presega določeno višino" (1 kos)</t>
  </si>
  <si>
    <t>prometni znak, podloga iz vroče cinkane jeklene pločevine, znak z odsevno folijo 1. vrste, velikost od 0,11 do 0,20 m2
* znak 2438 "Parkirišče" (3 kos)
* znak 4603 "Dopolnilna tabla" (1 kos)
* znak 3313C "Prometni otok" (1 kos)</t>
  </si>
  <si>
    <t>prometni znak, podloga iz vroče cinkane jeklene pločevine, znak z odsevno folijo 1. vrste, velikost od 0,41 do 0,70 m2 
* znak 2440-3 "Parkirišče – garaža" z LED prikazovalnikom aktualne
zasedenosti GH (3 kos)</t>
  </si>
  <si>
    <t xml:space="preserve">Izdelava tankoslojne prečne in ostalih označb na vozišču z enokomponentno belo barvo, vključno 250 g/m2 posipa z drobci/kroglicami stekla, strojno, debelina plasti suhe snovi 250 µm, površina označbe nad 1,5 m2
* A=1,2m2 (puščica naravnost, L=7,5m - označba 5411; 1x)
* A=2,2m2 (puščica naravnost-desno, L=7,5m - označba 5422; 1x)
</t>
  </si>
  <si>
    <t>6.2.2.5.02.02</t>
  </si>
  <si>
    <r>
      <t xml:space="preserve">drevored Latterman po sestavi </t>
    </r>
    <r>
      <rPr>
        <b/>
        <sz val="10"/>
        <color rgb="FF0070C0"/>
        <rFont val="Arial"/>
        <family val="2"/>
        <charset val="238"/>
      </rPr>
      <t>Tz.1a</t>
    </r>
  </si>
  <si>
    <t>tz1b</t>
  </si>
  <si>
    <t>Nabava, dovoz ter vgradnja s planiranjem in razstiranjem struktutne zemlje, tj. homogene mešanice 80% lomljenca frakcije 100-150mm in 20% peščene rjave zemlje. V deb. cca. 110 cm</t>
  </si>
  <si>
    <t>tz1a</t>
  </si>
  <si>
    <t>Nabava, dovoz ter vgradnja s planiranjem in razstiranjem homogene zameljske mešanice v razmerju 30% humozna zemlja kot npr. Humko Vulkanhum mix 60, 3% BIOVIN prah in 67% rjava zemlja I. kategorije. V deb. cca 80 cm</t>
  </si>
  <si>
    <t>Nabava, dovoz in vgradnja podloge; pesek frakcije 4-8mm nad in pod strukturne celice h=10cm.</t>
  </si>
  <si>
    <t>Nabava in dovoz in polaganje PP/PES filc, 125 g/m2,</t>
  </si>
  <si>
    <r>
      <t xml:space="preserve">korito za popenjavke pri objektuC za objektom C in na rampi ob celovški cesti po sestavi </t>
    </r>
    <r>
      <rPr>
        <b/>
        <sz val="10"/>
        <color rgb="FF0070C0"/>
        <rFont val="Arial"/>
        <family val="2"/>
        <charset val="238"/>
      </rPr>
      <t>St.4.1l</t>
    </r>
  </si>
  <si>
    <t>Nabava, dovoz in vgradnja tamponskega drobljenca (Dmax=32) v deb. 10 cm</t>
  </si>
  <si>
    <t>POPENJAVKE
Popenjalke se sadi skladno z zasaditvenim načrtom in gostoto sajenja definirano v TP. 
Sadike se dobavi v lončkih/kontejnerjih in se sadijo skladno z vrtnarskimi standardi.
(upoštevati vse potrebne materiale, delo in prenose; npr. zakoličenje, izkop sadilne jame 1.5 premera kor.grude, priprava tal z odvozom 1/2 izkopanega materiala, dobava in dodajanje humusa – 0.04 m3 /kos, mešanje z izkopano zemljo, sajenje sadike velikosti 60-100 cm / 3L, gnojenje, oblikovanje zalivalne sklede, zalivanje, dveletno vzdrževanje (zalivanje, dognojevanje, košnja, obrezovanje)) 
Po sajenju se površino tal prekrije s filcem in 5 cm debelo plastjo zastirke – naravnega pranega prodca, ki preprečuje razrast plevelov in pomaga ohraniti vlago.</t>
  </si>
  <si>
    <t>6.2.3.2.01.01</t>
  </si>
  <si>
    <t>6.2.3.2.01.02</t>
  </si>
  <si>
    <t>Zasaditev popenjavk Parthenocissus tricuspidata 'Veitchii', 60-100cm</t>
  </si>
  <si>
    <t>DREVESA
Nabava, dobava in zasaditev dreves
Zemeljska dela se izvede po DIN 18 915. Sajenje se izvede v skladu z vrtnarskimi standardi in po DIN 18 916.
Ne sme se saditi pri nizkih temperaturah, ko zemlja začne zmrzovati ali je že zmrznjena. 
Listopadno drevnino je potrebno saditi v času mirovanja rasti, najprimernejši meseci za sajenje so april, oktober in november. V primeru, da bodo gradbena dela končana v času, ki ni primeren za sajenje, se lahko pripravljalna dela opravi takoj, saditi pa je treba v primernem času. 
Koreninsko balo je pri sajenju potrebno pustiti v kompaktnem stanju in ne sme razpasti. Vsaki sadiki se doda založno gnojilo. 
Vse sadike dreves se po saditvi stabilizira s 3 opornimi količki, ki se jih na vrhu poveže v togo celoto. Vezava sadik na oporo mora biti izvedena na način, da je omogočeno širjenje debla in preprečeno drgnjenje sadike ob oporo.
Pogoji za nabavo dreves okrasne zasaditve: drevoredna vrsta, minimalno 3x presajena, višina min.: 400 – 500cm, obseg min.: 18/20cm, več kot 7 odganjkov.
OPOMBA; V kolikor se zahteva sajenje v rastni dobi rastline (od maja do septembra), je nujno potrebno nabaviti sadike v vsebniku (loncu), za katere pa se lahko cena razlikuje.</t>
  </si>
  <si>
    <t>6.2.3.2.02.01</t>
  </si>
  <si>
    <t>6.2.3.2.02.02</t>
  </si>
  <si>
    <t>Nabava, dobava dreves Aesculus hippocastanum 'Pyramidalis', navadni divji kostanj, drevoredno drevo, sadika H= 400-500cm</t>
  </si>
  <si>
    <t>6.2.3.2.02.03</t>
  </si>
  <si>
    <t xml:space="preserve">Zaseditev dreves Aesculus hippocastanum 'Pyramidalis', navadni divji kostanj, drevoredno drevo, sadika H= 400-500cm. 
(upoštevati vse potrebne materiale, delo in prenose; npr. zakoličenje, izkop sadilne jame 100 x 100 x 100 cm, priprava tal z odvozom izkopanega materiala na
deponijo, dobava in dodajanje humusa, sajenje drevesa z obsegom debla 18/20, višine 400 - 500 cm, gnojenje, dobava in opiranje na konstrukcijo podpornega kola, vezanje s trakovi, oblikovanje zalivalne sklede, zalivanje, dveletno vzdrževanje - zalivanje, dognojevanje, košnja, obrezovanje) </t>
  </si>
  <si>
    <t>6.2.4.1.02.</t>
  </si>
  <si>
    <t>6.2.4.1.03.</t>
  </si>
  <si>
    <t>6.2.4.1.03.01</t>
  </si>
  <si>
    <t>6.2.4.1.04.</t>
  </si>
  <si>
    <t>6.2.4.1.04.01</t>
  </si>
  <si>
    <t>6.2.4.1.04.02</t>
  </si>
  <si>
    <t>6.2.4.1.05.</t>
  </si>
  <si>
    <t>6.2.4.1.05.01</t>
  </si>
  <si>
    <r>
      <rPr>
        <b/>
        <sz val="9"/>
        <rFont val="Arial"/>
        <family val="2"/>
        <charset val="238"/>
      </rPr>
      <t>Krmilnik LC 241:</t>
    </r>
    <r>
      <rPr>
        <sz val="9"/>
        <rFont val="Arial"/>
        <family val="2"/>
        <charset val="238"/>
      </rPr>
      <t xml:space="preserve">
Krmilna enota nivoja vklaplja in izklaplja črpalke glede na nivo
tekočine, ki jo merijo potopna stikala ali senzor tlaka. Ko je dosežen
nivo vklopa, se črpalka vklopi, ko pa se nivo tekočine spusti na nivo
izklopa, krmilna enota izklopi črpalko. V primeru visokega nivoja
vode v zbiralniku ali okvare senzorja se aktivira alarm.
Osnovne nastavitve je mogoče konfigurirati na upravljalni plošči,
dodatne nastavitve pa v aplikaciji Grundfos GO Remote. V aplikaciji
Grundfos GO Remote si lahko ogledate tudi pomembne parametre
delovanja.</t>
    </r>
  </si>
  <si>
    <t xml:space="preserve">Krmilnik:
Level sensor type Plovna stik. 
MP204 motor protection per pump Da 
Backup battery Da 
System fault light Da 
Pump fault light Da 
Audible alarm 100 dB Da 
Ampere meter per pump Da 
Voltmeter (with phase switch Da 
Hour counter in cabinet door Da
Beacon internal Da 
Phase monitoring Da 
Main switch with neutral Da 
Transient voltage protection Da 
Lightning protection Da 
Residual-current circuit breaker Ne 
Auto switch power supply, 45 kW Ne 
Cabinet heater 30 W Da 
Panel light 230V with socket Da 
Manual reset switch in cabinet door Da 
External service plug 3x400V 16A Da 
Outdoor cabinet Da 
</t>
  </si>
  <si>
    <t>Sistem je predviden za vzdrževanje konstantnega tlaka na izhodu iz naprave, Motor črpalke je predviden za frekvenčno regulacijo vrtljajev.
Naprava je predvidena za delovanje z deževnico 
Črpalna naprava je sestavljena iz 
1 kos črpalke CRE
1 kos membranska raztezna posoda 
1 kos nepovratni ventil
2 kos zaporna krogelna pipa 
1 kos tlačno stikalo
1 kos manometer
1 kos krmilno stikalna omarica</t>
  </si>
  <si>
    <t>Ostali podatki
Tekočina:
Črpana tekočina: Voda
Razpon temperature tekočine: 0 .. 60 °C
Temp.tekočine med delovanjem: 20 °C
Gostota pri izbrani temperat.tekočine: 998.2 kg/m³
Kinematična viskoznost: 1 mm2/s
Tehnični podatki:
Izračunani pretok: 3.3 l/s
Izračunani tlak: 60 m
Koda za tesnilo gredi: HQQE
Materiali:
Osnova: Lito železo
EN 1561 EN-GJL-200
ASTM A48-25B
Tekač: Stainless steel
EN 1.4301
AISI 304</t>
  </si>
  <si>
    <t xml:space="preserve">Montaža:
Maximum ambient temperature: 50 °C
Maks. delovni tlak: 16 bar
Standard prirobnic: OVAL
Tip vhodnega priključka: Rp
Tip izhodnega priključka: Rp
Velikost sesalnih priključkov: 1 1/2 inch
Velikost izhodnega priključka: 1 1/2 inch
Tlačna ocena: PN 16
Velikost prirobnice za motor: FT130
Električni podatki:
Tip motorja: 112MC
Nominalna moč - P2: 4 kW
Omrežna frekvenca: 50 / 60 Hz
Nominalna napetost: 3 x 380-500 V
Nominalni tok: 7.60-6.20 A
Cos phi - faktor moči: 0.92-0.87
Nominalna hitrost: 360-4000 rpm
Razred zaščite (IEC 34-5): IP55
Izolacijski razred (IEC 85): F
Št. motorja: 98971050
Posoda:
Volumen tlačne posode: 25 l
Drugo:
Neto teža: 69.5 kg
Bruto teža: 89.5 kg
</t>
  </si>
  <si>
    <t>6.1.5.01.12.02a</t>
  </si>
  <si>
    <t>6.1.5.01.12.02b</t>
  </si>
  <si>
    <t>Ročni izkop jame za postavitev betonskega jaška fi 100/50 v zemljini 1. kategorije z zasipavanjem in utrjevanjem, globina izkopa 70 cm. Skupaj z odvozom odvečnega materiala na deponijo izvajalca.</t>
  </si>
  <si>
    <r>
      <t xml:space="preserve">OPOMBE:
- vsa nepredvidena dela se obračunajo po dejanskih stroških s predhodnim
vpisom v gradbeni dnevnik potrjen s strani nadzornega organa,
- </t>
    </r>
    <r>
      <rPr>
        <b/>
        <sz val="9"/>
        <rFont val="Arial"/>
        <family val="2"/>
        <charset val="238"/>
      </rPr>
      <t>naročnik je dolžan pred izvedbo gradbenih del za potrebe elektro
kabelske kanalizacije naročiti pri pristojnem distribucijskem podjetju
Elektro Ljubljana gradbeni nadzor!</t>
    </r>
  </si>
  <si>
    <r>
      <rPr>
        <u/>
        <sz val="9"/>
        <rFont val="Arial"/>
        <family val="2"/>
        <charset val="238"/>
      </rPr>
      <t>STROŠKI GRADBENEGA IZVAJALCA</t>
    </r>
    <r>
      <rPr>
        <sz val="9"/>
        <rFont val="Arial"/>
        <family val="2"/>
        <charset val="238"/>
      </rPr>
      <t xml:space="preserve">
- izvedba geodetskega posnetka z vnosom v GJI in zakoličba drugih
tangiranih obstoječih komunalnih vodov je obligacija gradbenega izvajalca,</t>
    </r>
  </si>
  <si>
    <t>OPOMBA:
Dovodni kabel in zaključek v TK prostoru zagotovi izbrani operater telekomunikacij</t>
  </si>
  <si>
    <t>6.1.8.02.00</t>
  </si>
  <si>
    <t>Izdelava tri cevne kabelske kanalizacije iz PE50mm strojni izkop v zemljišču III. in IV. ktg. na globini 0,8 m, zasip kanala
z utrditvijo, nakladanje viška, čiščenje trase</t>
  </si>
  <si>
    <t>Trasiranje nove trase zemeljskega kabla ali kabelske kanalizacije</t>
  </si>
  <si>
    <t>Predizolirana cev za transport vroče vode do 130° C, izdelana po standardu SIST EN 253 za daljinsko ogrevanje, z vgrajenima žicama za kontrolo vlažnosti in lokacijo napake na cevovodu.
SERIJA 2
Cev za prenos medija:
Jeklena visokofrekvenčno varjena cev iz materiala P235TR1 (St.37.0 BW), dobavljena po SIST EN 10217-1 (DIN 1626, DIN2458) ali ustrezne.
Izolacijski material:
Poliuretanska trdna pena (PUR) izdelana iz poliola in isocianata, primerna za povečano delovno temperaturo do 130°C. Pena je homogena s povprečno velikostjo celic do max. 0,5 mm.
gostota &gt; 60 kg/m3
toplotna prevodnost pri 500C &lt; 0,03 W/mK 
Zaščitna cev:
Cev iz polietilena visoke gostote PEHD, material po DIN 8075, popolnoma nepropustna za vodo, notranjost cevi posebno obdelana za doseganje trdne povezave z izolacijo.
gostota &gt; 940 kg/m3
toplotna prevodnost &lt; 0,43 W/mK 
Dobavljena v palicah dolžine 6 ali 12 m.
SERIJA 2
Dobava - montaža
DN 100 (114,3 x 3,6 mm) / 225</t>
  </si>
  <si>
    <t>6.1.11.10.</t>
  </si>
  <si>
    <t>6.1.11.10.01.</t>
  </si>
  <si>
    <t>6.1.11.10.01.01</t>
  </si>
  <si>
    <t>6.1.11.10.02.</t>
  </si>
  <si>
    <t>6.1.11.10.02.01</t>
  </si>
  <si>
    <t>Hladna prezračevana fasada pomožnega garderobnega objekta v športnem parku, obložena z macesnovim lesom - izvedba po shemi in detajlu iz načrta ARH. 
- podkonstrukcijske vertikalne macesnove letve debeline 6/6cm (v razmaku ca. 75 cm), 
- zaključni sloj so horizontalne macesnove deske, rezane pod kotom, debeline 3cm, dolge so 150cm, zgornja in spodnja stranici desk sta rezani pod naklonom vsaj 30 stopinj; višina stranskih stranic letev 5cm, polaganje z osnim razmakom 7cm, 2cm odprtine med letvami. Macesnova fasadna obloga brez dodatne kemične zaščite.
op.: na kovinskih vratih je enaka lesena obloga kot na bet.stenah; vsaka druga letvica lesene fasade pomožnega objekta seže tudi preko okna in zasteklitve;</t>
  </si>
  <si>
    <t>6.1.11.05.02.</t>
  </si>
  <si>
    <t>6.1.11.05.02.01</t>
  </si>
  <si>
    <t>6.1.11.05.02.02</t>
  </si>
  <si>
    <t>vetrna zaščita fasade iz paroprepustne folije
* pod fasadno oblogo garderobnega objekta;</t>
  </si>
  <si>
    <r>
      <t xml:space="preserve">Vetrna zaščita fasade - pritrjevanje vodoodbojne in paroprepustne sintetične folije (r(sd) </t>
    </r>
    <r>
      <rPr>
        <sz val="10"/>
        <color rgb="FF0070C0"/>
        <rFont val="Calibri"/>
        <family val="2"/>
        <charset val="238"/>
      </rPr>
      <t>≤</t>
    </r>
    <r>
      <rPr>
        <sz val="10"/>
        <color rgb="FF0070C0"/>
        <rFont val="Arial"/>
        <family val="2"/>
        <charset val="238"/>
      </rPr>
      <t xml:space="preserve"> 0,06m), vključno s preklopi po navodilih proizvajalca folije (kot npr. TYVEK FASADE ali enakovredno)</t>
    </r>
  </si>
  <si>
    <t>vetrna zaščita fasade iz paroprepustne folije
* pod fasadno oblogo objekta ˝odvodni generatorji garaž˝;</t>
  </si>
  <si>
    <t>8.</t>
  </si>
  <si>
    <t>Izvedba zgornje nevezane nosilne plasti za utrjene površine (tamponska posteljica), z zrnatim drobljencem iz kamnine ustrezne granulacije, vključno z utrjevanjem po predpisanih slojih in ureditvijo zgornjega planuma s končnim planiranjem z natančnostjo ±2cm
- tamponska posteljica iz zrnatega materiala, enakomerne zrnavosti - brez dobave, v ceni zajeti tudi nakladanje in prevoz predelane-drobljene zrnate kamnine iz kamnoloma;
* izmera količin za obračun je po prostornini utrjenega/zbitega nasipa/zasipa (končno zbito stanje), faktor začasne in trajne povečave prostornine pri transportih, je potrebno upoštevati v kalkulaciji cene na enoto posamezne postavke;</t>
  </si>
  <si>
    <t>nevezana nosilna plast-tamponska posteljica,
- zmrzlinsko odporen in atestiran material: TD 0-32mm;
-  vgrajevanje v plasteh d= 15cm;
- zahteve: Ev2 ≥ 100MPa oz. Evd ≥ 45 Mpa (skladno s TSC 06.200:2003), stopnja zbitosti po Proctorju min. 98%;
* St.3.2b_Streha - Bazenska ploščad nad garažo objekta D (neogrevan prostor); V=482m3
* St.4.1c_Ravna streha nad garažo - atletska steza, V=703m3
* St.4.1d_Ravna streha nad garažo - večnamensko športno igrišče, V=632m3
* St.4.1f_Ravna streha nad garažo - telovadba na prostem, V=34m3
* St.4.1i_Streha - mali zunanji bazen - čofotalnik, V=12m3</t>
  </si>
  <si>
    <t>6.1.1.1.01.02</t>
  </si>
  <si>
    <t>nevezana nosilna plast-tamponska posteljica,
- zmrzlinsko odporen in atestiran material: TD 0-16mm;
-  vgrajevanje v plasteh d= 15cm;
- zahteve: Ev2 ≥ 100MPa oz. Evd ≥ 45 Mpa (skladno s TSC 06.200:2003), stopnja zbitosti po Proctorju min. 98%;
* St.3.2a_Streha - Bazenska ploščad nad garažo objekta D (neogrevan prostor); V=51m3</t>
  </si>
  <si>
    <t>6.1.1.2.01.02</t>
  </si>
  <si>
    <t>6.1.1.2.02.02</t>
  </si>
  <si>
    <t>PA 16base B50/70 A5 v debelini 6 cm;
* St.4.1d_ Ravna streha nad garažo - večnamensko športno igrišče</t>
  </si>
  <si>
    <t>PA 8 surf B70/100 A5 v debelini 4 cm
* St.4.1d_ Ravna streha nad garažo - večnamensko športno igrišče</t>
  </si>
  <si>
    <t>armiran betonski tlak, debeline 20 cm iz betona razreda najmanj C30/37 XC4/XD3/XF4/XM1 Dmax16 (ali Dmax 32 preverjeno na testnem polju), pripravljen z učinkovitim hiperplastifikatorjem pri tem mora biti vodocementno razmerje v/c &lt;0,43. V sestavo betona se doda tekoči dodatek za zmanjšanje krčenja zaradi izsuševanja (6-8 kg/m3 tekočega dodatka SRA 100, HaBe) in polipropilenska vlakna PP (0,9 kg/m3 vlaken Belmix dolžine 10 mm) ter po potrebi (obvezno v poletnem času) regulator vezanja Recover, Grace (1 -1,5 kg/m3 betona. Zaradi zagotavljanja čim bolj svetlo sive barve betona se le ta obvezno pripravi s čistim cementom tipa CEM I 42,5 ali tipa CEM II A-S 42,5 in svetlim agregatom obvezno kamnolomskega izvora (dolomit ali apnenec). Natančna navodila glede betona v načrtu gradbenih konstrukcij.
* St.3.2a_Streha - bazenska ploščad nad trening bazenom objekta B, V=83m3
* St.3.2b_Streha - Bazenska ploščad nad garažo objekta D, V=246m3</t>
  </si>
  <si>
    <t>Izdelava, dostava in montaža betonskih prefabrikantov dim. 30/100cm, d=20cm, enake obdelave kot bazenska ploščad! Vzorec potrdi KA projektant! Vključno z pripravo peščene posteljice; pesek 4/8 mm v deb. 10,0 cm in tamponski drobljenec v deb. 16 cm po sestavah St.4.1e, St.4.1es In Tz.4.4 
OP.: tlakovanje se uskladi z stopalnimi kamni in obratno!</t>
  </si>
  <si>
    <t>Izdelava, dostava in montaža betonskih prefabrikantov dim. 30/100cm, d=20cm - stopalni ˝kamni˝, enake obdelave kot bazenska ploščad! Vzorec potrdi KA projektant! Vključno z pripravo peščene posteljice; pesek 4/8 mm v deb. 10,0 cm in tamponski drobljenec v deb. 16 cm po sestavah St.4.1e* In Tz.4.5
OP.: med stopalnimi kamni se uredi trevna zelenica!
OP.: stopalni kamni se uskladijo s tlakovanjem in obratno!</t>
  </si>
  <si>
    <t>6.1.10.12.01.05</t>
  </si>
  <si>
    <t>stebriček za prometni znak iz vroče cinkane jeklene cevi s premerom 64 mm, dolge 2500 mm
* vključno s temeljenjem in vsemi gradbenimi deli</t>
  </si>
  <si>
    <t>prometni znak, podloga iz vroče cinkane jeklene pločevine, znak z odsevno folijo 1. vrste, velikost od 0,21 do 0,40 m2
* znak 2102 "Ustavi" (1 kos)
* znak 3203 "Stopnišče na površini za pešce" (1 kos)</t>
  </si>
  <si>
    <t>nevezana nosilna plast-tamponska posteljica, skupne deb. 43cm
- zmrzlinsko odporen in atestiran material: TD 0-32mm;
-  vgrajevanje v plasteh d= 15cm;
- zahteve: Ev2 ≥ 100MPa oz. Evd ≥ 45 Mpa (skladno s TSC 06.200:2003), stopnja zbitosti po Proctorju min. 98%;
* St.3.1_Streha - južni pločnik nad kletjo objekta D - ob Bleiwesovi cesti, V=210m3;
* T.P4_Kletna plošča nad terenom 50 -  rampa, V=240m3;
* T.Z1_Rampa na Lattermanovem drevoredu, V=168m3;
* T.Z4_Zunanja ureditev - tlakovanje, V=620m3</t>
  </si>
  <si>
    <t>podložni beton v debelini 11 cm iz betona C12/15
* St.3.4_Streha - severna ploščad nad kletjo objekta C, hodnik; V=2m3</t>
  </si>
  <si>
    <t>SIVI armiran betonski tlak iz betona razreda najmanj C30/37 XC4/XD2/XF4/XM1 Dmax16 (ali Dmax 32, preverjeno na testnem polju), pripravljen z učinkovitim hiperplastifikatorjem pri tem mora biti vodocementno razmerje v/c &lt;0,45. Konsistenca betona se prilagodi v primeru naklonov. V sestavo betona se doda tekoči dodatek za zmanjšanje krčenja zaradi izsuševanja (6-8 kg/m3 tekočega dodatka SRA 100, HaBe) in polipropilenska vlakna PP (0,9 kg/m3 vlaken Belmix dolžine 10 mm) ter po potrebi (obvezno v poletnem času) regulator vezanja Recover, Grace (1 -1,5 kg/m3 betona. Zaradi zagotavljanja čim bolj svetlo sive barve betona se le ta obvezno pripravi s čistim cementom tipa CEM I 42,5 ali tipa CEM II A-S 42,5 in svetlim agregatom obvezno kamnolomskega izvora (dolomit ali apnenec). Agregat mora biti zmrzlinsko obstojen kategorije MS 18. Natančna navodila glede betona v načrtu gradbenih konstrukcij.
* St.3.2c_Streha - severni pločnik nad kletjo objekta B ob Lattarmanu - brušen beton,d=20cm; V=52m3;
* St.3.4_Streha - severna ploščad nad kletjo objekta C, hodnik; d=20cm; V=4m3
* T.Z4b_Zunanja ureditev - vstopni trg pred obstoječim objektom - SIVI BETONSKI TLAK, d=25cm; V=526m3;</t>
  </si>
  <si>
    <t>armiran zaščitni beton C25/30, zgoraj v naklonu 2% v debelini 12cm
* St.3.1_Streha - južni pločnik nad kletjo objekta D - ob Bleiwesovi cesti; V=53 m3
* St.3.3_Streha - južni pločnik nad kletjo objekta B, tehnični prostori; V=27 m3</t>
  </si>
  <si>
    <t>podložni beton v debelini 10-25 cm iz betona C12/15
* T.P4_talna ˝Kletna plošča nad terenom 50˝ -  rampa, d=25cm, V=120m3;
* T.Z4a_Zunanja ureditev - avenija Latterman - BELI BETONSKI TLAK, d=10cm, V=102m3;</t>
  </si>
  <si>
    <t>SIVI armiran betonski tlak iz betona razreda najmanj C30/37 XC4/XD2/XF4/XM1 Dmax16 (ali Dmax 32, preverjeno na testnem polju), pripravljen z učinkovitim hiperplastifikatorjem pri tem mora biti vodocementno razmerje v/c &lt;0,45. Konsistenca betona se prilagodi v primeru naklonov. V sestavo betona se doda tekoči dodatek za zmanjšanje krčenja zaradi izsuševanja (6-8 kg/m3 tekočega dodatka SRA 100, HaBe) in polipropilenska vlakna PP (0,9 kg/m3 vlaken Belmix dolžine 10 mm) ter po potrebi (obvezno v poletnem času) regulator vezanja Recover, Grace (1 -1,5 kg/m3 betona. Zaradi zagotavljanja čim bolj svetlo sive barve betona se le ta obvezno pripravi s čistim cementom tipa CEM I 42,5 ali tipa CEM II A-S 42,5 in svetlim agregatom obvezno kamnolomskega izvora (dolomit ali apnenec). Agregat mora biti zmrzlinsko obstojen kategorije MS 18. Natančna navodila glede betona v načrtu gradbenih konstrukcij.
* območje pred nakladalnimi rampami
* T.P4_talna ˝Kletna plošča nad terenom 50˝ -  rampa, d=50cm (klančina ob Bleiweisovi), V=240m3;
* T.Z4b_Zunanja ureditev - vstopni trg pred obstoječim objektom - SIVI BETONSKI TLAK, d=25cm, V=42m3 (klančina ob Celovški);</t>
  </si>
  <si>
    <t xml:space="preserve">BELI armiran betonski tlak, debeline 25 cm iz betona razreda najmanj C30/37 XC4/XD2/XF4/XM1 Dmax16 pripravljen z učinkovitim hiperplastifikatorjem pri tem mora biti vodocementno razmerje v/c &lt;0,45. Konsistenca betona se prilagodi naklonu klančine. V sestavo betona se doda tekoči dodatek za zmanjšanje krčenja zaradi izsuševanja (6-8 kg/m3 tekočega dodatka SRA 100, HaBe) in polipropilenska vlakna PP (0,9 kg/m3 vlaken Belmix dolžine 10 mm) ter regulator vezanja Recover, Grace (1 -1,5 kg/m3 betona. Zaradi izdelave belega betona se sestava betona pripravi z belim cementom tipa CEM I 52, in svetlim agregatom obvezno kamnolomskega izvora (dolomit ali apnenec). Agregat mora biti zmrzlinsko obstojen kategorije MS 18.
* T.Z4a_Zunanja ureditev - avenija Latterman - BELI BETONSKI TLAK
</t>
  </si>
  <si>
    <t>6.2.2.5.01.08</t>
  </si>
  <si>
    <t>6.2.2.5.01.09</t>
  </si>
  <si>
    <t>PA 16 base B70/100 A5 v debelini 6 cm;
* St.4.1c_Ravna streha nad garažo - atletska steza</t>
  </si>
  <si>
    <t>6.1.1.2.01.03</t>
  </si>
  <si>
    <t>PA 8 surf B70/100 A5 v debelini 4 cm
* St.4.1c_Ravna streha nad garažo - atletska steza</t>
  </si>
  <si>
    <t>6.1.1.2.02.03</t>
  </si>
  <si>
    <t>PA 16base B50/70 A5 v debelini 6 cm;
* St.4.1f_ Ravna streha nad garažo - telovadba na prostem</t>
  </si>
  <si>
    <t>PA 8 surf B70/100 A5 v debelini 4 cm
* St.4.1f_ Ravna streha nad garažo - telovadba na prostem</t>
  </si>
  <si>
    <t>Dobava in montaža komplet opreme za odbojko na mivki (kot npr. proizvajalca SMB Seilspielgeräte, produkt volleyball-facilities, artikel št. 7020008 ali enakovredno) z drogom za temeljenje v tla oz. predpripravljenje temleje, ki so zajeti v ZU arhitekturnega dela projekta!</t>
  </si>
  <si>
    <t>Gola sta v stilu ostale zunanje športne opreme (kot npr. proizvajalca SMB Seilspielgeräte, produkt football goal original II, No. 7041001 ali enakovredno)</t>
  </si>
  <si>
    <t>Na dve košarkaški igrišči se umesti koša za košarko. Koši so v stilu ostale zunanje športne opreme (kot npr. proizvajalca SMB Seilspielgeräte, produkt No. 7010014 ali enakovredno) 
OP.: koša se privijačita v predpripravljene temelje, ki sta del ZU in arhitekturnega dela projekta!</t>
  </si>
  <si>
    <t>Dobava in montaža lovilne ograje za žogo in sicer 20 m1. Izbere se ograja za ulov žoge z zmanjšanjem hrupa z uporabo vrvnih mrež Herkules (kot npr. proizvajalca SMB Seilspielgeräte, produkt Soccer Court SILENTIQ® L ali ekvivalentno). Za dolžino 15 m1 mreže je potrebno sestaviti v celoto 8 mrežnih elementov in 7 stebrov, od tega sta dva zaključna stebra, ter povezovalne kovinske elemente – palice na zgornji in spodnji strani mrežnega pletiva. 
OP.: privijačenje v predpripravljene temelje, ki sta del ZU in arhitekturnega dela projekta!</t>
  </si>
  <si>
    <t>Dobava in montaža lovilne ograje za žogo in sicer 20 m1. Izbere se ograja za ulov žoge z zmanjšanjem hrupa z uporabo vrvnih mrež Herkules (kot npr. proizvajalca SMB Seilspielgeräte, produkt Soccer Court SILENTIQ® L ali ekvivalentno). Za dolžino 20 m1 mreže je potrebno sestaviti v celoto 8 mrežnih elementov in 9 stebrov, od tega sta dva zaključna stebra, ter povezovalne kovinske elemente – palice na zgornji in spodnji strani mrežnega pletiva. 
OP.: privijačenje v predpripravljene temelje, ki sta del ZU in arhitekturnega dela projekta!</t>
  </si>
  <si>
    <t>Dobava in montaža košev za smeti, ki omogoča ločevanje odpadkov (kot npr. Koš za odpadke CRYSTAL, trodelni, mali, ŠT. ARTIKLA 117.596, Ziegler Studio urbane opreme ali enakovredno). 
Konstrukcija koša je v celoti v jekleni pločevini. 
Površina / barva: Vsi jekleni deli vroče cinkani in prašno barvani v antracit sivo barvo (RAL 7016).
Praznenje: Prednja stena se sprosti s tri-kotnim ključem, praznenje notranje cinkane posode ki je snemljiva.
Dodatno: S pepelnikom. Na željo dobava tudi brez pepelnika. Komplet z vsem potrebnim vijačnim, pritrdilnim, sidrnim materialom in podlagami košev, kjer so te potrebne.</t>
  </si>
  <si>
    <t xml:space="preserve">Zaključna vodoprepustna sintetična prevleka, debeline 1,3 cm, po osnovnem opisu
* St.4.1c_ Ravna streha nad garažo - atletska steza (barva po izboru projektanta: TEAL sv. modra – RAL 5024 ), vključno z izrisi linij, označbo številk in osnovnih meritev za šolske potrebe (PU barva kot npr. Conipur 8150 ali enakovredno)
</t>
  </si>
  <si>
    <t>Dobava in polaganje zaključne obloge zunanjih športnih talnih površin, vključno z vsemi pripravljalnimi in zaključnimi deli ter izrisi talnih označb
Zaključna vodoprepustna sintetična prevleka, debeline 1,3 cm, v sestavi:
1.) Osnovni sloj                                                                                             
Mešanica poliuretanskega lepila in gumi granulata SBR 1–3,5 mm. Mešanica lepila in granulata v razmerju 100:20 glede na težo Za vgraditev se uporablja posebni finišer za vgradnjo; debelina min.: 10 mm. Ped vgradnjo nujno nanesti prajmer asfalt-guma za dober oprijem!
PU lepilo (kot npr. Conipur 322 ali enakovredno)
2.) Drugi vrhnji Sloj 
Nanos barvnega poliuretanskega lepila  in EPDM granulata 0,5-1,5 v dveh slojih. Vrhnji sloj se nanaša z pršenjem z posebnim strojem. Nanaša se v debelini cca 3 mm.
PU lepilo (kot npr. Conipur 322 ali enakovredno)</t>
  </si>
  <si>
    <t>6.1.1.4.03.02</t>
  </si>
  <si>
    <t xml:space="preserve">Zaključna vodoprepustna sintetična prevleka, debeline 1,3 cm, po osnovnem opisu
* St.4.1f_ Ravna streha nad garažo - telovadba na prostem (barva po izboru projektanta: TEAL sv. modra – RAL 5024 ), vključno z izrisi linij, označbo številk in osnovnih meritev za šolske potrebe (PU barva kot npr. Conipur 8150 ali enakovredno)
</t>
  </si>
  <si>
    <t>Vodonepropustni tlak debeline 1,5cm  (kot npr. Pulastic comfort court 50S - protizdrsni sloj, ali enakomerno), v sestavi:
- Poliuretanski barvni premaz 
 -Poliuretanski reliefni premaz
- Poliuretanski tesnilni premaz
- Gumijasta preproga 
- Dvokomponentno PU lepilo
* Vključno z izrisom linij, označbe številk ipd.   
* barva po izboru investitorja: RAINBOW BLUE modra – RAL 5017
* St.4.1d_ Ravna streha nad garažo - večnamensko športno igrišče</t>
  </si>
  <si>
    <t>Izdelava, dobava in montaža obloge podesta ob svetlobniku na bazenski ploščadi, kompletno z izvedbo vse potrebne podkonstrukcije, dobavo veznega in pritrdilnega materiala ter potrebnega okovja, vsemi zaključki ter finalno obdelavo. Vsi kovinski deli so predhodno zaščiteni - jeklo je vroče cinkano (AKZ razred C3).
barva obloge po izboru odgovornega projektanta arhitekture.
Izdelava po shemah in detajlih. Pred pričetkom del je potrebno preveriti dimenzije na  licu mesta.</t>
  </si>
  <si>
    <r>
      <t xml:space="preserve">METEORNA INTERNA KANALIZACIJA
</t>
    </r>
    <r>
      <rPr>
        <sz val="10"/>
        <color theme="1"/>
        <rFont val="Arial"/>
        <family val="2"/>
        <charset val="238"/>
      </rPr>
      <t>(meteorna kanalizacija, LO, LM, zadrževalnik, črpališča</t>
    </r>
    <r>
      <rPr>
        <strike/>
        <sz val="10"/>
        <color theme="1"/>
        <rFont val="Arial"/>
        <family val="2"/>
        <charset val="238"/>
      </rPr>
      <t>)</t>
    </r>
  </si>
  <si>
    <t>ZEMELJSKA IN GRADBENA DELA - PRIKLJUČNI VROČEVOD (P1175, DN100)</t>
  </si>
  <si>
    <t>INSTALACIJSKA DELA IN OPREMA - PRIKLJUČNI VROČEVOD (P1175, DN100)</t>
  </si>
  <si>
    <t>6.1.9.01.00.</t>
  </si>
  <si>
    <t>Splošno</t>
  </si>
  <si>
    <t>6.1.9.02.00.</t>
  </si>
  <si>
    <t>6.1.9.02.00.01</t>
  </si>
  <si>
    <t>6.1.9.01.00.01</t>
  </si>
  <si>
    <t>6.1.8.01.01.00</t>
  </si>
  <si>
    <t>6.1.7.03.00.</t>
  </si>
  <si>
    <t>6.1.7.03.00.01</t>
  </si>
  <si>
    <t>6.1.7.04.00.</t>
  </si>
  <si>
    <t>6.1.7.04.00.01</t>
  </si>
  <si>
    <t>6.1.7.05.00.</t>
  </si>
  <si>
    <t>6.1.7.05.00.01</t>
  </si>
  <si>
    <t>Posebne zahteve za vidne betone:
- obvezno upoštevati elaborat v PZI načrtu ˝7_4 Tehnične smernice - priporočila za izvedbo vidnih betonov˝ za projekt ˝Kopališče Ilirija˝ z dne 29.5.2021, ki ga je izdelal ˝Svetovanje pri gradnji Rok Ercegovič s.p.˝;</t>
  </si>
  <si>
    <t>SADITEV
PRIPRAVLJALNA DELA
Pred zasaditvijo se izvedejo pripravljalna dela. S površine je potrebno odstraniti mrtvico in gradbene odpadke ter dostaviti rodovitno zemljo. V območjih zasaditve je potrebno zagotoviti kvalitetno rjavo zemljo. Spodnji sloj kvalitetne zemlje je potrebno zaključiti s plastjo sejane humozne zemlje. Kjer se bo sadilo drevesa je potrebno zagotoviti večje debeline kvalitetne zemlje. Pri humuziranju vseh površin je potrebno upoštevati DIN 18915 in FFL smernice!
OPOZORILO:
Globina sajenja se določi glede na globino rasti v drevesnici. K vsaki drevesni sadiki se doda kol za oporo, sadiki se doda založno gnojilo, korenino se prekrije z zemljo in rahlo potlači ter izdatno zalije.
Sadi se vedno v suhem vremenu, ne sme se saditi pri nizkih temperaturah, ko je zemlja še zmrznjena ali začne zmrzovati. Listopadna drevnina se sadi v času mirovanja rasti. Čas izvajanja saditvenih del se prilagaja faznosti gradbenih del. Izvajalec ima pravico odkloniti pričetek saditvenih del, če oceni, da pričakovane vremenske razmere ne zagotavljajo dobrih pogojev za uspešno izvedbo del. Predlagamo jesensko sadilno sezono v času od oktobra do konca novembra. Sajenje spomladi (marec – april) je manj primerno zaradi vročine, ki lahko nastopi že v maju.</t>
  </si>
  <si>
    <t>Ozelenitev ravne strehe po sistemu ekstenzivne zelene strehe po FLL smernicah 
* op.: na robovih na stiku z atiko (še posebej pri iztokih za odvodnjavanje strehe) se izvede drenažni pas v šir. 20-30cm iz pranega proda (D=16-32mm) ki se ga loči od substrata z namensko drenažno letvico  iz Alu pločevine - upoštevati v ceni postavke rastnega substrata in pri izvedbi
* izmere količin po tlorisu strehe;</t>
  </si>
  <si>
    <t xml:space="preserve">Pogoji za nabavo: višina v skladu z navedenim v razpredelnici in več kot 4 odganjki.
Po sajenju se površino tal prekrije s črnim filcem in 5 cm debelo plastjo zastirke, ki preprečuje razrast plevelov in pomaga ohraniti vlago. Uporabi se naravno nebarvano borovo lubje.
(upoštevati vse potrebne materiale, delo in prenose; npr. zakoličenje, izkop sadilne jame 1.5 premera kor.grude, priprava tal z odvozom 1/2 izkopanega
materiala, dobava in dodajanje humusa – 0.04 m3 /kos, mešanje z izkopano zemljo, sajenje sadike velikosti 100-125 cm, gnojenje, oblikovanje zalivalne sklede, zalivanje, dveletno vzdrževanje (zalivanje, dognojevanje, košnja, obrezovanje)) 
OP.: V primeru pomanjkanja zemlje oz humusa na lokaciji, je potrebno dobaviti potrebno količino humusa oz. rjave zemlje, kar je potrebno zajeti v ceni!
</t>
  </si>
  <si>
    <t>Zasaditev grmovnic, 100-125
Zemeljska dela se izvede po DIN 18 915. Sajenje se izvede v skladu z vrtnarskimi standardi in po DIN 18 916.
Ne sme se saditi pri nizkih temperaturah, ko zemlja začne zmrzovati ali je že zmrznjena. 
Listopadne grmovnice je potrebno saditi v času mirovanja rasti, najprimernejši meseci za sajenje so april, september in oktober. V primeru, da bodo gradbena dela končana v času, ki ni primeren za sajenje, se lahko pripravljalna dela opravi takoj, saditi pa je treba v primernem času. 
Koreninsko balo je pri sajenju potrebno pustiti v kompaktnem stanju in ne sme razpasti. Vsaki sadiki se doda založno gnojilo. V kolikor se zahteva sajenje v rastni dobi rastline, je nujno potrebno nabaviti sadike v vsebniku, za katere pa se lahko cena razlikuje.</t>
  </si>
  <si>
    <t>Ureditev zelenic - zatravitev površin z dobavo semen travne mešanice (min.35g/m2), vključno z vsemi potrebnimi preddeli, pomožnimi deli, skladiščenjem, zaščitami, hranili in vzdrževalnimi deli do končnega prevzema
* izvedba po risbah in tehničnem opisu iz načrta KA !</t>
  </si>
  <si>
    <t>zatravitev površine s semenom za zelenico
* po sestavah St.4.1, St.4.1a, St.4.1j in Tz.4.1.</t>
  </si>
  <si>
    <t>zatravitev površine s semenom za cvetoči travnik (kot npr. Sem.Lj. ROŽNIK min. 35g/m2)
* po sestavi Tz.4.2</t>
  </si>
  <si>
    <t xml:space="preserve">Nabava, dobava in zasaditev dreves
Zemeljska dela se izvede po DIN 18 915. Sajenje se izvede v skladu z vrtnarskimi standardi in po DIN 18 916.
Ne sme se saditi pri nizkih temperaturah, ko zemlja začne zmrzovati ali je že zmrznjena. 
Listopadno drevnino je potrebno saditi v času mirovanja rasti, najprimernejši meseci za sajenje so april, oktober in november. V primeru, da bodo gradbena dela končana v času, ki ni primeren za sajenje, se lahko pripravljalna dela opravi takoj, saditi pa je treba v primernem času. 
Koreninsko balo je pri sajenju potrebno pustiti v kompaktnem stanju in ne sme razpasti. Vsaki sadiki se doda založno gnojilo. </t>
  </si>
  <si>
    <t>Dobava in vgradnja gramoznega posipa na trato</t>
  </si>
  <si>
    <t>posip gramoznega drobirja zrnavosti 22/32 cm v deb. cca. 3-5 cm
*  po sestavi St.4.1j</t>
  </si>
  <si>
    <t>dobava betona in izvedba betonskih balastov cm 20x20x20 cm za otežitev armaturnih mrež po projektu.
OP.: v ceni zajeti tudi ves potrebni beton, opaže in armaturo!</t>
  </si>
  <si>
    <t>Vse sadike dreves se po saditvi stabilizira s 3 opornimi količki, ki se jih na vrhu poveže v togo celoto. Vezava sadik na oporo mora biti izvedena na način, da je omogočeno širjenje debla in preprečeno drgnjenje sadike ob oporo.
Pogoji za nabavo dreves okrasne zasaditve: drevoredna vrsta, minimalno 3x presajena, višina min.: 400 – 500cm, obseg min.: 14 – 16cm, več kot 7 odganjkov.
OPOMBA; V kolikor se zahteva sajenje v rastni dobi rastline (od maja do septembra), je nujno potrebno nabaviti sadike v vsebniku (loncu), za katere pa se lahko cena razlikuje.
OP.: v ceni zajeti tudi vezanje koreninske grude na armaturno mrežo, kjer je to potrebno!
* postavka vezana na post.: 6.1.3.2.07.; 6.1.3.2.08. in 6.1.3.2.09.;</t>
  </si>
  <si>
    <t>6.1.3.01.09.02</t>
  </si>
  <si>
    <t>6.1.3.01.09.03</t>
  </si>
  <si>
    <t>6.1.1.8.03.</t>
  </si>
  <si>
    <t>6.1.1.8.03.01</t>
  </si>
  <si>
    <t>6.1.1.8.03.02</t>
  </si>
  <si>
    <t>6.1.1.8.03.03</t>
  </si>
  <si>
    <t>6.1.1.8.02.00</t>
  </si>
  <si>
    <t>Vgradnja raznih jeklenih profilov, sider in drugih elementov, vključno s pozicioniranjem in vsemi pomožnimi deli ter materialom za vgradnjo (malta ali beton)</t>
  </si>
  <si>
    <t>dobava in vgradnja jeklenega stebra s prečniki, višina 11 m (za tri žaromete  - žarometi v popisu EI - O3.2 in O3.3)</t>
  </si>
  <si>
    <t>dobava in vgradnja jeklenega stebra s prečniki, višina 8 m (za eni žaromet  - žarometi v popisu EI - O3.1 - v območju igrišča ˝odbojka na mivki)</t>
  </si>
  <si>
    <t>dobava in vgradnja jeklenega stebra s prečniki, višina 8 m (za dva žarometa  - žarometi v popisu EI - O3.3)</t>
  </si>
  <si>
    <t>prestavitev prižigališča je zajeta v projektu križišča !!!</t>
  </si>
  <si>
    <t>6.2.5.02.04.00</t>
  </si>
  <si>
    <t>6.1.1.3.00.04</t>
  </si>
  <si>
    <t>6.1.1.3.00.05</t>
  </si>
  <si>
    <t>Čofotalnik, dim.:14,85 x 10,17m (elipsaste oblike), debeline 30 cm, iz betona C30/37 XD3, XF4, PVIII, armatura cca 100kg/m3</t>
  </si>
  <si>
    <t>Izdelava, dobava in montaža končne obloge podesta iz biokompozitnih desk d=25mm (kot npr. Resysta ali enakovredno, v sivem odtenku), vključno z vso potrebno podkonstrukcijo in zaključki 
* ob svetlobniku na bazenski ploščadi (glej detajl ARH 3016)
* količina podana po neto tlorisnih izmerah</t>
  </si>
  <si>
    <t>Dobava in izdelava armirano betonske talne plošče komplet z vsemi deli in materialom, v naslednji sestavi;</t>
  </si>
  <si>
    <t>6.2.2.3.00.04</t>
  </si>
  <si>
    <t>6.2.2.3.00.05</t>
  </si>
  <si>
    <t>6.2.1.3.00.04</t>
  </si>
  <si>
    <t>6.2.1.3.00.05</t>
  </si>
  <si>
    <t>6.2.2.4.01.13</t>
  </si>
  <si>
    <t>doplačilo za površinsko obdelavo AB talne plošče - metličenje
* dostopne rampe (uvozne/izvozne klančine) v garažo - T.P4;</t>
  </si>
  <si>
    <t xml:space="preserve">Zakoličba elementov hortikulture po  načrtu KA, ter vse potrebne geodetske storitve za kompletno izvedbo posega. </t>
  </si>
  <si>
    <r>
      <t xml:space="preserve">Dobava in vgradnja garniture za kontrolno odčitavanje porabe vode, filter, krogelni ventil na dovodu - betonski jašek
1 x pulzni vodomer pretoka 
1 x mrežasti filter1"1/2 tip 120 MIC                  
1 x Krogelni ventil 1"1/2
Z vsem potrebnim spojnim in potrošnim materialom.                                                                                         Kot npr. HUNTER HYDRAWISE </t>
    </r>
    <r>
      <rPr>
        <sz val="11"/>
        <rFont val="Calibri"/>
        <family val="2"/>
        <charset val="238"/>
        <scheme val="minor"/>
      </rPr>
      <t>FS-150</t>
    </r>
  </si>
  <si>
    <t>6.1.9.03.</t>
  </si>
  <si>
    <t>ZEMELJSKA IN GRADBENA DELA - ZA OGREVANJE S TOPLOTNO ČRPALKO</t>
  </si>
  <si>
    <t>6.1.9.03.00.</t>
  </si>
  <si>
    <t>6.1.9.03.00.01</t>
  </si>
  <si>
    <t>6.1.9.03.01.</t>
  </si>
  <si>
    <t>6.1.9.03.01.01</t>
  </si>
  <si>
    <t>zarisovanje trase, določitev globin izkopa in zakoličba trase ter zavarovanje zakoličbe
* jaškov 5kos in trasa cevnih vodov v zemlji 148m;</t>
  </si>
  <si>
    <t>6.1.9.03.02.</t>
  </si>
  <si>
    <t>6.1.9.03.02.01</t>
  </si>
  <si>
    <t>6.1.9.03.02.02</t>
  </si>
  <si>
    <t>Kombinirani izkop jarka za cevovod v terenu III kategorije, šir.dna jarka do 1m, globine do 2,0 m z direktnim nakladanjem na kamion in odvozom na stalno deponijo, vključno s pristojbino.</t>
  </si>
  <si>
    <t>strojni izkop jarka</t>
  </si>
  <si>
    <t>doplačilo za ročni izkop jarka (na mestih kjer ni možen strojni izkop)</t>
  </si>
  <si>
    <t>6.1.9.03.03.</t>
  </si>
  <si>
    <t>6.1.9.03.03.01</t>
  </si>
  <si>
    <t>Izdelave peščene posteljice in obsip za instalacijske ali zaščitne instalacijskih cevnih vodov</t>
  </si>
  <si>
    <t>6.1.9.03.04.</t>
  </si>
  <si>
    <t>6.1.9.03.04.01</t>
  </si>
  <si>
    <t>Izdelava posteljice in ročni obsip cevi z dobavo pranega peskom D= 4-8mm (po detajlu iz projekta), ter ročno nabijanje v slojih do potrebne zbitosti.</t>
  </si>
  <si>
    <t>6.1.9.03.05.</t>
  </si>
  <si>
    <t>6.1.9.03.05.01</t>
  </si>
  <si>
    <t>Odvoz-odstranitev odvečnega izkopanega materiala, z vsemi manipulacijami na stalno deponijo, vključno s pristojbino.</t>
  </si>
  <si>
    <t>6.1.9.03.06.</t>
  </si>
  <si>
    <t>6.1.9.03.06.01</t>
  </si>
  <si>
    <t>6.1.9.03.07.</t>
  </si>
  <si>
    <t>6.1.9.03.07.01</t>
  </si>
  <si>
    <t xml:space="preserve">Zasip z obstoječim materialom </t>
  </si>
  <si>
    <t>Zasip z obstoječim izkopanim materialom, do višine potrebne za končno ureditev terena, s komprimiranjem v slojih deb. 20 - 30 cm do predpisane zbitosti in planiranje površine s točnostjo +- 1,0 cm , z vsemi manipulacijami na oz. iz začasne deponije</t>
  </si>
  <si>
    <t>Trajna odstranitev odvečnega izkopanega materiala</t>
  </si>
  <si>
    <t>6.1.9.03.08.</t>
  </si>
  <si>
    <t>6.1.9.03.08.01</t>
  </si>
  <si>
    <t>6.1.9.03.08.02</t>
  </si>
  <si>
    <t>6.1.9.03.08.03</t>
  </si>
  <si>
    <t>6.1.9.03.09.</t>
  </si>
  <si>
    <t>6.1.9.03.09.01</t>
  </si>
  <si>
    <t>6.1.9.03.09.02</t>
  </si>
  <si>
    <t>6.1.9.03.09.03</t>
  </si>
  <si>
    <t>Dobava materiala in kompletna izvedba AB jaška za potrebe črpanja in ponikanja pri ogrevanju s toplotnimi črpalkami, vključno z vso potrebno opremo za dostop za kasnejše vzdrževanje in revizijska dela
* kompletna izvedba po PZI načrtu - glej risbo G.361.3 (jašek PVIL-2);</t>
  </si>
  <si>
    <t>Dobava materiala in kompletna izvedba AB jaška za potrebe črpanja in ponikanja pri ogrevanju s toplotnimi črpalkami, vključno z vso potrebno opremo za dostop za kasnejše vzdrževanje in revizijska dela
* kompletna izvedba po PZI načrtu - glej risbo G.361.1 (jaška: PVIL-1 in ČVIL-3) ter risbo detajlu G.361.2 (jaška: PVIL-3 in ČVIL-2);</t>
  </si>
  <si>
    <t>kompletna gradbena dela (zemeljska dela, beton, opaži, armatura, preboji, tesnenja, odvodnjavanje v dnu jaška) za izvedbo AB jaška, sv.dim (BxLxH) 2,50 x 2,50 x 1,80 m (ZM jaška: 2,90 x 2,90 x 2,25 m + AB nastavka h=30cm za vgradnjo dostopnih pokrovov)</t>
  </si>
  <si>
    <t>vzpenjalne lestve za višino jaška 230cm, vklj. z vsemi pritrdilnim materialom in z vstopnim nastavkom-izvlečnim držalom (brez varovalne košare);
* nerjavna lestev - inox (AISI316) po načrtu (kot npr. Huber tip SiS1);</t>
  </si>
  <si>
    <t>kompletna gradbena dela (zemeljska dela, beton, opaži, armatura, preboji, tesnenja, odvodnjavanje v dnu jaška) za izvedbo AB jaška, sv.dim (BxLxH) 2,50 x 2,50 x 2,05 m (ZM jaška: 2,90 x 2,90 x 2,30 m z odprtinama v stropni plošči za dostopna pokrova)</t>
  </si>
  <si>
    <t>LTŽ pokrov s pripadajočim okvirjem, pravokotne oblike dim. 800x800 mm, nosilnost B (125kN)
* v vsakem jašku po 2kosa pokrova, vgradnja na AB podstavek jaška;</t>
  </si>
  <si>
    <t>LTŽ pokrov s pripadajočim okvirjem, pravokotne oblike dim. 800x800 mm, nosilnost C (250kN)
* v jašku 2kosa pokrova, vgradnja v AN stropno ploščo jaška;</t>
  </si>
  <si>
    <t>6.1.9.04.</t>
  </si>
  <si>
    <t>6.1.9.04.00.</t>
  </si>
  <si>
    <t>6.1.9.04.00.01</t>
  </si>
  <si>
    <t>INSTALACIJSKA DELA IN OPREMA - ZA OGREVANJE S TOPLOTNO ČRPALKO</t>
  </si>
  <si>
    <t>Opomba:</t>
  </si>
  <si>
    <t>ZUNANJA UREDITEV IN INTERNI KOMUNALNI VODI (PRIKLJUČKI) - ˝Zavod Šport˝</t>
  </si>
  <si>
    <t>ZUNANJA UREDITEV IN INTERNI KOMUNALNI VODI (PRIKLJUČKI) - ˝Zavod Šport˝ (osnova za DDV):</t>
  </si>
  <si>
    <t>ELEKTRO INSTALACIJSKA DELA IN OPREMA (zun.int.razsvetljava, int. razvodi,...)</t>
  </si>
  <si>
    <t>REKAPITULACIJA:</t>
  </si>
  <si>
    <t>ELEKTRIČNE INSTALACIJE IN ELEKTRIČNA OPREMA</t>
  </si>
  <si>
    <t>RAZSVETLJAVA</t>
  </si>
  <si>
    <t>INSTALACIJSKI MATERIAL</t>
  </si>
  <si>
    <t>KABLI IN IZVODI</t>
  </si>
  <si>
    <t>RAZDELILCI</t>
  </si>
  <si>
    <t>9.</t>
  </si>
  <si>
    <t>PROTIVLOMNO VAROVANJE</t>
  </si>
  <si>
    <t>12.</t>
  </si>
  <si>
    <t>OZVOČENJE</t>
  </si>
  <si>
    <t>16.</t>
  </si>
  <si>
    <t>STRELOVODNA NAPRAVA</t>
  </si>
  <si>
    <t>Meritev električnih instalacij, meritev strelovodne naprave, izdelava in predaja merilnih protokolov.</t>
  </si>
  <si>
    <t>Pridobitev potrdila, o pregledu aktivne požarne zaščite in zasilne razsvetljave, s strani pooblaščene organizacije komplet</t>
  </si>
  <si>
    <t>ELEKTRO INSTALACIJSKA DELA IN OPREMA (zun.int.razsvetljava, int. razvodi,...) SKUPAJ</t>
  </si>
  <si>
    <t>Zap. št.</t>
  </si>
  <si>
    <t>Opis postavke</t>
  </si>
  <si>
    <t>Enota</t>
  </si>
  <si>
    <t>Količina</t>
  </si>
  <si>
    <t>Cena/enoto [€]</t>
  </si>
  <si>
    <t>Znesek [€]</t>
  </si>
  <si>
    <r>
      <rPr>
        <b/>
        <sz val="10"/>
        <color indexed="8"/>
        <rFont val="Arial"/>
        <family val="2"/>
        <charset val="238"/>
      </rPr>
      <t>S1.1</t>
    </r>
    <r>
      <rPr>
        <sz val="10"/>
        <color indexed="8"/>
        <rFont val="Arial"/>
        <family val="2"/>
        <charset val="238"/>
      </rPr>
      <t xml:space="preserve"> Nadgradna industrijska LED svetilka dimenzij: 1200x140x130mm.
Svetlobni vir: PCB LED moduli visoke svetilnosti, mid-power SMD LED, CRI &gt; 80, barva svetlobe 4000 - 5700 K. Barvno odstopanje MacAdam ≤ 3, 50.000h L80 B10. Optika: satiniran opalni polikarbonatni prosojnik. Ohišje: polikarbonat. Napajalnik: integriran visoko učinkoviti LED konverter z regulacijskim izhodom DALI. IP zaščita: IP66. Komplet stropnih nosilcev. Svetlobni tok: minimalno 3240lm. Električna poraba: maksimalno 27W. 
Svetilka ima 7 letno jamstvo.</t>
    </r>
  </si>
  <si>
    <r>
      <rPr>
        <b/>
        <sz val="10"/>
        <color indexed="8"/>
        <rFont val="Arial"/>
        <family val="2"/>
        <charset val="238"/>
      </rPr>
      <t>S4.2</t>
    </r>
    <r>
      <rPr>
        <sz val="10"/>
        <color indexed="8"/>
        <rFont val="Arial"/>
        <family val="2"/>
        <charset val="238"/>
      </rPr>
      <t xml:space="preserve"> Viseča linijska LED svetilka dimenzij: 1200x50x65mm.
Svetlobni vir: PCB LED moduli visoke svetilnosti, CRI &gt; 80, barva svetlobe 4000 - 5700 K, barvno odstopanje MacAdam ≤ 3, 50.000h L90 B10. Optika: kombinacije leče in odbojnikov (nizka stopnja bleščanja), svetloba usmerjena navzdol. Ohišje: profil iz ekstrudiranega aluminija, prašno barvan v beli barvi. Dodan pribor za obešanje svetila. Napajalnik: integriran visoko učinkoviti LED konverter z regulacijskim izhodom DALI. IP zaščita: zadostna IP zaščita pred korozivno atmosfero bazena. Svetlobni tok: minimalno 3850lm. Električna poraba: maksimalno 35W. 
Svetilka ima 7 letno jamstvo.</t>
    </r>
  </si>
  <si>
    <r>
      <rPr>
        <b/>
        <sz val="10"/>
        <color indexed="8"/>
        <rFont val="Arial"/>
        <family val="2"/>
        <charset val="238"/>
      </rPr>
      <t>S4.3</t>
    </r>
    <r>
      <rPr>
        <sz val="10"/>
        <color indexed="8"/>
        <rFont val="Arial"/>
        <family val="2"/>
        <charset val="238"/>
      </rPr>
      <t xml:space="preserve"> Viseča linijska LED svetilka dimenzij: 1500x50x65mm.
Svetlobni vir: PCB LED moduli visoke svetilnosti, CRI &gt; 80, barva svetlobe 4000 - 5700 K, barvno odstopanje MacAdam ≤ 3, 50.000h L90 B10. Optika: kombinacije leče in odbojnikov (nizka stopnja bleščanja), svetloba usmerjena navzdol. Ohišje: profil iz ekstrudiranega aluminija, prašno barvan v beli barvi. Dodan pribor za obešanje svetila. Napajalnik: integriran visoko učinkoviti LED konverter z regulacijskim izhodom DALI. IP zaščita: zadostna IP zaščita pred korozivno atmosfero bazena. Svetlobni tok: minimalno 5500lm. Električna poraba: maksimalno 50W. 
Svetilka ima 7 letno jamstvo.</t>
    </r>
  </si>
  <si>
    <r>
      <rPr>
        <b/>
        <sz val="10"/>
        <color indexed="8"/>
        <rFont val="Arial"/>
        <family val="2"/>
        <charset val="238"/>
      </rPr>
      <t>S7.1</t>
    </r>
    <r>
      <rPr>
        <sz val="10"/>
        <color indexed="8"/>
        <rFont val="Arial"/>
        <family val="2"/>
        <charset val="238"/>
      </rPr>
      <t xml:space="preserve"> LED trak v profilu 
Svetlobni vir: trak z LED moduli, CRI &gt; 80, barva svetlobe 4000 - 5700 K, barvno odstopanje MacAdam ≤ 3, 50.000h L90 B10. Optika: opalni PC difuzor, svetloba usmerjena navzdol. Ohišje: profil iz ekstrudiranega aluminija 20x20mm. Napajalnik: zunanji visoko učinkoviti LED konverter z regulacijskim izhodom DALI. IP zaščita: IP66. Svetlobni tok: minimalno 700lm/m. Električna poraba: maksimalno 7W/m. 
Komplet ima 7 letno jamstvo.</t>
    </r>
  </si>
  <si>
    <r>
      <rPr>
        <b/>
        <sz val="10"/>
        <color indexed="8"/>
        <rFont val="Arial"/>
        <family val="2"/>
        <charset val="238"/>
      </rPr>
      <t>O1.1</t>
    </r>
    <r>
      <rPr>
        <sz val="10"/>
        <color indexed="8"/>
        <rFont val="Arial"/>
        <family val="2"/>
        <charset val="238"/>
      </rPr>
      <t xml:space="preserve"> Stoječa (na stebričku) direktna svetilka širokega snopa dimenzij: Φ160x1200mm.
Svetlobni vir: LED modul visoke svetilnosti, CRI &gt; 80, barva svetlobe 3000 K. Barvno odstopanje MacAdam ≤ 3, 50.000h L80 B10. Optika: PMMA difuzor, dvo-stranski parabolični odbojnik (pokriva 360° kot), svetloba usmerjena navzdol. Ohišje: aluminij, prašno barvan v sivi barvi. Napajalnik: integriran visoko učinkoviti LED konverter s konstantnim tokom. IP zaščita: IP65. Svetlobni tok: minimalno 2000lm. Električna poraba: maksimalno 20W.
Svetilka ima 7 letno jamstvo.</t>
    </r>
  </si>
  <si>
    <r>
      <rPr>
        <b/>
        <sz val="10"/>
        <color indexed="8"/>
        <rFont val="Arial"/>
        <family val="2"/>
        <charset val="238"/>
      </rPr>
      <t>O1.2</t>
    </r>
    <r>
      <rPr>
        <sz val="10"/>
        <color indexed="8"/>
        <rFont val="Arial"/>
        <family val="2"/>
        <charset val="238"/>
      </rPr>
      <t xml:space="preserve"> Stoječa (na kandelabru) direktna svetilka širokega snopa dimenzij: Φ160x3000mm.
Svetlobni vir: LED modul visoke svetilnosti, CRI &gt; 80, barva svetlobe 3000 K. Barvno odstopanje MacAdam ≤ 3, 50.000h L80 B10. Optika: PMMA difuzor, dvo-stranski parabolični odbojnik (pokriva 360° kot), svetloba usmerjena navzdol. Ohišje: aluminij, prašno barvan v sivi barvi. Napajalnik: integriran visoko učinkoviti LED konverter s konstantnim tokom. IP zaščita: IP65. Svetlobni tok: minimalno 3000lm. Električna poraba: maksimalno 30W.
Svetilka ima 7 letno jamstvo.</t>
    </r>
  </si>
  <si>
    <r>
      <rPr>
        <b/>
        <sz val="10"/>
        <color indexed="8"/>
        <rFont val="Arial"/>
        <family val="2"/>
        <charset val="238"/>
      </rPr>
      <t>O3.1</t>
    </r>
    <r>
      <rPr>
        <sz val="10"/>
        <color indexed="8"/>
        <rFont val="Arial"/>
        <family val="2"/>
        <charset val="238"/>
      </rPr>
      <t xml:space="preserve"> Nadgradni direktni žaromet širokega snopa dimenzij: 1000x750x80mm.
Svetlobni vir: PCB LED moduli visoke svetilnosti, CRI &gt; 80, barva svetlobe 3000 K. Barvno odstopanje MacAdam ≤ 3, 50.000h L90 B50. Optika: prizmatični PMMA difuzor, svetloba usmerjena navzdol. Ohišje: ulitek iz aluminija, prašno barvan v sivi barvi, jekleno nosilno streme. Napajalnik: integriran visoko učinkoviti LED konverter s konstantnim tokom. IP zaščita: IP66. IK zaščita: IK08. Svetlobni tok: minimalno 105000lm. Električna poraba: maksimalno 750W.
Svetilka ima 7 letno jamstvo.</t>
    </r>
  </si>
  <si>
    <r>
      <rPr>
        <b/>
        <sz val="10"/>
        <color indexed="8"/>
        <rFont val="Arial"/>
        <family val="2"/>
        <charset val="238"/>
      </rPr>
      <t>O3.2</t>
    </r>
    <r>
      <rPr>
        <sz val="10"/>
        <color indexed="8"/>
        <rFont val="Arial"/>
        <family val="2"/>
        <charset val="238"/>
      </rPr>
      <t xml:space="preserve"> Nadgradni direktni žaromet širokega snopa dimenzij: 1000x750x80mm.
Svetlobni vir: PCB LED moduli visoke svetilnosti, CRI &gt; 80, barva svetlobe 3000 K. Barvno odstopanje MacAdam ≤ 3, 50.000h L90 B50. Optika: prizmatični PMMA difuzor, svetloba usmerjena navzdol. Ohišje: ulitek iz aluminija, prašno barvan v sivi barvi, jekleno nosilno streme. Napajalnik: integriran visoko učinkoviti LED konverter s konstantnim tokom. IP zaščita: IP66. IK zaščita: IK08. Svetlobni tok: minimalno 133000lm. Električna poraba: maksimalno 950W.
Svetilka ima 7 letno jamstvo.</t>
    </r>
  </si>
  <si>
    <r>
      <rPr>
        <b/>
        <sz val="10"/>
        <color indexed="8"/>
        <rFont val="Arial"/>
        <family val="2"/>
        <charset val="238"/>
      </rPr>
      <t>O3.3</t>
    </r>
    <r>
      <rPr>
        <sz val="10"/>
        <color indexed="8"/>
        <rFont val="Arial"/>
        <family val="2"/>
        <charset val="238"/>
      </rPr>
      <t xml:space="preserve"> Nadgradni direktni žaromet širokega snopa dimenzij: 650x300x260mm.
Svetlobni vir: PCB LED moduli visoke svetilnosti, CRI &gt; 80, barva svetlobe 3000 K. Barvno odstopanje MacAdam ≤ 3, 100.000h L90 B50. Optika: difuzor iz kaljenega stekla in interni parabolični visokoodsevni odbojnik, svetloba asimetrična in usmerjena navzdol. Ohišje: aluminij, prašno barvan v sivi barvi, jekleno nosilno streme. Napajalnik: integriran visoko učinkoviti LED konverter s konstantnim tokom. IP zaščita: IP66. IK zaščita: IK08. Svetlobni tok: minimalno 33000lm. Električna poraba: maksimalno 300W.
Svetilka ima 7 letno jamstvo.</t>
    </r>
  </si>
  <si>
    <t>Zasilna razsvetljava</t>
  </si>
  <si>
    <t>10.</t>
  </si>
  <si>
    <r>
      <rPr>
        <b/>
        <sz val="10"/>
        <rFont val="Arial"/>
        <family val="2"/>
        <charset val="238"/>
      </rPr>
      <t>Z07</t>
    </r>
    <r>
      <rPr>
        <sz val="10"/>
        <rFont val="Arial"/>
        <family val="2"/>
        <charset val="238"/>
      </rPr>
      <t xml:space="preserve"> Nadgradna svetilka zasilne razsvetljave za označevanje evakuacijskih poti, 7.5 W / LED, polikarbonat bel RAL 9003, zaslon iz prozornega polikarbonata, polikarbonatni beli reflektor, trajni spoj (SA), 1 h avtonomija, stenska montaža, Logica modul, garancija kakovosti 10 let, kot npr.: BEGHELLI F65LED 11W IP65 AT OPT SA8LTO 7.5W/LED (19294) + (15036) RAVNO</t>
    </r>
  </si>
  <si>
    <t>Kandelabri</t>
  </si>
  <si>
    <t>11.</t>
  </si>
  <si>
    <t>Dvakrat pocinkan kandelaber, višine 11m, komplet s siderno ploščo in temeljem, z razdelilno omaro IP67, ki vsebuje 3x avt. odklopnik tip B/10A, vrstne sponke, ozemljitveno sponko, komplet.</t>
  </si>
  <si>
    <t>Dvakrat pocinkan kandelaber, višine 8m, komplet s siderno ploščo in temeljem, z razdelilno omaro IP67, ki vsebuje 2x avt. odklopnik tip B/10A, vrstne sponke, ozemljitveno sponko, komplet.</t>
  </si>
  <si>
    <t>13.</t>
  </si>
  <si>
    <t>Nosilec za dva reflektorja, pritrjen na kandelaber, komplet.</t>
  </si>
  <si>
    <t>14.</t>
  </si>
  <si>
    <t>Nosilec za tri reflektorje, pritrjen na kandelaber, komplet.</t>
  </si>
  <si>
    <t>DALI regulacija</t>
  </si>
  <si>
    <t>15.</t>
  </si>
  <si>
    <t xml:space="preserve">DALI-2 (IEC 62386 part 101,103) multi-master avtomatizirana enota za sočasno kontrolo do 3 izhodov po 64 DALI/DALI-2 enot in 64 eD enot, s katerimi je mogoče upravljati do 250 naprav (svetilk in senčil), 99 sob, 99 skupin na sobo in 99 naprav na sobo. Zatemnitev v območju 1-100%. Adresiranje vseh naprav na daljavo; sistem omogoča javljanje napak. 
Osnovne funkcije: 
- zatemnitev, priklic scen, aktivacija senčil, 
- priklic prednastavljenih scen, 
- definicija in shranjevanje lastnih scen, 
- konfiguracija funkcij na nivoju sob ali skupin, dostop do sistema preko spletnega brskalnika, 
- voden zagon sistema preko čarovnika, 
- aktivacija alarmov za zaščito senčil ob vremenskih neprilikah preko relejnih kontaktov, 
- spremljanje napak v realnem času. 
Napajalniki za 3 x DALI linije; zagotovljenih 200mA / do največ 250mA za največ 100 DALI/bus obremenitev na vsakem od treh izhodov.  Ethernet port RJ45 (10/100 MBit/s); Vmesnik: 2-linijski vhod/izhod LM-bus (B1,B2). Priključne sponke: 0,5 – 2,5 mm2 (za trdo- ali mehko- žilni vodnik). Enota je lahko nameščena na 35 mm letev DIN EN50022, v omarah za nadzor in distribucijo, temperaturno območje 0-50°C, IP20, dimenzije: 160 x 91 x 62 mm. 
Kot na primer Zumtobel  22171127 LITECOM CCD DALI-2, ali enakovredno.
</t>
  </si>
  <si>
    <t xml:space="preserve">Napajalnik bus linije LM-bus (B1,B2) 15VDC za do 100 LM-bus uporabnikov, polarnost priklopa na bus linijo ni pomembna. Možnost kaskadnega priklopa. Odporno na trajni kratek spoj. Možen izpis napak na sistemu. Možnost priklopa signalnih relejev. Vsebuje signalno LED ki indicira status naprave. Ohišje je narejeno iz ognjeodpornega polikarbonata, brez halogena, primeren za vgradnjo na letev 35mm po EN 50022, dovoljena temperatura okolice od 0 do +50 ° C, zaščitna stopnja IP20, dimenzije:  105 x 90 x 59 mm.  
Kot na primer Zumtobel 20975247 LM-BV, ali enakovredno. </t>
  </si>
  <si>
    <t>17.</t>
  </si>
  <si>
    <t xml:space="preserve">Relejni modul z 4x10A izhodi, s 4-imi neodvisnimi adresami za preklapljanje svetilk na omrežni napetosti do 230/240V. Obremenitev: do 10A na izhod (pri cosphi=1). Priklop na omrežno napetost in LM-bus preko vijačnih sponk. Montaža na 35 mm letev v skladu z EN 50022, dovoljena temperatura okolice 0-50° C, zaščitna stopnja IP20, dimenzije: 105 x 90 x 59 mm. 
Kot na primer Zumtobel 22154120 Litecom LM-4RUKS, ali enakovredno. 
</t>
  </si>
  <si>
    <t>18.</t>
  </si>
  <si>
    <t xml:space="preserve">DALI/DSI VEČFUNKCIJSKA KRMILNA ENOTA, 4-KANALNA, ZA MONTAŽO V DOZO
Vhodni modul s štirimi naslovljivimi vhodi za priklop stikal ali tipkal za upravljanje osvetlitve / oken / žaluzij / senčil funkcijo tipkala ali kot stikalo, detektor gibanja, časovno stikalo ali kot vhodni kontakt za razsvetljavo in ​​centralni nadzorni sistem.
Glede na konfiguracijo lahko uporabnik upravlja vse naprave v prostoru ali eno skupino naprav v prostoru.
Element se napaja iz krmilnega voda DALI (brez priklopa na omrežno naptost) s porabo 4 mA (2 porabnika DALI). Vhod DALI prenese omrežno napetost 230 / 240V. Priklop vodila DALI z vijačnim priklopom. Za vgradnjo v podometno dozo (Ø 53 mm, višina 15 mm), nameščeno za stikali/tipkali, iz brezhalogenega ognjevarnega polikarbonata, v prozornem ohišju. Za priklop brezpotencialnih kontaktov, zasnovanih za najmanj 15VDC. Mere 41,2 x 28,2 mm, teža: 0,03 kg
Kot na primer Zumtobel 22176716 ED-SxED, ali enakovredno. 
</t>
  </si>
  <si>
    <t>19.</t>
  </si>
  <si>
    <t xml:space="preserve">Aplikacija za funkcionalnost LITECOM Infinity.
Licenca za aktiviranje delovanja LITECOM Infinity in povezovanje krmilnika CCD LITECOM s sistemom LITECOM Infinity.
Kot na primer Zumtobel 22169787 LITECOM INF base license, ali enakovredno. </t>
  </si>
  <si>
    <t>20.</t>
  </si>
  <si>
    <t xml:space="preserve">Zagon sistema na objektu, ki zajema: naslavitev vseh komponent, ki so vključene v obseg dobave, v skladu s specifikacijo in z načrtom objekta. Teoretična in praktična navodila za vzdrževalno in obratovalno osebje za obratovanje sistema na lokaciiji objekta. Izobraževanje na zahtevo. Pogoj za zagon so načrt naslavljanja (adress plan), projektna specifikacija in brezhibna namestitev in priklop vsek komponent po specifikaciji, kar potrjuje podpisan kontrolni seznam namestitve. Morebiten dodaten delovni čas za odpravljanje težav, izdelavo specifikacije projekta, nepredvideno adresiranje in čakalne dobe niso zajeti.
Kot na primer Zumtobel  80005330 COMMISSIONING SERVICE, ali enakovredno. 
</t>
  </si>
  <si>
    <t>21.</t>
  </si>
  <si>
    <t xml:space="preserve">Pasivni infrardeči detektor gibanja in prisotnosti za stropno montažo, nadometna verzija za zaprte prostore in na prostem z vhodnim vmesnikom  DALI-2, območje zaznavanja okoli 360 °, s 1416 preklopnimi območji, z zaščito proti premikanju naprave, primerno za montažo na višine 2,5 - 4,00 m; pri višini montaže 2,8 m: doseg zaznave prisotnosti: Ø 3 m (7 m²), radialni doseg: Ø 8 m (50 m²), tangencialni doseg: Ø 40 m (1257 m²), merjenje svetlobe 2 - 1000 lx; Napajalna napetost: 12 - 22,5 V / 50 - 60 Hz, Dali vodilo; Zaščitna stopnja IP54; Krmilni izhod DALI: naslovljiv / pomožni; Nastavitve prek vodila; Povezovanje prek vodila DALI; Vrsta omrežja: master / slave; Temperatura okolice: -20 - 50 ° C; Barva bela; RAL barva: 9003; Mere (Ø x V): 126 x 65 mm
Kot na primer Steinel  057251 IS 3360, ali enakovredno.
</t>
  </si>
  <si>
    <t>RAZSVETLJAVA SKUPAJ:</t>
  </si>
  <si>
    <t>3</t>
  </si>
  <si>
    <t>2</t>
  </si>
  <si>
    <t>Tipkalo s štirimi tipkami in DALI vmesnikom montiran v dozo, komplet.</t>
  </si>
  <si>
    <t>Vtičnica s pokrovom 230V, 16A, IP44, vgrajena v p/o dozo, komplet.</t>
  </si>
  <si>
    <t>Doza PS49, za izenačitev potencialov, komplet.</t>
  </si>
  <si>
    <t>I. cevi različnih presekov, položene v betonu, v steni, nadometno na og priponah, komplet.</t>
  </si>
  <si>
    <t>INSTALACIJSKI MATERIAL SKUPAJ:</t>
  </si>
  <si>
    <t>Dovod s priklopom za R8 s kablom N2XCH-J 4x16 mm2, Cu.</t>
  </si>
  <si>
    <t>Izvod s priklopom za razsvetljavo s kablom N2XCH-J 5x2,5 mm2, Cu, v i. cevi zakopan v zemljo, komplet. Dolžina izvoda L =  20 m.</t>
  </si>
  <si>
    <t>Izvod s priklopom za razsvetljavo s kablom N2XCH-J 5x10 mm2, Cu, v i. cevi zakopan v zemljo, komplet. Dolžina izvoda L =  30 m.</t>
  </si>
  <si>
    <t>Izvod s priklopom za LED trak s kablom N2XH-0 2x2,5 mm2, Cu, položen na kabelsko polico in delno v i. ceveh, komplet. Dolžina izvoda L =  10 m.</t>
  </si>
  <si>
    <t>Izvod s priklopom za DALI elemente s kablom N2XH-0 2x1,5 mm2, Cu, položen na kabelsko polico in delno v i. ceveh, komplet. Dolžina izvoda L =  12 m.</t>
  </si>
  <si>
    <t>Izvod s priklopom za zasilno razsvetljavo s kablom N2XH-J 5x1,5 mm2, Cu, položen na kabelsko polico in delno v i. ceveh, komplet. Dolžina izvoda L = 15  m.</t>
  </si>
  <si>
    <t>Izvod s priklopom za vtičnico s kablom N2XH-J 3x2,5 mm2, Cu, položen na kabelsko polico in delno v i. ceveh, komplet. Dolžina izvoda L = 12 m.</t>
  </si>
  <si>
    <t>Izvod s priklopom za ventilator s kablom N2XH-J 3x1,5 mm2, Cu, položen na kabelsko polico in delno v i. ceveh, komplet. Dolžina izvoda L = 15 m.</t>
  </si>
  <si>
    <t>Izvod s priklopom za dvižno rampo s kablom N2XH-J 5x2,5 mm2, Cu, položen na kabelsko polico in delno v i. ceveh, komplet. Dolžina izvoda L = 75 m.</t>
  </si>
  <si>
    <t>Žica 4 mm2, Cu, v i.cevi.</t>
  </si>
  <si>
    <t>Žica 6 mm2, Cu, v i.cevi.</t>
  </si>
  <si>
    <t>KABLI IN IZVODI SKUPAJ:</t>
  </si>
  <si>
    <t>Opombe:</t>
  </si>
  <si>
    <t>Opis za glavno razdelilno omaro v TP je zajet v načrtih TP.</t>
  </si>
  <si>
    <t>Vsi razdelilci morajo imeti desno oz. levo odpirajoče vrata s ključavnico z dvojno brado in ojačanim profilom, streho, plošče za uvod kablov, hrptno steno in montažne ploščo, spojko za ozemljitev, ključ, ter podstavek razdelilca, mehanske zaščite IP55.</t>
  </si>
  <si>
    <t>Ključavnica: 4 točkovni palični zapiralni sistem s pregibno kljuko za enojna in 3-točkovni palični zapiralni sistem za dvokrilna vrata</t>
  </si>
  <si>
    <t>Razdelilniki morajo imeti naravno prezračevanje.</t>
  </si>
  <si>
    <t>Razdelilec R8 iz dvakrat dekapirane pločevine, prosto stoječ 800x2100x300 mm, IP67, z enojnimi vrati, prebarvan s temeljno in finalno barvo, opremljen z napisi in ključavnico, ter z vgrajeno opremo:</t>
  </si>
  <si>
    <t>MREŽA</t>
  </si>
  <si>
    <t>kos.</t>
  </si>
  <si>
    <t>1 - močnostno stikalo 50A</t>
  </si>
  <si>
    <t>1 - RCD 40/0,03A</t>
  </si>
  <si>
    <t>3+1 - prenapetostna zaščita PZH II V3 + 1/275/50</t>
  </si>
  <si>
    <t>12 - avt. odklopnik tip C/xA, 1p</t>
  </si>
  <si>
    <t>4 - avt. odklopnik tip C/xA, 3p</t>
  </si>
  <si>
    <t>3 - avt. odklopnik tip B/xA, 1p</t>
  </si>
  <si>
    <t>1 - stikalo 1-0, 10A, rdeče barve</t>
  </si>
  <si>
    <t>2 - kontaktor K12-10, 230VAC</t>
  </si>
  <si>
    <t>1 - trafo 230/24VDC, 240VA</t>
  </si>
  <si>
    <t>2 - DALI gonilnik 216W, 24VDC</t>
  </si>
  <si>
    <t>prostor za opremo DALI regulacije</t>
  </si>
  <si>
    <t>VS, N ,PE sponke</t>
  </si>
  <si>
    <t>droben nespecificiran material</t>
  </si>
  <si>
    <t>RAZDELILCI SKUPAJ:</t>
  </si>
  <si>
    <t>LCD šifrator / tipkovnica;
s kapacitivnim zaslonom na dotik TFT 4,3", grafični vmesnik, sintetizator govora, kot n.pr. TecnoAlarm, UTS 4.3 PROX.</t>
  </si>
  <si>
    <t>Kombinirani (IR + MW) senzor gibanja;
senzor gibanja dvojne tehnologije, za notranjo montažo, montaža z zidnim ali stropnim nosilcem, kot n.pr. TecnoAlarm, TWINTEC 18/V.</t>
  </si>
  <si>
    <t>Zidni nosilec za senzor gibanja</t>
  </si>
  <si>
    <t>Dobava in montaža kabla;
kabel 2x0,5mm + 4x0,22mm, vlomni, brezhalogenski razred C, LiH(St)H 2x0,5 + 4x0,22.</t>
  </si>
  <si>
    <t>Dobava in montaža PVC fi 13,5 mm.</t>
  </si>
  <si>
    <t>PROTIVLOMNO VAROVANJE SKUPAJ:</t>
  </si>
  <si>
    <t>Zvočnik za zunanjo montažo, v zelenico, kot n.pr. BOSE FS360P.</t>
  </si>
  <si>
    <t>Frekvenčni odziv (+/-3 dB): 70 Hz - 10 kHz, Frekvenčni doseg (-10 dB):  60 Hz - 15 kHz, Disperzija: 360° H x 50° V, Nazivna impendanca: 4 Ω (transformer bypassed), Obratovalna moč: 80 W (320 W peak), Občutljivost (SPL / 1 W @ 1 m):  87 dB SPL, Maksimali SPL @ 1 m: 100 dB SPL (106 dB SPL peak), z priborom za talno montažo</t>
  </si>
  <si>
    <t>Izvod za zvočniško linijo s kablom N2XH-J 3x2,5 mm2, polžen na PK delno v i. cevi. Dolžina izvoda L = 200 m.</t>
  </si>
  <si>
    <t>Izvod za kontroler in zvočniški panel s kablom FTP cat6, polžen na PK delno v i. cevi. Dolžina izvoda L = 200 m.</t>
  </si>
  <si>
    <t>OZVOČENJE SKUPAJ:</t>
  </si>
  <si>
    <t>Ploščati vodnik iz nerjavečega jekla Rf 30x3,5 mm, kot krožno zemljilo zakopan v zemljo, v temeljni plošči, za povezavo med merilnim stikom, pomožnimi odvodi in ozemljilom, z izpusti za povezavo na temeljno ozemljilo, komplet.</t>
  </si>
  <si>
    <t>Al žica fi 8 mm, kot lovilni vod, položena na tipskih nosilcih za ravno streho, komplet.</t>
  </si>
  <si>
    <t>Merilni stik izveden z objemko trak-žica, iz nerjavečega jekla, komplet.</t>
  </si>
  <si>
    <t>Križna spona trak-trak, Rf, za spoje v zemlji, komplet.</t>
  </si>
  <si>
    <t>Križna spona žica-žica, Rf, za spoje na strehi, komplet.</t>
  </si>
  <si>
    <t>Rf objemka za odtočno cev, komplet.</t>
  </si>
  <si>
    <t>Izdelava ozemljitvenega stika na kovinsko konstrukcijo, z rezanjem navoja in izdelava sponke.</t>
  </si>
  <si>
    <t>STRELOVODNA NAPRAVA SKUPAJ:</t>
  </si>
  <si>
    <t>gradbena dela (zemeljska dela, beton, opaži, armatura, pokrovi, preboji, tesnenja, lestve)
* po načrtu ZU</t>
  </si>
  <si>
    <t>Dobava in vgradnja AB črpalnega jaška dim 2,00 x 2,00 x 4,15 m (Laterman), vključno s strojno opremo in instalacijami</t>
  </si>
  <si>
    <t>Dobava in vgradnja AB črpalnega jaška dim 2,50 x 2,50 x 4,00 m (garaža), vključno s strojno opremo in instalacijami</t>
  </si>
  <si>
    <t>Komplet izvedba AB zadrževalnega bazena dim. 17,0 x 7,0 x 6,0 m, debeline sten 30 cm, vključno s strojno opremo in instalacijami</t>
  </si>
  <si>
    <t>gradbena dela (zemeljska dela, beton, opaži, armatura, pokrovi, preboji, tesnenja, lestve)
* po načrtu-detajlu ZU</t>
  </si>
  <si>
    <t xml:space="preserve">popis instalacijskih del in opreme je zajet v popisu strojnih instalacij! </t>
  </si>
  <si>
    <t>dela izvajati skladno s PZI načrtom ˝EE napajanje za Kopališče Ilirija (TP)˝, št. načrta ELR2 1880-20, ki ga je izdelalo podjetje ELEKTRI LJUBLJANA d.d., Ljubljana, april 2021 in s PZI načrtom ˝NAČRT ZUNANJE IN PROMETNE UREDITVE˝, št. načrta 190020-ZPU , ki ga je izdelalo podjetje ELEA iC d.o.o., Ljubljana, marec 2021</t>
  </si>
  <si>
    <t>dela izvajati skladno s PZI načrtom ˝EE napajanje za Kopališče Ilirija (TP)˝, št. načrta ELR2 1880-20, ki ga je izdelalo podjetje ELEKTRI LJUBLJANA d.d., Ljubljana, april 2021</t>
  </si>
  <si>
    <t>dela izvajati skladno s PZI načrtom ˝EE napajanje za Kopališče Ilirija (TP)˝, št. načrta ELR2 1809-20, ki ga je izdelalo podjetje ELEKTRI LJUBLJANA d.d., Ljubljana, april 2021</t>
  </si>
  <si>
    <t>dela izvajati skladno s PZI načrtom ˝NAČRT ZUNANJEGA TK PRIKLJUČKA˝, št. načrta 21-032/TK, ki ga je izdelalo podjetje NOVERA PROJEKT d.o.o., Ljubljana, marec 2021</t>
  </si>
  <si>
    <t>dela izvajati skladno s PZI načrtom ˝NAČRT PRIKLJUČKA VROČEVODA ZA KOPALIŠČE ILIRIJA˝, št. načrta 33/C-1175, ki ga je izdelalo podjetje ENERGETIKA LJUBLJANA d.o.o., Ljubljana, marec 2021</t>
  </si>
  <si>
    <t>dela izvajati skladno s PZI načrtom ˝NAČRT ZUNANJE IN PROMETNE UREDITVE˝, št. načrta 190020-ZPU , ki ga je izdelalo podjetje ELEA iC d.o.o., Ljubljana, marec 2021</t>
  </si>
  <si>
    <t>6.1.7.02.00.</t>
  </si>
  <si>
    <t>6.1.7.02.00.01</t>
  </si>
  <si>
    <t>popis elektro instalacijskih del in opreme je prikazan na ločenem listu - glej list 6.1.7.2.ZU-KI-EI dela
* skupna vrednost predmetnih del je povezana v ta sklop popisa!</t>
  </si>
  <si>
    <t>opomba: vrednosti predmetnih del je prenesena v list ˝6.1.ZU+KI_Šport Lj˝</t>
  </si>
  <si>
    <t>ZUNANJA UREDITEV IN KOMUNALNI VODI (PRIKLJUČKI) - SKUPAJ (osnova za DDV)</t>
  </si>
  <si>
    <t>Dobava in montaža ograje, komplet z vsemi temelji, zemeljskimi deli, pripadajočimi vrati, vsem pritrdilnim, vijačnim in sidrnim materialom;
* Glej načrt 10 krajinska arhitektura lista št. 3.2.7 in tekstualni del opisa v tehničnem poročilu (stran 49). 
* izmere in obračun po dolžini ograje;</t>
  </si>
  <si>
    <t>Stebriček "STARA LJUBLJANA", Hsv=1.00m, postavitev na razdalji 2m1, z vmesno verigo
* izvedba glede na KATALOG CESTNE OPREME IN ULIČNEGA POHIŠTVA ZA UREJANJE JAVNEGA PROSTORA MOL (glej ˝2.ELEMENTI ZA RAZMEJEVANJE - STEBRIČKI / 2.2 STEBRIČEK "STARA LJUBLJANA˝)
* izmera količin po številu stebričkov, v postavki zajeti tudi vmesne verige v skupni dolžin 22m;</t>
  </si>
  <si>
    <t>Linijska kanaleta izdelana iz umetne mase, kot npr. Hauraton sportfix pro 100 tip 020, GUGI ali enakovredno,  v skladu z DIN V 19580/EN 1433. Rešetke obremenitveni razred B125, vgradnja na betonsko posteljico C15/20.
* obodna kanaleta znotraj stadiona (notranja stran atletske steze)</t>
  </si>
  <si>
    <t>Linijska kanaleta iz umetne mase, kot npr. Hauraton recyfix pro 100 ali enakovredno, z rego, obremenitveni razred  B125 po DIN V 19580/EN 1433, v skladu s CE. Vgradnja na betonsko posteljico C15/20.
* bazenska ploščad</t>
  </si>
  <si>
    <t>Linijska kanaleta iz umetne mase, kot npr. Hauraton recyfix pro 100 tip 010 ali enakovredno, z mrežasto rešetko iz umetne mase, obremenitveni razred  B125 po DIN V 19580/EN 1433, v skladu s CE. Vgradnja na betonsko posteljico C15/20.
* ob atletski stezi</t>
  </si>
  <si>
    <t>Linijska kanaleta iz betona armiranega z vlakni, kot npr. Hauraton Faserfix KS 150, tip 01 ali enakovredno, LTŽ rešetke obremenitveni razred  D4OO po DIN V 19580/EN 1433, v skladu s CE, s pocinkanim okvirjem in brezvijačnim sistemom. Vgradnja na betonsko posteljico C15/20.
* narodni dom (drsna ograja)</t>
  </si>
  <si>
    <t>Linijska kanaleta iz betona armiranega z vlakni, kot npr. Hauraton Faserfix KS 200, tip 150 ali enakovredno, LTŽ rešetke obremenitveni razred  D400 po DIN V 19580/EN 1433, v skladu s CE, s pocinkanim okvirjem in brezvijačnim sistemom. Vgradnja na betonsko posteljico C15/20.
*rampa ob Bleiweisowi (dno glavne rampe)</t>
  </si>
  <si>
    <t>Linijska kanaleta iz umetne mase, kot npr. Hauraton recyfix pro 100 tip 020, globina 25cm ali enakovredno, z mrežasto rešetko (ZN jeklo 30/10) obremenitveni razred  B125 po DIN V 19580/EN 1433, v skladu s CE. Vgradnja na betonsko posteljico C15/20.
* ob glavnem objektu; l=284m
* vzhodno ob robu objekta telovadnice ; l=41m
* St.3.3_Streha - južni pločnik nad kletjo objekta B, tehnični prostori (parkirišče za kolesa)</t>
  </si>
  <si>
    <t>Linijska kanaleta iz umetne mase, kot npr. Hauraton recyfix pro 100 tip 020, globina 20cm ali enakovredno, z mrežasto rešetko (ZN jeklo 30/10) obremenitveni razred  B125 po DIN V 19580/EN 1433, v skladu s CE. Vgradnja na betonsko posteljico C15/20.
* zahodno ob robu objekta telovadnice; l=20m</t>
  </si>
  <si>
    <t>Linijska kanaleta iz umetne mase, kot npr. Hauraton recyfix pro 100 tip 020 ali enakovredno, z mrežasto rešetko iz umetne mase, obremenitveni razred  B125 po DIN V 19580/EN 1433, v skladu s CE. Vgradnja na betonsko posteljico C15/20.
* ob kolesarskih stojalih; l=53m
* ob glavni rampi (zgoraj); l=55m</t>
  </si>
  <si>
    <t>Linijska kanaleta iz umetne mase, kot npr. Hauraton recyfix pro 100 tip 010 ali enakovredno, z mrežasto rešetko iz umetne mase, obremenitveni razred  B125 po DIN V 19580/EN 1433, v skladu s CE. Vgradnja na betonsko posteljico C15/20.
* ob klančini v garažo (zgoraj); l=20m
* prečno - hodnik za pešce; l=2,5m</t>
  </si>
  <si>
    <t>Linijska kanaleta izdelana iz umetne mase, kot npr. Hauraton Recyfix  PRO 100 tip 010 ali enakovredno, rešetke obremenitveni razred C250, vgradnja na betonsko posteljico C15/20.
* Lattermanov drevored; l=51m</t>
  </si>
  <si>
    <t>6.2.1.6.01.06</t>
  </si>
  <si>
    <t>Linijska kanaleta izdelana iz umetne mase, kot npr. Hauraton Recyfix  PRO 100 tip 010 ali enakovredno, z rego. Obremenitveni razred C250, vgradnja na betonsko posteljico C15/20.
* vzhodno ob robu objekta; l=46m
* klančina kolesarska; l=12m</t>
  </si>
  <si>
    <t>6.2.1.6.01.07</t>
  </si>
  <si>
    <t>Linijska kanaleta izdelana iz umetne mase, kot npr. Hauraton Recyfix  PRO 100 tip 010 ali enakovredno, rešetke obremenitveni razred A15, vgradnja na betonsko posteljico C15/20.
* osrednja ploščad spodaj pri telovadnici</t>
  </si>
  <si>
    <t>6.2.1.6.01.08</t>
  </si>
  <si>
    <t>Linijska kanaleta izdelana iz umetne mase, kot npr. Hauraton  Recyfix  PRO 150 tip 01 ali enakovredno, z rego. Obremenitveni razred C250, vgradnja na betonsko posteljico C15/20.
* vstopni trg</t>
  </si>
  <si>
    <t>6.2.1.6.01.09</t>
  </si>
  <si>
    <t>Linijska kanaleta iz umetne mase, kot npr. Hauraton recyfix pro 100, tip 010 ali enakovredno, z rego, obremenitveni razred  D400 po DIN V 19580/EN 1433, v skladu s CE. Vgradnja na betonsko posteljico C15/20.
* ob uvozu na ploščad</t>
  </si>
  <si>
    <t>NADZOR KVALITETE SADIK:
POGOJI PROJEKTANTSKEGA NADZORA
Ustreznost izvajanja po projektu nadzoruje projektant (projektantski nadzor). Izvajanje krajinskega načrta mora nadzorovati projektant tega načrta – krajinski arhitekt. Izvajalec mora za vse spremembe oz. odstopanja od izvedbenega načrta dobiti dovoljenje projektanta.
Spremembe se morajo s strani izvajalca vpisati v gradbeno knjigo in vrisati v delovno verzijo PZI projekta za izdelavo končnega PID-a.
Nadzor kvalitete saditve se izvaja takoj po saditvi in čez mesec dni, kjer je potrebno posebej pozorno preveriti naslednje stvari:
- da so rastline posajene v skladu s saditvenimi vzorci po projektu (vrstno, količinsko in pozicijsko),
- da so rastline pravilno posajene (navpična lega, trdnost in kvaliteta saditve),
- da so rastline pravilno utrjene s količki,
- da rastline med saditvijo niso bile poškodovane ali da so zaradi nekvalitetne saditve odmrle,
- da so rastline dobro vzdrževane</t>
  </si>
  <si>
    <t>Priprava podatkov in izdelava grafičnih podlog za projekt zvedenih del (PID)
- vris vseh sprememb, ki nastanejo pri izvedbi v risbe, ter dostava podatkov o vgrajeni opremi projektantu, da le-ta lahko izdela PID načrt in obratovalna in vzdrževalna navodila</t>
  </si>
  <si>
    <t>Priprava podatkov in izdelava grafičnih podlog za projekt zvedenih del (PID)</t>
  </si>
  <si>
    <t>vris vseh sprememb, ki nastanejo pri izvedbi v risbe, ter dostava podatkov o vgrajeni opremi projektantu, da le-ta lahko izdela PID načrt in obratovalna in vzdrževalna navodila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</si>
</sst>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4" formatCode="_-* #,##0.00\ &quot;€&quot;_-;\-* #,##0.00\ &quot;€&quot;_-;_-* &quot;-&quot;??\ &quot;€&quot;_-;_-@_-"/>
    <numFmt numFmtId="43" formatCode="_-* #,##0.00_-;\-* #,##0.00_-;_-* &quot;-&quot;??_-;_-@_-"/>
    <numFmt numFmtId="164" formatCode="_-* #,##0.00\ _€_-;\-* #,##0.00\ _€_-;_-* &quot;-&quot;??\ _€_-;_-@_-"/>
    <numFmt numFmtId="165" formatCode="_-* #,##0.00\ _S_I_T_-;\-* #,##0.00\ _S_I_T_-;_-* &quot;-&quot;??\ _S_I_T_-;_-@_-"/>
    <numFmt numFmtId="166" formatCode="_ * #,##0_-&quot; SLT&quot;_ ;_ * #,##0&quot;- SLT&quot;_ ;_ * \-_-&quot; SLT&quot;_ ;_ @_ "/>
    <numFmt numFmtId="167" formatCode="_-* #,##0.00\ &quot;SIT&quot;_-;\-* #,##0.00\ &quot;SIT&quot;_-;_-* &quot;-&quot;??\ &quot;SIT&quot;_-;_-@_-"/>
    <numFmt numFmtId="168" formatCode="_ * #,##0.00_-&quot; SLT&quot;_ ;_ * #,##0.00&quot;- SLT&quot;_ ;_ * \-??_-&quot; SLT&quot;_ ;_ @_ "/>
    <numFmt numFmtId="169" formatCode="_(&quot;$&quot;* #,##0_);_(&quot;$&quot;* \(#,##0\);_(&quot;$&quot;* &quot;-&quot;_);_(@_)"/>
    <numFmt numFmtId="170" formatCode="_(&quot;$&quot;* #,##0.00_);_(&quot;$&quot;* \(#,##0.00\);_(&quot;$&quot;* &quot;-&quot;??_);_(@_)"/>
    <numFmt numFmtId="171" formatCode="_-&quot;€&quot;\ * #,##0.00_-;\-&quot;€&quot;\ * #,##0.00_-;_-&quot;€&quot;\ * &quot;-&quot;??_-;_-@_-"/>
    <numFmt numFmtId="172" formatCode="_-* #,##0&quot; €&quot;_-;\-* #,##0&quot; €&quot;_-;_-* &quot;- €&quot;_-;_-@_-"/>
    <numFmt numFmtId="173" formatCode="&quot;$&quot;#,##0.00_);[Red]\(&quot;$&quot;#,##0.00\)"/>
    <numFmt numFmtId="174" formatCode="#,##0.00\ &quot;€&quot;"/>
    <numFmt numFmtId="175" formatCode="_-* #,##0.00\ _S_I_T_-;\-* #,##0.00\ _S_I_T_-;_-* \-??\ _S_I_T_-;_-@_-"/>
    <numFmt numFmtId="176" formatCode="##.0&quot;m&quot;"/>
  </numFmts>
  <fonts count="128">
    <font>
      <sz val="10"/>
      <color theme="1"/>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color theme="1"/>
      <name val="Arial"/>
      <family val="2"/>
      <charset val="238"/>
    </font>
    <font>
      <sz val="10"/>
      <name val="Arial"/>
      <family val="2"/>
      <charset val="238"/>
    </font>
    <font>
      <sz val="11"/>
      <color theme="1"/>
      <name val="Calibri"/>
      <family val="2"/>
      <charset val="238"/>
      <scheme val="minor"/>
    </font>
    <font>
      <b/>
      <sz val="9"/>
      <name val="Arial"/>
      <family val="2"/>
      <charset val="238"/>
    </font>
    <font>
      <b/>
      <sz val="12"/>
      <name val="Arial"/>
      <family val="2"/>
      <charset val="238"/>
    </font>
    <font>
      <sz val="9"/>
      <name val="Arial"/>
      <family val="2"/>
      <charset val="238"/>
    </font>
    <font>
      <b/>
      <sz val="11"/>
      <name val="Arial"/>
      <family val="2"/>
      <charset val="238"/>
    </font>
    <font>
      <sz val="11"/>
      <color theme="1"/>
      <name val="Arial"/>
      <family val="2"/>
      <charset val="238"/>
    </font>
    <font>
      <sz val="11"/>
      <name val="Arial"/>
      <family val="2"/>
      <charset val="238"/>
    </font>
    <font>
      <b/>
      <sz val="10"/>
      <name val="Arial"/>
      <family val="2"/>
      <charset val="238"/>
    </font>
    <font>
      <sz val="10"/>
      <color rgb="FF0070C0"/>
      <name val="Arial"/>
      <family val="2"/>
      <charset val="238"/>
    </font>
    <font>
      <sz val="10"/>
      <name val="Arial Narrow"/>
      <family val="2"/>
      <charset val="238"/>
    </font>
    <font>
      <sz val="10"/>
      <color indexed="12"/>
      <name val="Arial Narrow"/>
      <family val="2"/>
      <charset val="238"/>
    </font>
    <font>
      <sz val="9"/>
      <name val="Arial Narrow"/>
      <family val="2"/>
      <charset val="238"/>
    </font>
    <font>
      <sz val="9"/>
      <color indexed="12"/>
      <name val="Arial Narrow"/>
      <family val="2"/>
      <charset val="238"/>
    </font>
    <font>
      <sz val="9"/>
      <color rgb="FFFF0000"/>
      <name val="Arial"/>
      <family val="2"/>
      <charset val="238"/>
    </font>
    <font>
      <sz val="11"/>
      <color rgb="FF0070C0"/>
      <name val="Arial"/>
      <family val="2"/>
      <charset val="238"/>
    </font>
    <font>
      <sz val="9"/>
      <color theme="1"/>
      <name val="Arial"/>
      <family val="2"/>
      <charset val="238"/>
    </font>
    <font>
      <sz val="10"/>
      <name val="Arial CE"/>
      <charset val="238"/>
    </font>
    <font>
      <sz val="10"/>
      <name val="Arial CE"/>
      <family val="2"/>
      <charset val="238"/>
    </font>
    <font>
      <sz val="11"/>
      <color indexed="8"/>
      <name val="Calibri"/>
      <family val="2"/>
      <charset val="238"/>
    </font>
    <font>
      <sz val="10"/>
      <color indexed="8"/>
      <name val="Arial"/>
      <family val="2"/>
      <charset val="238"/>
    </font>
    <font>
      <sz val="11"/>
      <color indexed="9"/>
      <name val="Calibri"/>
      <family val="2"/>
      <charset val="238"/>
    </font>
    <font>
      <sz val="10"/>
      <color indexed="9"/>
      <name val="Arial"/>
      <family val="2"/>
      <charset val="238"/>
    </font>
    <font>
      <sz val="11"/>
      <color indexed="16"/>
      <name val="Calibri"/>
      <family val="2"/>
      <charset val="238"/>
    </font>
    <font>
      <sz val="11"/>
      <color indexed="20"/>
      <name val="Calibri"/>
      <family val="2"/>
      <charset val="238"/>
    </font>
    <font>
      <sz val="10"/>
      <color indexed="20"/>
      <name val="Arial"/>
      <family val="2"/>
      <charset val="238"/>
    </font>
    <font>
      <b/>
      <sz val="11"/>
      <color indexed="53"/>
      <name val="Calibri"/>
      <family val="2"/>
      <charset val="238"/>
    </font>
    <font>
      <b/>
      <sz val="11"/>
      <color indexed="52"/>
      <name val="Calibri"/>
      <family val="2"/>
      <charset val="238"/>
    </font>
    <font>
      <b/>
      <sz val="10"/>
      <color indexed="52"/>
      <name val="Arial"/>
      <family val="2"/>
      <charset val="238"/>
    </font>
    <font>
      <b/>
      <sz val="11"/>
      <color indexed="9"/>
      <name val="Calibri"/>
      <family val="2"/>
      <charset val="238"/>
    </font>
    <font>
      <b/>
      <sz val="10"/>
      <color indexed="9"/>
      <name val="Arial"/>
      <family val="2"/>
      <charset val="238"/>
    </font>
    <font>
      <sz val="11"/>
      <name val="Garamond"/>
      <family val="1"/>
      <charset val="238"/>
    </font>
    <font>
      <sz val="10"/>
      <name val="Arial"/>
      <family val="2"/>
    </font>
    <font>
      <sz val="11"/>
      <color indexed="17"/>
      <name val="Calibri"/>
      <family val="2"/>
      <charset val="238"/>
    </font>
    <font>
      <sz val="9"/>
      <name val="Futura Prins"/>
      <charset val="238"/>
    </font>
    <font>
      <sz val="9"/>
      <name val="Futura Prins"/>
    </font>
    <font>
      <b/>
      <sz val="11"/>
      <color indexed="8"/>
      <name val="Calibri"/>
      <family val="2"/>
      <charset val="238"/>
    </font>
    <font>
      <sz val="9"/>
      <name val="Courier New CE"/>
      <family val="3"/>
      <charset val="238"/>
    </font>
    <font>
      <i/>
      <sz val="11"/>
      <color indexed="23"/>
      <name val="Calibri"/>
      <family val="2"/>
      <charset val="238"/>
    </font>
    <font>
      <i/>
      <sz val="10"/>
      <color indexed="23"/>
      <name val="Arial"/>
      <family val="2"/>
      <charset val="238"/>
    </font>
    <font>
      <u/>
      <sz val="10"/>
      <color indexed="20"/>
      <name val="Arial"/>
      <family val="2"/>
      <charset val="238"/>
    </font>
    <font>
      <sz val="10"/>
      <color indexed="17"/>
      <name val="Arial"/>
      <family val="2"/>
      <charset val="238"/>
    </font>
    <font>
      <b/>
      <sz val="15"/>
      <color indexed="62"/>
      <name val="Calibri"/>
      <family val="2"/>
      <charset val="238"/>
    </font>
    <font>
      <b/>
      <sz val="15"/>
      <color indexed="56"/>
      <name val="Calibri"/>
      <family val="2"/>
      <charset val="238"/>
    </font>
    <font>
      <b/>
      <sz val="15"/>
      <color indexed="56"/>
      <name val="Arial"/>
      <family val="2"/>
      <charset val="238"/>
    </font>
    <font>
      <b/>
      <sz val="13"/>
      <color indexed="62"/>
      <name val="Calibri"/>
      <family val="2"/>
      <charset val="238"/>
    </font>
    <font>
      <b/>
      <sz val="13"/>
      <color indexed="56"/>
      <name val="Calibri"/>
      <family val="2"/>
      <charset val="238"/>
    </font>
    <font>
      <b/>
      <sz val="13"/>
      <color indexed="56"/>
      <name val="Arial"/>
      <family val="2"/>
      <charset val="238"/>
    </font>
    <font>
      <b/>
      <sz val="11"/>
      <color indexed="62"/>
      <name val="Calibri"/>
      <family val="2"/>
      <charset val="238"/>
    </font>
    <font>
      <b/>
      <sz val="11"/>
      <color indexed="56"/>
      <name val="Calibri"/>
      <family val="2"/>
      <charset val="238"/>
    </font>
    <font>
      <b/>
      <sz val="11"/>
      <color indexed="56"/>
      <name val="Arial"/>
      <family val="2"/>
      <charset val="238"/>
    </font>
    <font>
      <u/>
      <sz val="10"/>
      <color indexed="12"/>
      <name val="MS Sans Serif"/>
      <family val="2"/>
    </font>
    <font>
      <u/>
      <sz val="9"/>
      <color indexed="12"/>
      <name val="Arial"/>
      <family val="2"/>
      <charset val="238"/>
    </font>
    <font>
      <sz val="11"/>
      <color indexed="62"/>
      <name val="Calibri"/>
      <family val="2"/>
      <charset val="238"/>
    </font>
    <font>
      <sz val="10"/>
      <color indexed="62"/>
      <name val="Arial"/>
      <family val="2"/>
      <charset val="238"/>
    </font>
    <font>
      <b/>
      <sz val="11"/>
      <color indexed="63"/>
      <name val="Calibri"/>
      <family val="2"/>
      <charset val="238"/>
    </font>
    <font>
      <sz val="11"/>
      <color indexed="53"/>
      <name val="Calibri"/>
      <family val="2"/>
      <charset val="238"/>
    </font>
    <font>
      <sz val="11"/>
      <color indexed="52"/>
      <name val="Calibri"/>
      <family val="2"/>
      <charset val="238"/>
    </font>
    <font>
      <sz val="10"/>
      <color indexed="52"/>
      <name val="Arial"/>
      <family val="2"/>
      <charset val="238"/>
    </font>
    <font>
      <b/>
      <sz val="18"/>
      <color indexed="56"/>
      <name val="Cambria"/>
      <family val="2"/>
      <charset val="238"/>
    </font>
    <font>
      <sz val="10"/>
      <name val="MS Sans Serif"/>
      <family val="2"/>
    </font>
    <font>
      <sz val="10"/>
      <color theme="1"/>
      <name val="Arial Narrow"/>
      <family val="2"/>
      <charset val="238"/>
    </font>
    <font>
      <sz val="11"/>
      <color indexed="60"/>
      <name val="Calibri"/>
      <family val="2"/>
      <charset val="238"/>
    </font>
    <font>
      <sz val="10"/>
      <color indexed="60"/>
      <name val="Arial"/>
      <family val="2"/>
      <charset val="238"/>
    </font>
    <font>
      <sz val="10"/>
      <name val="SL Dutch"/>
      <charset val="238"/>
    </font>
    <font>
      <sz val="11"/>
      <color indexed="10"/>
      <name val="Calibri"/>
      <family val="2"/>
      <charset val="238"/>
    </font>
    <font>
      <b/>
      <sz val="10"/>
      <color indexed="63"/>
      <name val="Arial"/>
      <family val="2"/>
      <charset val="238"/>
    </font>
    <font>
      <sz val="11"/>
      <name val="Futura Prins"/>
    </font>
    <font>
      <b/>
      <sz val="18"/>
      <color indexed="62"/>
      <name val="Cambria"/>
      <family val="2"/>
      <charset val="238"/>
    </font>
    <font>
      <sz val="10"/>
      <name val="Helv"/>
      <charset val="204"/>
    </font>
    <font>
      <sz val="10"/>
      <name val="Helv"/>
    </font>
    <font>
      <b/>
      <sz val="10"/>
      <color indexed="8"/>
      <name val="Arial"/>
      <family val="2"/>
      <charset val="238"/>
    </font>
    <font>
      <sz val="10"/>
      <color indexed="10"/>
      <name val="Arial"/>
      <family val="2"/>
      <charset val="238"/>
    </font>
    <font>
      <b/>
      <sz val="10"/>
      <name val="Arial CE"/>
      <family val="2"/>
      <charset val="238"/>
    </font>
    <font>
      <b/>
      <sz val="12"/>
      <name val="Arial CE"/>
      <family val="2"/>
      <charset val="238"/>
    </font>
    <font>
      <b/>
      <sz val="14"/>
      <name val="Arial"/>
      <family val="2"/>
      <charset val="238"/>
    </font>
    <font>
      <b/>
      <sz val="10"/>
      <color theme="1"/>
      <name val="Arial"/>
      <family val="2"/>
      <charset val="238"/>
    </font>
    <font>
      <u/>
      <sz val="9"/>
      <name val="Arial"/>
      <family val="2"/>
      <charset val="238"/>
    </font>
    <font>
      <sz val="8"/>
      <name val="Arial"/>
      <family val="2"/>
      <charset val="238"/>
    </font>
    <font>
      <sz val="10"/>
      <color rgb="FF0070C0"/>
      <name val="Calibri"/>
      <family val="2"/>
      <charset val="238"/>
    </font>
    <font>
      <sz val="9"/>
      <name val="Arial CE"/>
      <family val="2"/>
      <charset val="238"/>
    </font>
    <font>
      <b/>
      <sz val="9"/>
      <color rgb="FFFF0000"/>
      <name val="Arial"/>
      <family val="2"/>
      <charset val="238"/>
    </font>
    <font>
      <i/>
      <sz val="8"/>
      <name val="Arial"/>
      <family val="2"/>
      <charset val="238"/>
    </font>
    <font>
      <sz val="10"/>
      <color rgb="FFC00000"/>
      <name val="Arial"/>
      <family val="2"/>
      <charset val="238"/>
    </font>
    <font>
      <b/>
      <sz val="9"/>
      <color rgb="FF000000"/>
      <name val="Arial"/>
      <family val="2"/>
      <charset val="238"/>
    </font>
    <font>
      <sz val="9"/>
      <color indexed="8"/>
      <name val="Arial"/>
      <family val="2"/>
      <charset val="238"/>
    </font>
    <font>
      <sz val="9"/>
      <color rgb="FF000000"/>
      <name val="Arial"/>
      <family val="2"/>
      <charset val="238"/>
    </font>
    <font>
      <sz val="11"/>
      <name val="Calibri"/>
      <family val="2"/>
      <charset val="238"/>
      <scheme val="minor"/>
    </font>
    <font>
      <sz val="9"/>
      <name val="Arial CE"/>
      <charset val="238"/>
    </font>
    <font>
      <sz val="9"/>
      <name val="Arial"/>
      <family val="2"/>
    </font>
    <font>
      <b/>
      <sz val="10"/>
      <color rgb="FF0070C0"/>
      <name val="Arial"/>
      <family val="2"/>
      <charset val="238"/>
    </font>
    <font>
      <b/>
      <i/>
      <sz val="9"/>
      <name val="Arial"/>
      <family val="2"/>
      <charset val="238"/>
    </font>
    <font>
      <b/>
      <i/>
      <u/>
      <sz val="9"/>
      <name val="Arial"/>
      <family val="2"/>
      <charset val="238"/>
    </font>
    <font>
      <sz val="9"/>
      <color rgb="FFFF0000"/>
      <name val="Arial Narrow"/>
      <family val="2"/>
      <charset val="238"/>
    </font>
    <font>
      <strike/>
      <sz val="10"/>
      <color theme="1"/>
      <name val="Arial"/>
      <family val="2"/>
      <charset val="238"/>
    </font>
    <font>
      <sz val="11"/>
      <color indexed="8"/>
      <name val="Calibri"/>
      <family val="2"/>
    </font>
    <font>
      <sz val="11"/>
      <color indexed="8"/>
      <name val="Arial"/>
      <family val="2"/>
    </font>
    <font>
      <sz val="10"/>
      <name val="Trebuchet MS"/>
      <family val="2"/>
    </font>
    <font>
      <sz val="10"/>
      <color indexed="8"/>
      <name val="Trebuchet MS"/>
      <family val="2"/>
    </font>
    <font>
      <sz val="10"/>
      <name val="Arial CE"/>
      <family val="2"/>
    </font>
    <font>
      <b/>
      <sz val="16"/>
      <name val="Arial"/>
      <family val="2"/>
      <charset val="238"/>
    </font>
    <font>
      <b/>
      <sz val="10"/>
      <name val="Trebuchet MS"/>
      <family val="2"/>
      <charset val="238"/>
    </font>
    <font>
      <b/>
      <sz val="10"/>
      <name val="Trebuchet MS"/>
      <family val="2"/>
    </font>
    <font>
      <b/>
      <sz val="10"/>
      <color indexed="15"/>
      <name val="Trebuchet MS"/>
      <family val="2"/>
    </font>
    <font>
      <u/>
      <sz val="10"/>
      <name val="Arial"/>
      <family val="2"/>
      <charset val="238"/>
    </font>
    <font>
      <sz val="10"/>
      <color indexed="8"/>
      <name val="Trebuchet MS"/>
      <family val="2"/>
      <charset val="238"/>
    </font>
    <font>
      <b/>
      <sz val="10"/>
      <color indexed="8"/>
      <name val="Trebuchet MS"/>
      <family val="2"/>
    </font>
    <font>
      <b/>
      <sz val="11"/>
      <name val="Trebuchet MS"/>
      <family val="2"/>
    </font>
    <font>
      <sz val="11"/>
      <name val="Trebuchet MS"/>
      <family val="2"/>
    </font>
    <font>
      <b/>
      <sz val="11"/>
      <color indexed="8"/>
      <name val="Trebuchet MS"/>
      <family val="2"/>
    </font>
    <font>
      <sz val="11"/>
      <color indexed="8"/>
      <name val="Arial"/>
      <family val="2"/>
      <charset val="204"/>
    </font>
    <font>
      <sz val="10"/>
      <name val="Trebuchet MS"/>
      <family val="2"/>
      <charset val="238"/>
    </font>
    <font>
      <b/>
      <sz val="10"/>
      <color indexed="10"/>
      <name val="Trebuchet MS"/>
      <family val="2"/>
    </font>
    <font>
      <b/>
      <sz val="11"/>
      <name val="Trebuchet MS"/>
      <family val="2"/>
      <charset val="238"/>
    </font>
    <font>
      <sz val="11"/>
      <name val="Trebuchet MS"/>
      <family val="2"/>
      <charset val="238"/>
    </font>
    <font>
      <b/>
      <sz val="11"/>
      <color indexed="8"/>
      <name val="Arial"/>
      <family val="2"/>
      <charset val="238"/>
    </font>
    <font>
      <b/>
      <sz val="10"/>
      <color indexed="10"/>
      <name val="Trebuchet MS"/>
      <family val="2"/>
      <charset val="238"/>
    </font>
    <font>
      <sz val="10"/>
      <color rgb="FF000000"/>
      <name val="Arial"/>
      <family val="2"/>
      <charset val="238"/>
    </font>
  </fonts>
  <fills count="55">
    <fill>
      <patternFill patternType="none"/>
    </fill>
    <fill>
      <patternFill patternType="gray125"/>
    </fill>
    <fill>
      <patternFill patternType="solid">
        <fgColor theme="9" tint="-0.249977111117893"/>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59999389629810485"/>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62"/>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patternFill>
    </fill>
    <fill>
      <patternFill patternType="solid">
        <fgColor indexed="42"/>
        <bgColor indexed="42"/>
      </patternFill>
    </fill>
    <fill>
      <patternFill patternType="solid">
        <fgColor indexed="57"/>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7"/>
        <bgColor indexed="47"/>
      </patternFill>
    </fill>
    <fill>
      <patternFill patternType="solid">
        <fgColor indexed="53"/>
      </patternFill>
    </fill>
    <fill>
      <patternFill patternType="solid">
        <fgColor indexed="45"/>
        <bgColor indexed="45"/>
      </patternFill>
    </fill>
    <fill>
      <patternFill patternType="solid">
        <fgColor indexed="9"/>
        <bgColor indexed="9"/>
      </patternFill>
    </fill>
    <fill>
      <patternFill patternType="solid">
        <fgColor indexed="22"/>
      </patternFill>
    </fill>
    <fill>
      <patternFill patternType="solid">
        <fgColor indexed="55"/>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theme="9"/>
        <bgColor indexed="64"/>
      </patternFill>
    </fill>
    <fill>
      <patternFill patternType="solid">
        <fgColor theme="9" tint="0.39997558519241921"/>
        <bgColor indexed="64"/>
      </patternFill>
    </fill>
    <fill>
      <patternFill patternType="solid">
        <fgColor theme="0" tint="-0.14996795556505021"/>
        <bgColor indexed="64"/>
      </patternFill>
    </fill>
    <fill>
      <patternFill patternType="solid">
        <fgColor rgb="FFFF0000"/>
        <bgColor indexed="64"/>
      </patternFill>
    </fill>
    <fill>
      <patternFill patternType="solid">
        <fgColor rgb="FF7030A0"/>
        <bgColor indexed="64"/>
      </patternFill>
    </fill>
    <fill>
      <patternFill patternType="solid">
        <fgColor theme="2"/>
        <bgColor indexed="64"/>
      </patternFill>
    </fill>
    <fill>
      <patternFill patternType="solid">
        <fgColor theme="0"/>
        <bgColor indexed="64"/>
      </patternFill>
    </fill>
    <fill>
      <patternFill patternType="solid">
        <fgColor theme="9" tint="0.79998168889431442"/>
        <bgColor indexed="64"/>
      </patternFill>
    </fill>
  </fills>
  <borders count="60">
    <border>
      <left/>
      <right/>
      <top/>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hair">
        <color auto="1"/>
      </left>
      <right style="medium">
        <color auto="1"/>
      </right>
      <top style="medium">
        <color auto="1"/>
      </top>
      <bottom style="medium">
        <color auto="1"/>
      </bottom>
      <diagonal/>
    </border>
    <border>
      <left style="hair">
        <color auto="1"/>
      </left>
      <right style="hair">
        <color auto="1"/>
      </right>
      <top/>
      <bottom style="hair">
        <color auto="1"/>
      </bottom>
      <diagonal/>
    </border>
    <border>
      <left style="hair">
        <color auto="1"/>
      </left>
      <right style="hair">
        <color auto="1"/>
      </right>
      <top style="hair">
        <color auto="1"/>
      </top>
      <bottom style="hair">
        <color auto="1"/>
      </bottom>
      <diagonal/>
    </border>
    <border>
      <left/>
      <right/>
      <top style="hair">
        <color auto="1"/>
      </top>
      <bottom/>
      <diagonal/>
    </border>
    <border>
      <left/>
      <right/>
      <top/>
      <bottom style="hair">
        <color auto="1"/>
      </bottom>
      <diagonal/>
    </border>
    <border>
      <left style="hair">
        <color auto="1"/>
      </left>
      <right style="hair">
        <color auto="1"/>
      </right>
      <top style="hair">
        <color auto="1"/>
      </top>
      <bottom/>
      <diagonal/>
    </border>
    <border>
      <left style="hair">
        <color auto="1"/>
      </left>
      <right style="hair">
        <color auto="1"/>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4"/>
      </bottom>
      <diagonal/>
    </border>
    <border>
      <left/>
      <right/>
      <top/>
      <bottom style="thick">
        <color indexed="62"/>
      </bottom>
      <diagonal/>
    </border>
    <border>
      <left/>
      <right/>
      <top/>
      <bottom style="thick">
        <color indexed="22"/>
      </bottom>
      <diagonal/>
    </border>
    <border>
      <left/>
      <right/>
      <top/>
      <bottom style="medium">
        <color indexed="44"/>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double">
        <color indexed="64"/>
      </left>
      <right style="double">
        <color indexed="64"/>
      </right>
      <top style="double">
        <color indexed="64"/>
      </top>
      <bottom style="double">
        <color indexed="64"/>
      </bottom>
      <diagonal/>
    </border>
    <border>
      <left style="thin">
        <color indexed="23"/>
      </left>
      <right style="thin">
        <color indexed="23"/>
      </right>
      <top style="thin">
        <color indexed="23"/>
      </top>
      <bottom style="thin">
        <color indexed="23"/>
      </bottom>
      <diagonal/>
    </border>
    <border>
      <left/>
      <right/>
      <top style="thin">
        <color indexed="54"/>
      </top>
      <bottom style="double">
        <color indexed="54"/>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auto="1"/>
      </left>
      <right style="hair">
        <color auto="1"/>
      </right>
      <top style="thin">
        <color auto="1"/>
      </top>
      <bottom style="medium">
        <color auto="1"/>
      </bottom>
      <diagonal/>
    </border>
    <border>
      <left style="hair">
        <color auto="1"/>
      </left>
      <right style="hair">
        <color auto="1"/>
      </right>
      <top style="thin">
        <color auto="1"/>
      </top>
      <bottom style="medium">
        <color auto="1"/>
      </bottom>
      <diagonal/>
    </border>
    <border>
      <left style="hair">
        <color auto="1"/>
      </left>
      <right style="medium">
        <color auto="1"/>
      </right>
      <top style="thin">
        <color auto="1"/>
      </top>
      <bottom style="medium">
        <color auto="1"/>
      </bottom>
      <diagonal/>
    </border>
    <border>
      <left style="hair">
        <color auto="1"/>
      </left>
      <right/>
      <top style="hair">
        <color auto="1"/>
      </top>
      <bottom style="hair">
        <color auto="1"/>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hair">
        <color indexed="8"/>
      </top>
      <bottom style="hair">
        <color indexed="8"/>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auto="1"/>
      </right>
      <top style="thin">
        <color indexed="64"/>
      </top>
      <bottom style="thin">
        <color indexed="64"/>
      </bottom>
      <diagonal/>
    </border>
    <border>
      <left style="hair">
        <color auto="1"/>
      </left>
      <right style="thin">
        <color indexed="64"/>
      </right>
      <top style="thin">
        <color indexed="64"/>
      </top>
      <bottom style="thin">
        <color indexed="64"/>
      </bottom>
      <diagonal/>
    </border>
    <border>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style="medium">
        <color indexed="64"/>
      </left>
      <right style="hair">
        <color indexed="8"/>
      </right>
      <top style="medium">
        <color indexed="64"/>
      </top>
      <bottom style="medium">
        <color indexed="64"/>
      </bottom>
      <diagonal/>
    </border>
    <border>
      <left style="hair">
        <color indexed="8"/>
      </left>
      <right style="hair">
        <color indexed="8"/>
      </right>
      <top style="medium">
        <color indexed="64"/>
      </top>
      <bottom style="medium">
        <color indexed="64"/>
      </bottom>
      <diagonal/>
    </border>
    <border>
      <left style="hair">
        <color indexed="8"/>
      </left>
      <right style="medium">
        <color indexed="64"/>
      </right>
      <top style="medium">
        <color indexed="64"/>
      </top>
      <bottom style="medium">
        <color indexed="64"/>
      </bottom>
      <diagonal/>
    </border>
    <border>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right/>
      <top style="thin">
        <color indexed="64"/>
      </top>
      <bottom style="thin">
        <color indexed="64"/>
      </bottom>
      <diagonal/>
    </border>
    <border>
      <left style="hair">
        <color indexed="8"/>
      </left>
      <right style="hair">
        <color indexed="8"/>
      </right>
      <top style="hair">
        <color indexed="8"/>
      </top>
      <bottom style="hair">
        <color indexed="8"/>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s>
  <cellStyleXfs count="689">
    <xf numFmtId="0" fontId="0" fillId="0" borderId="0"/>
    <xf numFmtId="0" fontId="10" fillId="0" borderId="0"/>
    <xf numFmtId="164" fontId="11" fillId="0" borderId="0" applyFont="0" applyFill="0" applyBorder="0" applyAlignment="0" applyProtection="0"/>
    <xf numFmtId="164" fontId="10" fillId="0" borderId="0" applyFont="0" applyFill="0" applyBorder="0" applyAlignment="0" applyProtection="0"/>
    <xf numFmtId="0" fontId="10" fillId="0" borderId="0"/>
    <xf numFmtId="0" fontId="10" fillId="0" borderId="0"/>
    <xf numFmtId="0" fontId="11" fillId="0" borderId="0"/>
    <xf numFmtId="0" fontId="10" fillId="0" borderId="0"/>
    <xf numFmtId="0" fontId="11" fillId="0" borderId="0"/>
    <xf numFmtId="0" fontId="11" fillId="0" borderId="0"/>
    <xf numFmtId="0" fontId="11" fillId="0" borderId="0"/>
    <xf numFmtId="0" fontId="10" fillId="0" borderId="0"/>
    <xf numFmtId="0" fontId="27" fillId="0" borderId="0"/>
    <xf numFmtId="0" fontId="10" fillId="0" borderId="0"/>
    <xf numFmtId="0" fontId="29" fillId="6" borderId="0" applyNumberFormat="0" applyBorder="0" applyAlignment="0" applyProtection="0"/>
    <xf numFmtId="0" fontId="29" fillId="7" borderId="0" applyNumberFormat="0" applyBorder="0" applyAlignment="0" applyProtection="0"/>
    <xf numFmtId="0" fontId="29" fillId="8" borderId="0" applyNumberFormat="0" applyBorder="0" applyAlignment="0" applyProtection="0"/>
    <xf numFmtId="0" fontId="29" fillId="9" borderId="0" applyNumberFormat="0" applyBorder="0" applyAlignment="0" applyProtection="0"/>
    <xf numFmtId="0" fontId="29" fillId="10" borderId="0" applyNumberFormat="0" applyBorder="0" applyAlignment="0" applyProtection="0"/>
    <xf numFmtId="0" fontId="29" fillId="11" borderId="0" applyNumberFormat="0" applyBorder="0" applyAlignment="0" applyProtection="0"/>
    <xf numFmtId="0" fontId="29" fillId="6" borderId="0" applyNumberFormat="0" applyBorder="0" applyAlignment="0" applyProtection="0"/>
    <xf numFmtId="0" fontId="30" fillId="6" borderId="0" applyNumberFormat="0" applyBorder="0" applyAlignment="0" applyProtection="0"/>
    <xf numFmtId="0" fontId="29" fillId="7" borderId="0" applyNumberFormat="0" applyBorder="0" applyAlignment="0" applyProtection="0"/>
    <xf numFmtId="0" fontId="30" fillId="7" borderId="0" applyNumberFormat="0" applyBorder="0" applyAlignment="0" applyProtection="0"/>
    <xf numFmtId="0" fontId="29" fillId="8" borderId="0" applyNumberFormat="0" applyBorder="0" applyAlignment="0" applyProtection="0"/>
    <xf numFmtId="0" fontId="30" fillId="8" borderId="0" applyNumberFormat="0" applyBorder="0" applyAlignment="0" applyProtection="0"/>
    <xf numFmtId="0" fontId="29" fillId="9" borderId="0" applyNumberFormat="0" applyBorder="0" applyAlignment="0" applyProtection="0"/>
    <xf numFmtId="0" fontId="30" fillId="9" borderId="0" applyNumberFormat="0" applyBorder="0" applyAlignment="0" applyProtection="0"/>
    <xf numFmtId="0" fontId="29" fillId="10" borderId="0" applyNumberFormat="0" applyBorder="0" applyAlignment="0" applyProtection="0"/>
    <xf numFmtId="0" fontId="30" fillId="10" borderId="0" applyNumberFormat="0" applyBorder="0" applyAlignment="0" applyProtection="0"/>
    <xf numFmtId="0" fontId="29" fillId="11" borderId="0" applyNumberFormat="0" applyBorder="0" applyAlignment="0" applyProtection="0"/>
    <xf numFmtId="0" fontId="30" fillId="11" borderId="0" applyNumberFormat="0" applyBorder="0" applyAlignment="0" applyProtection="0"/>
    <xf numFmtId="0" fontId="29" fillId="12" borderId="0" applyNumberFormat="0" applyBorder="0" applyAlignment="0" applyProtection="0"/>
    <xf numFmtId="0" fontId="29" fillId="13" borderId="0" applyNumberFormat="0" applyBorder="0" applyAlignment="0" applyProtection="0"/>
    <xf numFmtId="0" fontId="29" fillId="14" borderId="0" applyNumberFormat="0" applyBorder="0" applyAlignment="0" applyProtection="0"/>
    <xf numFmtId="0" fontId="29" fillId="9" borderId="0" applyNumberFormat="0" applyBorder="0" applyAlignment="0" applyProtection="0"/>
    <xf numFmtId="0" fontId="29" fillId="12" borderId="0" applyNumberFormat="0" applyBorder="0" applyAlignment="0" applyProtection="0"/>
    <xf numFmtId="0" fontId="29" fillId="15" borderId="0" applyNumberFormat="0" applyBorder="0" applyAlignment="0" applyProtection="0"/>
    <xf numFmtId="0" fontId="29" fillId="12" borderId="0" applyNumberFormat="0" applyBorder="0" applyAlignment="0" applyProtection="0"/>
    <xf numFmtId="0" fontId="30" fillId="12" borderId="0" applyNumberFormat="0" applyBorder="0" applyAlignment="0" applyProtection="0"/>
    <xf numFmtId="0" fontId="29" fillId="13" borderId="0" applyNumberFormat="0" applyBorder="0" applyAlignment="0" applyProtection="0"/>
    <xf numFmtId="0" fontId="30" fillId="13" borderId="0" applyNumberFormat="0" applyBorder="0" applyAlignment="0" applyProtection="0"/>
    <xf numFmtId="0" fontId="29" fillId="14" borderId="0" applyNumberFormat="0" applyBorder="0" applyAlignment="0" applyProtection="0"/>
    <xf numFmtId="0" fontId="30" fillId="14" borderId="0" applyNumberFormat="0" applyBorder="0" applyAlignment="0" applyProtection="0"/>
    <xf numFmtId="0" fontId="29" fillId="9" borderId="0" applyNumberFormat="0" applyBorder="0" applyAlignment="0" applyProtection="0"/>
    <xf numFmtId="0" fontId="30" fillId="9" borderId="0" applyNumberFormat="0" applyBorder="0" applyAlignment="0" applyProtection="0"/>
    <xf numFmtId="0" fontId="29" fillId="12" borderId="0" applyNumberFormat="0" applyBorder="0" applyAlignment="0" applyProtection="0"/>
    <xf numFmtId="0" fontId="30" fillId="12" borderId="0" applyNumberFormat="0" applyBorder="0" applyAlignment="0" applyProtection="0"/>
    <xf numFmtId="0" fontId="29" fillId="15" borderId="0" applyNumberFormat="0" applyBorder="0" applyAlignment="0" applyProtection="0"/>
    <xf numFmtId="0" fontId="30" fillId="15" borderId="0" applyNumberFormat="0" applyBorder="0" applyAlignment="0" applyProtection="0"/>
    <xf numFmtId="0" fontId="31" fillId="16"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9" borderId="0" applyNumberFormat="0" applyBorder="0" applyAlignment="0" applyProtection="0"/>
    <xf numFmtId="0" fontId="31" fillId="16" borderId="0" applyNumberFormat="0" applyBorder="0" applyAlignment="0" applyProtection="0"/>
    <xf numFmtId="0" fontId="32" fillId="16" borderId="0" applyNumberFormat="0" applyBorder="0" applyAlignment="0" applyProtection="0"/>
    <xf numFmtId="0" fontId="31" fillId="13" borderId="0" applyNumberFormat="0" applyBorder="0" applyAlignment="0" applyProtection="0"/>
    <xf numFmtId="0" fontId="32" fillId="13" borderId="0" applyNumberFormat="0" applyBorder="0" applyAlignment="0" applyProtection="0"/>
    <xf numFmtId="0" fontId="31" fillId="14" borderId="0" applyNumberFormat="0" applyBorder="0" applyAlignment="0" applyProtection="0"/>
    <xf numFmtId="0" fontId="32" fillId="14" borderId="0" applyNumberFormat="0" applyBorder="0" applyAlignment="0" applyProtection="0"/>
    <xf numFmtId="0" fontId="31" fillId="17" borderId="0" applyNumberFormat="0" applyBorder="0" applyAlignment="0" applyProtection="0"/>
    <xf numFmtId="0" fontId="32" fillId="17" borderId="0" applyNumberFormat="0" applyBorder="0" applyAlignment="0" applyProtection="0"/>
    <xf numFmtId="0" fontId="31" fillId="18" borderId="0" applyNumberFormat="0" applyBorder="0" applyAlignment="0" applyProtection="0"/>
    <xf numFmtId="0" fontId="32" fillId="18" borderId="0" applyNumberFormat="0" applyBorder="0" applyAlignment="0" applyProtection="0"/>
    <xf numFmtId="0" fontId="31" fillId="19" borderId="0" applyNumberFormat="0" applyBorder="0" applyAlignment="0" applyProtection="0"/>
    <xf numFmtId="0" fontId="32" fillId="19" borderId="0" applyNumberFormat="0" applyBorder="0" applyAlignment="0" applyProtection="0"/>
    <xf numFmtId="0" fontId="31" fillId="20" borderId="0" applyNumberFormat="0" applyBorder="0" applyAlignment="0" applyProtection="0"/>
    <xf numFmtId="0" fontId="29" fillId="21" borderId="0" applyNumberFormat="0" applyBorder="0" applyAlignment="0" applyProtection="0"/>
    <xf numFmtId="0" fontId="29" fillId="21" borderId="0" applyNumberFormat="0" applyBorder="0" applyAlignment="0" applyProtection="0"/>
    <xf numFmtId="0" fontId="31" fillId="22" borderId="0" applyNumberFormat="0" applyBorder="0" applyAlignment="0" applyProtection="0"/>
    <xf numFmtId="0" fontId="31" fillId="23" borderId="0" applyNumberFormat="0" applyBorder="0" applyAlignment="0" applyProtection="0"/>
    <xf numFmtId="0" fontId="31" fillId="23" borderId="0" applyNumberFormat="0" applyBorder="0" applyAlignment="0" applyProtection="0"/>
    <xf numFmtId="0" fontId="31" fillId="23" borderId="0" applyNumberFormat="0" applyBorder="0" applyAlignment="0" applyProtection="0"/>
    <xf numFmtId="0" fontId="31" fillId="23" borderId="0" applyNumberFormat="0" applyBorder="0" applyAlignment="0" applyProtection="0"/>
    <xf numFmtId="0" fontId="31" fillId="23" borderId="0" applyNumberFormat="0" applyBorder="0" applyAlignment="0" applyProtection="0"/>
    <xf numFmtId="0" fontId="31" fillId="23" borderId="0" applyNumberFormat="0" applyBorder="0" applyAlignment="0" applyProtection="0"/>
    <xf numFmtId="0" fontId="31" fillId="23" borderId="0" applyNumberFormat="0" applyBorder="0" applyAlignment="0" applyProtection="0"/>
    <xf numFmtId="0" fontId="31" fillId="23" borderId="0" applyNumberFormat="0" applyBorder="0" applyAlignment="0" applyProtection="0"/>
    <xf numFmtId="0" fontId="31" fillId="23" borderId="0" applyNumberFormat="0" applyBorder="0" applyAlignment="0" applyProtection="0"/>
    <xf numFmtId="0" fontId="31" fillId="23" borderId="0" applyNumberFormat="0" applyBorder="0" applyAlignment="0" applyProtection="0"/>
    <xf numFmtId="0" fontId="31" fillId="23" borderId="0" applyNumberFormat="0" applyBorder="0" applyAlignment="0" applyProtection="0"/>
    <xf numFmtId="0" fontId="31" fillId="23" borderId="0" applyNumberFormat="0" applyBorder="0" applyAlignment="0" applyProtection="0"/>
    <xf numFmtId="0" fontId="31" fillId="23" borderId="0" applyNumberFormat="0" applyBorder="0" applyAlignment="0" applyProtection="0"/>
    <xf numFmtId="0" fontId="31" fillId="23" borderId="0" applyNumberFormat="0" applyBorder="0" applyAlignment="0" applyProtection="0"/>
    <xf numFmtId="0" fontId="31" fillId="23" borderId="0" applyNumberFormat="0" applyBorder="0" applyAlignment="0" applyProtection="0"/>
    <xf numFmtId="0" fontId="31" fillId="23" borderId="0" applyNumberFormat="0" applyBorder="0" applyAlignment="0" applyProtection="0"/>
    <xf numFmtId="0" fontId="32" fillId="23" borderId="0" applyNumberFormat="0" applyBorder="0" applyAlignment="0" applyProtection="0"/>
    <xf numFmtId="0" fontId="31" fillId="23" borderId="0" applyNumberFormat="0" applyBorder="0" applyAlignment="0" applyProtection="0"/>
    <xf numFmtId="0" fontId="31" fillId="23" borderId="0" applyNumberFormat="0" applyBorder="0" applyAlignment="0" applyProtection="0"/>
    <xf numFmtId="0" fontId="31" fillId="23" borderId="0" applyNumberFormat="0" applyBorder="0" applyAlignment="0" applyProtection="0"/>
    <xf numFmtId="0" fontId="31" fillId="23" borderId="0" applyNumberFormat="0" applyBorder="0" applyAlignment="0" applyProtection="0"/>
    <xf numFmtId="0" fontId="31" fillId="23" borderId="0" applyNumberFormat="0" applyBorder="0" applyAlignment="0" applyProtection="0"/>
    <xf numFmtId="0" fontId="31" fillId="23" borderId="0" applyNumberFormat="0" applyBorder="0" applyAlignment="0" applyProtection="0"/>
    <xf numFmtId="0" fontId="31" fillId="23" borderId="0" applyNumberFormat="0" applyBorder="0" applyAlignment="0" applyProtection="0"/>
    <xf numFmtId="0" fontId="31" fillId="24" borderId="0" applyNumberFormat="0" applyBorder="0" applyAlignment="0" applyProtection="0"/>
    <xf numFmtId="0" fontId="29" fillId="25" borderId="0" applyNumberFormat="0" applyBorder="0" applyAlignment="0" applyProtection="0"/>
    <xf numFmtId="0" fontId="29" fillId="26" borderId="0" applyNumberFormat="0" applyBorder="0" applyAlignment="0" applyProtection="0"/>
    <xf numFmtId="0" fontId="31" fillId="27" borderId="0" applyNumberFormat="0" applyBorder="0" applyAlignment="0" applyProtection="0"/>
    <xf numFmtId="0" fontId="31" fillId="28" borderId="0" applyNumberFormat="0" applyBorder="0" applyAlignment="0" applyProtection="0"/>
    <xf numFmtId="0" fontId="31" fillId="28" borderId="0" applyNumberFormat="0" applyBorder="0" applyAlignment="0" applyProtection="0"/>
    <xf numFmtId="0" fontId="31" fillId="28" borderId="0" applyNumberFormat="0" applyBorder="0" applyAlignment="0" applyProtection="0"/>
    <xf numFmtId="0" fontId="31" fillId="28" borderId="0" applyNumberFormat="0" applyBorder="0" applyAlignment="0" applyProtection="0"/>
    <xf numFmtId="0" fontId="31" fillId="28" borderId="0" applyNumberFormat="0" applyBorder="0" applyAlignment="0" applyProtection="0"/>
    <xf numFmtId="0" fontId="31" fillId="28" borderId="0" applyNumberFormat="0" applyBorder="0" applyAlignment="0" applyProtection="0"/>
    <xf numFmtId="0" fontId="31" fillId="28" borderId="0" applyNumberFormat="0" applyBorder="0" applyAlignment="0" applyProtection="0"/>
    <xf numFmtId="0" fontId="31" fillId="28" borderId="0" applyNumberFormat="0" applyBorder="0" applyAlignment="0" applyProtection="0"/>
    <xf numFmtId="0" fontId="31" fillId="28" borderId="0" applyNumberFormat="0" applyBorder="0" applyAlignment="0" applyProtection="0"/>
    <xf numFmtId="0" fontId="31" fillId="28" borderId="0" applyNumberFormat="0" applyBorder="0" applyAlignment="0" applyProtection="0"/>
    <xf numFmtId="0" fontId="31" fillId="28" borderId="0" applyNumberFormat="0" applyBorder="0" applyAlignment="0" applyProtection="0"/>
    <xf numFmtId="0" fontId="31" fillId="28" borderId="0" applyNumberFormat="0" applyBorder="0" applyAlignment="0" applyProtection="0"/>
    <xf numFmtId="0" fontId="31" fillId="28" borderId="0" applyNumberFormat="0" applyBorder="0" applyAlignment="0" applyProtection="0"/>
    <xf numFmtId="0" fontId="31" fillId="28" borderId="0" applyNumberFormat="0" applyBorder="0" applyAlignment="0" applyProtection="0"/>
    <xf numFmtId="0" fontId="31" fillId="28" borderId="0" applyNumberFormat="0" applyBorder="0" applyAlignment="0" applyProtection="0"/>
    <xf numFmtId="0" fontId="31" fillId="28" borderId="0" applyNumberFormat="0" applyBorder="0" applyAlignment="0" applyProtection="0"/>
    <xf numFmtId="0" fontId="32" fillId="28" borderId="0" applyNumberFormat="0" applyBorder="0" applyAlignment="0" applyProtection="0"/>
    <xf numFmtId="0" fontId="31" fillId="28" borderId="0" applyNumberFormat="0" applyBorder="0" applyAlignment="0" applyProtection="0"/>
    <xf numFmtId="0" fontId="31" fillId="28" borderId="0" applyNumberFormat="0" applyBorder="0" applyAlignment="0" applyProtection="0"/>
    <xf numFmtId="0" fontId="31" fillId="28" borderId="0" applyNumberFormat="0" applyBorder="0" applyAlignment="0" applyProtection="0"/>
    <xf numFmtId="0" fontId="31" fillId="28" borderId="0" applyNumberFormat="0" applyBorder="0" applyAlignment="0" applyProtection="0"/>
    <xf numFmtId="0" fontId="31" fillId="28" borderId="0" applyNumberFormat="0" applyBorder="0" applyAlignment="0" applyProtection="0"/>
    <xf numFmtId="0" fontId="31" fillId="28" borderId="0" applyNumberFormat="0" applyBorder="0" applyAlignment="0" applyProtection="0"/>
    <xf numFmtId="0" fontId="31" fillId="28" borderId="0" applyNumberFormat="0" applyBorder="0" applyAlignment="0" applyProtection="0"/>
    <xf numFmtId="0" fontId="31" fillId="27" borderId="0" applyNumberFormat="0" applyBorder="0" applyAlignment="0" applyProtection="0"/>
    <xf numFmtId="0" fontId="29" fillId="25" borderId="0" applyNumberFormat="0" applyBorder="0" applyAlignment="0" applyProtection="0"/>
    <xf numFmtId="0" fontId="29" fillId="29" borderId="0" applyNumberFormat="0" applyBorder="0" applyAlignment="0" applyProtection="0"/>
    <xf numFmtId="0" fontId="31" fillId="26" borderId="0" applyNumberFormat="0" applyBorder="0" applyAlignment="0" applyProtection="0"/>
    <xf numFmtId="0" fontId="31" fillId="30" borderId="0" applyNumberFormat="0" applyBorder="0" applyAlignment="0" applyProtection="0"/>
    <xf numFmtId="0" fontId="31" fillId="30" borderId="0" applyNumberFormat="0" applyBorder="0" applyAlignment="0" applyProtection="0"/>
    <xf numFmtId="0" fontId="31" fillId="30" borderId="0" applyNumberFormat="0" applyBorder="0" applyAlignment="0" applyProtection="0"/>
    <xf numFmtId="0" fontId="31" fillId="30" borderId="0" applyNumberFormat="0" applyBorder="0" applyAlignment="0" applyProtection="0"/>
    <xf numFmtId="0" fontId="31" fillId="30" borderId="0" applyNumberFormat="0" applyBorder="0" applyAlignment="0" applyProtection="0"/>
    <xf numFmtId="0" fontId="31" fillId="30" borderId="0" applyNumberFormat="0" applyBorder="0" applyAlignment="0" applyProtection="0"/>
    <xf numFmtId="0" fontId="31" fillId="30" borderId="0" applyNumberFormat="0" applyBorder="0" applyAlignment="0" applyProtection="0"/>
    <xf numFmtId="0" fontId="31" fillId="30" borderId="0" applyNumberFormat="0" applyBorder="0" applyAlignment="0" applyProtection="0"/>
    <xf numFmtId="0" fontId="31" fillId="30" borderId="0" applyNumberFormat="0" applyBorder="0" applyAlignment="0" applyProtection="0"/>
    <xf numFmtId="0" fontId="31" fillId="30" borderId="0" applyNumberFormat="0" applyBorder="0" applyAlignment="0" applyProtection="0"/>
    <xf numFmtId="0" fontId="31" fillId="30" borderId="0" applyNumberFormat="0" applyBorder="0" applyAlignment="0" applyProtection="0"/>
    <xf numFmtId="0" fontId="31" fillId="30" borderId="0" applyNumberFormat="0" applyBorder="0" applyAlignment="0" applyProtection="0"/>
    <xf numFmtId="0" fontId="31" fillId="30" borderId="0" applyNumberFormat="0" applyBorder="0" applyAlignment="0" applyProtection="0"/>
    <xf numFmtId="0" fontId="31" fillId="30" borderId="0" applyNumberFormat="0" applyBorder="0" applyAlignment="0" applyProtection="0"/>
    <xf numFmtId="0" fontId="31" fillId="30" borderId="0" applyNumberFormat="0" applyBorder="0" applyAlignment="0" applyProtection="0"/>
    <xf numFmtId="0" fontId="31" fillId="30" borderId="0" applyNumberFormat="0" applyBorder="0" applyAlignment="0" applyProtection="0"/>
    <xf numFmtId="0" fontId="32" fillId="30" borderId="0" applyNumberFormat="0" applyBorder="0" applyAlignment="0" applyProtection="0"/>
    <xf numFmtId="0" fontId="31" fillId="30" borderId="0" applyNumberFormat="0" applyBorder="0" applyAlignment="0" applyProtection="0"/>
    <xf numFmtId="0" fontId="31" fillId="30" borderId="0" applyNumberFormat="0" applyBorder="0" applyAlignment="0" applyProtection="0"/>
    <xf numFmtId="0" fontId="31" fillId="30" borderId="0" applyNumberFormat="0" applyBorder="0" applyAlignment="0" applyProtection="0"/>
    <xf numFmtId="0" fontId="31" fillId="30" borderId="0" applyNumberFormat="0" applyBorder="0" applyAlignment="0" applyProtection="0"/>
    <xf numFmtId="0" fontId="31" fillId="30" borderId="0" applyNumberFormat="0" applyBorder="0" applyAlignment="0" applyProtection="0"/>
    <xf numFmtId="0" fontId="31" fillId="30" borderId="0" applyNumberFormat="0" applyBorder="0" applyAlignment="0" applyProtection="0"/>
    <xf numFmtId="0" fontId="31" fillId="30" borderId="0" applyNumberFormat="0" applyBorder="0" applyAlignment="0" applyProtection="0"/>
    <xf numFmtId="0" fontId="31" fillId="20" borderId="0" applyNumberFormat="0" applyBorder="0" applyAlignment="0" applyProtection="0"/>
    <xf numFmtId="0" fontId="29" fillId="21" borderId="0" applyNumberFormat="0" applyBorder="0" applyAlignment="0" applyProtection="0"/>
    <xf numFmtId="0" fontId="29" fillId="26" borderId="0" applyNumberFormat="0" applyBorder="0" applyAlignment="0" applyProtection="0"/>
    <xf numFmtId="0" fontId="31" fillId="26" borderId="0" applyNumberFormat="0" applyBorder="0" applyAlignment="0" applyProtection="0"/>
    <xf numFmtId="0" fontId="31" fillId="17" borderId="0" applyNumberFormat="0" applyBorder="0" applyAlignment="0" applyProtection="0"/>
    <xf numFmtId="0" fontId="31" fillId="17" borderId="0" applyNumberFormat="0" applyBorder="0" applyAlignment="0" applyProtection="0"/>
    <xf numFmtId="0" fontId="31" fillId="17" borderId="0" applyNumberFormat="0" applyBorder="0" applyAlignment="0" applyProtection="0"/>
    <xf numFmtId="0" fontId="31" fillId="17" borderId="0" applyNumberFormat="0" applyBorder="0" applyAlignment="0" applyProtection="0"/>
    <xf numFmtId="0" fontId="31" fillId="17" borderId="0" applyNumberFormat="0" applyBorder="0" applyAlignment="0" applyProtection="0"/>
    <xf numFmtId="0" fontId="31" fillId="17" borderId="0" applyNumberFormat="0" applyBorder="0" applyAlignment="0" applyProtection="0"/>
    <xf numFmtId="0" fontId="31" fillId="17" borderId="0" applyNumberFormat="0" applyBorder="0" applyAlignment="0" applyProtection="0"/>
    <xf numFmtId="0" fontId="31" fillId="17" borderId="0" applyNumberFormat="0" applyBorder="0" applyAlignment="0" applyProtection="0"/>
    <xf numFmtId="0" fontId="31" fillId="17" borderId="0" applyNumberFormat="0" applyBorder="0" applyAlignment="0" applyProtection="0"/>
    <xf numFmtId="0" fontId="31" fillId="17" borderId="0" applyNumberFormat="0" applyBorder="0" applyAlignment="0" applyProtection="0"/>
    <xf numFmtId="0" fontId="31" fillId="17" borderId="0" applyNumberFormat="0" applyBorder="0" applyAlignment="0" applyProtection="0"/>
    <xf numFmtId="0" fontId="31" fillId="17" borderId="0" applyNumberFormat="0" applyBorder="0" applyAlignment="0" applyProtection="0"/>
    <xf numFmtId="0" fontId="31" fillId="17" borderId="0" applyNumberFormat="0" applyBorder="0" applyAlignment="0" applyProtection="0"/>
    <xf numFmtId="0" fontId="31" fillId="17" borderId="0" applyNumberFormat="0" applyBorder="0" applyAlignment="0" applyProtection="0"/>
    <xf numFmtId="0" fontId="31" fillId="17" borderId="0" applyNumberFormat="0" applyBorder="0" applyAlignment="0" applyProtection="0"/>
    <xf numFmtId="0" fontId="31" fillId="17" borderId="0" applyNumberFormat="0" applyBorder="0" applyAlignment="0" applyProtection="0"/>
    <xf numFmtId="0" fontId="32" fillId="17" borderId="0" applyNumberFormat="0" applyBorder="0" applyAlignment="0" applyProtection="0"/>
    <xf numFmtId="0" fontId="31" fillId="17" borderId="0" applyNumberFormat="0" applyBorder="0" applyAlignment="0" applyProtection="0"/>
    <xf numFmtId="0" fontId="31" fillId="17" borderId="0" applyNumberFormat="0" applyBorder="0" applyAlignment="0" applyProtection="0"/>
    <xf numFmtId="0" fontId="31" fillId="17" borderId="0" applyNumberFormat="0" applyBorder="0" applyAlignment="0" applyProtection="0"/>
    <xf numFmtId="0" fontId="31" fillId="17" borderId="0" applyNumberFormat="0" applyBorder="0" applyAlignment="0" applyProtection="0"/>
    <xf numFmtId="0" fontId="31" fillId="17" borderId="0" applyNumberFormat="0" applyBorder="0" applyAlignment="0" applyProtection="0"/>
    <xf numFmtId="0" fontId="31" fillId="17" borderId="0" applyNumberFormat="0" applyBorder="0" applyAlignment="0" applyProtection="0"/>
    <xf numFmtId="0" fontId="31" fillId="17" borderId="0" applyNumberFormat="0" applyBorder="0" applyAlignment="0" applyProtection="0"/>
    <xf numFmtId="0" fontId="31" fillId="31" borderId="0" applyNumberFormat="0" applyBorder="0" applyAlignment="0" applyProtection="0"/>
    <xf numFmtId="0" fontId="29" fillId="32" borderId="0" applyNumberFormat="0" applyBorder="0" applyAlignment="0" applyProtection="0"/>
    <xf numFmtId="0" fontId="29" fillId="21" borderId="0" applyNumberFormat="0" applyBorder="0" applyAlignment="0" applyProtection="0"/>
    <xf numFmtId="0" fontId="31" fillId="22" borderId="0" applyNumberFormat="0" applyBorder="0" applyAlignment="0" applyProtection="0"/>
    <xf numFmtId="0" fontId="31" fillId="18" borderId="0" applyNumberFormat="0" applyBorder="0" applyAlignment="0" applyProtection="0"/>
    <xf numFmtId="0" fontId="31" fillId="18" borderId="0" applyNumberFormat="0" applyBorder="0" applyAlignment="0" applyProtection="0"/>
    <xf numFmtId="0" fontId="31" fillId="18" borderId="0" applyNumberFormat="0" applyBorder="0" applyAlignment="0" applyProtection="0"/>
    <xf numFmtId="0" fontId="31" fillId="18" borderId="0" applyNumberFormat="0" applyBorder="0" applyAlignment="0" applyProtection="0"/>
    <xf numFmtId="0" fontId="31" fillId="18" borderId="0" applyNumberFormat="0" applyBorder="0" applyAlignment="0" applyProtection="0"/>
    <xf numFmtId="0" fontId="31" fillId="18" borderId="0" applyNumberFormat="0" applyBorder="0" applyAlignment="0" applyProtection="0"/>
    <xf numFmtId="0" fontId="31" fillId="18" borderId="0" applyNumberFormat="0" applyBorder="0" applyAlignment="0" applyProtection="0"/>
    <xf numFmtId="0" fontId="31" fillId="18" borderId="0" applyNumberFormat="0" applyBorder="0" applyAlignment="0" applyProtection="0"/>
    <xf numFmtId="0" fontId="31" fillId="18" borderId="0" applyNumberFormat="0" applyBorder="0" applyAlignment="0" applyProtection="0"/>
    <xf numFmtId="0" fontId="31" fillId="18" borderId="0" applyNumberFormat="0" applyBorder="0" applyAlignment="0" applyProtection="0"/>
    <xf numFmtId="0" fontId="31" fillId="18" borderId="0" applyNumberFormat="0" applyBorder="0" applyAlignment="0" applyProtection="0"/>
    <xf numFmtId="0" fontId="31" fillId="18" borderId="0" applyNumberFormat="0" applyBorder="0" applyAlignment="0" applyProtection="0"/>
    <xf numFmtId="0" fontId="31" fillId="18" borderId="0" applyNumberFormat="0" applyBorder="0" applyAlignment="0" applyProtection="0"/>
    <xf numFmtId="0" fontId="31" fillId="18" borderId="0" applyNumberFormat="0" applyBorder="0" applyAlignment="0" applyProtection="0"/>
    <xf numFmtId="0" fontId="31" fillId="18" borderId="0" applyNumberFormat="0" applyBorder="0" applyAlignment="0" applyProtection="0"/>
    <xf numFmtId="0" fontId="31" fillId="18" borderId="0" applyNumberFormat="0" applyBorder="0" applyAlignment="0" applyProtection="0"/>
    <xf numFmtId="0" fontId="32" fillId="18" borderId="0" applyNumberFormat="0" applyBorder="0" applyAlignment="0" applyProtection="0"/>
    <xf numFmtId="0" fontId="31" fillId="18" borderId="0" applyNumberFormat="0" applyBorder="0" applyAlignment="0" applyProtection="0"/>
    <xf numFmtId="0" fontId="31" fillId="18" borderId="0" applyNumberFormat="0" applyBorder="0" applyAlignment="0" applyProtection="0"/>
    <xf numFmtId="0" fontId="31" fillId="18" borderId="0" applyNumberFormat="0" applyBorder="0" applyAlignment="0" applyProtection="0"/>
    <xf numFmtId="0" fontId="31" fillId="18" borderId="0" applyNumberFormat="0" applyBorder="0" applyAlignment="0" applyProtection="0"/>
    <xf numFmtId="0" fontId="31" fillId="18" borderId="0" applyNumberFormat="0" applyBorder="0" applyAlignment="0" applyProtection="0"/>
    <xf numFmtId="0" fontId="31" fillId="18" borderId="0" applyNumberFormat="0" applyBorder="0" applyAlignment="0" applyProtection="0"/>
    <xf numFmtId="0" fontId="31" fillId="18" borderId="0" applyNumberFormat="0" applyBorder="0" applyAlignment="0" applyProtection="0"/>
    <xf numFmtId="0" fontId="31" fillId="33" borderId="0" applyNumberFormat="0" applyBorder="0" applyAlignment="0" applyProtection="0"/>
    <xf numFmtId="0" fontId="29" fillId="25" borderId="0" applyNumberFormat="0" applyBorder="0" applyAlignment="0" applyProtection="0"/>
    <xf numFmtId="0" fontId="29" fillId="34" borderId="0" applyNumberFormat="0" applyBorder="0" applyAlignment="0" applyProtection="0"/>
    <xf numFmtId="0" fontId="31" fillId="34" borderId="0" applyNumberFormat="0" applyBorder="0" applyAlignment="0" applyProtection="0"/>
    <xf numFmtId="0" fontId="31" fillId="35" borderId="0" applyNumberFormat="0" applyBorder="0" applyAlignment="0" applyProtection="0"/>
    <xf numFmtId="0" fontId="31" fillId="35" borderId="0" applyNumberFormat="0" applyBorder="0" applyAlignment="0" applyProtection="0"/>
    <xf numFmtId="0" fontId="31" fillId="35" borderId="0" applyNumberFormat="0" applyBorder="0" applyAlignment="0" applyProtection="0"/>
    <xf numFmtId="0" fontId="31" fillId="35" borderId="0" applyNumberFormat="0" applyBorder="0" applyAlignment="0" applyProtection="0"/>
    <xf numFmtId="0" fontId="31" fillId="35" borderId="0" applyNumberFormat="0" applyBorder="0" applyAlignment="0" applyProtection="0"/>
    <xf numFmtId="0" fontId="31" fillId="35" borderId="0" applyNumberFormat="0" applyBorder="0" applyAlignment="0" applyProtection="0"/>
    <xf numFmtId="0" fontId="31" fillId="35" borderId="0" applyNumberFormat="0" applyBorder="0" applyAlignment="0" applyProtection="0"/>
    <xf numFmtId="0" fontId="31" fillId="35" borderId="0" applyNumberFormat="0" applyBorder="0" applyAlignment="0" applyProtection="0"/>
    <xf numFmtId="0" fontId="31" fillId="35" borderId="0" applyNumberFormat="0" applyBorder="0" applyAlignment="0" applyProtection="0"/>
    <xf numFmtId="0" fontId="31" fillId="35" borderId="0" applyNumberFormat="0" applyBorder="0" applyAlignment="0" applyProtection="0"/>
    <xf numFmtId="0" fontId="31" fillId="35" borderId="0" applyNumberFormat="0" applyBorder="0" applyAlignment="0" applyProtection="0"/>
    <xf numFmtId="0" fontId="31" fillId="35" borderId="0" applyNumberFormat="0" applyBorder="0" applyAlignment="0" applyProtection="0"/>
    <xf numFmtId="0" fontId="31" fillId="35" borderId="0" applyNumberFormat="0" applyBorder="0" applyAlignment="0" applyProtection="0"/>
    <xf numFmtId="0" fontId="31" fillId="35" borderId="0" applyNumberFormat="0" applyBorder="0" applyAlignment="0" applyProtection="0"/>
    <xf numFmtId="0" fontId="31" fillId="35" borderId="0" applyNumberFormat="0" applyBorder="0" applyAlignment="0" applyProtection="0"/>
    <xf numFmtId="0" fontId="31" fillId="35" borderId="0" applyNumberFormat="0" applyBorder="0" applyAlignment="0" applyProtection="0"/>
    <xf numFmtId="0" fontId="32" fillId="35" borderId="0" applyNumberFormat="0" applyBorder="0" applyAlignment="0" applyProtection="0"/>
    <xf numFmtId="0" fontId="31" fillId="35" borderId="0" applyNumberFormat="0" applyBorder="0" applyAlignment="0" applyProtection="0"/>
    <xf numFmtId="0" fontId="31" fillId="35" borderId="0" applyNumberFormat="0" applyBorder="0" applyAlignment="0" applyProtection="0"/>
    <xf numFmtId="0" fontId="31" fillId="35" borderId="0" applyNumberFormat="0" applyBorder="0" applyAlignment="0" applyProtection="0"/>
    <xf numFmtId="0" fontId="31" fillId="35" borderId="0" applyNumberFormat="0" applyBorder="0" applyAlignment="0" applyProtection="0"/>
    <xf numFmtId="0" fontId="31" fillId="35" borderId="0" applyNumberFormat="0" applyBorder="0" applyAlignment="0" applyProtection="0"/>
    <xf numFmtId="0" fontId="31" fillId="35" borderId="0" applyNumberFormat="0" applyBorder="0" applyAlignment="0" applyProtection="0"/>
    <xf numFmtId="0" fontId="31" fillId="35" borderId="0" applyNumberFormat="0" applyBorder="0" applyAlignment="0" applyProtection="0"/>
    <xf numFmtId="0" fontId="33" fillId="36" borderId="0" applyNumberFormat="0" applyBorder="0" applyAlignment="0" applyProtection="0"/>
    <xf numFmtId="0" fontId="34" fillId="7" borderId="0" applyNumberFormat="0" applyBorder="0" applyAlignment="0" applyProtection="0"/>
    <xf numFmtId="0" fontId="35" fillId="7" borderId="0" applyNumberFormat="0" applyBorder="0" applyAlignment="0" applyProtection="0"/>
    <xf numFmtId="0" fontId="36" fillId="37" borderId="10" applyNumberFormat="0" applyAlignment="0" applyProtection="0"/>
    <xf numFmtId="0" fontId="37" fillId="38" borderId="10" applyNumberFormat="0" applyAlignment="0" applyProtection="0"/>
    <xf numFmtId="0" fontId="37" fillId="38" borderId="10" applyNumberFormat="0" applyAlignment="0" applyProtection="0"/>
    <xf numFmtId="0" fontId="38" fillId="38" borderId="10" applyNumberFormat="0" applyAlignment="0" applyProtection="0"/>
    <xf numFmtId="0" fontId="39" fillId="27" borderId="11" applyNumberFormat="0" applyAlignment="0" applyProtection="0"/>
    <xf numFmtId="0" fontId="39" fillId="39" borderId="11" applyNumberFormat="0" applyAlignment="0" applyProtection="0"/>
    <xf numFmtId="0" fontId="40" fillId="39" borderId="11" applyNumberFormat="0" applyAlignment="0" applyProtection="0"/>
    <xf numFmtId="165" fontId="27"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65" fontId="41"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65" fontId="41" fillId="0" borderId="0" applyFont="0" applyFill="0" applyBorder="0" applyAlignment="0" applyProtection="0"/>
    <xf numFmtId="165" fontId="41" fillId="0" borderId="0" applyFont="0" applyFill="0" applyBorder="0" applyAlignment="0" applyProtection="0"/>
    <xf numFmtId="165" fontId="27" fillId="0" borderId="0" applyFont="0" applyFill="0" applyBorder="0" applyAlignment="0" applyProtection="0"/>
    <xf numFmtId="165" fontId="41"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66" fontId="28" fillId="0" borderId="0" applyFill="0" applyBorder="0" applyAlignment="0" applyProtection="0"/>
    <xf numFmtId="167" fontId="27" fillId="0" borderId="0" applyFont="0" applyFill="0" applyBorder="0" applyAlignment="0" applyProtection="0"/>
    <xf numFmtId="167" fontId="27" fillId="0" borderId="0" applyFont="0" applyFill="0" applyBorder="0" applyAlignment="0" applyProtection="0"/>
    <xf numFmtId="167" fontId="27" fillId="0" borderId="0" applyFont="0" applyFill="0" applyBorder="0" applyAlignment="0" applyProtection="0"/>
    <xf numFmtId="167" fontId="27" fillId="0" borderId="0" applyFont="0" applyFill="0" applyBorder="0" applyAlignment="0" applyProtection="0"/>
    <xf numFmtId="167" fontId="27" fillId="0" borderId="0" applyFont="0" applyFill="0" applyBorder="0" applyAlignment="0" applyProtection="0"/>
    <xf numFmtId="167" fontId="27" fillId="0" borderId="0" applyFont="0" applyFill="0" applyBorder="0" applyAlignment="0" applyProtection="0"/>
    <xf numFmtId="167" fontId="27" fillId="0" borderId="0" applyFont="0" applyFill="0" applyBorder="0" applyAlignment="0" applyProtection="0"/>
    <xf numFmtId="167" fontId="27" fillId="0" borderId="0" applyFont="0" applyFill="0" applyBorder="0" applyAlignment="0" applyProtection="0"/>
    <xf numFmtId="167" fontId="27" fillId="0" borderId="0" applyFont="0" applyFill="0" applyBorder="0" applyAlignment="0" applyProtection="0"/>
    <xf numFmtId="167" fontId="27" fillId="0" borderId="0" applyFont="0" applyFill="0" applyBorder="0" applyAlignment="0" applyProtection="0"/>
    <xf numFmtId="167" fontId="27" fillId="0" borderId="0" applyFont="0" applyFill="0" applyBorder="0" applyAlignment="0" applyProtection="0"/>
    <xf numFmtId="167" fontId="27" fillId="0" borderId="0" applyFont="0" applyFill="0" applyBorder="0" applyAlignment="0" applyProtection="0"/>
    <xf numFmtId="167" fontId="27" fillId="0" borderId="0" applyFont="0" applyFill="0" applyBorder="0" applyAlignment="0" applyProtection="0"/>
    <xf numFmtId="167" fontId="27" fillId="0" borderId="0" applyFont="0" applyFill="0" applyBorder="0" applyAlignment="0" applyProtection="0"/>
    <xf numFmtId="167" fontId="27" fillId="0" borderId="0" applyFont="0" applyFill="0" applyBorder="0" applyAlignment="0" applyProtection="0"/>
    <xf numFmtId="167" fontId="27" fillId="0" borderId="0" applyFont="0" applyFill="0" applyBorder="0" applyAlignment="0" applyProtection="0"/>
    <xf numFmtId="167" fontId="27" fillId="0" borderId="0" applyFont="0" applyFill="0" applyBorder="0" applyAlignment="0" applyProtection="0"/>
    <xf numFmtId="167" fontId="27" fillId="0" borderId="0" applyFont="0" applyFill="0" applyBorder="0" applyAlignment="0" applyProtection="0"/>
    <xf numFmtId="167" fontId="27" fillId="0" borderId="0" applyFont="0" applyFill="0" applyBorder="0" applyAlignment="0" applyProtection="0"/>
    <xf numFmtId="167" fontId="27" fillId="0" borderId="0" applyFont="0" applyFill="0" applyBorder="0" applyAlignment="0" applyProtection="0"/>
    <xf numFmtId="167" fontId="27" fillId="0" borderId="0" applyFont="0" applyFill="0" applyBorder="0" applyAlignment="0" applyProtection="0"/>
    <xf numFmtId="167" fontId="27" fillId="0" borderId="0" applyFont="0" applyFill="0" applyBorder="0" applyAlignment="0" applyProtection="0"/>
    <xf numFmtId="167" fontId="27" fillId="0" borderId="0" applyFont="0" applyFill="0" applyBorder="0" applyAlignment="0" applyProtection="0"/>
    <xf numFmtId="167" fontId="27" fillId="0" borderId="0" applyFont="0" applyFill="0" applyBorder="0" applyAlignment="0" applyProtection="0"/>
    <xf numFmtId="167" fontId="27" fillId="0" borderId="0" applyFont="0" applyFill="0" applyBorder="0" applyAlignment="0" applyProtection="0"/>
    <xf numFmtId="167" fontId="27" fillId="0" borderId="0" applyFont="0" applyFill="0" applyBorder="0" applyAlignment="0" applyProtection="0"/>
    <xf numFmtId="167" fontId="27" fillId="0" borderId="0" applyFont="0" applyFill="0" applyBorder="0" applyAlignment="0" applyProtection="0"/>
    <xf numFmtId="167" fontId="27" fillId="0" borderId="0" applyFont="0" applyFill="0" applyBorder="0" applyAlignment="0" applyProtection="0"/>
    <xf numFmtId="167" fontId="27" fillId="0" borderId="0" applyFont="0" applyFill="0" applyBorder="0" applyAlignment="0" applyProtection="0"/>
    <xf numFmtId="167" fontId="27" fillId="0" borderId="0" applyFont="0" applyFill="0" applyBorder="0" applyAlignment="0" applyProtection="0"/>
    <xf numFmtId="168" fontId="28" fillId="0" borderId="0" applyFill="0" applyBorder="0" applyAlignment="0" applyProtection="0"/>
    <xf numFmtId="169" fontId="42" fillId="0" borderId="0" applyFont="0" applyFill="0" applyBorder="0" applyAlignment="0" applyProtection="0"/>
    <xf numFmtId="170" fontId="42" fillId="0" borderId="0" applyFont="0" applyFill="0" applyBorder="0" applyAlignment="0" applyProtection="0"/>
    <xf numFmtId="0" fontId="43" fillId="8" borderId="0" applyNumberFormat="0" applyBorder="0" applyAlignment="0" applyProtection="0"/>
    <xf numFmtId="0" fontId="44" fillId="0" borderId="5" applyAlignment="0"/>
    <xf numFmtId="0" fontId="45" fillId="0" borderId="5" applyAlignment="0"/>
    <xf numFmtId="0" fontId="45" fillId="0" borderId="5">
      <alignment vertical="top" wrapText="1"/>
    </xf>
    <xf numFmtId="0" fontId="46" fillId="40" borderId="0" applyNumberFormat="0" applyBorder="0" applyAlignment="0" applyProtection="0"/>
    <xf numFmtId="0" fontId="46" fillId="41" borderId="0" applyNumberFormat="0" applyBorder="0" applyAlignment="0" applyProtection="0"/>
    <xf numFmtId="0" fontId="46" fillId="42" borderId="0" applyNumberFormat="0" applyBorder="0" applyAlignment="0" applyProtection="0"/>
    <xf numFmtId="171" fontId="10" fillId="0" borderId="0" applyFont="0" applyFill="0" applyBorder="0" applyAlignment="0" applyProtection="0"/>
    <xf numFmtId="0" fontId="47" fillId="0" borderId="0"/>
    <xf numFmtId="0" fontId="48"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3" fillId="29" borderId="0" applyNumberFormat="0" applyBorder="0" applyAlignment="0" applyProtection="0"/>
    <xf numFmtId="0" fontId="43" fillId="8" borderId="0" applyNumberFormat="0" applyBorder="0" applyAlignment="0" applyProtection="0"/>
    <xf numFmtId="0" fontId="51" fillId="8" borderId="0" applyNumberFormat="0" applyBorder="0" applyAlignment="0" applyProtection="0"/>
    <xf numFmtId="0" fontId="52" fillId="0" borderId="12" applyNumberFormat="0" applyFill="0" applyAlignment="0" applyProtection="0"/>
    <xf numFmtId="0" fontId="53" fillId="0" borderId="13" applyNumberFormat="0" applyFill="0" applyAlignment="0" applyProtection="0"/>
    <xf numFmtId="0" fontId="54" fillId="0" borderId="13" applyNumberFormat="0" applyFill="0" applyAlignment="0" applyProtection="0"/>
    <xf numFmtId="0" fontId="55" fillId="0" borderId="14" applyNumberFormat="0" applyFill="0" applyAlignment="0" applyProtection="0"/>
    <xf numFmtId="0" fontId="56" fillId="0" borderId="14" applyNumberFormat="0" applyFill="0" applyAlignment="0" applyProtection="0"/>
    <xf numFmtId="0" fontId="57" fillId="0" borderId="14" applyNumberFormat="0" applyFill="0" applyAlignment="0" applyProtection="0"/>
    <xf numFmtId="0" fontId="58" fillId="0" borderId="15" applyNumberFormat="0" applyFill="0" applyAlignment="0" applyProtection="0"/>
    <xf numFmtId="0" fontId="59" fillId="0" borderId="16" applyNumberFormat="0" applyFill="0" applyAlignment="0" applyProtection="0"/>
    <xf numFmtId="0" fontId="60" fillId="0" borderId="16" applyNumberFormat="0" applyFill="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60" fillId="0" borderId="0" applyNumberFormat="0" applyFill="0" applyBorder="0" applyAlignment="0" applyProtection="0"/>
    <xf numFmtId="0" fontId="61" fillId="0" borderId="0" applyNumberFormat="0" applyFill="0" applyBorder="0" applyAlignment="0" applyProtection="0">
      <alignment vertical="top"/>
      <protection locked="0"/>
    </xf>
    <xf numFmtId="0" fontId="62" fillId="0" borderId="0" applyNumberFormat="0" applyFill="0" applyBorder="0" applyAlignment="0" applyProtection="0"/>
    <xf numFmtId="0" fontId="63" fillId="34" borderId="10" applyNumberFormat="0" applyAlignment="0" applyProtection="0"/>
    <xf numFmtId="0" fontId="63" fillId="11" borderId="10" applyNumberFormat="0" applyAlignment="0" applyProtection="0"/>
    <xf numFmtId="0" fontId="63" fillId="11" borderId="10" applyNumberFormat="0" applyAlignment="0" applyProtection="0"/>
    <xf numFmtId="0" fontId="64" fillId="11" borderId="10" applyNumberFormat="0" applyAlignment="0" applyProtection="0"/>
    <xf numFmtId="0" fontId="65" fillId="38" borderId="17" applyNumberFormat="0" applyAlignment="0" applyProtection="0"/>
    <xf numFmtId="0" fontId="65" fillId="38" borderId="17" applyNumberFormat="0" applyAlignment="0" applyProtection="0"/>
    <xf numFmtId="0" fontId="65" fillId="38" borderId="17" applyNumberFormat="0" applyAlignment="0" applyProtection="0"/>
    <xf numFmtId="0" fontId="66" fillId="0" borderId="18" applyNumberFormat="0" applyFill="0" applyAlignment="0" applyProtection="0"/>
    <xf numFmtId="0" fontId="67" fillId="0" borderId="18" applyNumberFormat="0" applyFill="0" applyAlignment="0" applyProtection="0"/>
    <xf numFmtId="0" fontId="68" fillId="0" borderId="18" applyNumberFormat="0" applyFill="0" applyAlignment="0" applyProtection="0"/>
    <xf numFmtId="0" fontId="53" fillId="0" borderId="13" applyNumberFormat="0" applyFill="0" applyAlignment="0" applyProtection="0"/>
    <xf numFmtId="0" fontId="56" fillId="0" borderId="14" applyNumberFormat="0" applyFill="0" applyAlignment="0" applyProtection="0"/>
    <xf numFmtId="0" fontId="59" fillId="0" borderId="16" applyNumberFormat="0" applyFill="0" applyAlignment="0" applyProtection="0"/>
    <xf numFmtId="0" fontId="59" fillId="0" borderId="0" applyNumberFormat="0" applyFill="0" applyBorder="0" applyAlignment="0" applyProtection="0"/>
    <xf numFmtId="0" fontId="69" fillId="0" borderId="0" applyNumberFormat="0" applyFill="0" applyBorder="0" applyAlignment="0" applyProtection="0"/>
    <xf numFmtId="0" fontId="11" fillId="0" borderId="0"/>
    <xf numFmtId="0" fontId="11" fillId="0" borderId="0"/>
    <xf numFmtId="0" fontId="27" fillId="0" borderId="0"/>
    <xf numFmtId="0" fontId="10" fillId="0" borderId="0"/>
    <xf numFmtId="0" fontId="11" fillId="0" borderId="0"/>
    <xf numFmtId="0" fontId="11" fillId="0" borderId="0"/>
    <xf numFmtId="0" fontId="11" fillId="0" borderId="0"/>
    <xf numFmtId="0" fontId="11" fillId="0" borderId="0"/>
    <xf numFmtId="0" fontId="27" fillId="0" borderId="0"/>
    <xf numFmtId="0" fontId="28" fillId="0" borderId="0"/>
    <xf numFmtId="0" fontId="28" fillId="0" borderId="0"/>
    <xf numFmtId="0" fontId="10" fillId="0" borderId="0"/>
    <xf numFmtId="0" fontId="42" fillId="0" borderId="0"/>
    <xf numFmtId="0" fontId="10" fillId="0" borderId="0"/>
    <xf numFmtId="0" fontId="10" fillId="0" borderId="0"/>
    <xf numFmtId="0" fontId="27" fillId="0" borderId="0"/>
    <xf numFmtId="0" fontId="10" fillId="0" borderId="0"/>
    <xf numFmtId="0" fontId="10" fillId="0" borderId="0"/>
    <xf numFmtId="0" fontId="70" fillId="0" borderId="0">
      <alignment vertical="top"/>
    </xf>
    <xf numFmtId="0" fontId="42" fillId="0" borderId="0"/>
    <xf numFmtId="0" fontId="7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70" fillId="0" borderId="0"/>
    <xf numFmtId="0" fontId="10" fillId="0" borderId="0"/>
    <xf numFmtId="0" fontId="10" fillId="0" borderId="0"/>
    <xf numFmtId="0" fontId="42"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72" fillId="43" borderId="0" applyNumberFormat="0" applyBorder="0" applyAlignment="0" applyProtection="0"/>
    <xf numFmtId="0" fontId="72" fillId="44" borderId="0" applyNumberFormat="0" applyBorder="0" applyAlignment="0" applyProtection="0"/>
    <xf numFmtId="0" fontId="73" fillId="44" borderId="0" applyNumberFormat="0" applyBorder="0" applyAlignment="0" applyProtection="0"/>
    <xf numFmtId="0" fontId="72" fillId="44" borderId="0" applyNumberFormat="0" applyBorder="0" applyAlignment="0" applyProtection="0"/>
    <xf numFmtId="0" fontId="10" fillId="0" borderId="0" applyNumberFormat="0" applyFill="0" applyBorder="0" applyAlignment="0" applyProtection="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41" fillId="0" borderId="0"/>
    <xf numFmtId="0" fontId="10" fillId="0" borderId="0" applyNumberFormat="0" applyFill="0" applyBorder="0" applyAlignment="0" applyProtection="0"/>
    <xf numFmtId="0" fontId="27" fillId="0" borderId="0"/>
    <xf numFmtId="2" fontId="27" fillId="0" borderId="0"/>
    <xf numFmtId="0" fontId="27" fillId="0" borderId="0"/>
    <xf numFmtId="0" fontId="41" fillId="0" borderId="0"/>
    <xf numFmtId="0" fontId="41" fillId="0" borderId="0"/>
    <xf numFmtId="0" fontId="27" fillId="0" borderId="0"/>
    <xf numFmtId="0" fontId="27" fillId="0" borderId="0"/>
    <xf numFmtId="0" fontId="27" fillId="0" borderId="0"/>
    <xf numFmtId="0" fontId="41" fillId="0" borderId="0"/>
    <xf numFmtId="0" fontId="41" fillId="0" borderId="0"/>
    <xf numFmtId="0" fontId="41" fillId="0" borderId="0"/>
    <xf numFmtId="0" fontId="27" fillId="0" borderId="0"/>
    <xf numFmtId="0" fontId="10" fillId="0" borderId="0" applyNumberFormat="0" applyFill="0" applyBorder="0" applyAlignment="0" applyProtection="0"/>
    <xf numFmtId="0" fontId="27" fillId="0" borderId="0"/>
    <xf numFmtId="0" fontId="28"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41" fillId="0" borderId="0"/>
    <xf numFmtId="0" fontId="41" fillId="0" borderId="0"/>
    <xf numFmtId="0" fontId="27" fillId="0" borderId="0"/>
    <xf numFmtId="0" fontId="11" fillId="0" borderId="0"/>
    <xf numFmtId="0" fontId="11" fillId="0" borderId="0"/>
    <xf numFmtId="0" fontId="41" fillId="0" borderId="0"/>
    <xf numFmtId="0" fontId="10" fillId="0" borderId="0" applyNumberFormat="0" applyFill="0" applyBorder="0" applyAlignment="0" applyProtection="0"/>
    <xf numFmtId="0" fontId="27" fillId="0" borderId="0"/>
    <xf numFmtId="0" fontId="27" fillId="0" borderId="0"/>
    <xf numFmtId="0" fontId="27" fillId="0" borderId="0"/>
    <xf numFmtId="0" fontId="27" fillId="0" borderId="0"/>
    <xf numFmtId="0" fontId="27" fillId="0" borderId="0"/>
    <xf numFmtId="0" fontId="10" fillId="0" borderId="0"/>
    <xf numFmtId="0" fontId="10" fillId="0" borderId="0"/>
    <xf numFmtId="0" fontId="10" fillId="25" borderId="19" applyNumberFormat="0" applyFont="0" applyAlignment="0" applyProtection="0"/>
    <xf numFmtId="0" fontId="27" fillId="45" borderId="19" applyNumberFormat="0" applyFont="0" applyAlignment="0" applyProtection="0"/>
    <xf numFmtId="0" fontId="27" fillId="45" borderId="19" applyNumberFormat="0" applyFont="0" applyAlignment="0" applyProtection="0"/>
    <xf numFmtId="0" fontId="41" fillId="45" borderId="19" applyNumberFormat="0" applyFont="0" applyAlignment="0" applyProtection="0"/>
    <xf numFmtId="0" fontId="74" fillId="0" borderId="0"/>
    <xf numFmtId="0" fontId="27" fillId="45" borderId="19" applyNumberFormat="0" applyFont="0" applyAlignment="0" applyProtection="0"/>
    <xf numFmtId="0" fontId="27" fillId="45" borderId="19" applyNumberFormat="0" applyFont="0" applyAlignment="0" applyProtection="0"/>
    <xf numFmtId="0" fontId="27" fillId="45" borderId="19" applyNumberFormat="0" applyFont="0" applyAlignment="0" applyProtection="0"/>
    <xf numFmtId="0" fontId="75" fillId="0" borderId="0" applyNumberFormat="0" applyFill="0" applyBorder="0" applyAlignment="0" applyProtection="0"/>
    <xf numFmtId="0" fontId="65" fillId="37" borderId="20" applyNumberFormat="0" applyAlignment="0" applyProtection="0"/>
    <xf numFmtId="0" fontId="65" fillId="38" borderId="20" applyNumberFormat="0" applyAlignment="0" applyProtection="0"/>
    <xf numFmtId="0" fontId="65" fillId="38" borderId="20" applyNumberFormat="0" applyAlignment="0" applyProtection="0"/>
    <xf numFmtId="0" fontId="76" fillId="38" borderId="20" applyNumberFormat="0" applyAlignment="0" applyProtection="0"/>
    <xf numFmtId="0" fontId="48" fillId="0" borderId="0" applyNumberFormat="0" applyFill="0" applyBorder="0" applyAlignment="0" applyProtection="0"/>
    <xf numFmtId="0" fontId="31" fillId="23" borderId="0" applyNumberFormat="0" applyBorder="0" applyAlignment="0" applyProtection="0"/>
    <xf numFmtId="0" fontId="31" fillId="28" borderId="0" applyNumberFormat="0" applyBorder="0" applyAlignment="0" applyProtection="0"/>
    <xf numFmtId="0" fontId="31" fillId="30"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35" borderId="0" applyNumberFormat="0" applyBorder="0" applyAlignment="0" applyProtection="0"/>
    <xf numFmtId="0" fontId="67" fillId="0" borderId="18" applyNumberFormat="0" applyFill="0" applyAlignment="0" applyProtection="0"/>
    <xf numFmtId="0" fontId="39" fillId="39" borderId="11" applyNumberFormat="0" applyAlignment="0" applyProtection="0"/>
    <xf numFmtId="49" fontId="77" fillId="46" borderId="21">
      <alignment horizontal="center" vertical="top" wrapText="1"/>
    </xf>
    <xf numFmtId="0" fontId="37" fillId="38" borderId="22" applyNumberFormat="0" applyAlignment="0" applyProtection="0"/>
    <xf numFmtId="0" fontId="37" fillId="38" borderId="22" applyNumberFormat="0" applyAlignment="0" applyProtection="0"/>
    <xf numFmtId="0" fontId="37" fillId="38" borderId="22" applyNumberFormat="0" applyAlignment="0" applyProtection="0"/>
    <xf numFmtId="0" fontId="78" fillId="0" borderId="0" applyNumberFormat="0" applyFill="0" applyBorder="0" applyAlignment="0" applyProtection="0"/>
    <xf numFmtId="0" fontId="34" fillId="7" borderId="0" applyNumberFormat="0" applyBorder="0" applyAlignment="0" applyProtection="0"/>
    <xf numFmtId="0" fontId="79" fillId="0" borderId="0"/>
    <xf numFmtId="0" fontId="28" fillId="0" borderId="0"/>
    <xf numFmtId="0" fontId="80" fillId="0" borderId="0"/>
    <xf numFmtId="0" fontId="74" fillId="0" borderId="0"/>
    <xf numFmtId="0" fontId="69" fillId="0" borderId="0" applyNumberFormat="0" applyFill="0" applyBorder="0" applyAlignment="0" applyProtection="0"/>
    <xf numFmtId="0" fontId="46" fillId="0" borderId="23" applyNumberFormat="0" applyFill="0" applyAlignment="0" applyProtection="0"/>
    <xf numFmtId="0" fontId="46" fillId="0" borderId="24" applyNumberFormat="0" applyFill="0" applyAlignment="0" applyProtection="0"/>
    <xf numFmtId="0" fontId="46" fillId="0" borderId="24" applyNumberFormat="0" applyFill="0" applyAlignment="0" applyProtection="0"/>
    <xf numFmtId="0" fontId="81" fillId="0" borderId="24" applyNumberFormat="0" applyFill="0" applyAlignment="0" applyProtection="0"/>
    <xf numFmtId="172" fontId="28" fillId="0" borderId="0" applyFill="0" applyBorder="0" applyAlignment="0" applyProtection="0"/>
    <xf numFmtId="173" fontId="70" fillId="0" borderId="0" applyFont="0" applyFill="0" applyBorder="0" applyAlignment="0" applyProtection="0"/>
    <xf numFmtId="167" fontId="27" fillId="0" borderId="0" applyFont="0" applyFill="0" applyBorder="0" applyAlignment="0" applyProtection="0"/>
    <xf numFmtId="44" fontId="10" fillId="0" borderId="0" applyFont="0" applyFill="0" applyBorder="0" applyAlignment="0" applyProtection="0"/>
    <xf numFmtId="40" fontId="70" fillId="0" borderId="0" applyFont="0" applyFill="0" applyBorder="0" applyAlignment="0" applyProtection="0"/>
    <xf numFmtId="165" fontId="10" fillId="0" borderId="0" applyFont="0" applyFill="0" applyBorder="0" applyAlignment="0" applyProtection="0"/>
    <xf numFmtId="165" fontId="27" fillId="0" borderId="0" applyFont="0" applyFill="0" applyBorder="0" applyAlignment="0" applyProtection="0"/>
    <xf numFmtId="164" fontId="11" fillId="0" borderId="0" applyFont="0" applyFill="0" applyBorder="0" applyAlignment="0" applyProtection="0"/>
    <xf numFmtId="0" fontId="63" fillId="11" borderId="22" applyNumberFormat="0" applyAlignment="0" applyProtection="0"/>
    <xf numFmtId="0" fontId="63" fillId="11" borderId="22" applyNumberFormat="0" applyAlignment="0" applyProtection="0"/>
    <xf numFmtId="0" fontId="63" fillId="11" borderId="22" applyNumberFormat="0" applyAlignment="0" applyProtection="0"/>
    <xf numFmtId="0" fontId="46" fillId="0" borderId="24" applyNumberFormat="0" applyFill="0" applyAlignment="0" applyProtection="0"/>
    <xf numFmtId="0" fontId="46" fillId="0" borderId="24" applyNumberFormat="0" applyFill="0" applyAlignment="0" applyProtection="0"/>
    <xf numFmtId="0" fontId="46" fillId="0" borderId="24" applyNumberFormat="0" applyFill="0" applyAlignment="0" applyProtection="0"/>
    <xf numFmtId="0" fontId="75" fillId="0" borderId="0" applyNumberFormat="0" applyFill="0" applyBorder="0" applyAlignment="0" applyProtection="0"/>
    <xf numFmtId="0" fontId="82" fillId="0" borderId="0" applyNumberFormat="0" applyFill="0" applyBorder="0" applyAlignment="0" applyProtection="0"/>
    <xf numFmtId="0" fontId="27" fillId="0" borderId="0"/>
    <xf numFmtId="164" fontId="8" fillId="0" borderId="0" applyFont="0" applyFill="0" applyBorder="0" applyAlignment="0" applyProtection="0"/>
    <xf numFmtId="0" fontId="8" fillId="0" borderId="0"/>
    <xf numFmtId="0" fontId="10" fillId="0" borderId="0"/>
    <xf numFmtId="164" fontId="7" fillId="0" borderId="0" applyFont="0" applyFill="0" applyBorder="0" applyAlignment="0" applyProtection="0"/>
    <xf numFmtId="0" fontId="7" fillId="0" borderId="0"/>
    <xf numFmtId="43" fontId="9" fillId="0" borderId="0" applyFont="0" applyFill="0" applyBorder="0" applyAlignment="0" applyProtection="0"/>
    <xf numFmtId="164" fontId="6" fillId="0" borderId="0" applyFont="0" applyFill="0" applyBorder="0" applyAlignment="0" applyProtection="0"/>
    <xf numFmtId="0" fontId="6" fillId="0" borderId="0"/>
    <xf numFmtId="0" fontId="27" fillId="0" borderId="0"/>
    <xf numFmtId="164" fontId="27" fillId="0" borderId="0" applyFont="0" applyFill="0" applyBorder="0" applyAlignment="0" applyProtection="0"/>
    <xf numFmtId="164"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10" fillId="0" borderId="0"/>
    <xf numFmtId="164" fontId="4" fillId="0" borderId="0" applyFont="0" applyFill="0" applyBorder="0" applyAlignment="0" applyProtection="0"/>
    <xf numFmtId="0" fontId="4" fillId="0" borderId="0"/>
    <xf numFmtId="164" fontId="3" fillId="0" borderId="0" applyFont="0" applyFill="0" applyBorder="0" applyAlignment="0" applyProtection="0"/>
    <xf numFmtId="0" fontId="3" fillId="0" borderId="0"/>
    <xf numFmtId="0" fontId="10" fillId="0" borderId="0"/>
    <xf numFmtId="0" fontId="3" fillId="0" borderId="0"/>
    <xf numFmtId="0" fontId="3" fillId="0" borderId="0"/>
    <xf numFmtId="0" fontId="3" fillId="0" borderId="0"/>
    <xf numFmtId="0" fontId="3" fillId="0" borderId="0"/>
    <xf numFmtId="164" fontId="2" fillId="0" borderId="0" applyFont="0" applyFill="0" applyBorder="0" applyAlignment="0" applyProtection="0"/>
    <xf numFmtId="0" fontId="2" fillId="0" borderId="0"/>
    <xf numFmtId="0" fontId="105" fillId="0" borderId="0"/>
    <xf numFmtId="0" fontId="106" fillId="0" borderId="0"/>
    <xf numFmtId="175" fontId="109" fillId="0" borderId="0" applyFill="0" applyBorder="0" applyAlignment="0" applyProtection="0"/>
    <xf numFmtId="0" fontId="109" fillId="0" borderId="0"/>
    <xf numFmtId="0" fontId="105" fillId="0" borderId="0"/>
    <xf numFmtId="0" fontId="105" fillId="0" borderId="0"/>
    <xf numFmtId="0" fontId="105" fillId="0" borderId="0"/>
    <xf numFmtId="0" fontId="120" fillId="0" borderId="0"/>
    <xf numFmtId="164" fontId="1" fillId="0" borderId="0" applyFont="0" applyFill="0" applyBorder="0" applyAlignment="0" applyProtection="0"/>
    <xf numFmtId="0" fontId="1" fillId="0" borderId="0"/>
  </cellStyleXfs>
  <cellXfs count="477">
    <xf numFmtId="0" fontId="0" fillId="0" borderId="0" xfId="0"/>
    <xf numFmtId="49" fontId="13" fillId="2" borderId="4" xfId="3" quotePrefix="1" applyNumberFormat="1" applyFont="1" applyFill="1" applyBorder="1" applyAlignment="1" applyProtection="1">
      <alignment horizontal="left" vertical="top"/>
    </xf>
    <xf numFmtId="49" fontId="12" fillId="2" borderId="4" xfId="3" quotePrefix="1" applyNumberFormat="1" applyFont="1" applyFill="1" applyBorder="1" applyAlignment="1" applyProtection="1">
      <alignment horizontal="center"/>
    </xf>
    <xf numFmtId="4" fontId="12" fillId="2" borderId="4" xfId="3" applyNumberFormat="1" applyFont="1" applyFill="1" applyBorder="1" applyAlignment="1" applyProtection="1">
      <alignment horizontal="right"/>
    </xf>
    <xf numFmtId="4" fontId="14" fillId="2" borderId="4" xfId="3" quotePrefix="1" applyNumberFormat="1" applyFont="1" applyFill="1" applyBorder="1" applyAlignment="1" applyProtection="1">
      <alignment horizontal="right"/>
    </xf>
    <xf numFmtId="49" fontId="15" fillId="0" borderId="6" xfId="3" quotePrefix="1" applyNumberFormat="1" applyFont="1" applyFill="1" applyBorder="1" applyAlignment="1" applyProtection="1">
      <alignment horizontal="left" vertical="top"/>
    </xf>
    <xf numFmtId="49" fontId="15" fillId="0" borderId="6" xfId="3" applyNumberFormat="1" applyFont="1" applyFill="1" applyBorder="1" applyAlignment="1" applyProtection="1">
      <alignment horizontal="left" vertical="top"/>
    </xf>
    <xf numFmtId="49" fontId="12" fillId="0" borderId="6" xfId="3" quotePrefix="1" applyNumberFormat="1" applyFont="1" applyFill="1" applyBorder="1" applyAlignment="1" applyProtection="1">
      <alignment horizontal="center"/>
    </xf>
    <xf numFmtId="4" fontId="14" fillId="0" borderId="6" xfId="3" quotePrefix="1" applyNumberFormat="1" applyFont="1" applyFill="1" applyBorder="1" applyAlignment="1" applyProtection="1">
      <alignment horizontal="right"/>
    </xf>
    <xf numFmtId="49" fontId="12" fillId="0" borderId="0" xfId="3" quotePrefix="1" applyNumberFormat="1" applyFont="1" applyFill="1" applyBorder="1" applyAlignment="1" applyProtection="1">
      <alignment horizontal="center"/>
    </xf>
    <xf numFmtId="4" fontId="14" fillId="0" borderId="0" xfId="3" quotePrefix="1" applyNumberFormat="1" applyFont="1" applyFill="1" applyBorder="1" applyAlignment="1" applyProtection="1">
      <alignment horizontal="right"/>
    </xf>
    <xf numFmtId="49" fontId="12" fillId="0" borderId="7" xfId="3" quotePrefix="1" applyNumberFormat="1" applyFont="1" applyFill="1" applyBorder="1" applyAlignment="1" applyProtection="1">
      <alignment horizontal="center"/>
    </xf>
    <xf numFmtId="4" fontId="14" fillId="0" borderId="7" xfId="3" quotePrefix="1" applyNumberFormat="1" applyFont="1" applyFill="1" applyBorder="1" applyAlignment="1" applyProtection="1">
      <alignment horizontal="right"/>
    </xf>
    <xf numFmtId="49" fontId="15" fillId="0" borderId="5" xfId="3" quotePrefix="1" applyNumberFormat="1" applyFont="1" applyFill="1" applyBorder="1" applyAlignment="1" applyProtection="1">
      <alignment horizontal="left" vertical="top"/>
    </xf>
    <xf numFmtId="49" fontId="15" fillId="0" borderId="4" xfId="3" quotePrefix="1" applyNumberFormat="1" applyFont="1" applyFill="1" applyBorder="1" applyAlignment="1" applyProtection="1">
      <alignment horizontal="center"/>
    </xf>
    <xf numFmtId="4" fontId="15" fillId="0" borderId="4" xfId="3" quotePrefix="1" applyNumberFormat="1" applyFont="1" applyFill="1" applyBorder="1" applyAlignment="1" applyProtection="1">
      <alignment horizontal="right"/>
    </xf>
    <xf numFmtId="49" fontId="15" fillId="0" borderId="9" xfId="3" quotePrefix="1" applyNumberFormat="1" applyFont="1" applyFill="1" applyBorder="1" applyAlignment="1" applyProtection="1">
      <alignment horizontal="center"/>
    </xf>
    <xf numFmtId="4" fontId="15" fillId="0" borderId="9" xfId="3" quotePrefix="1" applyNumberFormat="1" applyFont="1" applyFill="1" applyBorder="1" applyAlignment="1" applyProtection="1">
      <alignment horizontal="right"/>
    </xf>
    <xf numFmtId="49" fontId="13" fillId="0" borderId="0" xfId="3" quotePrefix="1" applyNumberFormat="1" applyFont="1" applyFill="1" applyBorder="1" applyAlignment="1" applyProtection="1">
      <alignment horizontal="left" vertical="top"/>
    </xf>
    <xf numFmtId="49" fontId="13" fillId="0" borderId="7" xfId="3" quotePrefix="1" applyNumberFormat="1" applyFont="1" applyFill="1" applyBorder="1" applyAlignment="1" applyProtection="1">
      <alignment horizontal="left" vertical="top"/>
    </xf>
    <xf numFmtId="0" fontId="19" fillId="3" borderId="5" xfId="4" applyFont="1" applyFill="1" applyBorder="1" applyAlignment="1" applyProtection="1">
      <alignment horizontal="left" vertical="top" wrapText="1"/>
    </xf>
    <xf numFmtId="49" fontId="12" fillId="0" borderId="5" xfId="3" quotePrefix="1" applyNumberFormat="1" applyFont="1" applyFill="1" applyBorder="1" applyAlignment="1" applyProtection="1">
      <alignment horizontal="center"/>
    </xf>
    <xf numFmtId="4" fontId="12" fillId="0" borderId="5" xfId="3" applyNumberFormat="1" applyFont="1" applyFill="1" applyBorder="1" applyAlignment="1" applyProtection="1">
      <alignment horizontal="right"/>
    </xf>
    <xf numFmtId="4" fontId="17" fillId="0" borderId="5" xfId="3" quotePrefix="1" applyNumberFormat="1" applyFont="1" applyFill="1" applyBorder="1" applyAlignment="1" applyProtection="1">
      <alignment horizontal="right"/>
    </xf>
    <xf numFmtId="49" fontId="14" fillId="0" borderId="5" xfId="3" applyNumberFormat="1" applyFont="1" applyFill="1" applyBorder="1" applyAlignment="1" applyProtection="1">
      <alignment horizontal="left" vertical="top"/>
    </xf>
    <xf numFmtId="4" fontId="14" fillId="0" borderId="5" xfId="3" quotePrefix="1" applyNumberFormat="1" applyFont="1" applyFill="1" applyBorder="1" applyAlignment="1" applyProtection="1">
      <alignment horizontal="right"/>
    </xf>
    <xf numFmtId="49" fontId="14" fillId="0" borderId="5" xfId="3" quotePrefix="1" applyNumberFormat="1" applyFont="1" applyBorder="1" applyAlignment="1" applyProtection="1">
      <alignment horizontal="left" vertical="top"/>
    </xf>
    <xf numFmtId="2" fontId="20" fillId="0" borderId="0" xfId="7" applyNumberFormat="1" applyFont="1" applyProtection="1"/>
    <xf numFmtId="3" fontId="20" fillId="0" borderId="0" xfId="1" applyNumberFormat="1" applyFont="1" applyProtection="1"/>
    <xf numFmtId="4" fontId="20" fillId="0" borderId="0" xfId="1" applyNumberFormat="1" applyFont="1" applyProtection="1"/>
    <xf numFmtId="0" fontId="20" fillId="0" borderId="0" xfId="1" applyFont="1" applyProtection="1"/>
    <xf numFmtId="4" fontId="12" fillId="0" borderId="5" xfId="3" quotePrefix="1" applyNumberFormat="1" applyFont="1" applyFill="1" applyBorder="1" applyAlignment="1" applyProtection="1">
      <alignment horizontal="right"/>
    </xf>
    <xf numFmtId="49" fontId="14" fillId="0" borderId="5" xfId="3" applyNumberFormat="1" applyFont="1" applyFill="1" applyBorder="1" applyAlignment="1" applyProtection="1">
      <alignment horizontal="left" vertical="top" wrapText="1"/>
    </xf>
    <xf numFmtId="49" fontId="14" fillId="0" borderId="5" xfId="3" quotePrefix="1" applyNumberFormat="1" applyFont="1" applyFill="1" applyBorder="1" applyAlignment="1" applyProtection="1">
      <alignment horizontal="center"/>
    </xf>
    <xf numFmtId="4" fontId="12" fillId="0" borderId="5" xfId="3" quotePrefix="1" applyNumberFormat="1" applyFont="1" applyFill="1" applyBorder="1" applyAlignment="1" applyProtection="1">
      <alignment horizontal="right" vertical="top"/>
    </xf>
    <xf numFmtId="49" fontId="14" fillId="0" borderId="5" xfId="3" quotePrefix="1" applyNumberFormat="1" applyFont="1" applyFill="1" applyBorder="1" applyAlignment="1" applyProtection="1">
      <alignment horizontal="left" vertical="top"/>
    </xf>
    <xf numFmtId="49" fontId="12" fillId="5" borderId="5" xfId="3" quotePrefix="1" applyNumberFormat="1" applyFont="1" applyFill="1" applyBorder="1" applyAlignment="1" applyProtection="1">
      <alignment horizontal="center"/>
    </xf>
    <xf numFmtId="49" fontId="15" fillId="48" borderId="5" xfId="3" quotePrefix="1" applyNumberFormat="1" applyFont="1" applyFill="1" applyBorder="1" applyAlignment="1" applyProtection="1">
      <alignment horizontal="left" vertical="top"/>
    </xf>
    <xf numFmtId="49" fontId="12" fillId="48" borderId="5" xfId="3" quotePrefix="1" applyNumberFormat="1" applyFont="1" applyFill="1" applyBorder="1" applyAlignment="1" applyProtection="1">
      <alignment horizontal="center"/>
    </xf>
    <xf numFmtId="4" fontId="12" fillId="48" borderId="5" xfId="3" applyNumberFormat="1" applyFont="1" applyFill="1" applyBorder="1" applyAlignment="1" applyProtection="1">
      <alignment horizontal="right"/>
    </xf>
    <xf numFmtId="49" fontId="15" fillId="47" borderId="5" xfId="3" quotePrefix="1" applyNumberFormat="1" applyFont="1" applyFill="1" applyBorder="1" applyAlignment="1" applyProtection="1">
      <alignment horizontal="left" vertical="top"/>
    </xf>
    <xf numFmtId="49" fontId="12" fillId="47" borderId="5" xfId="3" quotePrefix="1" applyNumberFormat="1" applyFont="1" applyFill="1" applyBorder="1" applyAlignment="1" applyProtection="1">
      <alignment horizontal="center"/>
    </xf>
    <xf numFmtId="4" fontId="12" fillId="47" borderId="5" xfId="3" applyNumberFormat="1" applyFont="1" applyFill="1" applyBorder="1" applyAlignment="1" applyProtection="1">
      <alignment horizontal="right"/>
    </xf>
    <xf numFmtId="4" fontId="15" fillId="48" borderId="5" xfId="3" quotePrefix="1" applyNumberFormat="1" applyFont="1" applyFill="1" applyBorder="1" applyAlignment="1" applyProtection="1">
      <alignment horizontal="right"/>
    </xf>
    <xf numFmtId="49" fontId="18" fillId="5" borderId="5" xfId="3" quotePrefix="1" applyNumberFormat="1" applyFont="1" applyFill="1" applyBorder="1" applyAlignment="1" applyProtection="1">
      <alignment horizontal="left" vertical="top"/>
    </xf>
    <xf numFmtId="4" fontId="12" fillId="5" borderId="5" xfId="3" quotePrefix="1" applyNumberFormat="1" applyFont="1" applyFill="1" applyBorder="1" applyAlignment="1" applyProtection="1">
      <alignment horizontal="right"/>
    </xf>
    <xf numFmtId="4" fontId="15" fillId="47" borderId="5" xfId="3" quotePrefix="1" applyNumberFormat="1" applyFont="1" applyFill="1" applyBorder="1" applyAlignment="1" applyProtection="1">
      <alignment horizontal="right"/>
    </xf>
    <xf numFmtId="49" fontId="18" fillId="5" borderId="5" xfId="3" quotePrefix="1" applyNumberFormat="1" applyFont="1" applyFill="1" applyBorder="1" applyAlignment="1" applyProtection="1">
      <alignment horizontal="left" vertical="top" wrapText="1"/>
    </xf>
    <xf numFmtId="4" fontId="12" fillId="2" borderId="4" xfId="3" applyNumberFormat="1" applyFont="1" applyFill="1" applyBorder="1" applyAlignment="1" applyProtection="1">
      <alignment horizontal="center"/>
    </xf>
    <xf numFmtId="4" fontId="12" fillId="0" borderId="6" xfId="3" applyNumberFormat="1" applyFont="1" applyFill="1" applyBorder="1" applyAlignment="1" applyProtection="1">
      <alignment horizontal="center"/>
    </xf>
    <xf numFmtId="4" fontId="12" fillId="0" borderId="0" xfId="3" applyNumberFormat="1" applyFont="1" applyFill="1" applyBorder="1" applyAlignment="1" applyProtection="1">
      <alignment horizontal="center"/>
    </xf>
    <xf numFmtId="4" fontId="12" fillId="0" borderId="7" xfId="3" applyNumberFormat="1" applyFont="1" applyFill="1" applyBorder="1" applyAlignment="1" applyProtection="1">
      <alignment horizontal="center"/>
    </xf>
    <xf numFmtId="4" fontId="12" fillId="47" borderId="5" xfId="3" applyNumberFormat="1" applyFont="1" applyFill="1" applyBorder="1" applyAlignment="1" applyProtection="1">
      <alignment horizontal="center"/>
    </xf>
    <xf numFmtId="4" fontId="15" fillId="0" borderId="4" xfId="3" applyNumberFormat="1" applyFont="1" applyFill="1" applyBorder="1" applyAlignment="1" applyProtection="1">
      <alignment horizontal="center"/>
    </xf>
    <xf numFmtId="4" fontId="15" fillId="0" borderId="9" xfId="3" applyNumberFormat="1" applyFont="1" applyFill="1" applyBorder="1" applyAlignment="1" applyProtection="1">
      <alignment horizontal="center"/>
    </xf>
    <xf numFmtId="4" fontId="12" fillId="48" borderId="5" xfId="3" applyNumberFormat="1" applyFont="1" applyFill="1" applyBorder="1" applyAlignment="1" applyProtection="1">
      <alignment horizontal="center"/>
    </xf>
    <xf numFmtId="4" fontId="12" fillId="5" borderId="5" xfId="3" quotePrefix="1" applyNumberFormat="1" applyFont="1" applyFill="1" applyBorder="1" applyAlignment="1" applyProtection="1">
      <alignment horizontal="center"/>
    </xf>
    <xf numFmtId="4" fontId="14" fillId="0" borderId="5" xfId="3" applyNumberFormat="1" applyFont="1" applyFill="1" applyBorder="1" applyAlignment="1" applyProtection="1">
      <alignment horizontal="center"/>
    </xf>
    <xf numFmtId="3" fontId="14" fillId="0" borderId="5" xfId="3" applyNumberFormat="1" applyFont="1" applyFill="1" applyBorder="1" applyAlignment="1" applyProtection="1">
      <alignment horizontal="center"/>
    </xf>
    <xf numFmtId="49" fontId="13" fillId="2" borderId="4" xfId="3" quotePrefix="1" applyNumberFormat="1" applyFont="1" applyFill="1" applyBorder="1" applyAlignment="1" applyProtection="1">
      <alignment horizontal="left" vertical="top" wrapText="1"/>
    </xf>
    <xf numFmtId="49" fontId="14" fillId="0" borderId="4" xfId="3" quotePrefix="1" applyNumberFormat="1" applyFont="1" applyFill="1" applyBorder="1" applyAlignment="1" applyProtection="1">
      <alignment horizontal="center"/>
    </xf>
    <xf numFmtId="49" fontId="14" fillId="0" borderId="4" xfId="3" applyNumberFormat="1" applyFont="1" applyFill="1" applyBorder="1" applyAlignment="1" applyProtection="1">
      <alignment horizontal="left" vertical="top" wrapText="1"/>
    </xf>
    <xf numFmtId="49" fontId="14" fillId="0" borderId="4" xfId="3" quotePrefix="1" applyNumberFormat="1" applyFont="1" applyBorder="1" applyAlignment="1" applyProtection="1">
      <alignment horizontal="left" vertical="top"/>
    </xf>
    <xf numFmtId="49" fontId="10" fillId="0" borderId="0" xfId="660" quotePrefix="1" applyNumberFormat="1" applyFont="1" applyFill="1" applyBorder="1" applyAlignment="1" applyProtection="1">
      <alignment horizontal="left" vertical="top" wrapText="1"/>
    </xf>
    <xf numFmtId="4" fontId="12" fillId="0" borderId="5" xfId="3" applyNumberFormat="1" applyFont="1" applyFill="1" applyBorder="1" applyAlignment="1" applyProtection="1">
      <alignment horizontal="center" vertical="top"/>
    </xf>
    <xf numFmtId="49" fontId="14" fillId="0" borderId="29" xfId="3" applyNumberFormat="1" applyFont="1" applyFill="1" applyBorder="1" applyAlignment="1" applyProtection="1">
      <alignment horizontal="left" vertical="top" wrapText="1"/>
    </xf>
    <xf numFmtId="4" fontId="91" fillId="0" borderId="5" xfId="3" applyNumberFormat="1" applyFont="1" applyFill="1" applyBorder="1" applyAlignment="1" applyProtection="1">
      <alignment horizontal="center"/>
    </xf>
    <xf numFmtId="4" fontId="18" fillId="5" borderId="5" xfId="3" quotePrefix="1" applyNumberFormat="1" applyFont="1" applyFill="1" applyBorder="1" applyAlignment="1" applyProtection="1">
      <alignment horizontal="right"/>
    </xf>
    <xf numFmtId="4" fontId="12" fillId="0" borderId="5" xfId="3" applyNumberFormat="1" applyFont="1" applyFill="1" applyBorder="1" applyAlignment="1" applyProtection="1">
      <alignment horizontal="center"/>
    </xf>
    <xf numFmtId="49" fontId="15" fillId="47" borderId="26" xfId="3" applyNumberFormat="1" applyFont="1" applyFill="1" applyBorder="1" applyAlignment="1" applyProtection="1">
      <alignment horizontal="left" vertical="top"/>
    </xf>
    <xf numFmtId="49" fontId="15" fillId="47" borderId="27" xfId="3" applyNumberFormat="1" applyFont="1" applyFill="1" applyBorder="1" applyAlignment="1" applyProtection="1">
      <alignment horizontal="left" vertical="top" wrapText="1"/>
    </xf>
    <xf numFmtId="49" fontId="12" fillId="47" borderId="27" xfId="3" quotePrefix="1" applyNumberFormat="1" applyFont="1" applyFill="1" applyBorder="1" applyAlignment="1" applyProtection="1">
      <alignment horizontal="center"/>
    </xf>
    <xf numFmtId="4" fontId="12" fillId="47" borderId="27" xfId="3" applyNumberFormat="1" applyFont="1" applyFill="1" applyBorder="1" applyAlignment="1" applyProtection="1">
      <alignment horizontal="center"/>
    </xf>
    <xf numFmtId="4" fontId="15" fillId="47" borderId="28" xfId="3" quotePrefix="1" applyNumberFormat="1" applyFont="1" applyFill="1" applyBorder="1" applyAlignment="1" applyProtection="1">
      <alignment horizontal="right"/>
    </xf>
    <xf numFmtId="3" fontId="12" fillId="0" borderId="5" xfId="3" applyNumberFormat="1" applyFont="1" applyFill="1" applyBorder="1" applyAlignment="1" applyProtection="1">
      <alignment horizontal="center"/>
    </xf>
    <xf numFmtId="4" fontId="24" fillId="0" borderId="5" xfId="3" quotePrefix="1" applyNumberFormat="1" applyFont="1" applyFill="1" applyBorder="1" applyAlignment="1" applyProtection="1">
      <alignment horizontal="right"/>
    </xf>
    <xf numFmtId="0" fontId="12" fillId="0" borderId="1" xfId="670" quotePrefix="1" applyNumberFormat="1" applyFont="1" applyBorder="1" applyAlignment="1" applyProtection="1">
      <alignment horizontal="center" vertical="center"/>
    </xf>
    <xf numFmtId="49" fontId="12" fillId="0" borderId="2" xfId="670" quotePrefix="1" applyNumberFormat="1" applyFont="1" applyBorder="1" applyAlignment="1" applyProtection="1">
      <alignment horizontal="center" vertical="center"/>
    </xf>
    <xf numFmtId="4" fontId="12" fillId="0" borderId="2" xfId="670" applyNumberFormat="1" applyFont="1" applyBorder="1" applyAlignment="1" applyProtection="1">
      <alignment horizontal="center" vertical="center"/>
    </xf>
    <xf numFmtId="4" fontId="12" fillId="0" borderId="2" xfId="670" quotePrefix="1" applyNumberFormat="1" applyFont="1" applyBorder="1" applyAlignment="1" applyProtection="1">
      <alignment horizontal="center" vertical="center"/>
    </xf>
    <xf numFmtId="4" fontId="12" fillId="0" borderId="3" xfId="670" quotePrefix="1" applyNumberFormat="1" applyFont="1" applyBorder="1" applyAlignment="1" applyProtection="1">
      <alignment horizontal="center" vertical="center"/>
    </xf>
    <xf numFmtId="49" fontId="15" fillId="49" borderId="5" xfId="3" quotePrefix="1" applyNumberFormat="1" applyFont="1" applyFill="1" applyBorder="1" applyAlignment="1" applyProtection="1">
      <alignment horizontal="left" vertical="top"/>
    </xf>
    <xf numFmtId="49" fontId="15" fillId="49" borderId="4" xfId="3" quotePrefix="1" applyNumberFormat="1" applyFont="1" applyFill="1" applyBorder="1" applyAlignment="1" applyProtection="1">
      <alignment horizontal="center"/>
    </xf>
    <xf numFmtId="4" fontId="15" fillId="49" borderId="4" xfId="3" applyNumberFormat="1" applyFont="1" applyFill="1" applyBorder="1" applyAlignment="1" applyProtection="1">
      <alignment horizontal="center"/>
    </xf>
    <xf numFmtId="4" fontId="15" fillId="49" borderId="4" xfId="3" quotePrefix="1" applyNumberFormat="1" applyFont="1" applyFill="1" applyBorder="1" applyAlignment="1" applyProtection="1">
      <alignment horizontal="right"/>
    </xf>
    <xf numFmtId="49" fontId="15" fillId="49" borderId="5" xfId="670" quotePrefix="1" applyNumberFormat="1" applyFont="1" applyFill="1" applyBorder="1" applyAlignment="1" applyProtection="1">
      <alignment horizontal="left" vertical="top"/>
    </xf>
    <xf numFmtId="49" fontId="15" fillId="0" borderId="5" xfId="670" quotePrefix="1" applyNumberFormat="1" applyFont="1" applyFill="1" applyBorder="1" applyAlignment="1" applyProtection="1">
      <alignment horizontal="left" vertical="top"/>
    </xf>
    <xf numFmtId="49" fontId="15" fillId="0" borderId="8" xfId="670" quotePrefix="1" applyNumberFormat="1" applyFont="1" applyFill="1" applyBorder="1" applyAlignment="1" applyProtection="1">
      <alignment horizontal="left" vertical="top"/>
    </xf>
    <xf numFmtId="49" fontId="88" fillId="0" borderId="5" xfId="3" quotePrefix="1" applyNumberFormat="1" applyFont="1" applyBorder="1" applyAlignment="1" applyProtection="1">
      <alignment horizontal="left" vertical="top"/>
    </xf>
    <xf numFmtId="49" fontId="92" fillId="0" borderId="5" xfId="3" applyNumberFormat="1" applyFont="1" applyFill="1" applyBorder="1" applyAlignment="1" applyProtection="1">
      <alignment horizontal="left" vertical="top" wrapText="1"/>
    </xf>
    <xf numFmtId="49" fontId="14" fillId="0" borderId="0" xfId="3" applyNumberFormat="1" applyFont="1" applyFill="1" applyBorder="1" applyAlignment="1" applyProtection="1">
      <alignment horizontal="left" vertical="top" wrapText="1"/>
    </xf>
    <xf numFmtId="0" fontId="14" fillId="0" borderId="0" xfId="656" quotePrefix="1" applyNumberFormat="1" applyFont="1" applyAlignment="1" applyProtection="1">
      <alignment horizontal="left" vertical="top" wrapText="1"/>
    </xf>
    <xf numFmtId="49" fontId="12" fillId="0" borderId="5" xfId="3" applyNumberFormat="1" applyFont="1" applyFill="1" applyBorder="1" applyAlignment="1" applyProtection="1">
      <alignment horizontal="left" vertical="top" wrapText="1"/>
    </xf>
    <xf numFmtId="3" fontId="12" fillId="0" borderId="5" xfId="3" applyNumberFormat="1" applyFont="1" applyFill="1" applyBorder="1" applyAlignment="1" applyProtection="1">
      <alignment horizontal="center" vertical="top"/>
    </xf>
    <xf numFmtId="4" fontId="107" fillId="0" borderId="0" xfId="680" applyNumberFormat="1" applyFont="1" applyAlignment="1">
      <alignment horizontal="center" vertical="top"/>
    </xf>
    <xf numFmtId="4" fontId="107" fillId="0" borderId="0" xfId="680" applyNumberFormat="1" applyFont="1" applyAlignment="1">
      <alignment vertical="top"/>
    </xf>
    <xf numFmtId="0" fontId="108" fillId="0" borderId="0" xfId="680" applyFont="1"/>
    <xf numFmtId="0" fontId="107" fillId="0" borderId="0" xfId="680" applyFont="1" applyAlignment="1">
      <alignment vertical="top"/>
    </xf>
    <xf numFmtId="49" fontId="107" fillId="0" borderId="0" xfId="680" applyNumberFormat="1" applyFont="1" applyAlignment="1">
      <alignment vertical="top"/>
    </xf>
    <xf numFmtId="49" fontId="110" fillId="2" borderId="4" xfId="681" quotePrefix="1" applyNumberFormat="1" applyFont="1" applyFill="1" applyBorder="1" applyAlignment="1" applyProtection="1">
      <alignment horizontal="right" vertical="top"/>
    </xf>
    <xf numFmtId="49" fontId="110" fillId="2" borderId="4" xfId="681" quotePrefix="1" applyNumberFormat="1" applyFont="1" applyFill="1" applyBorder="1" applyAlignment="1" applyProtection="1">
      <alignment horizontal="left" vertical="top"/>
    </xf>
    <xf numFmtId="49" fontId="12" fillId="2" borderId="4" xfId="681" quotePrefix="1" applyNumberFormat="1" applyFont="1" applyFill="1" applyBorder="1" applyAlignment="1" applyProtection="1">
      <alignment horizontal="center"/>
    </xf>
    <xf numFmtId="4" fontId="12" fillId="2" borderId="4" xfId="681" applyNumberFormat="1" applyFont="1" applyFill="1" applyBorder="1" applyAlignment="1" applyProtection="1">
      <alignment horizontal="center"/>
    </xf>
    <xf numFmtId="4" fontId="10" fillId="2" borderId="4" xfId="682" applyNumberFormat="1" applyFont="1" applyFill="1" applyBorder="1" applyAlignment="1">
      <alignment horizontal="center"/>
    </xf>
    <xf numFmtId="4" fontId="10" fillId="2" borderId="4" xfId="682" applyNumberFormat="1" applyFont="1" applyFill="1" applyBorder="1" applyAlignment="1">
      <alignment horizontal="right"/>
    </xf>
    <xf numFmtId="49" fontId="85" fillId="47" borderId="5" xfId="681" quotePrefix="1" applyNumberFormat="1" applyFont="1" applyFill="1" applyBorder="1" applyAlignment="1" applyProtection="1">
      <alignment horizontal="right" vertical="top"/>
    </xf>
    <xf numFmtId="49" fontId="85" fillId="47" borderId="5" xfId="681" quotePrefix="1" applyNumberFormat="1" applyFont="1" applyFill="1" applyBorder="1" applyAlignment="1" applyProtection="1">
      <alignment horizontal="left" vertical="top"/>
    </xf>
    <xf numFmtId="49" fontId="12" fillId="47" borderId="5" xfId="681" quotePrefix="1" applyNumberFormat="1" applyFont="1" applyFill="1" applyBorder="1" applyAlignment="1" applyProtection="1">
      <alignment horizontal="center"/>
    </xf>
    <xf numFmtId="4" fontId="12" fillId="47" borderId="5" xfId="681" applyNumberFormat="1" applyFont="1" applyFill="1" applyBorder="1" applyAlignment="1" applyProtection="1">
      <alignment horizontal="center"/>
    </xf>
    <xf numFmtId="4" fontId="10" fillId="47" borderId="5" xfId="682" applyNumberFormat="1" applyFont="1" applyFill="1" applyBorder="1" applyAlignment="1">
      <alignment horizontal="center"/>
    </xf>
    <xf numFmtId="4" fontId="10" fillId="47" borderId="5" xfId="682" applyNumberFormat="1" applyFont="1" applyFill="1" applyBorder="1" applyAlignment="1">
      <alignment horizontal="right"/>
    </xf>
    <xf numFmtId="49" fontId="15" fillId="48" borderId="5" xfId="681" quotePrefix="1" applyNumberFormat="1" applyFont="1" applyFill="1" applyBorder="1" applyAlignment="1" applyProtection="1">
      <alignment horizontal="left" vertical="top"/>
    </xf>
    <xf numFmtId="49" fontId="15" fillId="48" borderId="5" xfId="681" quotePrefix="1" applyNumberFormat="1" applyFont="1" applyFill="1" applyBorder="1" applyAlignment="1" applyProtection="1">
      <alignment horizontal="right" vertical="top"/>
    </xf>
    <xf numFmtId="49" fontId="12" fillId="48" borderId="5" xfId="681" quotePrefix="1" applyNumberFormat="1" applyFont="1" applyFill="1" applyBorder="1" applyAlignment="1" applyProtection="1">
      <alignment horizontal="center"/>
    </xf>
    <xf numFmtId="4" fontId="12" fillId="48" borderId="5" xfId="681" applyNumberFormat="1" applyFont="1" applyFill="1" applyBorder="1" applyAlignment="1" applyProtection="1">
      <alignment horizontal="right"/>
    </xf>
    <xf numFmtId="4" fontId="12" fillId="48" borderId="5" xfId="681" applyNumberFormat="1" applyFont="1" applyFill="1" applyBorder="1" applyAlignment="1" applyProtection="1">
      <alignment horizontal="center"/>
    </xf>
    <xf numFmtId="49" fontId="18" fillId="5" borderId="5" xfId="681" quotePrefix="1" applyNumberFormat="1" applyFont="1" applyFill="1" applyBorder="1" applyAlignment="1" applyProtection="1">
      <alignment horizontal="left" vertical="top"/>
    </xf>
    <xf numFmtId="49" fontId="18" fillId="5" borderId="5" xfId="681" quotePrefix="1" applyNumberFormat="1" applyFont="1" applyFill="1" applyBorder="1" applyAlignment="1" applyProtection="1">
      <alignment horizontal="right" vertical="top"/>
    </xf>
    <xf numFmtId="49" fontId="12" fillId="5" borderId="5" xfId="681" quotePrefix="1" applyNumberFormat="1" applyFont="1" applyFill="1" applyBorder="1" applyAlignment="1" applyProtection="1">
      <alignment horizontal="center"/>
    </xf>
    <xf numFmtId="4" fontId="12" fillId="5" borderId="5" xfId="681" quotePrefix="1" applyNumberFormat="1" applyFont="1" applyFill="1" applyBorder="1" applyAlignment="1" applyProtection="1">
      <alignment horizontal="right"/>
    </xf>
    <xf numFmtId="4" fontId="14" fillId="5" borderId="5" xfId="681" quotePrefix="1" applyNumberFormat="1" applyFont="1" applyFill="1" applyBorder="1" applyAlignment="1" applyProtection="1">
      <alignment horizontal="center"/>
    </xf>
    <xf numFmtId="4" fontId="18" fillId="5" borderId="5" xfId="681" quotePrefix="1" applyNumberFormat="1" applyFont="1" applyFill="1" applyBorder="1" applyAlignment="1" applyProtection="1">
      <alignment horizontal="right"/>
    </xf>
    <xf numFmtId="49" fontId="107" fillId="0" borderId="25" xfId="680" applyNumberFormat="1" applyFont="1" applyBorder="1" applyAlignment="1">
      <alignment vertical="top"/>
    </xf>
    <xf numFmtId="49" fontId="107" fillId="0" borderId="30" xfId="680" applyNumberFormat="1" applyFont="1" applyBorder="1" applyAlignment="1">
      <alignment horizontal="left" vertical="top"/>
    </xf>
    <xf numFmtId="0" fontId="85" fillId="0" borderId="31" xfId="680" applyFont="1" applyBorder="1" applyAlignment="1">
      <alignment horizontal="justify" vertical="center" wrapText="1"/>
    </xf>
    <xf numFmtId="0" fontId="10" fillId="0" borderId="31" xfId="680" applyFont="1" applyBorder="1" applyAlignment="1">
      <alignment horizontal="center" vertical="top" wrapText="1"/>
    </xf>
    <xf numFmtId="4" fontId="10" fillId="0" borderId="31" xfId="680" applyNumberFormat="1" applyFont="1" applyBorder="1" applyAlignment="1">
      <alignment horizontal="center" vertical="top" wrapText="1"/>
    </xf>
    <xf numFmtId="49" fontId="107" fillId="0" borderId="33" xfId="680" applyNumberFormat="1" applyFont="1" applyBorder="1" applyAlignment="1">
      <alignment vertical="top"/>
    </xf>
    <xf numFmtId="49" fontId="107" fillId="0" borderId="34" xfId="680" applyNumberFormat="1" applyFont="1" applyBorder="1" applyAlignment="1">
      <alignment horizontal="left" vertical="top"/>
    </xf>
    <xf numFmtId="0" fontId="13" fillId="0" borderId="35" xfId="680" applyFont="1" applyBorder="1" applyAlignment="1">
      <alignment horizontal="justify" vertical="center" wrapText="1"/>
    </xf>
    <xf numFmtId="0" fontId="10" fillId="0" borderId="35" xfId="680" applyFont="1" applyBorder="1" applyAlignment="1">
      <alignment horizontal="center" vertical="top" wrapText="1"/>
    </xf>
    <xf numFmtId="4" fontId="10" fillId="0" borderId="35" xfId="680" applyNumberFormat="1" applyFont="1" applyBorder="1" applyAlignment="1">
      <alignment horizontal="center" vertical="top" wrapText="1"/>
    </xf>
    <xf numFmtId="0" fontId="107" fillId="0" borderId="37" xfId="680" applyFont="1" applyBorder="1" applyAlignment="1">
      <alignment vertical="top"/>
    </xf>
    <xf numFmtId="4" fontId="10" fillId="0" borderId="35" xfId="680" applyNumberFormat="1" applyFont="1" applyBorder="1" applyAlignment="1">
      <alignment horizontal="justify" vertical="top" wrapText="1"/>
    </xf>
    <xf numFmtId="4" fontId="10" fillId="0" borderId="35" xfId="680" applyNumberFormat="1" applyFont="1" applyBorder="1" applyAlignment="1">
      <alignment horizontal="center" vertical="top"/>
    </xf>
    <xf numFmtId="49" fontId="111" fillId="0" borderId="33" xfId="680" applyNumberFormat="1" applyFont="1" applyBorder="1" applyAlignment="1">
      <alignment horizontal="left"/>
    </xf>
    <xf numFmtId="49" fontId="111" fillId="0" borderId="34" xfId="680" applyNumberFormat="1" applyFont="1" applyBorder="1" applyAlignment="1">
      <alignment horizontal="left"/>
    </xf>
    <xf numFmtId="4" fontId="81" fillId="0" borderId="35" xfId="680" applyNumberFormat="1" applyFont="1" applyBorder="1" applyAlignment="1">
      <alignment horizontal="justify" wrapText="1"/>
    </xf>
    <xf numFmtId="4" fontId="81" fillId="0" borderId="35" xfId="680" applyNumberFormat="1" applyFont="1" applyBorder="1" applyAlignment="1">
      <alignment horizontal="center" wrapText="1"/>
    </xf>
    <xf numFmtId="4" fontId="18" fillId="0" borderId="35" xfId="680" applyNumberFormat="1" applyFont="1" applyBorder="1" applyAlignment="1">
      <alignment horizontal="center"/>
    </xf>
    <xf numFmtId="49" fontId="111" fillId="3" borderId="33" xfId="680" applyNumberFormat="1" applyFont="1" applyFill="1" applyBorder="1" applyAlignment="1">
      <alignment horizontal="left"/>
    </xf>
    <xf numFmtId="49" fontId="111" fillId="3" borderId="38" xfId="680" applyNumberFormat="1" applyFont="1" applyFill="1" applyBorder="1" applyAlignment="1">
      <alignment horizontal="left"/>
    </xf>
    <xf numFmtId="4" fontId="81" fillId="3" borderId="39" xfId="680" applyNumberFormat="1" applyFont="1" applyFill="1" applyBorder="1" applyAlignment="1">
      <alignment horizontal="justify" wrapText="1"/>
    </xf>
    <xf numFmtId="4" fontId="81" fillId="3" borderId="39" xfId="680" applyNumberFormat="1" applyFont="1" applyFill="1" applyBorder="1" applyAlignment="1">
      <alignment horizontal="center" wrapText="1"/>
    </xf>
    <xf numFmtId="4" fontId="18" fillId="3" borderId="39" xfId="680" applyNumberFormat="1" applyFont="1" applyFill="1" applyBorder="1" applyAlignment="1">
      <alignment horizontal="center"/>
    </xf>
    <xf numFmtId="49" fontId="111" fillId="0" borderId="38" xfId="680" applyNumberFormat="1" applyFont="1" applyBorder="1" applyAlignment="1">
      <alignment horizontal="left"/>
    </xf>
    <xf numFmtId="4" fontId="81" fillId="0" borderId="39" xfId="680" applyNumberFormat="1" applyFont="1" applyBorder="1" applyAlignment="1">
      <alignment horizontal="justify" wrapText="1"/>
    </xf>
    <xf numFmtId="4" fontId="81" fillId="0" borderId="39" xfId="680" applyNumberFormat="1" applyFont="1" applyBorder="1" applyAlignment="1">
      <alignment horizontal="center" wrapText="1"/>
    </xf>
    <xf numFmtId="4" fontId="18" fillId="0" borderId="39" xfId="680" applyNumberFormat="1" applyFont="1" applyBorder="1" applyAlignment="1">
      <alignment horizontal="center"/>
    </xf>
    <xf numFmtId="4" fontId="18" fillId="3" borderId="33" xfId="680" applyNumberFormat="1" applyFont="1" applyFill="1" applyBorder="1" applyAlignment="1">
      <alignment horizontal="justify" wrapText="1"/>
    </xf>
    <xf numFmtId="4" fontId="18" fillId="3" borderId="33" xfId="680" applyNumberFormat="1" applyFont="1" applyFill="1" applyBorder="1" applyAlignment="1">
      <alignment horizontal="center" wrapText="1"/>
    </xf>
    <xf numFmtId="4" fontId="18" fillId="3" borderId="33" xfId="680" applyNumberFormat="1" applyFont="1" applyFill="1" applyBorder="1" applyAlignment="1">
      <alignment horizontal="center"/>
    </xf>
    <xf numFmtId="4" fontId="18" fillId="0" borderId="33" xfId="680" applyNumberFormat="1" applyFont="1" applyBorder="1" applyAlignment="1">
      <alignment horizontal="justify" wrapText="1"/>
    </xf>
    <xf numFmtId="4" fontId="18" fillId="0" borderId="33" xfId="680" applyNumberFormat="1" applyFont="1" applyBorder="1" applyAlignment="1">
      <alignment horizontal="center" wrapText="1"/>
    </xf>
    <xf numFmtId="4" fontId="18" fillId="0" borderId="33" xfId="680" applyNumberFormat="1" applyFont="1" applyBorder="1" applyAlignment="1">
      <alignment horizontal="center"/>
    </xf>
    <xf numFmtId="49" fontId="107" fillId="0" borderId="33" xfId="680" applyNumberFormat="1" applyFont="1" applyBorder="1"/>
    <xf numFmtId="0" fontId="83" fillId="0" borderId="33" xfId="679" applyFont="1" applyBorder="1" applyAlignment="1">
      <alignment horizontal="left"/>
    </xf>
    <xf numFmtId="0" fontId="27" fillId="0" borderId="33" xfId="679" applyFont="1" applyBorder="1" applyAlignment="1">
      <alignment horizontal="left" wrapText="1"/>
    </xf>
    <xf numFmtId="0" fontId="27" fillId="0" borderId="33" xfId="679" applyFont="1" applyBorder="1" applyAlignment="1">
      <alignment horizontal="center"/>
    </xf>
    <xf numFmtId="49" fontId="18" fillId="5" borderId="43" xfId="681" quotePrefix="1" applyNumberFormat="1" applyFont="1" applyFill="1" applyBorder="1" applyAlignment="1" applyProtection="1">
      <alignment horizontal="left" vertical="center"/>
    </xf>
    <xf numFmtId="49" fontId="18" fillId="5" borderId="44" xfId="681" quotePrefix="1" applyNumberFormat="1" applyFont="1" applyFill="1" applyBorder="1" applyAlignment="1" applyProtection="1">
      <alignment horizontal="right" vertical="center"/>
    </xf>
    <xf numFmtId="4" fontId="18" fillId="5" borderId="45" xfId="680" applyNumberFormat="1" applyFont="1" applyFill="1" applyBorder="1" applyAlignment="1">
      <alignment horizontal="left" vertical="center" wrapText="1"/>
    </xf>
    <xf numFmtId="4" fontId="17" fillId="5" borderId="46" xfId="680" applyNumberFormat="1" applyFont="1" applyFill="1" applyBorder="1" applyAlignment="1">
      <alignment horizontal="center" vertical="center" wrapText="1"/>
    </xf>
    <xf numFmtId="4" fontId="17" fillId="5" borderId="47" xfId="680" applyNumberFormat="1" applyFont="1" applyFill="1" applyBorder="1" applyAlignment="1">
      <alignment horizontal="center" vertical="center"/>
    </xf>
    <xf numFmtId="49" fontId="112" fillId="0" borderId="0" xfId="680" applyNumberFormat="1" applyFont="1" applyAlignment="1">
      <alignment horizontal="left" vertical="top"/>
    </xf>
    <xf numFmtId="4" fontId="10" fillId="0" borderId="0" xfId="680" applyNumberFormat="1" applyFont="1" applyAlignment="1">
      <alignment horizontal="justify" vertical="top" wrapText="1"/>
    </xf>
    <xf numFmtId="4" fontId="10" fillId="0" borderId="0" xfId="680" applyNumberFormat="1" applyFont="1" applyAlignment="1">
      <alignment horizontal="center" vertical="top" wrapText="1"/>
    </xf>
    <xf numFmtId="4" fontId="10" fillId="0" borderId="0" xfId="680" applyNumberFormat="1" applyFont="1" applyAlignment="1">
      <alignment horizontal="center" vertical="top"/>
    </xf>
    <xf numFmtId="4" fontId="113" fillId="0" borderId="0" xfId="680" applyNumberFormat="1" applyFont="1" applyAlignment="1">
      <alignment vertical="top"/>
    </xf>
    <xf numFmtId="4" fontId="112" fillId="0" borderId="0" xfId="680" applyNumberFormat="1" applyFont="1" applyAlignment="1">
      <alignment vertical="top"/>
    </xf>
    <xf numFmtId="49" fontId="107" fillId="0" borderId="0" xfId="680" applyNumberFormat="1" applyFont="1" applyAlignment="1">
      <alignment horizontal="left" vertical="top"/>
    </xf>
    <xf numFmtId="4" fontId="114" fillId="0" borderId="0" xfId="680" applyNumberFormat="1" applyFont="1" applyAlignment="1">
      <alignment horizontal="justify" vertical="top" wrapText="1"/>
    </xf>
    <xf numFmtId="0" fontId="30" fillId="0" borderId="51" xfId="683" applyFont="1" applyBorder="1" applyAlignment="1">
      <alignment horizontal="left" vertical="top"/>
    </xf>
    <xf numFmtId="0" fontId="30" fillId="0" borderId="52" xfId="683" applyFont="1" applyBorder="1" applyAlignment="1">
      <alignment horizontal="center" vertical="top"/>
    </xf>
    <xf numFmtId="4" fontId="30" fillId="0" borderId="52" xfId="683" applyNumberFormat="1" applyFont="1" applyBorder="1" applyAlignment="1">
      <alignment horizontal="center" vertical="top"/>
    </xf>
    <xf numFmtId="4" fontId="108" fillId="0" borderId="52" xfId="683" applyNumberFormat="1" applyFont="1" applyBorder="1" applyAlignment="1">
      <alignment horizontal="center" vertical="top"/>
    </xf>
    <xf numFmtId="4" fontId="115" fillId="0" borderId="53" xfId="683" applyNumberFormat="1" applyFont="1" applyBorder="1" applyAlignment="1">
      <alignment horizontal="right" vertical="center"/>
    </xf>
    <xf numFmtId="0" fontId="112" fillId="0" borderId="0" xfId="680" applyFont="1" applyAlignment="1">
      <alignment horizontal="left" vertical="top"/>
    </xf>
    <xf numFmtId="0" fontId="30" fillId="0" borderId="0" xfId="683" applyFont="1" applyAlignment="1">
      <alignment horizontal="left" vertical="top"/>
    </xf>
    <xf numFmtId="0" fontId="30" fillId="0" borderId="0" xfId="683" applyFont="1" applyAlignment="1">
      <alignment horizontal="center" vertical="top"/>
    </xf>
    <xf numFmtId="4" fontId="30" fillId="0" borderId="0" xfId="683" applyNumberFormat="1" applyFont="1" applyAlignment="1">
      <alignment horizontal="center" vertical="top"/>
    </xf>
    <xf numFmtId="4" fontId="108" fillId="0" borderId="0" xfId="683" applyNumberFormat="1" applyFont="1" applyAlignment="1">
      <alignment horizontal="center" vertical="top"/>
    </xf>
    <xf numFmtId="4" fontId="116" fillId="0" borderId="0" xfId="683" applyNumberFormat="1" applyFont="1" applyAlignment="1">
      <alignment horizontal="right" vertical="center"/>
    </xf>
    <xf numFmtId="49" fontId="107" fillId="0" borderId="41" xfId="680" applyNumberFormat="1" applyFont="1" applyBorder="1" applyAlignment="1">
      <alignment vertical="top"/>
    </xf>
    <xf numFmtId="49" fontId="117" fillId="0" borderId="54" xfId="680" applyNumberFormat="1" applyFont="1" applyBorder="1" applyAlignment="1">
      <alignment horizontal="left" vertical="center"/>
    </xf>
    <xf numFmtId="0" fontId="118" fillId="0" borderId="54" xfId="680" applyFont="1" applyBorder="1" applyAlignment="1">
      <alignment vertical="center"/>
    </xf>
    <xf numFmtId="4" fontId="119" fillId="0" borderId="33" xfId="680" applyNumberFormat="1" applyFont="1" applyBorder="1" applyAlignment="1">
      <alignment horizontal="justify" vertical="center" wrapText="1"/>
    </xf>
    <xf numFmtId="4" fontId="107" fillId="0" borderId="0" xfId="680" applyNumberFormat="1" applyFont="1" applyAlignment="1">
      <alignment horizontal="center" vertical="top" wrapText="1"/>
    </xf>
    <xf numFmtId="0" fontId="107" fillId="0" borderId="55" xfId="680" applyFont="1" applyBorder="1" applyAlignment="1">
      <alignment vertical="top"/>
    </xf>
    <xf numFmtId="0" fontId="18" fillId="0" borderId="33" xfId="680" applyFont="1" applyBorder="1" applyAlignment="1">
      <alignment horizontal="left" vertical="top"/>
    </xf>
    <xf numFmtId="0" fontId="9" fillId="0" borderId="33" xfId="679" applyFont="1" applyBorder="1" applyAlignment="1">
      <alignment vertical="top" wrapText="1"/>
    </xf>
    <xf numFmtId="1" fontId="10" fillId="0" borderId="33" xfId="679" applyNumberFormat="1" applyFont="1" applyBorder="1" applyAlignment="1">
      <alignment horizontal="center" vertical="top"/>
    </xf>
    <xf numFmtId="4" fontId="30" fillId="0" borderId="33" xfId="683" applyNumberFormat="1" applyFont="1" applyBorder="1" applyAlignment="1">
      <alignment horizontal="center" vertical="top"/>
    </xf>
    <xf numFmtId="4" fontId="42" fillId="52" borderId="33" xfId="679" applyNumberFormat="1" applyFont="1" applyFill="1" applyBorder="1" applyAlignment="1" applyProtection="1">
      <alignment horizontal="center" vertical="top"/>
      <protection locked="0"/>
    </xf>
    <xf numFmtId="4" fontId="42" fillId="0" borderId="33" xfId="679" applyNumberFormat="1" applyFont="1" applyBorder="1" applyAlignment="1">
      <alignment horizontal="right" vertical="top"/>
    </xf>
    <xf numFmtId="0" fontId="9" fillId="0" borderId="33" xfId="679" applyFont="1" applyBorder="1" applyAlignment="1">
      <alignment horizontal="left" vertical="top" wrapText="1"/>
    </xf>
    <xf numFmtId="176" fontId="10" fillId="0" borderId="33" xfId="679" applyNumberFormat="1" applyFont="1" applyBorder="1" applyAlignment="1">
      <alignment horizontal="center" vertical="top"/>
    </xf>
    <xf numFmtId="0" fontId="10" fillId="0" borderId="33" xfId="679" applyFont="1" applyBorder="1" applyAlignment="1">
      <alignment horizontal="center" vertical="top"/>
    </xf>
    <xf numFmtId="0" fontId="10" fillId="0" borderId="33" xfId="680" applyFont="1" applyBorder="1" applyAlignment="1">
      <alignment horizontal="left" vertical="top"/>
    </xf>
    <xf numFmtId="0" fontId="86" fillId="0" borderId="33" xfId="679" applyFont="1" applyBorder="1" applyAlignment="1">
      <alignment horizontal="left" vertical="top" wrapText="1"/>
    </xf>
    <xf numFmtId="4" fontId="42" fillId="53" borderId="33" xfId="679" applyNumberFormat="1" applyFont="1" applyFill="1" applyBorder="1" applyAlignment="1">
      <alignment horizontal="center" vertical="top"/>
    </xf>
    <xf numFmtId="4" fontId="42" fillId="53" borderId="33" xfId="679" applyNumberFormat="1" applyFont="1" applyFill="1" applyBorder="1" applyAlignment="1">
      <alignment horizontal="right" vertical="top"/>
    </xf>
    <xf numFmtId="0" fontId="10" fillId="0" borderId="33" xfId="684" applyFont="1" applyBorder="1" applyAlignment="1">
      <alignment vertical="top" wrapText="1"/>
    </xf>
    <xf numFmtId="49" fontId="10" fillId="0" borderId="33" xfId="685" applyNumberFormat="1" applyFont="1" applyBorder="1" applyAlignment="1">
      <alignment horizontal="center" vertical="top"/>
    </xf>
    <xf numFmtId="3" fontId="10" fillId="0" borderId="33" xfId="685" applyNumberFormat="1" applyFont="1" applyBorder="1" applyAlignment="1">
      <alignment horizontal="center" vertical="top"/>
    </xf>
    <xf numFmtId="0" fontId="30" fillId="0" borderId="33" xfId="683" applyFont="1" applyBorder="1" applyAlignment="1">
      <alignment horizontal="left" vertical="top"/>
    </xf>
    <xf numFmtId="0" fontId="30" fillId="0" borderId="33" xfId="683" applyFont="1" applyBorder="1" applyAlignment="1">
      <alignment horizontal="center" vertical="top"/>
    </xf>
    <xf numFmtId="0" fontId="30" fillId="0" borderId="33" xfId="683" applyFont="1" applyBorder="1" applyAlignment="1">
      <alignment horizontal="left" vertical="top" wrapText="1"/>
    </xf>
    <xf numFmtId="4" fontId="81" fillId="0" borderId="33" xfId="683" applyNumberFormat="1" applyFont="1" applyBorder="1" applyAlignment="1">
      <alignment horizontal="right" vertical="center"/>
    </xf>
    <xf numFmtId="49" fontId="42" fillId="0" borderId="33" xfId="680" applyNumberFormat="1" applyFont="1" applyBorder="1" applyAlignment="1">
      <alignment horizontal="left" vertical="top"/>
    </xf>
    <xf numFmtId="4" fontId="42" fillId="53" borderId="33" xfId="686" applyNumberFormat="1" applyFont="1" applyFill="1" applyBorder="1" applyAlignment="1">
      <alignment horizontal="justify" vertical="top" wrapText="1"/>
    </xf>
    <xf numFmtId="4" fontId="42" fillId="0" borderId="33" xfId="680" applyNumberFormat="1" applyFont="1" applyBorder="1" applyAlignment="1">
      <alignment horizontal="center" vertical="top" wrapText="1"/>
    </xf>
    <xf numFmtId="49" fontId="107" fillId="0" borderId="33" xfId="679" applyNumberFormat="1" applyFont="1" applyBorder="1" applyAlignment="1">
      <alignment vertical="top"/>
    </xf>
    <xf numFmtId="49" fontId="111" fillId="5" borderId="33" xfId="679" applyNumberFormat="1" applyFont="1" applyFill="1" applyBorder="1" applyAlignment="1">
      <alignment vertical="center"/>
    </xf>
    <xf numFmtId="49" fontId="111" fillId="5" borderId="33" xfId="679" applyNumberFormat="1" applyFont="1" applyFill="1" applyBorder="1" applyAlignment="1">
      <alignment horizontal="left" vertical="center"/>
    </xf>
    <xf numFmtId="4" fontId="111" fillId="5" borderId="33" xfId="679" applyNumberFormat="1" applyFont="1" applyFill="1" applyBorder="1" applyAlignment="1">
      <alignment horizontal="justify" vertical="center" wrapText="1"/>
    </xf>
    <xf numFmtId="4" fontId="111" fillId="5" borderId="33" xfId="679" applyNumberFormat="1" applyFont="1" applyFill="1" applyBorder="1" applyAlignment="1">
      <alignment horizontal="center" vertical="center" wrapText="1"/>
    </xf>
    <xf numFmtId="4" fontId="111" fillId="5" borderId="33" xfId="679" applyNumberFormat="1" applyFont="1" applyFill="1" applyBorder="1" applyAlignment="1">
      <alignment horizontal="center" vertical="center"/>
    </xf>
    <xf numFmtId="4" fontId="111" fillId="5" borderId="33" xfId="679" applyNumberFormat="1" applyFont="1" applyFill="1" applyBorder="1" applyAlignment="1">
      <alignment vertical="center"/>
    </xf>
    <xf numFmtId="49" fontId="42" fillId="0" borderId="0" xfId="680" applyNumberFormat="1" applyFont="1" applyAlignment="1">
      <alignment horizontal="left" vertical="top"/>
    </xf>
    <xf numFmtId="49" fontId="42" fillId="0" borderId="0" xfId="680" applyNumberFormat="1" applyFont="1" applyAlignment="1">
      <alignment vertical="top"/>
    </xf>
    <xf numFmtId="49" fontId="42" fillId="53" borderId="33" xfId="680" applyNumberFormat="1" applyFont="1" applyFill="1" applyBorder="1" applyAlignment="1">
      <alignment horizontal="left" vertical="top"/>
    </xf>
    <xf numFmtId="49" fontId="42" fillId="53" borderId="33" xfId="680" applyNumberFormat="1" applyFont="1" applyFill="1" applyBorder="1" applyAlignment="1">
      <alignment vertical="top"/>
    </xf>
    <xf numFmtId="0" fontId="27" fillId="53" borderId="33" xfId="679" applyFont="1" applyFill="1" applyBorder="1" applyAlignment="1">
      <alignment horizontal="left" vertical="top" wrapText="1"/>
    </xf>
    <xf numFmtId="4" fontId="10" fillId="53" borderId="33" xfId="680" applyNumberFormat="1" applyFont="1" applyFill="1" applyBorder="1" applyAlignment="1">
      <alignment horizontal="center" vertical="top" wrapText="1"/>
    </xf>
    <xf numFmtId="4" fontId="10" fillId="53" borderId="33" xfId="680" applyNumberFormat="1" applyFont="1" applyFill="1" applyBorder="1" applyAlignment="1">
      <alignment horizontal="center" vertical="top"/>
    </xf>
    <xf numFmtId="0" fontId="108" fillId="53" borderId="0" xfId="680" applyFont="1" applyFill="1"/>
    <xf numFmtId="0" fontId="107" fillId="53" borderId="0" xfId="680" applyFont="1" applyFill="1" applyAlignment="1">
      <alignment vertical="top"/>
    </xf>
    <xf numFmtId="0" fontId="10" fillId="53" borderId="33" xfId="679" applyFont="1" applyFill="1" applyBorder="1" applyAlignment="1">
      <alignment horizontal="left" vertical="top" wrapText="1"/>
    </xf>
    <xf numFmtId="49" fontId="42" fillId="0" borderId="33" xfId="680" applyNumberFormat="1" applyFont="1" applyBorder="1" applyAlignment="1">
      <alignment vertical="top"/>
    </xf>
    <xf numFmtId="0" fontId="10" fillId="0" borderId="33" xfId="679" applyFont="1" applyBorder="1" applyAlignment="1">
      <alignment horizontal="left" vertical="top" wrapText="1"/>
    </xf>
    <xf numFmtId="4" fontId="10" fillId="0" borderId="33" xfId="680" applyNumberFormat="1" applyFont="1" applyBorder="1" applyAlignment="1">
      <alignment horizontal="center" vertical="top" wrapText="1"/>
    </xf>
    <xf numFmtId="4" fontId="10" fillId="0" borderId="33" xfId="680" applyNumberFormat="1" applyFont="1" applyBorder="1" applyAlignment="1">
      <alignment horizontal="center" vertical="top"/>
    </xf>
    <xf numFmtId="0" fontId="10" fillId="0" borderId="0" xfId="679" applyFont="1" applyAlignment="1">
      <alignment horizontal="left" vertical="top" wrapText="1"/>
    </xf>
    <xf numFmtId="4" fontId="116" fillId="0" borderId="0" xfId="680" applyNumberFormat="1" applyFont="1" applyAlignment="1">
      <alignment horizontal="justify" vertical="top" wrapText="1"/>
    </xf>
    <xf numFmtId="49" fontId="10" fillId="0" borderId="0" xfId="680" applyNumberFormat="1" applyFont="1" applyAlignment="1">
      <alignment horizontal="left" vertical="top"/>
    </xf>
    <xf numFmtId="0" fontId="10" fillId="0" borderId="0" xfId="680" applyFont="1" applyAlignment="1">
      <alignment horizontal="left" vertical="top"/>
    </xf>
    <xf numFmtId="4" fontId="42" fillId="0" borderId="0" xfId="679" applyNumberFormat="1" applyFont="1" applyAlignment="1">
      <alignment horizontal="right" vertical="top"/>
    </xf>
    <xf numFmtId="4" fontId="116" fillId="0" borderId="56" xfId="680" applyNumberFormat="1" applyFont="1" applyBorder="1" applyAlignment="1">
      <alignment horizontal="justify" vertical="top" wrapText="1"/>
    </xf>
    <xf numFmtId="4" fontId="116" fillId="0" borderId="57" xfId="680" applyNumberFormat="1" applyFont="1" applyBorder="1" applyAlignment="1">
      <alignment horizontal="justify" vertical="top" wrapText="1"/>
    </xf>
    <xf numFmtId="4" fontId="116" fillId="0" borderId="58" xfId="680" applyNumberFormat="1" applyFont="1" applyBorder="1" applyAlignment="1">
      <alignment horizontal="justify" vertical="top" wrapText="1"/>
    </xf>
    <xf numFmtId="49" fontId="10" fillId="0" borderId="33" xfId="680" applyNumberFormat="1" applyFont="1" applyBorder="1" applyAlignment="1">
      <alignment horizontal="left" vertical="top"/>
    </xf>
    <xf numFmtId="0" fontId="121" fillId="0" borderId="33" xfId="680" applyFont="1" applyBorder="1" applyAlignment="1">
      <alignment horizontal="left" vertical="top"/>
    </xf>
    <xf numFmtId="4" fontId="107" fillId="0" borderId="33" xfId="680" applyNumberFormat="1" applyFont="1" applyBorder="1" applyAlignment="1">
      <alignment horizontal="center" vertical="top" wrapText="1"/>
    </xf>
    <xf numFmtId="4" fontId="107" fillId="0" borderId="33" xfId="680" applyNumberFormat="1" applyFont="1" applyBorder="1" applyAlignment="1">
      <alignment horizontal="center" vertical="top"/>
    </xf>
    <xf numFmtId="49" fontId="112" fillId="0" borderId="33" xfId="680" applyNumberFormat="1" applyFont="1" applyBorder="1" applyAlignment="1">
      <alignment horizontal="left" vertical="top"/>
    </xf>
    <xf numFmtId="0" fontId="107" fillId="0" borderId="33" xfId="680" applyFont="1" applyBorder="1" applyAlignment="1">
      <alignment vertical="top"/>
    </xf>
    <xf numFmtId="4" fontId="107" fillId="0" borderId="33" xfId="680" applyNumberFormat="1" applyFont="1" applyBorder="1" applyAlignment="1">
      <alignment vertical="top"/>
    </xf>
    <xf numFmtId="0" fontId="10" fillId="0" borderId="33" xfId="679" applyFont="1" applyBorder="1" applyAlignment="1">
      <alignment horizontal="left" vertical="top"/>
    </xf>
    <xf numFmtId="0" fontId="112" fillId="0" borderId="33" xfId="680" applyFont="1" applyBorder="1" applyAlignment="1">
      <alignment horizontal="left" vertical="top"/>
    </xf>
    <xf numFmtId="0" fontId="112" fillId="0" borderId="41" xfId="680" applyFont="1" applyBorder="1" applyAlignment="1">
      <alignment horizontal="left" vertical="top"/>
    </xf>
    <xf numFmtId="0" fontId="112" fillId="0" borderId="54" xfId="680" applyFont="1" applyBorder="1" applyAlignment="1">
      <alignment horizontal="left" vertical="top"/>
    </xf>
    <xf numFmtId="0" fontId="18" fillId="0" borderId="59" xfId="679" applyFont="1" applyBorder="1" applyAlignment="1">
      <alignment horizontal="left" vertical="top" wrapText="1"/>
    </xf>
    <xf numFmtId="4" fontId="122" fillId="0" borderId="0" xfId="683" applyNumberFormat="1" applyFont="1" applyAlignment="1">
      <alignment horizontal="right" vertical="center"/>
    </xf>
    <xf numFmtId="0" fontId="18" fillId="0" borderId="54" xfId="679" applyFont="1" applyBorder="1" applyAlignment="1">
      <alignment horizontal="left" vertical="top" wrapText="1"/>
    </xf>
    <xf numFmtId="49" fontId="123" fillId="0" borderId="33" xfId="680" applyNumberFormat="1" applyFont="1" applyBorder="1" applyAlignment="1">
      <alignment horizontal="left" vertical="center"/>
    </xf>
    <xf numFmtId="0" fontId="124" fillId="0" borderId="33" xfId="680" applyFont="1" applyBorder="1" applyAlignment="1">
      <alignment vertical="center"/>
    </xf>
    <xf numFmtId="0" fontId="125" fillId="0" borderId="33" xfId="680" applyFont="1" applyBorder="1" applyAlignment="1">
      <alignment horizontal="justify" vertical="center" wrapText="1"/>
    </xf>
    <xf numFmtId="0" fontId="10" fillId="0" borderId="33" xfId="680" applyFont="1" applyBorder="1" applyAlignment="1">
      <alignment horizontal="center" vertical="top" wrapText="1"/>
    </xf>
    <xf numFmtId="49" fontId="107" fillId="0" borderId="33" xfId="680" applyNumberFormat="1" applyFont="1" applyBorder="1" applyAlignment="1">
      <alignment horizontal="left" vertical="top"/>
    </xf>
    <xf numFmtId="0" fontId="10" fillId="0" borderId="33" xfId="680" applyFont="1" applyBorder="1" applyAlignment="1">
      <alignment horizontal="justify" vertical="top" wrapText="1"/>
    </xf>
    <xf numFmtId="0" fontId="26" fillId="0" borderId="33" xfId="679" applyFont="1" applyBorder="1" applyAlignment="1">
      <alignment horizontal="left" vertical="top" wrapText="1"/>
    </xf>
    <xf numFmtId="0" fontId="9" fillId="0" borderId="33" xfId="679" applyFont="1" applyBorder="1" applyAlignment="1">
      <alignment horizontal="center" vertical="top"/>
    </xf>
    <xf numFmtId="0" fontId="26" fillId="0" borderId="33" xfId="679" applyFont="1" applyBorder="1" applyAlignment="1">
      <alignment horizontal="left" vertical="top"/>
    </xf>
    <xf numFmtId="0" fontId="26" fillId="0" borderId="4" xfId="679" applyFont="1" applyBorder="1" applyAlignment="1">
      <alignment horizontal="left" vertical="top" wrapText="1"/>
    </xf>
    <xf numFmtId="0" fontId="9" fillId="0" borderId="58" xfId="679" applyFont="1" applyBorder="1" applyAlignment="1">
      <alignment horizontal="center" vertical="top"/>
    </xf>
    <xf numFmtId="4" fontId="42" fillId="0" borderId="58" xfId="679" applyNumberFormat="1" applyFont="1" applyBorder="1" applyAlignment="1">
      <alignment horizontal="right" vertical="top"/>
    </xf>
    <xf numFmtId="0" fontId="108" fillId="0" borderId="0" xfId="679" applyFont="1"/>
    <xf numFmtId="0" fontId="18" fillId="0" borderId="33" xfId="680" applyFont="1" applyBorder="1" applyAlignment="1">
      <alignment horizontal="justify" vertical="top" wrapText="1"/>
    </xf>
    <xf numFmtId="4" fontId="126" fillId="0" borderId="33" xfId="680" applyNumberFormat="1" applyFont="1" applyBorder="1" applyAlignment="1">
      <alignment vertical="top"/>
    </xf>
    <xf numFmtId="0" fontId="116" fillId="0" borderId="0" xfId="680" applyFont="1"/>
    <xf numFmtId="49" fontId="112" fillId="0" borderId="33" xfId="680" applyNumberFormat="1" applyFont="1" applyBorder="1" applyAlignment="1">
      <alignment vertical="top"/>
    </xf>
    <xf numFmtId="0" fontId="123" fillId="0" borderId="33" xfId="680" applyFont="1" applyBorder="1" applyAlignment="1">
      <alignment vertical="center"/>
    </xf>
    <xf numFmtId="0" fontId="18" fillId="0" borderId="33" xfId="680" applyFont="1" applyBorder="1" applyAlignment="1">
      <alignment horizontal="center" vertical="top" wrapText="1"/>
    </xf>
    <xf numFmtId="4" fontId="112" fillId="0" borderId="33" xfId="680" applyNumberFormat="1" applyFont="1" applyBorder="1" applyAlignment="1">
      <alignment vertical="top"/>
    </xf>
    <xf numFmtId="0" fontId="112" fillId="0" borderId="0" xfId="680" applyFont="1" applyAlignment="1">
      <alignment vertical="top"/>
    </xf>
    <xf numFmtId="0" fontId="116" fillId="0" borderId="0" xfId="679" applyFont="1"/>
    <xf numFmtId="0" fontId="112" fillId="0" borderId="33" xfId="680" applyFont="1" applyBorder="1" applyAlignment="1">
      <alignment vertical="top"/>
    </xf>
    <xf numFmtId="0" fontId="81" fillId="0" borderId="33" xfId="680" applyFont="1" applyBorder="1" applyAlignment="1">
      <alignment horizontal="justify" vertical="top" wrapText="1"/>
    </xf>
    <xf numFmtId="0" fontId="30" fillId="0" borderId="33" xfId="679" applyFont="1" applyBorder="1" applyAlignment="1">
      <alignment horizontal="center" vertical="top"/>
    </xf>
    <xf numFmtId="4" fontId="10" fillId="0" borderId="33" xfId="679" applyNumberFormat="1" applyFont="1" applyBorder="1" applyAlignment="1">
      <alignment horizontal="right" vertical="top"/>
    </xf>
    <xf numFmtId="0" fontId="127" fillId="0" borderId="0" xfId="679" applyFont="1" applyAlignment="1">
      <alignment vertical="top" wrapText="1"/>
    </xf>
    <xf numFmtId="0" fontId="18" fillId="0" borderId="0" xfId="680" applyFont="1" applyAlignment="1">
      <alignment horizontal="justify" vertical="top" wrapText="1"/>
    </xf>
    <xf numFmtId="0" fontId="10" fillId="0" borderId="0" xfId="680" applyFont="1" applyAlignment="1">
      <alignment horizontal="center" vertical="top" wrapText="1"/>
    </xf>
    <xf numFmtId="4" fontId="107" fillId="53" borderId="0" xfId="680" applyNumberFormat="1" applyFont="1" applyFill="1" applyAlignment="1">
      <alignment horizontal="center" vertical="top"/>
    </xf>
    <xf numFmtId="4" fontId="126" fillId="0" borderId="0" xfId="680" applyNumberFormat="1" applyFont="1" applyAlignment="1">
      <alignment vertical="top"/>
    </xf>
    <xf numFmtId="0" fontId="107" fillId="0" borderId="33" xfId="680" applyFont="1" applyBorder="1" applyAlignment="1">
      <alignment horizontal="center" vertical="top" wrapText="1"/>
    </xf>
    <xf numFmtId="0" fontId="10" fillId="0" borderId="0" xfId="680" applyFont="1" applyAlignment="1">
      <alignment horizontal="justify" vertical="top" wrapText="1"/>
    </xf>
    <xf numFmtId="0" fontId="18" fillId="0" borderId="41" xfId="680" applyFont="1" applyBorder="1" applyAlignment="1">
      <alignment vertical="top" wrapText="1"/>
    </xf>
    <xf numFmtId="0" fontId="18" fillId="0" borderId="54" xfId="680" applyFont="1" applyBorder="1" applyAlignment="1">
      <alignment vertical="top" wrapText="1"/>
    </xf>
    <xf numFmtId="0" fontId="18" fillId="0" borderId="42" xfId="680" applyFont="1" applyBorder="1" applyAlignment="1">
      <alignment vertical="top" wrapText="1"/>
    </xf>
    <xf numFmtId="174" fontId="81" fillId="5" borderId="42" xfId="679" applyNumberFormat="1" applyFont="1" applyFill="1" applyBorder="1" applyAlignment="1">
      <alignment vertical="center"/>
    </xf>
    <xf numFmtId="174" fontId="111" fillId="5" borderId="41" xfId="680" applyNumberFormat="1" applyFont="1" applyFill="1" applyBorder="1" applyAlignment="1">
      <alignment vertical="center"/>
    </xf>
    <xf numFmtId="0" fontId="12" fillId="0" borderId="1" xfId="687" quotePrefix="1" applyNumberFormat="1" applyFont="1" applyBorder="1" applyAlignment="1" applyProtection="1">
      <alignment horizontal="center" vertical="center"/>
    </xf>
    <xf numFmtId="49" fontId="12" fillId="0" borderId="2" xfId="687" quotePrefix="1" applyNumberFormat="1" applyFont="1" applyBorder="1" applyAlignment="1" applyProtection="1">
      <alignment horizontal="center" vertical="center"/>
    </xf>
    <xf numFmtId="4" fontId="12" fillId="0" borderId="2" xfId="687" applyNumberFormat="1" applyFont="1" applyBorder="1" applyAlignment="1" applyProtection="1">
      <alignment horizontal="center" vertical="center"/>
    </xf>
    <xf numFmtId="4" fontId="12" fillId="0" borderId="2" xfId="687" quotePrefix="1" applyNumberFormat="1" applyFont="1" applyBorder="1" applyAlignment="1" applyProtection="1">
      <alignment horizontal="center" vertical="center"/>
    </xf>
    <xf numFmtId="4" fontId="12" fillId="0" borderId="3" xfId="687" quotePrefix="1" applyNumberFormat="1" applyFont="1" applyBorder="1" applyAlignment="1" applyProtection="1">
      <alignment horizontal="center" vertical="center"/>
    </xf>
    <xf numFmtId="4" fontId="10" fillId="54" borderId="0" xfId="680" applyNumberFormat="1" applyFont="1" applyFill="1" applyAlignment="1">
      <alignment horizontal="center" vertical="top" wrapText="1"/>
    </xf>
    <xf numFmtId="4" fontId="18" fillId="54" borderId="0" xfId="680" applyNumberFormat="1" applyFont="1" applyFill="1" applyAlignment="1">
      <alignment horizontal="left" vertical="top"/>
    </xf>
    <xf numFmtId="4" fontId="13" fillId="2" borderId="4" xfId="3" quotePrefix="1" applyNumberFormat="1" applyFont="1" applyFill="1" applyBorder="1" applyAlignment="1" applyProtection="1">
      <alignment horizontal="right"/>
    </xf>
    <xf numFmtId="0" fontId="10" fillId="0" borderId="0" xfId="1" applyAlignment="1" applyProtection="1">
      <alignment horizontal="center" vertical="center"/>
    </xf>
    <xf numFmtId="0" fontId="10" fillId="0" borderId="0" xfId="1" applyProtection="1"/>
    <xf numFmtId="49" fontId="13" fillId="0" borderId="0" xfId="5" applyNumberFormat="1" applyFont="1" applyAlignment="1" applyProtection="1">
      <alignment horizontal="left" vertical="top"/>
    </xf>
    <xf numFmtId="0" fontId="16" fillId="0" borderId="7" xfId="671" applyFont="1" applyBorder="1" applyProtection="1"/>
    <xf numFmtId="0" fontId="15" fillId="0" borderId="0" xfId="1" applyFont="1" applyProtection="1"/>
    <xf numFmtId="0" fontId="19" fillId="49" borderId="5" xfId="365" quotePrefix="1" applyFont="1" applyFill="1" applyBorder="1" applyAlignment="1" applyProtection="1">
      <alignment horizontal="left" vertical="top" wrapText="1"/>
    </xf>
    <xf numFmtId="0" fontId="19" fillId="49" borderId="5" xfId="365" applyFont="1" applyFill="1" applyBorder="1" applyAlignment="1" applyProtection="1">
      <alignment horizontal="left" vertical="top" wrapText="1"/>
    </xf>
    <xf numFmtId="0" fontId="10" fillId="0" borderId="0" xfId="393" applyProtection="1"/>
    <xf numFmtId="0" fontId="14" fillId="0" borderId="5" xfId="365" applyFont="1" applyBorder="1" applyAlignment="1" applyProtection="1">
      <alignment horizontal="left" vertical="top" wrapText="1"/>
    </xf>
    <xf numFmtId="4" fontId="14" fillId="0" borderId="5" xfId="1" applyNumberFormat="1" applyFont="1" applyFill="1" applyBorder="1" applyAlignment="1" applyProtection="1">
      <alignment horizontal="center"/>
    </xf>
    <xf numFmtId="0" fontId="19" fillId="49" borderId="5" xfId="0" quotePrefix="1" applyFont="1" applyFill="1" applyBorder="1" applyAlignment="1" applyProtection="1">
      <alignment horizontal="left" vertical="top" wrapText="1"/>
    </xf>
    <xf numFmtId="0" fontId="19" fillId="49" borderId="5" xfId="0" applyFont="1" applyFill="1" applyBorder="1" applyAlignment="1" applyProtection="1">
      <alignment horizontal="left" vertical="top" wrapText="1"/>
    </xf>
    <xf numFmtId="0" fontId="14" fillId="0" borderId="5" xfId="1" applyFont="1" applyBorder="1" applyAlignment="1" applyProtection="1">
      <alignment horizontal="left" vertical="top" wrapText="1"/>
    </xf>
    <xf numFmtId="0" fontId="14" fillId="0" borderId="5" xfId="0" applyFont="1" applyBorder="1" applyAlignment="1" applyProtection="1">
      <alignment horizontal="left" vertical="top" wrapText="1"/>
    </xf>
    <xf numFmtId="4" fontId="14" fillId="0" borderId="5" xfId="1" applyNumberFormat="1" applyFont="1" applyBorder="1" applyAlignment="1" applyProtection="1">
      <alignment horizontal="center"/>
    </xf>
    <xf numFmtId="0" fontId="10" fillId="0" borderId="0" xfId="672" applyProtection="1"/>
    <xf numFmtId="3" fontId="14" fillId="0" borderId="5" xfId="1" applyNumberFormat="1" applyFont="1" applyBorder="1" applyAlignment="1" applyProtection="1">
      <alignment horizontal="center"/>
    </xf>
    <xf numFmtId="3" fontId="22" fillId="0" borderId="0" xfId="1" applyNumberFormat="1" applyFont="1" applyProtection="1"/>
    <xf numFmtId="4" fontId="22" fillId="0" borderId="0" xfId="1" applyNumberFormat="1" applyFont="1" applyProtection="1"/>
    <xf numFmtId="0" fontId="22" fillId="0" borderId="0" xfId="1" applyFont="1" applyProtection="1"/>
    <xf numFmtId="3" fontId="14" fillId="0" borderId="5" xfId="1" applyNumberFormat="1" applyFont="1" applyFill="1" applyBorder="1" applyAlignment="1" applyProtection="1">
      <alignment horizontal="center"/>
    </xf>
    <xf numFmtId="0" fontId="27" fillId="0" borderId="0" xfId="365" applyProtection="1"/>
    <xf numFmtId="2" fontId="23" fillId="0" borderId="0" xfId="7" applyNumberFormat="1" applyFont="1" applyProtection="1"/>
    <xf numFmtId="2" fontId="22" fillId="0" borderId="0" xfId="7" applyNumberFormat="1" applyFont="1" applyProtection="1"/>
    <xf numFmtId="0" fontId="19" fillId="49" borderId="5" xfId="4" applyFont="1" applyFill="1" applyBorder="1" applyAlignment="1" applyProtection="1">
      <alignment horizontal="left" vertical="top" wrapText="1"/>
    </xf>
    <xf numFmtId="1" fontId="14" fillId="0" borderId="5" xfId="7" applyNumberFormat="1" applyFont="1" applyBorder="1" applyAlignment="1" applyProtection="1">
      <alignment horizontal="center" wrapText="1"/>
    </xf>
    <xf numFmtId="1" fontId="14" fillId="0" borderId="5" xfId="7" applyNumberFormat="1" applyFont="1" applyBorder="1" applyAlignment="1" applyProtection="1">
      <alignment horizontal="left" vertical="top" wrapText="1"/>
    </xf>
    <xf numFmtId="0" fontId="101" fillId="0" borderId="5" xfId="0" applyFont="1" applyBorder="1" applyAlignment="1" applyProtection="1">
      <alignment horizontal="left" vertical="top" wrapText="1"/>
    </xf>
    <xf numFmtId="0" fontId="102" fillId="0" borderId="5" xfId="0" applyFont="1" applyBorder="1" applyAlignment="1" applyProtection="1">
      <alignment horizontal="left" vertical="top" wrapText="1"/>
    </xf>
    <xf numFmtId="4" fontId="14" fillId="0" borderId="4" xfId="1" applyNumberFormat="1" applyFont="1" applyBorder="1" applyAlignment="1" applyProtection="1">
      <alignment horizontal="center"/>
    </xf>
    <xf numFmtId="3" fontId="14" fillId="0" borderId="4" xfId="1" applyNumberFormat="1" applyFont="1" applyBorder="1" applyAlignment="1" applyProtection="1">
      <alignment horizontal="center"/>
    </xf>
    <xf numFmtId="4" fontId="14" fillId="0" borderId="4" xfId="1" applyNumberFormat="1" applyFont="1" applyBorder="1" applyAlignment="1" applyProtection="1">
      <alignment horizontal="right"/>
    </xf>
    <xf numFmtId="0" fontId="19" fillId="49" borderId="4" xfId="365" quotePrefix="1" applyFont="1" applyFill="1" applyBorder="1" applyAlignment="1" applyProtection="1">
      <alignment horizontal="left" vertical="top" wrapText="1"/>
    </xf>
    <xf numFmtId="0" fontId="19" fillId="49" borderId="4" xfId="365" applyFont="1" applyFill="1" applyBorder="1" applyAlignment="1" applyProtection="1">
      <alignment horizontal="left" vertical="top" wrapText="1"/>
    </xf>
    <xf numFmtId="0" fontId="14" fillId="0" borderId="5" xfId="0" quotePrefix="1" applyFont="1" applyBorder="1" applyAlignment="1" applyProtection="1">
      <alignment horizontal="left" vertical="top" wrapText="1"/>
    </xf>
    <xf numFmtId="0" fontId="14" fillId="0" borderId="5" xfId="0" quotePrefix="1" applyFont="1" applyFill="1" applyBorder="1" applyAlignment="1" applyProtection="1">
      <alignment horizontal="left" vertical="top" wrapText="1"/>
    </xf>
    <xf numFmtId="0" fontId="0" fillId="0" borderId="0" xfId="0" applyProtection="1"/>
    <xf numFmtId="3" fontId="14" fillId="0" borderId="0" xfId="1" applyNumberFormat="1" applyFont="1" applyFill="1" applyAlignment="1" applyProtection="1">
      <alignment horizontal="center"/>
    </xf>
    <xf numFmtId="4" fontId="10" fillId="0" borderId="0" xfId="1" applyNumberFormat="1" applyAlignment="1" applyProtection="1">
      <alignment horizontal="right"/>
    </xf>
    <xf numFmtId="4" fontId="14" fillId="0" borderId="0" xfId="1" applyNumberFormat="1" applyFont="1" applyFill="1" applyAlignment="1" applyProtection="1">
      <alignment horizontal="center"/>
    </xf>
    <xf numFmtId="2" fontId="23" fillId="50" borderId="0" xfId="7" applyNumberFormat="1" applyFont="1" applyFill="1" applyProtection="1"/>
    <xf numFmtId="2" fontId="22" fillId="50" borderId="0" xfId="7" applyNumberFormat="1" applyFont="1" applyFill="1" applyProtection="1"/>
    <xf numFmtId="3" fontId="22" fillId="50" borderId="0" xfId="1" applyNumberFormat="1" applyFont="1" applyFill="1" applyProtection="1"/>
    <xf numFmtId="4" fontId="22" fillId="50" borderId="0" xfId="1" applyNumberFormat="1" applyFont="1" applyFill="1" applyProtection="1"/>
    <xf numFmtId="0" fontId="22" fillId="50" borderId="0" xfId="1" applyFont="1" applyFill="1" applyProtection="1"/>
    <xf numFmtId="2" fontId="23" fillId="51" borderId="0" xfId="7" applyNumberFormat="1" applyFont="1" applyFill="1" applyProtection="1"/>
    <xf numFmtId="2" fontId="22" fillId="51" borderId="0" xfId="7" applyNumberFormat="1" applyFont="1" applyFill="1" applyProtection="1"/>
    <xf numFmtId="3" fontId="22" fillId="51" borderId="0" xfId="1" applyNumberFormat="1" applyFont="1" applyFill="1" applyProtection="1"/>
    <xf numFmtId="4" fontId="22" fillId="51" borderId="0" xfId="1" applyNumberFormat="1" applyFont="1" applyFill="1" applyProtection="1"/>
    <xf numFmtId="0" fontId="22" fillId="51" borderId="0" xfId="1" applyFont="1" applyFill="1" applyProtection="1"/>
    <xf numFmtId="3" fontId="14" fillId="0" borderId="0" xfId="1" applyNumberFormat="1" applyFont="1" applyAlignment="1" applyProtection="1">
      <alignment horizontal="center"/>
    </xf>
    <xf numFmtId="0" fontId="10" fillId="0" borderId="0" xfId="393" applyAlignment="1" applyProtection="1">
      <alignment horizontal="center"/>
    </xf>
    <xf numFmtId="0" fontId="14" fillId="0" borderId="5" xfId="365" applyFont="1" applyFill="1" applyBorder="1" applyAlignment="1" applyProtection="1">
      <alignment horizontal="left" vertical="top" wrapText="1"/>
    </xf>
    <xf numFmtId="0" fontId="10" fillId="0" borderId="5" xfId="659" applyFont="1" applyBorder="1" applyAlignment="1" applyProtection="1">
      <alignment horizontal="center"/>
    </xf>
    <xf numFmtId="0" fontId="14" fillId="0" borderId="5" xfId="659" applyFont="1" applyBorder="1" applyAlignment="1" applyProtection="1">
      <alignment horizontal="center"/>
    </xf>
    <xf numFmtId="0" fontId="14" fillId="0" borderId="5" xfId="365" quotePrefix="1" applyFont="1" applyBorder="1" applyAlignment="1" applyProtection="1">
      <alignment horizontal="left" vertical="top" wrapText="1"/>
    </xf>
    <xf numFmtId="4" fontId="10" fillId="0" borderId="5" xfId="4" applyNumberFormat="1" applyBorder="1" applyAlignment="1" applyProtection="1">
      <alignment horizontal="right"/>
    </xf>
    <xf numFmtId="0" fontId="14" fillId="0" borderId="5" xfId="4" applyFont="1" applyBorder="1" applyAlignment="1" applyProtection="1">
      <alignment horizontal="left" vertical="top" wrapText="1"/>
    </xf>
    <xf numFmtId="0" fontId="19" fillId="49" borderId="5" xfId="673" applyFont="1" applyFill="1" applyBorder="1" applyAlignment="1" applyProtection="1">
      <alignment horizontal="left" vertical="top" wrapText="1"/>
    </xf>
    <xf numFmtId="0" fontId="25" fillId="0" borderId="5" xfId="673" applyFont="1" applyBorder="1" applyAlignment="1" applyProtection="1">
      <alignment horizontal="center" wrapText="1"/>
    </xf>
    <xf numFmtId="4" fontId="10" fillId="0" borderId="5" xfId="1" applyNumberFormat="1" applyBorder="1" applyAlignment="1" applyProtection="1">
      <alignment horizontal="center"/>
    </xf>
    <xf numFmtId="4" fontId="10" fillId="0" borderId="5" xfId="1" applyNumberFormat="1" applyBorder="1" applyAlignment="1" applyProtection="1">
      <alignment horizontal="right"/>
    </xf>
    <xf numFmtId="0" fontId="14" fillId="0" borderId="5" xfId="673" applyFont="1" applyBorder="1" applyAlignment="1" applyProtection="1">
      <alignment horizontal="left" vertical="top" wrapText="1"/>
    </xf>
    <xf numFmtId="0" fontId="14" fillId="0" borderId="5" xfId="673" applyFont="1" applyBorder="1" applyAlignment="1" applyProtection="1">
      <alignment horizontal="center" wrapText="1"/>
    </xf>
    <xf numFmtId="4" fontId="14" fillId="0" borderId="5" xfId="4" applyNumberFormat="1" applyFont="1" applyBorder="1" applyAlignment="1" applyProtection="1">
      <alignment horizontal="right"/>
    </xf>
    <xf numFmtId="0" fontId="14" fillId="0" borderId="5" xfId="1" applyFont="1" applyBorder="1" applyAlignment="1" applyProtection="1">
      <alignment horizontal="center" wrapText="1"/>
    </xf>
    <xf numFmtId="0" fontId="26" fillId="0" borderId="5" xfId="674" applyFont="1" applyBorder="1" applyAlignment="1" applyProtection="1">
      <alignment horizontal="left" vertical="top" wrapText="1"/>
    </xf>
    <xf numFmtId="0" fontId="26" fillId="0" borderId="5" xfId="674" applyFont="1" applyBorder="1" applyAlignment="1" applyProtection="1">
      <alignment horizontal="center" wrapText="1"/>
    </xf>
    <xf numFmtId="0" fontId="19" fillId="49" borderId="5" xfId="675" applyFont="1" applyFill="1" applyBorder="1" applyAlignment="1" applyProtection="1">
      <alignment horizontal="left" vertical="top" wrapText="1"/>
    </xf>
    <xf numFmtId="0" fontId="10" fillId="0" borderId="5" xfId="1" applyBorder="1" applyAlignment="1" applyProtection="1">
      <alignment horizontal="center" wrapText="1"/>
    </xf>
    <xf numFmtId="0" fontId="14" fillId="0" borderId="5" xfId="675" applyFont="1" applyBorder="1" applyAlignment="1" applyProtection="1">
      <alignment horizontal="left" vertical="top" wrapText="1"/>
    </xf>
    <xf numFmtId="0" fontId="14" fillId="0" borderId="5" xfId="675" applyFont="1" applyBorder="1" applyAlignment="1" applyProtection="1">
      <alignment horizontal="center" wrapText="1"/>
    </xf>
    <xf numFmtId="0" fontId="26" fillId="0" borderId="5" xfId="675" applyFont="1" applyBorder="1" applyAlignment="1" applyProtection="1">
      <alignment horizontal="left" vertical="top" wrapText="1"/>
    </xf>
    <xf numFmtId="0" fontId="26" fillId="0" borderId="5" xfId="675" applyFont="1" applyBorder="1" applyAlignment="1" applyProtection="1">
      <alignment horizontal="center" wrapText="1"/>
    </xf>
    <xf numFmtId="0" fontId="19" fillId="49" borderId="5" xfId="671" applyFont="1" applyFill="1" applyBorder="1" applyAlignment="1" applyProtection="1">
      <alignment horizontal="left" vertical="top" wrapText="1"/>
    </xf>
    <xf numFmtId="0" fontId="14" fillId="0" borderId="5" xfId="671" applyFont="1" applyBorder="1" applyAlignment="1" applyProtection="1">
      <alignment horizontal="center" wrapText="1"/>
    </xf>
    <xf numFmtId="4" fontId="10" fillId="0" borderId="5" xfId="4" applyNumberFormat="1" applyBorder="1" applyAlignment="1" applyProtection="1">
      <alignment horizontal="center"/>
    </xf>
    <xf numFmtId="0" fontId="14" fillId="0" borderId="5" xfId="671" applyFont="1" applyBorder="1" applyAlignment="1" applyProtection="1">
      <alignment horizontal="left" vertical="top" wrapText="1"/>
    </xf>
    <xf numFmtId="4" fontId="14" fillId="0" borderId="5" xfId="4" applyNumberFormat="1" applyFont="1" applyFill="1" applyBorder="1" applyAlignment="1" applyProtection="1">
      <alignment horizontal="center"/>
    </xf>
    <xf numFmtId="0" fontId="14" fillId="0" borderId="5" xfId="671" applyFont="1" applyBorder="1" applyAlignment="1" applyProtection="1">
      <alignment horizontal="center"/>
    </xf>
    <xf numFmtId="3" fontId="14" fillId="0" borderId="5" xfId="4" applyNumberFormat="1" applyFont="1" applyBorder="1" applyAlignment="1" applyProtection="1">
      <alignment horizontal="center"/>
    </xf>
    <xf numFmtId="0" fontId="14" fillId="0" borderId="5" xfId="1" applyFont="1" applyBorder="1" applyAlignment="1" applyProtection="1">
      <alignment horizontal="center"/>
    </xf>
    <xf numFmtId="4" fontId="14" fillId="0" borderId="5" xfId="1" applyNumberFormat="1" applyFont="1" applyBorder="1" applyAlignment="1" applyProtection="1">
      <alignment horizontal="right"/>
    </xf>
    <xf numFmtId="0" fontId="19" fillId="49" borderId="5" xfId="374" applyFont="1" applyFill="1" applyBorder="1" applyAlignment="1" applyProtection="1">
      <alignment horizontal="left" vertical="top" wrapText="1"/>
    </xf>
    <xf numFmtId="0" fontId="27" fillId="0" borderId="5" xfId="653" applyFont="1" applyBorder="1" applyAlignment="1" applyProtection="1">
      <alignment horizontal="center" wrapText="1"/>
    </xf>
    <xf numFmtId="4" fontId="27" fillId="0" borderId="5" xfId="653" applyNumberFormat="1" applyFont="1" applyBorder="1" applyAlignment="1" applyProtection="1">
      <alignment horizontal="center" wrapText="1"/>
    </xf>
    <xf numFmtId="4" fontId="27" fillId="0" borderId="5" xfId="653" applyNumberFormat="1" applyFont="1" applyBorder="1" applyAlignment="1" applyProtection="1">
      <alignment horizontal="right" wrapText="1"/>
    </xf>
    <xf numFmtId="0" fontId="90" fillId="0" borderId="5" xfId="653" applyFont="1" applyBorder="1" applyAlignment="1" applyProtection="1">
      <alignment horizontal="left" vertical="top" wrapText="1"/>
    </xf>
    <xf numFmtId="0" fontId="90" fillId="0" borderId="5" xfId="650" applyFont="1" applyBorder="1" applyAlignment="1" applyProtection="1">
      <alignment horizontal="center"/>
    </xf>
    <xf numFmtId="4" fontId="90" fillId="0" borderId="5" xfId="650" applyNumberFormat="1" applyFont="1" applyBorder="1" applyAlignment="1" applyProtection="1">
      <alignment horizontal="center"/>
    </xf>
    <xf numFmtId="4" fontId="90" fillId="0" borderId="5" xfId="650" applyNumberFormat="1" applyFont="1" applyBorder="1" applyProtection="1"/>
    <xf numFmtId="0" fontId="94" fillId="0" borderId="5" xfId="365" applyFont="1" applyBorder="1" applyAlignment="1" applyProtection="1">
      <alignment vertical="top" wrapText="1"/>
    </xf>
    <xf numFmtId="0" fontId="96" fillId="0" borderId="5" xfId="365" applyFont="1" applyBorder="1" applyAlignment="1" applyProtection="1">
      <alignment horizontal="left" vertical="top" wrapText="1"/>
    </xf>
    <xf numFmtId="0" fontId="14" fillId="0" borderId="5" xfId="11" applyFont="1" applyBorder="1" applyAlignment="1" applyProtection="1">
      <alignment horizontal="center"/>
    </xf>
    <xf numFmtId="0" fontId="96" fillId="0" borderId="5" xfId="365" applyFont="1" applyBorder="1" applyAlignment="1" applyProtection="1">
      <alignment vertical="top" wrapText="1"/>
    </xf>
    <xf numFmtId="0" fontId="98" fillId="0" borderId="5" xfId="653" applyFont="1" applyBorder="1" applyAlignment="1" applyProtection="1">
      <alignment horizontal="left" vertical="top" wrapText="1"/>
    </xf>
    <xf numFmtId="0" fontId="14" fillId="0" borderId="5" xfId="365" applyFont="1" applyBorder="1" applyAlignment="1" applyProtection="1">
      <alignment horizontal="center"/>
    </xf>
    <xf numFmtId="0" fontId="9" fillId="0" borderId="5" xfId="365" applyFont="1" applyBorder="1" applyAlignment="1" applyProtection="1">
      <alignment horizontal="center"/>
    </xf>
    <xf numFmtId="4" fontId="9" fillId="0" borderId="5" xfId="365" applyNumberFormat="1" applyFont="1" applyBorder="1" applyAlignment="1" applyProtection="1">
      <alignment horizontal="center"/>
    </xf>
    <xf numFmtId="4" fontId="9" fillId="0" borderId="5" xfId="365" applyNumberFormat="1" applyFont="1" applyBorder="1" applyAlignment="1" applyProtection="1">
      <alignment horizontal="right"/>
    </xf>
    <xf numFmtId="0" fontId="14" fillId="0" borderId="5" xfId="365" applyFont="1" applyBorder="1" applyAlignment="1" applyProtection="1">
      <alignment vertical="top" wrapText="1"/>
    </xf>
    <xf numFmtId="4" fontId="14" fillId="0" borderId="5" xfId="0" applyNumberFormat="1" applyFont="1" applyBorder="1" applyAlignment="1" applyProtection="1">
      <alignment horizontal="center"/>
    </xf>
    <xf numFmtId="4" fontId="14" fillId="0" borderId="5" xfId="11" applyNumberFormat="1" applyFont="1" applyBorder="1" applyAlignment="1" applyProtection="1">
      <alignment horizontal="right"/>
    </xf>
    <xf numFmtId="0" fontId="19" fillId="3" borderId="8" xfId="4" applyFont="1" applyFill="1" applyBorder="1" applyAlignment="1" applyProtection="1">
      <alignment horizontal="left" vertical="top" wrapText="1"/>
    </xf>
    <xf numFmtId="0" fontId="10" fillId="0" borderId="0" xfId="1" applyAlignment="1" applyProtection="1">
      <alignment horizontal="center"/>
    </xf>
    <xf numFmtId="4" fontId="10" fillId="0" borderId="0" xfId="1" applyNumberFormat="1" applyAlignment="1" applyProtection="1">
      <alignment horizontal="center"/>
    </xf>
    <xf numFmtId="4" fontId="10" fillId="2" borderId="4" xfId="4" applyNumberFormat="1" applyFill="1" applyBorder="1" applyAlignment="1" applyProtection="1">
      <alignment horizontal="center"/>
    </xf>
    <xf numFmtId="4" fontId="10" fillId="47" borderId="5" xfId="4" applyNumberFormat="1" applyFill="1" applyBorder="1" applyAlignment="1" applyProtection="1">
      <alignment horizontal="center"/>
    </xf>
    <xf numFmtId="4" fontId="10" fillId="0" borderId="6" xfId="4" applyNumberFormat="1" applyBorder="1" applyAlignment="1" applyProtection="1">
      <alignment horizontal="center"/>
    </xf>
    <xf numFmtId="4" fontId="10" fillId="0" borderId="0" xfId="4" applyNumberFormat="1" applyAlignment="1" applyProtection="1">
      <alignment horizontal="center"/>
    </xf>
    <xf numFmtId="4" fontId="10" fillId="0" borderId="7" xfId="4" applyNumberFormat="1" applyBorder="1" applyAlignment="1" applyProtection="1">
      <alignment horizontal="center"/>
    </xf>
    <xf numFmtId="4" fontId="15" fillId="49" borderId="4" xfId="4" applyNumberFormat="1" applyFont="1" applyFill="1" applyBorder="1" applyAlignment="1" applyProtection="1">
      <alignment horizontal="center"/>
    </xf>
    <xf numFmtId="4" fontId="15" fillId="0" borderId="4" xfId="4" applyNumberFormat="1" applyFont="1" applyBorder="1" applyAlignment="1" applyProtection="1">
      <alignment horizontal="center"/>
    </xf>
    <xf numFmtId="4" fontId="15" fillId="0" borderId="9" xfId="4" applyNumberFormat="1" applyFont="1" applyBorder="1" applyAlignment="1" applyProtection="1">
      <alignment horizontal="center"/>
    </xf>
    <xf numFmtId="4" fontId="10" fillId="47" borderId="27" xfId="4" applyNumberFormat="1" applyFill="1" applyBorder="1" applyAlignment="1" applyProtection="1">
      <alignment horizontal="center"/>
    </xf>
    <xf numFmtId="4" fontId="10" fillId="48" borderId="5" xfId="4" applyNumberFormat="1" applyFill="1" applyBorder="1" applyAlignment="1" applyProtection="1">
      <alignment horizontal="center"/>
    </xf>
    <xf numFmtId="4" fontId="14" fillId="5" borderId="5" xfId="3" quotePrefix="1" applyNumberFormat="1" applyFont="1" applyFill="1" applyBorder="1" applyAlignment="1" applyProtection="1">
      <alignment horizontal="center"/>
    </xf>
    <xf numFmtId="0" fontId="18" fillId="0" borderId="5" xfId="365" applyFont="1" applyBorder="1" applyAlignment="1" applyProtection="1">
      <alignment horizontal="center"/>
    </xf>
    <xf numFmtId="0" fontId="18" fillId="0" borderId="5" xfId="0" applyFont="1" applyBorder="1" applyAlignment="1" applyProtection="1">
      <alignment horizontal="center"/>
    </xf>
    <xf numFmtId="0" fontId="18" fillId="0" borderId="5" xfId="365" applyFont="1" applyFill="1" applyBorder="1" applyAlignment="1" applyProtection="1">
      <alignment horizontal="center"/>
    </xf>
    <xf numFmtId="4" fontId="14" fillId="0" borderId="5" xfId="3" quotePrefix="1" applyNumberFormat="1" applyFont="1" applyFill="1" applyBorder="1" applyAlignment="1" applyProtection="1">
      <alignment horizontal="center"/>
    </xf>
    <xf numFmtId="4" fontId="14" fillId="0" borderId="4" xfId="3" quotePrefix="1" applyNumberFormat="1" applyFont="1" applyFill="1" applyBorder="1" applyAlignment="1" applyProtection="1">
      <alignment horizontal="center"/>
    </xf>
    <xf numFmtId="0" fontId="12" fillId="0" borderId="5" xfId="0" applyFont="1" applyBorder="1" applyAlignment="1" applyProtection="1">
      <alignment horizontal="center"/>
    </xf>
    <xf numFmtId="4" fontId="12" fillId="0" borderId="5" xfId="1" applyNumberFormat="1" applyFont="1" applyBorder="1" applyAlignment="1" applyProtection="1">
      <alignment horizontal="center"/>
    </xf>
    <xf numFmtId="4" fontId="14" fillId="49" borderId="5" xfId="3" quotePrefix="1" applyNumberFormat="1" applyFont="1" applyFill="1" applyBorder="1" applyAlignment="1" applyProtection="1">
      <alignment horizontal="center"/>
      <protection locked="0"/>
    </xf>
    <xf numFmtId="0" fontId="10" fillId="4" borderId="0" xfId="393" applyFill="1" applyProtection="1"/>
    <xf numFmtId="0" fontId="20" fillId="0" borderId="0" xfId="7" applyFont="1" applyProtection="1"/>
    <xf numFmtId="2" fontId="21" fillId="0" borderId="0" xfId="7" applyNumberFormat="1" applyFont="1" applyProtection="1"/>
    <xf numFmtId="0" fontId="93" fillId="0" borderId="0" xfId="393" applyFont="1" applyProtection="1"/>
    <xf numFmtId="0" fontId="22" fillId="0" borderId="0" xfId="7" applyFont="1" applyProtection="1"/>
    <xf numFmtId="4" fontId="22" fillId="0" borderId="0" xfId="7" applyNumberFormat="1" applyFont="1" applyProtection="1"/>
    <xf numFmtId="0" fontId="12" fillId="0" borderId="5" xfId="0" applyFont="1" applyBorder="1" applyAlignment="1" applyProtection="1">
      <alignment horizontal="left" vertical="top" wrapText="1"/>
    </xf>
    <xf numFmtId="0" fontId="10" fillId="0" borderId="5" xfId="365" quotePrefix="1" applyFont="1" applyBorder="1" applyAlignment="1" applyProtection="1">
      <alignment horizontal="left" vertical="top" wrapText="1"/>
    </xf>
    <xf numFmtId="0" fontId="18" fillId="0" borderId="5" xfId="365" applyFont="1" applyBorder="1" applyAlignment="1" applyProtection="1">
      <alignment horizontal="left" vertical="top" wrapText="1"/>
    </xf>
    <xf numFmtId="4" fontId="103" fillId="0" borderId="0" xfId="7" applyNumberFormat="1" applyFont="1" applyProtection="1"/>
    <xf numFmtId="0" fontId="9" fillId="0" borderId="0" xfId="659" applyFont="1" applyAlignment="1" applyProtection="1">
      <alignment horizontal="center"/>
    </xf>
    <xf numFmtId="3" fontId="14" fillId="0" borderId="4" xfId="1" applyNumberFormat="1" applyFont="1" applyFill="1" applyBorder="1" applyAlignment="1" applyProtection="1">
      <alignment horizontal="center"/>
    </xf>
    <xf numFmtId="4" fontId="10" fillId="0" borderId="0" xfId="1" applyNumberFormat="1" applyAlignment="1" applyProtection="1">
      <alignment horizontal="center" vertical="center"/>
    </xf>
    <xf numFmtId="4" fontId="10" fillId="2" borderId="4" xfId="4" applyNumberFormat="1" applyFill="1" applyBorder="1" applyAlignment="1" applyProtection="1">
      <alignment horizontal="right"/>
    </xf>
    <xf numFmtId="4" fontId="10" fillId="0" borderId="0" xfId="1" applyNumberFormat="1" applyProtection="1"/>
    <xf numFmtId="4" fontId="10" fillId="0" borderId="6" xfId="4" applyNumberFormat="1" applyBorder="1" applyAlignment="1" applyProtection="1">
      <alignment horizontal="right"/>
    </xf>
    <xf numFmtId="4" fontId="10" fillId="0" borderId="0" xfId="4" applyNumberFormat="1" applyAlignment="1" applyProtection="1">
      <alignment horizontal="right"/>
    </xf>
    <xf numFmtId="0" fontId="16" fillId="0" borderId="7" xfId="688" applyFont="1" applyBorder="1" applyProtection="1"/>
    <xf numFmtId="4" fontId="10" fillId="0" borderId="7" xfId="4" applyNumberFormat="1" applyBorder="1" applyAlignment="1" applyProtection="1">
      <alignment horizontal="right"/>
    </xf>
    <xf numFmtId="4" fontId="10" fillId="47" borderId="27" xfId="4" applyNumberFormat="1" applyFill="1" applyBorder="1" applyAlignment="1" applyProtection="1">
      <alignment horizontal="right"/>
    </xf>
    <xf numFmtId="4" fontId="15" fillId="49" borderId="4" xfId="4" applyNumberFormat="1" applyFont="1" applyFill="1" applyBorder="1" applyAlignment="1" applyProtection="1">
      <alignment horizontal="right"/>
    </xf>
    <xf numFmtId="4" fontId="15" fillId="0" borderId="4" xfId="4" applyNumberFormat="1" applyFont="1" applyBorder="1" applyAlignment="1" applyProtection="1">
      <alignment horizontal="right"/>
    </xf>
    <xf numFmtId="4" fontId="15" fillId="0" borderId="9" xfId="4" applyNumberFormat="1" applyFont="1" applyBorder="1" applyAlignment="1" applyProtection="1">
      <alignment horizontal="right"/>
    </xf>
    <xf numFmtId="4" fontId="14" fillId="49" borderId="5" xfId="3" quotePrefix="1" applyNumberFormat="1" applyFont="1" applyFill="1" applyBorder="1" applyAlignment="1" applyProtection="1">
      <alignment horizontal="center"/>
    </xf>
    <xf numFmtId="49" fontId="14" fillId="4" borderId="5" xfId="3" applyNumberFormat="1" applyFont="1" applyFill="1" applyBorder="1" applyAlignment="1" applyProtection="1">
      <alignment horizontal="left" vertical="top" wrapText="1"/>
    </xf>
    <xf numFmtId="3" fontId="14" fillId="4" borderId="5" xfId="1" applyNumberFormat="1" applyFont="1" applyFill="1" applyBorder="1" applyAlignment="1" applyProtection="1">
      <alignment horizontal="center"/>
    </xf>
    <xf numFmtId="49" fontId="14" fillId="4" borderId="5" xfId="3" quotePrefix="1" applyNumberFormat="1" applyFont="1" applyFill="1" applyBorder="1" applyAlignment="1" applyProtection="1">
      <alignment horizontal="center"/>
    </xf>
    <xf numFmtId="3" fontId="30" fillId="0" borderId="33" xfId="683" applyNumberFormat="1" applyFont="1" applyBorder="1" applyAlignment="1">
      <alignment horizontal="center" vertical="top"/>
    </xf>
    <xf numFmtId="3" fontId="42" fillId="0" borderId="33" xfId="680" applyNumberFormat="1" applyFont="1" applyBorder="1" applyAlignment="1">
      <alignment horizontal="center" vertical="top"/>
    </xf>
    <xf numFmtId="3" fontId="10" fillId="53" borderId="33" xfId="680" applyNumberFormat="1" applyFont="1" applyFill="1" applyBorder="1" applyAlignment="1">
      <alignment horizontal="center" vertical="top"/>
    </xf>
    <xf numFmtId="3" fontId="10" fillId="0" borderId="33" xfId="680" applyNumberFormat="1" applyFont="1" applyBorder="1" applyAlignment="1">
      <alignment horizontal="center" vertical="top"/>
    </xf>
    <xf numFmtId="3" fontId="107" fillId="0" borderId="33" xfId="680" applyNumberFormat="1" applyFont="1" applyBorder="1" applyAlignment="1">
      <alignment horizontal="center" vertical="top"/>
    </xf>
    <xf numFmtId="0" fontId="14" fillId="0" borderId="5" xfId="659" applyFont="1" applyFill="1" applyBorder="1" applyAlignment="1" applyProtection="1">
      <alignment horizontal="center"/>
    </xf>
    <xf numFmtId="4" fontId="14" fillId="0" borderId="4" xfId="1" applyNumberFormat="1" applyFont="1" applyFill="1" applyBorder="1" applyAlignment="1" applyProtection="1">
      <alignment horizontal="center"/>
    </xf>
    <xf numFmtId="174" fontId="28" fillId="52" borderId="41" xfId="679" applyNumberFormat="1" applyFont="1" applyFill="1" applyBorder="1" applyProtection="1">
      <protection locked="0"/>
    </xf>
    <xf numFmtId="174" fontId="105" fillId="52" borderId="42" xfId="679" applyNumberFormat="1" applyFill="1" applyBorder="1" applyProtection="1">
      <protection locked="0"/>
    </xf>
    <xf numFmtId="0" fontId="112" fillId="0" borderId="48" xfId="680" applyFont="1" applyBorder="1" applyAlignment="1">
      <alignment horizontal="left" vertical="top"/>
    </xf>
    <xf numFmtId="0" fontId="112" fillId="0" borderId="49" xfId="680" applyFont="1" applyBorder="1" applyAlignment="1">
      <alignment horizontal="left" vertical="top"/>
    </xf>
    <xf numFmtId="0" fontId="112" fillId="0" borderId="50" xfId="680" applyFont="1" applyBorder="1" applyAlignment="1">
      <alignment horizontal="left" vertical="top"/>
    </xf>
    <xf numFmtId="174" fontId="111" fillId="0" borderId="36" xfId="680" applyNumberFormat="1" applyFont="1" applyBorder="1"/>
    <xf numFmtId="174" fontId="46" fillId="0" borderId="34" xfId="679" applyNumberFormat="1" applyFont="1" applyBorder="1"/>
    <xf numFmtId="174" fontId="111" fillId="3" borderId="36" xfId="680" applyNumberFormat="1" applyFont="1" applyFill="1" applyBorder="1"/>
    <xf numFmtId="174" fontId="46" fillId="3" borderId="34" xfId="679" applyNumberFormat="1" applyFont="1" applyFill="1" applyBorder="1"/>
    <xf numFmtId="174" fontId="111" fillId="0" borderId="40" xfId="680" applyNumberFormat="1" applyFont="1" applyBorder="1"/>
    <xf numFmtId="174" fontId="46" fillId="0" borderId="38" xfId="679" applyNumberFormat="1" applyFont="1" applyBorder="1"/>
    <xf numFmtId="0" fontId="84" fillId="0" borderId="0" xfId="679" applyFont="1" applyAlignment="1">
      <alignment horizontal="left" vertical="center" wrapText="1"/>
    </xf>
    <xf numFmtId="4" fontId="107" fillId="0" borderId="32" xfId="680" applyNumberFormat="1" applyFont="1" applyBorder="1" applyAlignment="1">
      <alignment vertical="top"/>
    </xf>
    <xf numFmtId="0" fontId="105" fillId="0" borderId="30" xfId="679" applyBorder="1" applyAlignment="1">
      <alignment vertical="top"/>
    </xf>
    <xf numFmtId="4" fontId="107" fillId="0" borderId="36" xfId="680" applyNumberFormat="1" applyFont="1" applyBorder="1" applyAlignment="1">
      <alignment vertical="top"/>
    </xf>
    <xf numFmtId="0" fontId="105" fillId="0" borderId="34" xfId="679" applyBorder="1" applyAlignment="1">
      <alignment vertical="top"/>
    </xf>
    <xf numFmtId="174" fontId="111" fillId="0" borderId="34" xfId="680" applyNumberFormat="1" applyFont="1" applyBorder="1"/>
  </cellXfs>
  <cellStyles count="689">
    <cellStyle name="20 % – Poudarek1 2" xfId="14" xr:uid="{00000000-0005-0000-0000-000000000000}"/>
    <cellStyle name="20 % – Poudarek2 2" xfId="15" xr:uid="{00000000-0005-0000-0000-000001000000}"/>
    <cellStyle name="20 % – Poudarek3 2" xfId="16" xr:uid="{00000000-0005-0000-0000-000002000000}"/>
    <cellStyle name="20 % – Poudarek4 2" xfId="17" xr:uid="{00000000-0005-0000-0000-000003000000}"/>
    <cellStyle name="20 % – Poudarek5 2" xfId="18" xr:uid="{00000000-0005-0000-0000-000004000000}"/>
    <cellStyle name="20 % – Poudarek6 2" xfId="19" xr:uid="{00000000-0005-0000-0000-000005000000}"/>
    <cellStyle name="20% - Accent1" xfId="20" xr:uid="{00000000-0005-0000-0000-000006000000}"/>
    <cellStyle name="20% - Accent1 2" xfId="21" xr:uid="{00000000-0005-0000-0000-000007000000}"/>
    <cellStyle name="20% - Accent2" xfId="22" xr:uid="{00000000-0005-0000-0000-000008000000}"/>
    <cellStyle name="20% - Accent2 2" xfId="23" xr:uid="{00000000-0005-0000-0000-000009000000}"/>
    <cellStyle name="20% - Accent3" xfId="24" xr:uid="{00000000-0005-0000-0000-00000A000000}"/>
    <cellStyle name="20% - Accent3 2" xfId="25" xr:uid="{00000000-0005-0000-0000-00000B000000}"/>
    <cellStyle name="20% - Accent4" xfId="26" xr:uid="{00000000-0005-0000-0000-00000C000000}"/>
    <cellStyle name="20% - Accent4 2" xfId="27" xr:uid="{00000000-0005-0000-0000-00000D000000}"/>
    <cellStyle name="20% - Accent5" xfId="28" xr:uid="{00000000-0005-0000-0000-00000E000000}"/>
    <cellStyle name="20% - Accent5 2" xfId="29" xr:uid="{00000000-0005-0000-0000-00000F000000}"/>
    <cellStyle name="20% - Accent6" xfId="30" xr:uid="{00000000-0005-0000-0000-000010000000}"/>
    <cellStyle name="20% - Accent6 2" xfId="31" xr:uid="{00000000-0005-0000-0000-000011000000}"/>
    <cellStyle name="40 % – Poudarek1 2" xfId="32" xr:uid="{00000000-0005-0000-0000-000012000000}"/>
    <cellStyle name="40 % – Poudarek2 2" xfId="33" xr:uid="{00000000-0005-0000-0000-000013000000}"/>
    <cellStyle name="40 % – Poudarek3 2" xfId="34" xr:uid="{00000000-0005-0000-0000-000014000000}"/>
    <cellStyle name="40 % – Poudarek4 2" xfId="35" xr:uid="{00000000-0005-0000-0000-000015000000}"/>
    <cellStyle name="40 % – Poudarek5 2" xfId="36" xr:uid="{00000000-0005-0000-0000-000016000000}"/>
    <cellStyle name="40 % – Poudarek6 2" xfId="37" xr:uid="{00000000-0005-0000-0000-000017000000}"/>
    <cellStyle name="40% - Accent1" xfId="38" xr:uid="{00000000-0005-0000-0000-000018000000}"/>
    <cellStyle name="40% - Accent1 2" xfId="39" xr:uid="{00000000-0005-0000-0000-000019000000}"/>
    <cellStyle name="40% - Accent2" xfId="40" xr:uid="{00000000-0005-0000-0000-00001A000000}"/>
    <cellStyle name="40% - Accent2 2" xfId="41" xr:uid="{00000000-0005-0000-0000-00001B000000}"/>
    <cellStyle name="40% - Accent3" xfId="42" xr:uid="{00000000-0005-0000-0000-00001C000000}"/>
    <cellStyle name="40% - Accent3 2" xfId="43" xr:uid="{00000000-0005-0000-0000-00001D000000}"/>
    <cellStyle name="40% - Accent4" xfId="44" xr:uid="{00000000-0005-0000-0000-00001E000000}"/>
    <cellStyle name="40% - Accent4 2" xfId="45" xr:uid="{00000000-0005-0000-0000-00001F000000}"/>
    <cellStyle name="40% - Accent5" xfId="46" xr:uid="{00000000-0005-0000-0000-000020000000}"/>
    <cellStyle name="40% - Accent5 2" xfId="47" xr:uid="{00000000-0005-0000-0000-000021000000}"/>
    <cellStyle name="40% - Accent6" xfId="48" xr:uid="{00000000-0005-0000-0000-000022000000}"/>
    <cellStyle name="40% - Accent6 2" xfId="49" xr:uid="{00000000-0005-0000-0000-000023000000}"/>
    <cellStyle name="60 % – Poudarek1 2" xfId="50" xr:uid="{00000000-0005-0000-0000-000024000000}"/>
    <cellStyle name="60 % – Poudarek2 2" xfId="51" xr:uid="{00000000-0005-0000-0000-000025000000}"/>
    <cellStyle name="60 % – Poudarek3 2" xfId="52" xr:uid="{00000000-0005-0000-0000-000026000000}"/>
    <cellStyle name="60 % – Poudarek4 2" xfId="53" xr:uid="{00000000-0005-0000-0000-000027000000}"/>
    <cellStyle name="60 % – Poudarek5 2" xfId="54" xr:uid="{00000000-0005-0000-0000-000028000000}"/>
    <cellStyle name="60 % – Poudarek6 2" xfId="55" xr:uid="{00000000-0005-0000-0000-000029000000}"/>
    <cellStyle name="60% - Accent1" xfId="56" xr:uid="{00000000-0005-0000-0000-00002A000000}"/>
    <cellStyle name="60% - Accent1 2" xfId="57" xr:uid="{00000000-0005-0000-0000-00002B000000}"/>
    <cellStyle name="60% - Accent2" xfId="58" xr:uid="{00000000-0005-0000-0000-00002C000000}"/>
    <cellStyle name="60% - Accent2 2" xfId="59" xr:uid="{00000000-0005-0000-0000-00002D000000}"/>
    <cellStyle name="60% - Accent3" xfId="60" xr:uid="{00000000-0005-0000-0000-00002E000000}"/>
    <cellStyle name="60% - Accent3 2" xfId="61" xr:uid="{00000000-0005-0000-0000-00002F000000}"/>
    <cellStyle name="60% - Accent4" xfId="62" xr:uid="{00000000-0005-0000-0000-000030000000}"/>
    <cellStyle name="60% - Accent4 2" xfId="63" xr:uid="{00000000-0005-0000-0000-000031000000}"/>
    <cellStyle name="60% - Accent5" xfId="64" xr:uid="{00000000-0005-0000-0000-000032000000}"/>
    <cellStyle name="60% - Accent5 2" xfId="65" xr:uid="{00000000-0005-0000-0000-000033000000}"/>
    <cellStyle name="60% - Accent6" xfId="66" xr:uid="{00000000-0005-0000-0000-000034000000}"/>
    <cellStyle name="60% - Accent6 2" xfId="67" xr:uid="{00000000-0005-0000-0000-000035000000}"/>
    <cellStyle name="Accent1" xfId="68" xr:uid="{00000000-0005-0000-0000-000036000000}"/>
    <cellStyle name="Accent1 - 20%" xfId="69" xr:uid="{00000000-0005-0000-0000-000037000000}"/>
    <cellStyle name="Accent1 - 40%" xfId="70" xr:uid="{00000000-0005-0000-0000-000038000000}"/>
    <cellStyle name="Accent1 - 60%" xfId="71" xr:uid="{00000000-0005-0000-0000-000039000000}"/>
    <cellStyle name="Accent1 10" xfId="72" xr:uid="{00000000-0005-0000-0000-00003A000000}"/>
    <cellStyle name="Accent1 11" xfId="73" xr:uid="{00000000-0005-0000-0000-00003B000000}"/>
    <cellStyle name="Accent1 12" xfId="74" xr:uid="{00000000-0005-0000-0000-00003C000000}"/>
    <cellStyle name="Accent1 13" xfId="75" xr:uid="{00000000-0005-0000-0000-00003D000000}"/>
    <cellStyle name="Accent1 14" xfId="76" xr:uid="{00000000-0005-0000-0000-00003E000000}"/>
    <cellStyle name="Accent1 15" xfId="77" xr:uid="{00000000-0005-0000-0000-00003F000000}"/>
    <cellStyle name="Accent1 16" xfId="78" xr:uid="{00000000-0005-0000-0000-000040000000}"/>
    <cellStyle name="Accent1 17" xfId="79" xr:uid="{00000000-0005-0000-0000-000041000000}"/>
    <cellStyle name="Accent1 18" xfId="80" xr:uid="{00000000-0005-0000-0000-000042000000}"/>
    <cellStyle name="Accent1 19" xfId="81" xr:uid="{00000000-0005-0000-0000-000043000000}"/>
    <cellStyle name="Accent1 2" xfId="82" xr:uid="{00000000-0005-0000-0000-000044000000}"/>
    <cellStyle name="Accent1 20" xfId="83" xr:uid="{00000000-0005-0000-0000-000045000000}"/>
    <cellStyle name="Accent1 21" xfId="84" xr:uid="{00000000-0005-0000-0000-000046000000}"/>
    <cellStyle name="Accent1 22" xfId="85" xr:uid="{00000000-0005-0000-0000-000047000000}"/>
    <cellStyle name="Accent1 23" xfId="86" xr:uid="{00000000-0005-0000-0000-000048000000}"/>
    <cellStyle name="Accent1 24" xfId="87" xr:uid="{00000000-0005-0000-0000-000049000000}"/>
    <cellStyle name="Accent1 25" xfId="88" xr:uid="{00000000-0005-0000-0000-00004A000000}"/>
    <cellStyle name="Accent1 3" xfId="89" xr:uid="{00000000-0005-0000-0000-00004B000000}"/>
    <cellStyle name="Accent1 4" xfId="90" xr:uid="{00000000-0005-0000-0000-00004C000000}"/>
    <cellStyle name="Accent1 5" xfId="91" xr:uid="{00000000-0005-0000-0000-00004D000000}"/>
    <cellStyle name="Accent1 6" xfId="92" xr:uid="{00000000-0005-0000-0000-00004E000000}"/>
    <cellStyle name="Accent1 7" xfId="93" xr:uid="{00000000-0005-0000-0000-00004F000000}"/>
    <cellStyle name="Accent1 8" xfId="94" xr:uid="{00000000-0005-0000-0000-000050000000}"/>
    <cellStyle name="Accent1 9" xfId="95" xr:uid="{00000000-0005-0000-0000-000051000000}"/>
    <cellStyle name="Accent2" xfId="96" xr:uid="{00000000-0005-0000-0000-000052000000}"/>
    <cellStyle name="Accent2 - 20%" xfId="97" xr:uid="{00000000-0005-0000-0000-000053000000}"/>
    <cellStyle name="Accent2 - 40%" xfId="98" xr:uid="{00000000-0005-0000-0000-000054000000}"/>
    <cellStyle name="Accent2 - 60%" xfId="99" xr:uid="{00000000-0005-0000-0000-000055000000}"/>
    <cellStyle name="Accent2 10" xfId="100" xr:uid="{00000000-0005-0000-0000-000056000000}"/>
    <cellStyle name="Accent2 11" xfId="101" xr:uid="{00000000-0005-0000-0000-000057000000}"/>
    <cellStyle name="Accent2 12" xfId="102" xr:uid="{00000000-0005-0000-0000-000058000000}"/>
    <cellStyle name="Accent2 13" xfId="103" xr:uid="{00000000-0005-0000-0000-000059000000}"/>
    <cellStyle name="Accent2 14" xfId="104" xr:uid="{00000000-0005-0000-0000-00005A000000}"/>
    <cellStyle name="Accent2 15" xfId="105" xr:uid="{00000000-0005-0000-0000-00005B000000}"/>
    <cellStyle name="Accent2 16" xfId="106" xr:uid="{00000000-0005-0000-0000-00005C000000}"/>
    <cellStyle name="Accent2 17" xfId="107" xr:uid="{00000000-0005-0000-0000-00005D000000}"/>
    <cellStyle name="Accent2 18" xfId="108" xr:uid="{00000000-0005-0000-0000-00005E000000}"/>
    <cellStyle name="Accent2 19" xfId="109" xr:uid="{00000000-0005-0000-0000-00005F000000}"/>
    <cellStyle name="Accent2 2" xfId="110" xr:uid="{00000000-0005-0000-0000-000060000000}"/>
    <cellStyle name="Accent2 20" xfId="111" xr:uid="{00000000-0005-0000-0000-000061000000}"/>
    <cellStyle name="Accent2 21" xfId="112" xr:uid="{00000000-0005-0000-0000-000062000000}"/>
    <cellStyle name="Accent2 22" xfId="113" xr:uid="{00000000-0005-0000-0000-000063000000}"/>
    <cellStyle name="Accent2 23" xfId="114" xr:uid="{00000000-0005-0000-0000-000064000000}"/>
    <cellStyle name="Accent2 24" xfId="115" xr:uid="{00000000-0005-0000-0000-000065000000}"/>
    <cellStyle name="Accent2 25" xfId="116" xr:uid="{00000000-0005-0000-0000-000066000000}"/>
    <cellStyle name="Accent2 3" xfId="117" xr:uid="{00000000-0005-0000-0000-000067000000}"/>
    <cellStyle name="Accent2 4" xfId="118" xr:uid="{00000000-0005-0000-0000-000068000000}"/>
    <cellStyle name="Accent2 5" xfId="119" xr:uid="{00000000-0005-0000-0000-000069000000}"/>
    <cellStyle name="Accent2 6" xfId="120" xr:uid="{00000000-0005-0000-0000-00006A000000}"/>
    <cellStyle name="Accent2 7" xfId="121" xr:uid="{00000000-0005-0000-0000-00006B000000}"/>
    <cellStyle name="Accent2 8" xfId="122" xr:uid="{00000000-0005-0000-0000-00006C000000}"/>
    <cellStyle name="Accent2 9" xfId="123" xr:uid="{00000000-0005-0000-0000-00006D000000}"/>
    <cellStyle name="Accent3" xfId="124" xr:uid="{00000000-0005-0000-0000-00006E000000}"/>
    <cellStyle name="Accent3 - 20%" xfId="125" xr:uid="{00000000-0005-0000-0000-00006F000000}"/>
    <cellStyle name="Accent3 - 40%" xfId="126" xr:uid="{00000000-0005-0000-0000-000070000000}"/>
    <cellStyle name="Accent3 - 60%" xfId="127" xr:uid="{00000000-0005-0000-0000-000071000000}"/>
    <cellStyle name="Accent3 10" xfId="128" xr:uid="{00000000-0005-0000-0000-000072000000}"/>
    <cellStyle name="Accent3 11" xfId="129" xr:uid="{00000000-0005-0000-0000-000073000000}"/>
    <cellStyle name="Accent3 12" xfId="130" xr:uid="{00000000-0005-0000-0000-000074000000}"/>
    <cellStyle name="Accent3 13" xfId="131" xr:uid="{00000000-0005-0000-0000-000075000000}"/>
    <cellStyle name="Accent3 14" xfId="132" xr:uid="{00000000-0005-0000-0000-000076000000}"/>
    <cellStyle name="Accent3 15" xfId="133" xr:uid="{00000000-0005-0000-0000-000077000000}"/>
    <cellStyle name="Accent3 16" xfId="134" xr:uid="{00000000-0005-0000-0000-000078000000}"/>
    <cellStyle name="Accent3 17" xfId="135" xr:uid="{00000000-0005-0000-0000-000079000000}"/>
    <cellStyle name="Accent3 18" xfId="136" xr:uid="{00000000-0005-0000-0000-00007A000000}"/>
    <cellStyle name="Accent3 19" xfId="137" xr:uid="{00000000-0005-0000-0000-00007B000000}"/>
    <cellStyle name="Accent3 2" xfId="138" xr:uid="{00000000-0005-0000-0000-00007C000000}"/>
    <cellStyle name="Accent3 20" xfId="139" xr:uid="{00000000-0005-0000-0000-00007D000000}"/>
    <cellStyle name="Accent3 21" xfId="140" xr:uid="{00000000-0005-0000-0000-00007E000000}"/>
    <cellStyle name="Accent3 22" xfId="141" xr:uid="{00000000-0005-0000-0000-00007F000000}"/>
    <cellStyle name="Accent3 23" xfId="142" xr:uid="{00000000-0005-0000-0000-000080000000}"/>
    <cellStyle name="Accent3 24" xfId="143" xr:uid="{00000000-0005-0000-0000-000081000000}"/>
    <cellStyle name="Accent3 25" xfId="144" xr:uid="{00000000-0005-0000-0000-000082000000}"/>
    <cellStyle name="Accent3 3" xfId="145" xr:uid="{00000000-0005-0000-0000-000083000000}"/>
    <cellStyle name="Accent3 4" xfId="146" xr:uid="{00000000-0005-0000-0000-000084000000}"/>
    <cellStyle name="Accent3 5" xfId="147" xr:uid="{00000000-0005-0000-0000-000085000000}"/>
    <cellStyle name="Accent3 6" xfId="148" xr:uid="{00000000-0005-0000-0000-000086000000}"/>
    <cellStyle name="Accent3 7" xfId="149" xr:uid="{00000000-0005-0000-0000-000087000000}"/>
    <cellStyle name="Accent3 8" xfId="150" xr:uid="{00000000-0005-0000-0000-000088000000}"/>
    <cellStyle name="Accent3 9" xfId="151" xr:uid="{00000000-0005-0000-0000-000089000000}"/>
    <cellStyle name="Accent4" xfId="152" xr:uid="{00000000-0005-0000-0000-00008A000000}"/>
    <cellStyle name="Accent4 - 20%" xfId="153" xr:uid="{00000000-0005-0000-0000-00008B000000}"/>
    <cellStyle name="Accent4 - 40%" xfId="154" xr:uid="{00000000-0005-0000-0000-00008C000000}"/>
    <cellStyle name="Accent4 - 60%" xfId="155" xr:uid="{00000000-0005-0000-0000-00008D000000}"/>
    <cellStyle name="Accent4 10" xfId="156" xr:uid="{00000000-0005-0000-0000-00008E000000}"/>
    <cellStyle name="Accent4 11" xfId="157" xr:uid="{00000000-0005-0000-0000-00008F000000}"/>
    <cellStyle name="Accent4 12" xfId="158" xr:uid="{00000000-0005-0000-0000-000090000000}"/>
    <cellStyle name="Accent4 13" xfId="159" xr:uid="{00000000-0005-0000-0000-000091000000}"/>
    <cellStyle name="Accent4 14" xfId="160" xr:uid="{00000000-0005-0000-0000-000092000000}"/>
    <cellStyle name="Accent4 15" xfId="161" xr:uid="{00000000-0005-0000-0000-000093000000}"/>
    <cellStyle name="Accent4 16" xfId="162" xr:uid="{00000000-0005-0000-0000-000094000000}"/>
    <cellStyle name="Accent4 17" xfId="163" xr:uid="{00000000-0005-0000-0000-000095000000}"/>
    <cellStyle name="Accent4 18" xfId="164" xr:uid="{00000000-0005-0000-0000-000096000000}"/>
    <cellStyle name="Accent4 19" xfId="165" xr:uid="{00000000-0005-0000-0000-000097000000}"/>
    <cellStyle name="Accent4 2" xfId="166" xr:uid="{00000000-0005-0000-0000-000098000000}"/>
    <cellStyle name="Accent4 20" xfId="167" xr:uid="{00000000-0005-0000-0000-000099000000}"/>
    <cellStyle name="Accent4 21" xfId="168" xr:uid="{00000000-0005-0000-0000-00009A000000}"/>
    <cellStyle name="Accent4 22" xfId="169" xr:uid="{00000000-0005-0000-0000-00009B000000}"/>
    <cellStyle name="Accent4 23" xfId="170" xr:uid="{00000000-0005-0000-0000-00009C000000}"/>
    <cellStyle name="Accent4 24" xfId="171" xr:uid="{00000000-0005-0000-0000-00009D000000}"/>
    <cellStyle name="Accent4 25" xfId="172" xr:uid="{00000000-0005-0000-0000-00009E000000}"/>
    <cellStyle name="Accent4 3" xfId="173" xr:uid="{00000000-0005-0000-0000-00009F000000}"/>
    <cellStyle name="Accent4 4" xfId="174" xr:uid="{00000000-0005-0000-0000-0000A0000000}"/>
    <cellStyle name="Accent4 5" xfId="175" xr:uid="{00000000-0005-0000-0000-0000A1000000}"/>
    <cellStyle name="Accent4 6" xfId="176" xr:uid="{00000000-0005-0000-0000-0000A2000000}"/>
    <cellStyle name="Accent4 7" xfId="177" xr:uid="{00000000-0005-0000-0000-0000A3000000}"/>
    <cellStyle name="Accent4 8" xfId="178" xr:uid="{00000000-0005-0000-0000-0000A4000000}"/>
    <cellStyle name="Accent4 9" xfId="179" xr:uid="{00000000-0005-0000-0000-0000A5000000}"/>
    <cellStyle name="Accent5" xfId="180" xr:uid="{00000000-0005-0000-0000-0000A6000000}"/>
    <cellStyle name="Accent5 - 20%" xfId="181" xr:uid="{00000000-0005-0000-0000-0000A7000000}"/>
    <cellStyle name="Accent5 - 40%" xfId="182" xr:uid="{00000000-0005-0000-0000-0000A8000000}"/>
    <cellStyle name="Accent5 - 60%" xfId="183" xr:uid="{00000000-0005-0000-0000-0000A9000000}"/>
    <cellStyle name="Accent5 10" xfId="184" xr:uid="{00000000-0005-0000-0000-0000AA000000}"/>
    <cellStyle name="Accent5 11" xfId="185" xr:uid="{00000000-0005-0000-0000-0000AB000000}"/>
    <cellStyle name="Accent5 12" xfId="186" xr:uid="{00000000-0005-0000-0000-0000AC000000}"/>
    <cellStyle name="Accent5 13" xfId="187" xr:uid="{00000000-0005-0000-0000-0000AD000000}"/>
    <cellStyle name="Accent5 14" xfId="188" xr:uid="{00000000-0005-0000-0000-0000AE000000}"/>
    <cellStyle name="Accent5 15" xfId="189" xr:uid="{00000000-0005-0000-0000-0000AF000000}"/>
    <cellStyle name="Accent5 16" xfId="190" xr:uid="{00000000-0005-0000-0000-0000B0000000}"/>
    <cellStyle name="Accent5 17" xfId="191" xr:uid="{00000000-0005-0000-0000-0000B1000000}"/>
    <cellStyle name="Accent5 18" xfId="192" xr:uid="{00000000-0005-0000-0000-0000B2000000}"/>
    <cellStyle name="Accent5 19" xfId="193" xr:uid="{00000000-0005-0000-0000-0000B3000000}"/>
    <cellStyle name="Accent5 2" xfId="194" xr:uid="{00000000-0005-0000-0000-0000B4000000}"/>
    <cellStyle name="Accent5 20" xfId="195" xr:uid="{00000000-0005-0000-0000-0000B5000000}"/>
    <cellStyle name="Accent5 21" xfId="196" xr:uid="{00000000-0005-0000-0000-0000B6000000}"/>
    <cellStyle name="Accent5 22" xfId="197" xr:uid="{00000000-0005-0000-0000-0000B7000000}"/>
    <cellStyle name="Accent5 23" xfId="198" xr:uid="{00000000-0005-0000-0000-0000B8000000}"/>
    <cellStyle name="Accent5 24" xfId="199" xr:uid="{00000000-0005-0000-0000-0000B9000000}"/>
    <cellStyle name="Accent5 25" xfId="200" xr:uid="{00000000-0005-0000-0000-0000BA000000}"/>
    <cellStyle name="Accent5 3" xfId="201" xr:uid="{00000000-0005-0000-0000-0000BB000000}"/>
    <cellStyle name="Accent5 4" xfId="202" xr:uid="{00000000-0005-0000-0000-0000BC000000}"/>
    <cellStyle name="Accent5 5" xfId="203" xr:uid="{00000000-0005-0000-0000-0000BD000000}"/>
    <cellStyle name="Accent5 6" xfId="204" xr:uid="{00000000-0005-0000-0000-0000BE000000}"/>
    <cellStyle name="Accent5 7" xfId="205" xr:uid="{00000000-0005-0000-0000-0000BF000000}"/>
    <cellStyle name="Accent5 8" xfId="206" xr:uid="{00000000-0005-0000-0000-0000C0000000}"/>
    <cellStyle name="Accent5 9" xfId="207" xr:uid="{00000000-0005-0000-0000-0000C1000000}"/>
    <cellStyle name="Accent6" xfId="208" xr:uid="{00000000-0005-0000-0000-0000C2000000}"/>
    <cellStyle name="Accent6 - 20%" xfId="209" xr:uid="{00000000-0005-0000-0000-0000C3000000}"/>
    <cellStyle name="Accent6 - 40%" xfId="210" xr:uid="{00000000-0005-0000-0000-0000C4000000}"/>
    <cellStyle name="Accent6 - 60%" xfId="211" xr:uid="{00000000-0005-0000-0000-0000C5000000}"/>
    <cellStyle name="Accent6 10" xfId="212" xr:uid="{00000000-0005-0000-0000-0000C6000000}"/>
    <cellStyle name="Accent6 11" xfId="213" xr:uid="{00000000-0005-0000-0000-0000C7000000}"/>
    <cellStyle name="Accent6 12" xfId="214" xr:uid="{00000000-0005-0000-0000-0000C8000000}"/>
    <cellStyle name="Accent6 13" xfId="215" xr:uid="{00000000-0005-0000-0000-0000C9000000}"/>
    <cellStyle name="Accent6 14" xfId="216" xr:uid="{00000000-0005-0000-0000-0000CA000000}"/>
    <cellStyle name="Accent6 15" xfId="217" xr:uid="{00000000-0005-0000-0000-0000CB000000}"/>
    <cellStyle name="Accent6 16" xfId="218" xr:uid="{00000000-0005-0000-0000-0000CC000000}"/>
    <cellStyle name="Accent6 17" xfId="219" xr:uid="{00000000-0005-0000-0000-0000CD000000}"/>
    <cellStyle name="Accent6 18" xfId="220" xr:uid="{00000000-0005-0000-0000-0000CE000000}"/>
    <cellStyle name="Accent6 19" xfId="221" xr:uid="{00000000-0005-0000-0000-0000CF000000}"/>
    <cellStyle name="Accent6 2" xfId="222" xr:uid="{00000000-0005-0000-0000-0000D0000000}"/>
    <cellStyle name="Accent6 20" xfId="223" xr:uid="{00000000-0005-0000-0000-0000D1000000}"/>
    <cellStyle name="Accent6 21" xfId="224" xr:uid="{00000000-0005-0000-0000-0000D2000000}"/>
    <cellStyle name="Accent6 22" xfId="225" xr:uid="{00000000-0005-0000-0000-0000D3000000}"/>
    <cellStyle name="Accent6 23" xfId="226" xr:uid="{00000000-0005-0000-0000-0000D4000000}"/>
    <cellStyle name="Accent6 24" xfId="227" xr:uid="{00000000-0005-0000-0000-0000D5000000}"/>
    <cellStyle name="Accent6 25" xfId="228" xr:uid="{00000000-0005-0000-0000-0000D6000000}"/>
    <cellStyle name="Accent6 3" xfId="229" xr:uid="{00000000-0005-0000-0000-0000D7000000}"/>
    <cellStyle name="Accent6 4" xfId="230" xr:uid="{00000000-0005-0000-0000-0000D8000000}"/>
    <cellStyle name="Accent6 5" xfId="231" xr:uid="{00000000-0005-0000-0000-0000D9000000}"/>
    <cellStyle name="Accent6 6" xfId="232" xr:uid="{00000000-0005-0000-0000-0000DA000000}"/>
    <cellStyle name="Accent6 7" xfId="233" xr:uid="{00000000-0005-0000-0000-0000DB000000}"/>
    <cellStyle name="Accent6 8" xfId="234" xr:uid="{00000000-0005-0000-0000-0000DC000000}"/>
    <cellStyle name="Accent6 9" xfId="235" xr:uid="{00000000-0005-0000-0000-0000DD000000}"/>
    <cellStyle name="Bad" xfId="236" xr:uid="{00000000-0005-0000-0000-0000DE000000}"/>
    <cellStyle name="Bad 2" xfId="237" xr:uid="{00000000-0005-0000-0000-0000DF000000}"/>
    <cellStyle name="Bad 3" xfId="238" xr:uid="{00000000-0005-0000-0000-0000E0000000}"/>
    <cellStyle name="Calculation" xfId="239" xr:uid="{00000000-0005-0000-0000-0000E1000000}"/>
    <cellStyle name="Calculation 2" xfId="240" xr:uid="{00000000-0005-0000-0000-0000E2000000}"/>
    <cellStyle name="Calculation 3" xfId="241" xr:uid="{00000000-0005-0000-0000-0000E3000000}"/>
    <cellStyle name="Calculation 4" xfId="242" xr:uid="{00000000-0005-0000-0000-0000E4000000}"/>
    <cellStyle name="Check Cell" xfId="243" xr:uid="{00000000-0005-0000-0000-0000E5000000}"/>
    <cellStyle name="Check Cell 2" xfId="244" xr:uid="{00000000-0005-0000-0000-0000E6000000}"/>
    <cellStyle name="Check Cell 3" xfId="245" xr:uid="{00000000-0005-0000-0000-0000E7000000}"/>
    <cellStyle name="Comma 10" xfId="246" xr:uid="{00000000-0005-0000-0000-0000E8000000}"/>
    <cellStyle name="Comma 11" xfId="247" xr:uid="{00000000-0005-0000-0000-0000E9000000}"/>
    <cellStyle name="Comma 12" xfId="248" xr:uid="{00000000-0005-0000-0000-0000EA000000}"/>
    <cellStyle name="Comma 13" xfId="249" xr:uid="{00000000-0005-0000-0000-0000EB000000}"/>
    <cellStyle name="Comma 14" xfId="250" xr:uid="{00000000-0005-0000-0000-0000EC000000}"/>
    <cellStyle name="Comma 15" xfId="251" xr:uid="{00000000-0005-0000-0000-0000ED000000}"/>
    <cellStyle name="Comma 16" xfId="252" xr:uid="{00000000-0005-0000-0000-0000EE000000}"/>
    <cellStyle name="Comma 17" xfId="253" xr:uid="{00000000-0005-0000-0000-0000EF000000}"/>
    <cellStyle name="Comma 18" xfId="254" xr:uid="{00000000-0005-0000-0000-0000F0000000}"/>
    <cellStyle name="Comma 19" xfId="255" xr:uid="{00000000-0005-0000-0000-0000F1000000}"/>
    <cellStyle name="Comma 2" xfId="256" xr:uid="{00000000-0005-0000-0000-0000F2000000}"/>
    <cellStyle name="Comma 20" xfId="257" xr:uid="{00000000-0005-0000-0000-0000F3000000}"/>
    <cellStyle name="Comma 21" xfId="258" xr:uid="{00000000-0005-0000-0000-0000F4000000}"/>
    <cellStyle name="Comma 22" xfId="259" xr:uid="{00000000-0005-0000-0000-0000F5000000}"/>
    <cellStyle name="Comma 23" xfId="260" xr:uid="{00000000-0005-0000-0000-0000F6000000}"/>
    <cellStyle name="Comma 24" xfId="261" xr:uid="{00000000-0005-0000-0000-0000F7000000}"/>
    <cellStyle name="Comma 25" xfId="262" xr:uid="{00000000-0005-0000-0000-0000F8000000}"/>
    <cellStyle name="Comma 26" xfId="263" xr:uid="{00000000-0005-0000-0000-0000F9000000}"/>
    <cellStyle name="Comma 27" xfId="264" xr:uid="{00000000-0005-0000-0000-0000FA000000}"/>
    <cellStyle name="Comma 28" xfId="265" xr:uid="{00000000-0005-0000-0000-0000FB000000}"/>
    <cellStyle name="Comma 29" xfId="266" xr:uid="{00000000-0005-0000-0000-0000FC000000}"/>
    <cellStyle name="Comma 3" xfId="267" xr:uid="{00000000-0005-0000-0000-0000FD000000}"/>
    <cellStyle name="Comma 30" xfId="268" xr:uid="{00000000-0005-0000-0000-0000FE000000}"/>
    <cellStyle name="Comma 31" xfId="269" xr:uid="{00000000-0005-0000-0000-0000FF000000}"/>
    <cellStyle name="Comma 32" xfId="270" xr:uid="{00000000-0005-0000-0000-000000010000}"/>
    <cellStyle name="Comma 33" xfId="271" xr:uid="{00000000-0005-0000-0000-000001010000}"/>
    <cellStyle name="Comma 34" xfId="272" xr:uid="{00000000-0005-0000-0000-000002010000}"/>
    <cellStyle name="Comma 35" xfId="273" xr:uid="{00000000-0005-0000-0000-000003010000}"/>
    <cellStyle name="Comma 36" xfId="274" xr:uid="{00000000-0005-0000-0000-000004010000}"/>
    <cellStyle name="Comma 37" xfId="275" xr:uid="{00000000-0005-0000-0000-000005010000}"/>
    <cellStyle name="Comma 38" xfId="276" xr:uid="{00000000-0005-0000-0000-000006010000}"/>
    <cellStyle name="Comma 39" xfId="277" xr:uid="{00000000-0005-0000-0000-000007010000}"/>
    <cellStyle name="Comma 4" xfId="278" xr:uid="{00000000-0005-0000-0000-000008010000}"/>
    <cellStyle name="Comma 40" xfId="279" xr:uid="{00000000-0005-0000-0000-000009010000}"/>
    <cellStyle name="Comma 5" xfId="280" xr:uid="{00000000-0005-0000-0000-00000A010000}"/>
    <cellStyle name="Comma 6" xfId="281" xr:uid="{00000000-0005-0000-0000-00000B010000}"/>
    <cellStyle name="Comma 7" xfId="282" xr:uid="{00000000-0005-0000-0000-00000C010000}"/>
    <cellStyle name="Comma 8" xfId="283" xr:uid="{00000000-0005-0000-0000-00000D010000}"/>
    <cellStyle name="Comma 9" xfId="284" xr:uid="{00000000-0005-0000-0000-00000E010000}"/>
    <cellStyle name="Currency [0]_Popis Etk" xfId="285" xr:uid="{00000000-0005-0000-0000-00000F010000}"/>
    <cellStyle name="Currency 10" xfId="286" xr:uid="{00000000-0005-0000-0000-000010010000}"/>
    <cellStyle name="Currency 11" xfId="287" xr:uid="{00000000-0005-0000-0000-000011010000}"/>
    <cellStyle name="Currency 12" xfId="288" xr:uid="{00000000-0005-0000-0000-000012010000}"/>
    <cellStyle name="Currency 13" xfId="289" xr:uid="{00000000-0005-0000-0000-000013010000}"/>
    <cellStyle name="Currency 14" xfId="290" xr:uid="{00000000-0005-0000-0000-000014010000}"/>
    <cellStyle name="Currency 15" xfId="291" xr:uid="{00000000-0005-0000-0000-000015010000}"/>
    <cellStyle name="Currency 16" xfId="292" xr:uid="{00000000-0005-0000-0000-000016010000}"/>
    <cellStyle name="Currency 17" xfId="293" xr:uid="{00000000-0005-0000-0000-000017010000}"/>
    <cellStyle name="Currency 18" xfId="294" xr:uid="{00000000-0005-0000-0000-000018010000}"/>
    <cellStyle name="Currency 19" xfId="295" xr:uid="{00000000-0005-0000-0000-000019010000}"/>
    <cellStyle name="Currency 2" xfId="296" xr:uid="{00000000-0005-0000-0000-00001A010000}"/>
    <cellStyle name="Currency 20" xfId="297" xr:uid="{00000000-0005-0000-0000-00001B010000}"/>
    <cellStyle name="Currency 21" xfId="298" xr:uid="{00000000-0005-0000-0000-00001C010000}"/>
    <cellStyle name="Currency 22" xfId="299" xr:uid="{00000000-0005-0000-0000-00001D010000}"/>
    <cellStyle name="Currency 23" xfId="300" xr:uid="{00000000-0005-0000-0000-00001E010000}"/>
    <cellStyle name="Currency 24" xfId="301" xr:uid="{00000000-0005-0000-0000-00001F010000}"/>
    <cellStyle name="Currency 25" xfId="302" xr:uid="{00000000-0005-0000-0000-000020010000}"/>
    <cellStyle name="Currency 26" xfId="303" xr:uid="{00000000-0005-0000-0000-000021010000}"/>
    <cellStyle name="Currency 27" xfId="304" xr:uid="{00000000-0005-0000-0000-000022010000}"/>
    <cellStyle name="Currency 28" xfId="305" xr:uid="{00000000-0005-0000-0000-000023010000}"/>
    <cellStyle name="Currency 29" xfId="306" xr:uid="{00000000-0005-0000-0000-000024010000}"/>
    <cellStyle name="Currency 3" xfId="307" xr:uid="{00000000-0005-0000-0000-000025010000}"/>
    <cellStyle name="Currency 30" xfId="308" xr:uid="{00000000-0005-0000-0000-000026010000}"/>
    <cellStyle name="Currency 31" xfId="309" xr:uid="{00000000-0005-0000-0000-000027010000}"/>
    <cellStyle name="Currency 4" xfId="310" xr:uid="{00000000-0005-0000-0000-000028010000}"/>
    <cellStyle name="Currency 5" xfId="311" xr:uid="{00000000-0005-0000-0000-000029010000}"/>
    <cellStyle name="Currency 6" xfId="312" xr:uid="{00000000-0005-0000-0000-00002A010000}"/>
    <cellStyle name="Currency 7" xfId="313" xr:uid="{00000000-0005-0000-0000-00002B010000}"/>
    <cellStyle name="Currency 8" xfId="314" xr:uid="{00000000-0005-0000-0000-00002C010000}"/>
    <cellStyle name="Currency 9" xfId="315" xr:uid="{00000000-0005-0000-0000-00002D010000}"/>
    <cellStyle name="Currency_Popis Etk" xfId="316" xr:uid="{00000000-0005-0000-0000-00002E010000}"/>
    <cellStyle name="Denar [0]_V3 plin" xfId="317" xr:uid="{00000000-0005-0000-0000-00002F010000}"/>
    <cellStyle name="Denar_V3 plin" xfId="318" xr:uid="{00000000-0005-0000-0000-000030010000}"/>
    <cellStyle name="Dobro 2" xfId="319" xr:uid="{00000000-0005-0000-0000-000031010000}"/>
    <cellStyle name="Element-delo" xfId="320" xr:uid="{00000000-0005-0000-0000-000032010000}"/>
    <cellStyle name="Element-delo 5" xfId="321" xr:uid="{00000000-0005-0000-0000-000033010000}"/>
    <cellStyle name="Element-delo_HTZ IP 164 srednja zdravstvena šola Celje ci1151-1, BZ500+..." xfId="322" xr:uid="{00000000-0005-0000-0000-000034010000}"/>
    <cellStyle name="Emphasis 1" xfId="323" xr:uid="{00000000-0005-0000-0000-000035010000}"/>
    <cellStyle name="Emphasis 2" xfId="324" xr:uid="{00000000-0005-0000-0000-000036010000}"/>
    <cellStyle name="Emphasis 3" xfId="325" xr:uid="{00000000-0005-0000-0000-000037010000}"/>
    <cellStyle name="Euro" xfId="326" xr:uid="{00000000-0005-0000-0000-000038010000}"/>
    <cellStyle name="Excel Built-in Normal" xfId="327" xr:uid="{00000000-0005-0000-0000-000039010000}"/>
    <cellStyle name="Excel Built-in Normal 2" xfId="683" xr:uid="{61C19591-1CD0-461C-A984-946FEF07B207}"/>
    <cellStyle name="Explanatory Text" xfId="328" xr:uid="{00000000-0005-0000-0000-00003A010000}"/>
    <cellStyle name="Explanatory Text 2" xfId="329" xr:uid="{00000000-0005-0000-0000-00003B010000}"/>
    <cellStyle name="Followed Hyperlink_Popis Etk" xfId="330" xr:uid="{00000000-0005-0000-0000-00003C010000}"/>
    <cellStyle name="Good" xfId="331" xr:uid="{00000000-0005-0000-0000-00003D010000}"/>
    <cellStyle name="Good 2" xfId="332" xr:uid="{00000000-0005-0000-0000-00003E010000}"/>
    <cellStyle name="Good 3" xfId="333" xr:uid="{00000000-0005-0000-0000-00003F010000}"/>
    <cellStyle name="Heading 1" xfId="334" xr:uid="{00000000-0005-0000-0000-000040010000}"/>
    <cellStyle name="Heading 1 2" xfId="335" xr:uid="{00000000-0005-0000-0000-000041010000}"/>
    <cellStyle name="Heading 1 3" xfId="336" xr:uid="{00000000-0005-0000-0000-000042010000}"/>
    <cellStyle name="Heading 2" xfId="337" xr:uid="{00000000-0005-0000-0000-000043010000}"/>
    <cellStyle name="Heading 2 2" xfId="338" xr:uid="{00000000-0005-0000-0000-000044010000}"/>
    <cellStyle name="Heading 2 3" xfId="339" xr:uid="{00000000-0005-0000-0000-000045010000}"/>
    <cellStyle name="Heading 3" xfId="340" xr:uid="{00000000-0005-0000-0000-000046010000}"/>
    <cellStyle name="Heading 3 2" xfId="341" xr:uid="{00000000-0005-0000-0000-000047010000}"/>
    <cellStyle name="Heading 3 3" xfId="342" xr:uid="{00000000-0005-0000-0000-000048010000}"/>
    <cellStyle name="Heading 4" xfId="343" xr:uid="{00000000-0005-0000-0000-000049010000}"/>
    <cellStyle name="Heading 4 2" xfId="344" xr:uid="{00000000-0005-0000-0000-00004A010000}"/>
    <cellStyle name="Heading 4 3" xfId="345" xr:uid="{00000000-0005-0000-0000-00004B010000}"/>
    <cellStyle name="Hiperpovezava 2" xfId="346" xr:uid="{00000000-0005-0000-0000-00004D010000}"/>
    <cellStyle name="Hyperlink_Popis Etk" xfId="347" xr:uid="{00000000-0005-0000-0000-00004E010000}"/>
    <cellStyle name="Input" xfId="348" xr:uid="{00000000-0005-0000-0000-00004F010000}"/>
    <cellStyle name="Input 2" xfId="349" xr:uid="{00000000-0005-0000-0000-000050010000}"/>
    <cellStyle name="Input 3" xfId="350" xr:uid="{00000000-0005-0000-0000-000051010000}"/>
    <cellStyle name="Input 4" xfId="351" xr:uid="{00000000-0005-0000-0000-000052010000}"/>
    <cellStyle name="Izhod 2" xfId="352" xr:uid="{00000000-0005-0000-0000-000053010000}"/>
    <cellStyle name="Izhod 2 2" xfId="353" xr:uid="{00000000-0005-0000-0000-000054010000}"/>
    <cellStyle name="Izhod 3" xfId="354" xr:uid="{00000000-0005-0000-0000-000055010000}"/>
    <cellStyle name="Linked Cell" xfId="355" xr:uid="{00000000-0005-0000-0000-000056010000}"/>
    <cellStyle name="Linked Cell 2" xfId="356" xr:uid="{00000000-0005-0000-0000-000057010000}"/>
    <cellStyle name="Linked Cell 3" xfId="357" xr:uid="{00000000-0005-0000-0000-000058010000}"/>
    <cellStyle name="Naslov 1 2" xfId="358" xr:uid="{00000000-0005-0000-0000-000059010000}"/>
    <cellStyle name="Naslov 2 2" xfId="359" xr:uid="{00000000-0005-0000-0000-00005A010000}"/>
    <cellStyle name="Naslov 3 2" xfId="360" xr:uid="{00000000-0005-0000-0000-00005B010000}"/>
    <cellStyle name="Naslov 4 2" xfId="361" xr:uid="{00000000-0005-0000-0000-00005C010000}"/>
    <cellStyle name="Naslov 5" xfId="362" xr:uid="{00000000-0005-0000-0000-00005D010000}"/>
    <cellStyle name="Navadno" xfId="0" builtinId="0"/>
    <cellStyle name="Navadno 10" xfId="6" xr:uid="{00000000-0005-0000-0000-00005F010000}"/>
    <cellStyle name="Navadno 10 10 10" xfId="659" xr:uid="{00000000-0005-0000-0000-000060010000}"/>
    <cellStyle name="Navadno 10 11" xfId="666" xr:uid="{00000000-0005-0000-0000-000061010000}"/>
    <cellStyle name="Navadno 10 11 2" xfId="676" xr:uid="{00000000-0005-0000-0000-000062010000}"/>
    <cellStyle name="Navadno 10 2" xfId="363" xr:uid="{00000000-0005-0000-0000-000063010000}"/>
    <cellStyle name="Navadno 10 3" xfId="364" xr:uid="{00000000-0005-0000-0000-000064010000}"/>
    <cellStyle name="Navadno 10 4" xfId="652" xr:uid="{00000000-0005-0000-0000-000065010000}"/>
    <cellStyle name="Navadno 10 4 2" xfId="678" xr:uid="{00000000-0005-0000-0000-000066010000}"/>
    <cellStyle name="Navadno 10 5" xfId="655" xr:uid="{00000000-0005-0000-0000-000067010000}"/>
    <cellStyle name="Navadno 10 6" xfId="658" xr:uid="{00000000-0005-0000-0000-000068010000}"/>
    <cellStyle name="Navadno 10 7" xfId="662" xr:uid="{00000000-0005-0000-0000-000069010000}"/>
    <cellStyle name="Navadno 10 7 2" xfId="671" xr:uid="{00000000-0005-0000-0000-00006A010000}"/>
    <cellStyle name="Navadno 10 8" xfId="669" xr:uid="{00000000-0005-0000-0000-00006B010000}"/>
    <cellStyle name="Navadno 10 9" xfId="688" xr:uid="{82C5CDEB-3E41-4D5D-B40E-96B91C7C7F8F}"/>
    <cellStyle name="Navadno 11" xfId="365" xr:uid="{00000000-0005-0000-0000-00006C010000}"/>
    <cellStyle name="Navadno 11 2" xfId="366" xr:uid="{00000000-0005-0000-0000-00006D010000}"/>
    <cellStyle name="Navadno 11 2 2" xfId="367" xr:uid="{00000000-0005-0000-0000-00006E010000}"/>
    <cellStyle name="Navadno 11 2 3" xfId="13" xr:uid="{00000000-0005-0000-0000-00006F010000}"/>
    <cellStyle name="Navadno 11 2 4" xfId="12" xr:uid="{00000000-0005-0000-0000-000070010000}"/>
    <cellStyle name="Navadno 11 3" xfId="368" xr:uid="{00000000-0005-0000-0000-000071010000}"/>
    <cellStyle name="Navadno 11 3 2" xfId="369" xr:uid="{00000000-0005-0000-0000-000072010000}"/>
    <cellStyle name="Navadno 11 4" xfId="370" xr:uid="{00000000-0005-0000-0000-000073010000}"/>
    <cellStyle name="Navadno 12" xfId="371" xr:uid="{00000000-0005-0000-0000-000074010000}"/>
    <cellStyle name="Navadno 13" xfId="653" xr:uid="{00000000-0005-0000-0000-000075010000}"/>
    <cellStyle name="Navadno 14" xfId="679" xr:uid="{2ED2F82B-558D-4141-AC74-5FAE367EC704}"/>
    <cellStyle name="Navadno 17 2" xfId="667" xr:uid="{00000000-0005-0000-0000-000076010000}"/>
    <cellStyle name="Navadno 2" xfId="372" xr:uid="{00000000-0005-0000-0000-000077010000}"/>
    <cellStyle name="Navadno 2 2" xfId="373" xr:uid="{00000000-0005-0000-0000-000078010000}"/>
    <cellStyle name="Navadno 2 2 2" xfId="374" xr:uid="{00000000-0005-0000-0000-000079010000}"/>
    <cellStyle name="Navadno 2 2 2 2" xfId="1" xr:uid="{00000000-0005-0000-0000-00007A010000}"/>
    <cellStyle name="Navadno 2 2 3" xfId="375" xr:uid="{00000000-0005-0000-0000-00007B010000}"/>
    <cellStyle name="Navadno 2 2 4" xfId="685" xr:uid="{5EFB4B66-CBCA-4E22-972D-C4A13C7C07A5}"/>
    <cellStyle name="Navadno 2 3" xfId="376" xr:uid="{00000000-0005-0000-0000-00007C010000}"/>
    <cellStyle name="Navadno 2 3 2" xfId="377" xr:uid="{00000000-0005-0000-0000-00007D010000}"/>
    <cellStyle name="Navadno 2 4" xfId="378" xr:uid="{00000000-0005-0000-0000-00007E010000}"/>
    <cellStyle name="Navadno 2_Api - ENERGETSKA SANACIJA - Postojna 19.5.2014" xfId="379" xr:uid="{00000000-0005-0000-0000-00007F010000}"/>
    <cellStyle name="Navadno 3" xfId="4" xr:uid="{00000000-0005-0000-0000-000080010000}"/>
    <cellStyle name="Navadno 3 2" xfId="380" xr:uid="{00000000-0005-0000-0000-000081010000}"/>
    <cellStyle name="Navadno 3 2 2" xfId="381" xr:uid="{00000000-0005-0000-0000-000082010000}"/>
    <cellStyle name="Navadno 3 3" xfId="382" xr:uid="{00000000-0005-0000-0000-000083010000}"/>
    <cellStyle name="Navadno 3 4" xfId="682" xr:uid="{4E82902C-E1A8-456E-92E6-89A9CF269C90}"/>
    <cellStyle name="Navadno 4" xfId="383" xr:uid="{00000000-0005-0000-0000-000084010000}"/>
    <cellStyle name="Navadno 4 2" xfId="384" xr:uid="{00000000-0005-0000-0000-000085010000}"/>
    <cellStyle name="Navadno 4 2 2" xfId="10" xr:uid="{00000000-0005-0000-0000-000086010000}"/>
    <cellStyle name="Navadno 4 2 2 2" xfId="385" xr:uid="{00000000-0005-0000-0000-000087010000}"/>
    <cellStyle name="Navadno 4 2 2 3" xfId="665" xr:uid="{00000000-0005-0000-0000-000088010000}"/>
    <cellStyle name="Navadno 4 2 2 3 2" xfId="675" xr:uid="{00000000-0005-0000-0000-000089010000}"/>
    <cellStyle name="Navadno 4 2 2 4" xfId="672" xr:uid="{00000000-0005-0000-0000-00008A010000}"/>
    <cellStyle name="Navadno 4 2 3" xfId="386" xr:uid="{00000000-0005-0000-0000-00008B010000}"/>
    <cellStyle name="Navadno 4 3" xfId="387" xr:uid="{00000000-0005-0000-0000-00008C010000}"/>
    <cellStyle name="Navadno 4 3 2" xfId="9" xr:uid="{00000000-0005-0000-0000-00008D010000}"/>
    <cellStyle name="Navadno 4 3 2 2" xfId="388" xr:uid="{00000000-0005-0000-0000-00008E010000}"/>
    <cellStyle name="Navadno 4 3 2 3" xfId="664" xr:uid="{00000000-0005-0000-0000-00008F010000}"/>
    <cellStyle name="Navadno 4 3 2 3 2" xfId="674" xr:uid="{00000000-0005-0000-0000-000090010000}"/>
    <cellStyle name="Navadno 4 3 3" xfId="389" xr:uid="{00000000-0005-0000-0000-000091010000}"/>
    <cellStyle name="Navadno 4 4" xfId="390" xr:uid="{00000000-0005-0000-0000-000092010000}"/>
    <cellStyle name="Navadno 4 4 2" xfId="391" xr:uid="{00000000-0005-0000-0000-000093010000}"/>
    <cellStyle name="Navadno 4 5" xfId="392" xr:uid="{00000000-0005-0000-0000-000094010000}"/>
    <cellStyle name="Navadno 4 6" xfId="393" xr:uid="{00000000-0005-0000-0000-000095010000}"/>
    <cellStyle name="Navadno 4 7" xfId="394" xr:uid="{00000000-0005-0000-0000-000096010000}"/>
    <cellStyle name="Navadno 5" xfId="7" xr:uid="{00000000-0005-0000-0000-000097010000}"/>
    <cellStyle name="Navadno 5 2" xfId="395" xr:uid="{00000000-0005-0000-0000-000098010000}"/>
    <cellStyle name="Navadno 6" xfId="396" xr:uid="{00000000-0005-0000-0000-000099010000}"/>
    <cellStyle name="Navadno 6 2" xfId="397" xr:uid="{00000000-0005-0000-0000-00009A010000}"/>
    <cellStyle name="Navadno 6 2 2" xfId="398" xr:uid="{00000000-0005-0000-0000-00009B010000}"/>
    <cellStyle name="Navadno 6 2 2 2" xfId="399" xr:uid="{00000000-0005-0000-0000-00009C010000}"/>
    <cellStyle name="Navadno 6 2 2 2 2" xfId="400" xr:uid="{00000000-0005-0000-0000-00009D010000}"/>
    <cellStyle name="Navadno 6 2 2 2 2 2" xfId="401" xr:uid="{00000000-0005-0000-0000-00009E010000}"/>
    <cellStyle name="Navadno 6 2 2 2 2 3" xfId="402" xr:uid="{00000000-0005-0000-0000-00009F010000}"/>
    <cellStyle name="Navadno 6 2 2 2 3" xfId="403" xr:uid="{00000000-0005-0000-0000-0000A0010000}"/>
    <cellStyle name="Navadno 6 2 2 2 3 2" xfId="404" xr:uid="{00000000-0005-0000-0000-0000A1010000}"/>
    <cellStyle name="Navadno 6 2 2 2 3 3" xfId="405" xr:uid="{00000000-0005-0000-0000-0000A2010000}"/>
    <cellStyle name="Navadno 6 2 2 2 4" xfId="406" xr:uid="{00000000-0005-0000-0000-0000A3010000}"/>
    <cellStyle name="Navadno 6 2 2 2 5" xfId="407" xr:uid="{00000000-0005-0000-0000-0000A4010000}"/>
    <cellStyle name="Navadno 6 2 2 3" xfId="408" xr:uid="{00000000-0005-0000-0000-0000A5010000}"/>
    <cellStyle name="Navadno 6 2 2 3 2" xfId="409" xr:uid="{00000000-0005-0000-0000-0000A6010000}"/>
    <cellStyle name="Navadno 6 2 2 3 3" xfId="410" xr:uid="{00000000-0005-0000-0000-0000A7010000}"/>
    <cellStyle name="Navadno 6 2 2 4" xfId="411" xr:uid="{00000000-0005-0000-0000-0000A8010000}"/>
    <cellStyle name="Navadno 6 2 2 4 2" xfId="412" xr:uid="{00000000-0005-0000-0000-0000A9010000}"/>
    <cellStyle name="Navadno 6 2 2 4 3" xfId="413" xr:uid="{00000000-0005-0000-0000-0000AA010000}"/>
    <cellStyle name="Navadno 6 2 2 5" xfId="414" xr:uid="{00000000-0005-0000-0000-0000AB010000}"/>
    <cellStyle name="Navadno 6 2 2 6" xfId="415" xr:uid="{00000000-0005-0000-0000-0000AC010000}"/>
    <cellStyle name="Navadno 6 2 3" xfId="416" xr:uid="{00000000-0005-0000-0000-0000AD010000}"/>
    <cellStyle name="Navadno 6 2 3 2" xfId="417" xr:uid="{00000000-0005-0000-0000-0000AE010000}"/>
    <cellStyle name="Navadno 6 2 3 2 2" xfId="418" xr:uid="{00000000-0005-0000-0000-0000AF010000}"/>
    <cellStyle name="Navadno 6 2 3 2 3" xfId="419" xr:uid="{00000000-0005-0000-0000-0000B0010000}"/>
    <cellStyle name="Navadno 6 2 3 3" xfId="420" xr:uid="{00000000-0005-0000-0000-0000B1010000}"/>
    <cellStyle name="Navadno 6 2 3 3 2" xfId="421" xr:uid="{00000000-0005-0000-0000-0000B2010000}"/>
    <cellStyle name="Navadno 6 2 3 3 3" xfId="422" xr:uid="{00000000-0005-0000-0000-0000B3010000}"/>
    <cellStyle name="Navadno 6 2 3 4" xfId="423" xr:uid="{00000000-0005-0000-0000-0000B4010000}"/>
    <cellStyle name="Navadno 6 2 3 5" xfId="424" xr:uid="{00000000-0005-0000-0000-0000B5010000}"/>
    <cellStyle name="Navadno 6 2 4" xfId="425" xr:uid="{00000000-0005-0000-0000-0000B6010000}"/>
    <cellStyle name="Navadno 6 2 4 2" xfId="426" xr:uid="{00000000-0005-0000-0000-0000B7010000}"/>
    <cellStyle name="Navadno 6 2 4 2 2" xfId="427" xr:uid="{00000000-0005-0000-0000-0000B8010000}"/>
    <cellStyle name="Navadno 6 2 4 2 3" xfId="428" xr:uid="{00000000-0005-0000-0000-0000B9010000}"/>
    <cellStyle name="Navadno 6 2 4 3" xfId="429" xr:uid="{00000000-0005-0000-0000-0000BA010000}"/>
    <cellStyle name="Navadno 6 2 4 3 2" xfId="430" xr:uid="{00000000-0005-0000-0000-0000BB010000}"/>
    <cellStyle name="Navadno 6 2 4 3 3" xfId="431" xr:uid="{00000000-0005-0000-0000-0000BC010000}"/>
    <cellStyle name="Navadno 6 2 4 4" xfId="432" xr:uid="{00000000-0005-0000-0000-0000BD010000}"/>
    <cellStyle name="Navadno 6 2 4 5" xfId="433" xr:uid="{00000000-0005-0000-0000-0000BE010000}"/>
    <cellStyle name="Navadno 6 2 5" xfId="434" xr:uid="{00000000-0005-0000-0000-0000BF010000}"/>
    <cellStyle name="Navadno 6 2 5 2" xfId="435" xr:uid="{00000000-0005-0000-0000-0000C0010000}"/>
    <cellStyle name="Navadno 6 2 5 3" xfId="436" xr:uid="{00000000-0005-0000-0000-0000C1010000}"/>
    <cellStyle name="Navadno 6 2 6" xfId="437" xr:uid="{00000000-0005-0000-0000-0000C2010000}"/>
    <cellStyle name="Navadno 6 2 6 2" xfId="438" xr:uid="{00000000-0005-0000-0000-0000C3010000}"/>
    <cellStyle name="Navadno 6 2 6 3" xfId="439" xr:uid="{00000000-0005-0000-0000-0000C4010000}"/>
    <cellStyle name="Navadno 6 2 7" xfId="440" xr:uid="{00000000-0005-0000-0000-0000C5010000}"/>
    <cellStyle name="Navadno 6 2 8" xfId="441" xr:uid="{00000000-0005-0000-0000-0000C6010000}"/>
    <cellStyle name="Navadno 6 3" xfId="442" xr:uid="{00000000-0005-0000-0000-0000C7010000}"/>
    <cellStyle name="Navadno 6 3 2" xfId="443" xr:uid="{00000000-0005-0000-0000-0000C8010000}"/>
    <cellStyle name="Navadno 6 3 2 2" xfId="444" xr:uid="{00000000-0005-0000-0000-0000C9010000}"/>
    <cellStyle name="Navadno 6 3 2 2 2" xfId="445" xr:uid="{00000000-0005-0000-0000-0000CA010000}"/>
    <cellStyle name="Navadno 6 3 2 2 3" xfId="446" xr:uid="{00000000-0005-0000-0000-0000CB010000}"/>
    <cellStyle name="Navadno 6 3 2 3" xfId="447" xr:uid="{00000000-0005-0000-0000-0000CC010000}"/>
    <cellStyle name="Navadno 6 3 2 3 2" xfId="448" xr:uid="{00000000-0005-0000-0000-0000CD010000}"/>
    <cellStyle name="Navadno 6 3 2 3 3" xfId="449" xr:uid="{00000000-0005-0000-0000-0000CE010000}"/>
    <cellStyle name="Navadno 6 3 2 4" xfId="450" xr:uid="{00000000-0005-0000-0000-0000CF010000}"/>
    <cellStyle name="Navadno 6 3 2 5" xfId="451" xr:uid="{00000000-0005-0000-0000-0000D0010000}"/>
    <cellStyle name="Navadno 6 3 3" xfId="452" xr:uid="{00000000-0005-0000-0000-0000D1010000}"/>
    <cellStyle name="Navadno 6 3 3 2" xfId="453" xr:uid="{00000000-0005-0000-0000-0000D2010000}"/>
    <cellStyle name="Navadno 6 3 3 3" xfId="454" xr:uid="{00000000-0005-0000-0000-0000D3010000}"/>
    <cellStyle name="Navadno 6 3 4" xfId="455" xr:uid="{00000000-0005-0000-0000-0000D4010000}"/>
    <cellStyle name="Navadno 6 3 4 2" xfId="456" xr:uid="{00000000-0005-0000-0000-0000D5010000}"/>
    <cellStyle name="Navadno 6 3 4 3" xfId="457" xr:uid="{00000000-0005-0000-0000-0000D6010000}"/>
    <cellStyle name="Navadno 6 3 5" xfId="458" xr:uid="{00000000-0005-0000-0000-0000D7010000}"/>
    <cellStyle name="Navadno 6 3 6" xfId="459" xr:uid="{00000000-0005-0000-0000-0000D8010000}"/>
    <cellStyle name="Navadno 6 4" xfId="460" xr:uid="{00000000-0005-0000-0000-0000D9010000}"/>
    <cellStyle name="Navadno 6 4 2" xfId="461" xr:uid="{00000000-0005-0000-0000-0000DA010000}"/>
    <cellStyle name="Navadno 6 4 2 2" xfId="462" xr:uid="{00000000-0005-0000-0000-0000DB010000}"/>
    <cellStyle name="Navadno 6 4 2 3" xfId="463" xr:uid="{00000000-0005-0000-0000-0000DC010000}"/>
    <cellStyle name="Navadno 6 4 3" xfId="464" xr:uid="{00000000-0005-0000-0000-0000DD010000}"/>
    <cellStyle name="Navadno 6 4 3 2" xfId="465" xr:uid="{00000000-0005-0000-0000-0000DE010000}"/>
    <cellStyle name="Navadno 6 4 3 3" xfId="466" xr:uid="{00000000-0005-0000-0000-0000DF010000}"/>
    <cellStyle name="Navadno 6 4 4" xfId="467" xr:uid="{00000000-0005-0000-0000-0000E0010000}"/>
    <cellStyle name="Navadno 6 4 5" xfId="468" xr:uid="{00000000-0005-0000-0000-0000E1010000}"/>
    <cellStyle name="Navadno 6 5" xfId="469" xr:uid="{00000000-0005-0000-0000-0000E2010000}"/>
    <cellStyle name="Navadno 6 5 2" xfId="470" xr:uid="{00000000-0005-0000-0000-0000E3010000}"/>
    <cellStyle name="Navadno 6 5 2 2" xfId="471" xr:uid="{00000000-0005-0000-0000-0000E4010000}"/>
    <cellStyle name="Navadno 6 5 2 3" xfId="472" xr:uid="{00000000-0005-0000-0000-0000E5010000}"/>
    <cellStyle name="Navadno 6 5 3" xfId="473" xr:uid="{00000000-0005-0000-0000-0000E6010000}"/>
    <cellStyle name="Navadno 6 5 3 2" xfId="474" xr:uid="{00000000-0005-0000-0000-0000E7010000}"/>
    <cellStyle name="Navadno 6 5 3 3" xfId="475" xr:uid="{00000000-0005-0000-0000-0000E8010000}"/>
    <cellStyle name="Navadno 6 5 4" xfId="476" xr:uid="{00000000-0005-0000-0000-0000E9010000}"/>
    <cellStyle name="Navadno 6 5 5" xfId="477" xr:uid="{00000000-0005-0000-0000-0000EA010000}"/>
    <cellStyle name="Navadno 6 6" xfId="478" xr:uid="{00000000-0005-0000-0000-0000EB010000}"/>
    <cellStyle name="Navadno 6 6 2" xfId="479" xr:uid="{00000000-0005-0000-0000-0000EC010000}"/>
    <cellStyle name="Navadno 6 6 3" xfId="480" xr:uid="{00000000-0005-0000-0000-0000ED010000}"/>
    <cellStyle name="Navadno 6 7" xfId="481" xr:uid="{00000000-0005-0000-0000-0000EE010000}"/>
    <cellStyle name="Navadno 6 7 2" xfId="482" xr:uid="{00000000-0005-0000-0000-0000EF010000}"/>
    <cellStyle name="Navadno 6 7 3" xfId="483" xr:uid="{00000000-0005-0000-0000-0000F0010000}"/>
    <cellStyle name="Navadno 6 8" xfId="484" xr:uid="{00000000-0005-0000-0000-0000F1010000}"/>
    <cellStyle name="Navadno 6 9" xfId="485" xr:uid="{00000000-0005-0000-0000-0000F2010000}"/>
    <cellStyle name="Navadno 7" xfId="486" xr:uid="{00000000-0005-0000-0000-0000F3010000}"/>
    <cellStyle name="Navadno 7 2" xfId="487" xr:uid="{00000000-0005-0000-0000-0000F4010000}"/>
    <cellStyle name="Navadno 7 2 2" xfId="488" xr:uid="{00000000-0005-0000-0000-0000F5010000}"/>
    <cellStyle name="Navadno 7 2 2 2" xfId="489" xr:uid="{00000000-0005-0000-0000-0000F6010000}"/>
    <cellStyle name="Navadno 7 2 2 2 2" xfId="490" xr:uid="{00000000-0005-0000-0000-0000F7010000}"/>
    <cellStyle name="Navadno 7 2 2 2 3" xfId="491" xr:uid="{00000000-0005-0000-0000-0000F8010000}"/>
    <cellStyle name="Navadno 7 2 2 3" xfId="492" xr:uid="{00000000-0005-0000-0000-0000F9010000}"/>
    <cellStyle name="Navadno 7 2 2 3 2" xfId="493" xr:uid="{00000000-0005-0000-0000-0000FA010000}"/>
    <cellStyle name="Navadno 7 2 2 3 3" xfId="494" xr:uid="{00000000-0005-0000-0000-0000FB010000}"/>
    <cellStyle name="Navadno 7 2 2 4" xfId="495" xr:uid="{00000000-0005-0000-0000-0000FC010000}"/>
    <cellStyle name="Navadno 7 2 2 5" xfId="496" xr:uid="{00000000-0005-0000-0000-0000FD010000}"/>
    <cellStyle name="Navadno 7 2 3" xfId="497" xr:uid="{00000000-0005-0000-0000-0000FE010000}"/>
    <cellStyle name="Navadno 7 2 3 2" xfId="498" xr:uid="{00000000-0005-0000-0000-0000FF010000}"/>
    <cellStyle name="Navadno 7 2 3 2 2" xfId="499" xr:uid="{00000000-0005-0000-0000-000000020000}"/>
    <cellStyle name="Navadno 7 2 3 2 3" xfId="500" xr:uid="{00000000-0005-0000-0000-000001020000}"/>
    <cellStyle name="Navadno 7 2 3 3" xfId="501" xr:uid="{00000000-0005-0000-0000-000002020000}"/>
    <cellStyle name="Navadno 7 2 3 3 2" xfId="502" xr:uid="{00000000-0005-0000-0000-000003020000}"/>
    <cellStyle name="Navadno 7 2 3 3 3" xfId="503" xr:uid="{00000000-0005-0000-0000-000004020000}"/>
    <cellStyle name="Navadno 7 2 3 4" xfId="504" xr:uid="{00000000-0005-0000-0000-000005020000}"/>
    <cellStyle name="Navadno 7 2 3 5" xfId="505" xr:uid="{00000000-0005-0000-0000-000006020000}"/>
    <cellStyle name="Navadno 7 2 4" xfId="506" xr:uid="{00000000-0005-0000-0000-000007020000}"/>
    <cellStyle name="Navadno 7 2 4 2" xfId="507" xr:uid="{00000000-0005-0000-0000-000008020000}"/>
    <cellStyle name="Navadno 7 2 4 3" xfId="508" xr:uid="{00000000-0005-0000-0000-000009020000}"/>
    <cellStyle name="Navadno 7 2 5" xfId="509" xr:uid="{00000000-0005-0000-0000-00000A020000}"/>
    <cellStyle name="Navadno 7 2 5 2" xfId="510" xr:uid="{00000000-0005-0000-0000-00000B020000}"/>
    <cellStyle name="Navadno 7 2 5 3" xfId="511" xr:uid="{00000000-0005-0000-0000-00000C020000}"/>
    <cellStyle name="Navadno 7 2 6" xfId="512" xr:uid="{00000000-0005-0000-0000-00000D020000}"/>
    <cellStyle name="Navadno 7 2 7" xfId="513" xr:uid="{00000000-0005-0000-0000-00000E020000}"/>
    <cellStyle name="Navadno 7 3" xfId="514" xr:uid="{00000000-0005-0000-0000-00000F020000}"/>
    <cellStyle name="Navadno 7 3 2" xfId="515" xr:uid="{00000000-0005-0000-0000-000010020000}"/>
    <cellStyle name="Navadno 7 4" xfId="516" xr:uid="{00000000-0005-0000-0000-000011020000}"/>
    <cellStyle name="Navadno 7 4 2" xfId="517" xr:uid="{00000000-0005-0000-0000-000012020000}"/>
    <cellStyle name="Navadno 7 4 2 2" xfId="518" xr:uid="{00000000-0005-0000-0000-000013020000}"/>
    <cellStyle name="Navadno 7 4 2 2 2" xfId="519" xr:uid="{00000000-0005-0000-0000-000014020000}"/>
    <cellStyle name="Navadno 7 4 2 2 3" xfId="520" xr:uid="{00000000-0005-0000-0000-000015020000}"/>
    <cellStyle name="Navadno 7 4 2 3" xfId="521" xr:uid="{00000000-0005-0000-0000-000016020000}"/>
    <cellStyle name="Navadno 7 4 2 3 2" xfId="522" xr:uid="{00000000-0005-0000-0000-000017020000}"/>
    <cellStyle name="Navadno 7 4 2 3 3" xfId="523" xr:uid="{00000000-0005-0000-0000-000018020000}"/>
    <cellStyle name="Navadno 7 4 2 4" xfId="524" xr:uid="{00000000-0005-0000-0000-000019020000}"/>
    <cellStyle name="Navadno 7 4 2 5" xfId="525" xr:uid="{00000000-0005-0000-0000-00001A020000}"/>
    <cellStyle name="Navadno 7 4 3" xfId="526" xr:uid="{00000000-0005-0000-0000-00001B020000}"/>
    <cellStyle name="Navadno 7 4 3 2" xfId="527" xr:uid="{00000000-0005-0000-0000-00001C020000}"/>
    <cellStyle name="Navadno 7 4 3 3" xfId="528" xr:uid="{00000000-0005-0000-0000-00001D020000}"/>
    <cellStyle name="Navadno 7 4 4" xfId="529" xr:uid="{00000000-0005-0000-0000-00001E020000}"/>
    <cellStyle name="Navadno 7 4 4 2" xfId="530" xr:uid="{00000000-0005-0000-0000-00001F020000}"/>
    <cellStyle name="Navadno 7 4 4 3" xfId="531" xr:uid="{00000000-0005-0000-0000-000020020000}"/>
    <cellStyle name="Navadno 7 4 5" xfId="532" xr:uid="{00000000-0005-0000-0000-000021020000}"/>
    <cellStyle name="Navadno 7 4 6" xfId="533" xr:uid="{00000000-0005-0000-0000-000022020000}"/>
    <cellStyle name="Navadno 7 5" xfId="534" xr:uid="{00000000-0005-0000-0000-000023020000}"/>
    <cellStyle name="Navadno 7 5 2" xfId="535" xr:uid="{00000000-0005-0000-0000-000024020000}"/>
    <cellStyle name="Navadno 7 6" xfId="536" xr:uid="{00000000-0005-0000-0000-000025020000}"/>
    <cellStyle name="Navadno 8" xfId="537" xr:uid="{00000000-0005-0000-0000-000026020000}"/>
    <cellStyle name="Navadno 8 2" xfId="538" xr:uid="{00000000-0005-0000-0000-000027020000}"/>
    <cellStyle name="Navadno 8 2 2" xfId="539" xr:uid="{00000000-0005-0000-0000-000028020000}"/>
    <cellStyle name="Navadno 8 3" xfId="540" xr:uid="{00000000-0005-0000-0000-000029020000}"/>
    <cellStyle name="Navadno 9" xfId="541" xr:uid="{00000000-0005-0000-0000-00002A020000}"/>
    <cellStyle name="Navadno 9 2" xfId="8" xr:uid="{00000000-0005-0000-0000-00002B020000}"/>
    <cellStyle name="Navadno 9 2 2" xfId="542" xr:uid="{00000000-0005-0000-0000-00002C020000}"/>
    <cellStyle name="Navadno 9 2 3" xfId="663" xr:uid="{00000000-0005-0000-0000-00002D020000}"/>
    <cellStyle name="Navadno 9 2 3 2" xfId="673" xr:uid="{00000000-0005-0000-0000-00002E020000}"/>
    <cellStyle name="Navadno 9 3" xfId="543" xr:uid="{00000000-0005-0000-0000-00002F020000}"/>
    <cellStyle name="Navadno_KALAMAR-PSO GREGORČIČEVA MS-16.11.04" xfId="11" xr:uid="{00000000-0005-0000-0000-000030020000}"/>
    <cellStyle name="Navadno_Kino Siska_pop_GD" xfId="650" xr:uid="{00000000-0005-0000-0000-000032020000}"/>
    <cellStyle name="Navadno_Kino_Siska_PZI_predracun_OD_p1" xfId="5" xr:uid="{00000000-0005-0000-0000-000033020000}"/>
    <cellStyle name="Neutral" xfId="544" xr:uid="{00000000-0005-0000-0000-000035020000}"/>
    <cellStyle name="Neutral 2" xfId="545" xr:uid="{00000000-0005-0000-0000-000036020000}"/>
    <cellStyle name="Neutral 3" xfId="546" xr:uid="{00000000-0005-0000-0000-000037020000}"/>
    <cellStyle name="Nevtralno 2" xfId="547" xr:uid="{00000000-0005-0000-0000-000038020000}"/>
    <cellStyle name="normal" xfId="548" xr:uid="{00000000-0005-0000-0000-000039020000}"/>
    <cellStyle name="Normal 10" xfId="549" xr:uid="{00000000-0005-0000-0000-00003A020000}"/>
    <cellStyle name="Normal 11" xfId="550" xr:uid="{00000000-0005-0000-0000-00003B020000}"/>
    <cellStyle name="Normal 12" xfId="551" xr:uid="{00000000-0005-0000-0000-00003C020000}"/>
    <cellStyle name="Normal 12 2" xfId="684" xr:uid="{DFE1EE43-64C1-41A3-864E-AE567114E9D8}"/>
    <cellStyle name="Normal 13" xfId="552" xr:uid="{00000000-0005-0000-0000-00003D020000}"/>
    <cellStyle name="Normal 14" xfId="553" xr:uid="{00000000-0005-0000-0000-00003E020000}"/>
    <cellStyle name="Normal 15" xfId="554" xr:uid="{00000000-0005-0000-0000-00003F020000}"/>
    <cellStyle name="Normal 16" xfId="555" xr:uid="{00000000-0005-0000-0000-000040020000}"/>
    <cellStyle name="Normal 17" xfId="556" xr:uid="{00000000-0005-0000-0000-000041020000}"/>
    <cellStyle name="Normal 18" xfId="557" xr:uid="{00000000-0005-0000-0000-000042020000}"/>
    <cellStyle name="Normal 19" xfId="558" xr:uid="{00000000-0005-0000-0000-000043020000}"/>
    <cellStyle name="normal 2" xfId="559" xr:uid="{00000000-0005-0000-0000-000044020000}"/>
    <cellStyle name="Normal 2 2" xfId="560" xr:uid="{00000000-0005-0000-0000-000045020000}"/>
    <cellStyle name="Normal 2 3" xfId="561" xr:uid="{00000000-0005-0000-0000-000046020000}"/>
    <cellStyle name="Normal 20" xfId="562" xr:uid="{00000000-0005-0000-0000-000047020000}"/>
    <cellStyle name="Normal 21" xfId="563" xr:uid="{00000000-0005-0000-0000-000048020000}"/>
    <cellStyle name="Normal 22" xfId="564" xr:uid="{00000000-0005-0000-0000-000049020000}"/>
    <cellStyle name="Normal 23" xfId="565" xr:uid="{00000000-0005-0000-0000-00004A020000}"/>
    <cellStyle name="Normal 24" xfId="566" xr:uid="{00000000-0005-0000-0000-00004B020000}"/>
    <cellStyle name="Normal 25" xfId="567" xr:uid="{00000000-0005-0000-0000-00004C020000}"/>
    <cellStyle name="Normal 26" xfId="568" xr:uid="{00000000-0005-0000-0000-00004D020000}"/>
    <cellStyle name="Normal 27" xfId="569" xr:uid="{00000000-0005-0000-0000-00004E020000}"/>
    <cellStyle name="Normal 28" xfId="570" xr:uid="{00000000-0005-0000-0000-00004F020000}"/>
    <cellStyle name="Normal 29" xfId="571" xr:uid="{00000000-0005-0000-0000-000050020000}"/>
    <cellStyle name="normal 3" xfId="572" xr:uid="{00000000-0005-0000-0000-000051020000}"/>
    <cellStyle name="Normal 3 2" xfId="573" xr:uid="{00000000-0005-0000-0000-000052020000}"/>
    <cellStyle name="Normal 3 3" xfId="574" xr:uid="{00000000-0005-0000-0000-000053020000}"/>
    <cellStyle name="Normal 30" xfId="575" xr:uid="{00000000-0005-0000-0000-000054020000}"/>
    <cellStyle name="Normal 31" xfId="576" xr:uid="{00000000-0005-0000-0000-000055020000}"/>
    <cellStyle name="Normal 32" xfId="577" xr:uid="{00000000-0005-0000-0000-000056020000}"/>
    <cellStyle name="Normal 33" xfId="578" xr:uid="{00000000-0005-0000-0000-000057020000}"/>
    <cellStyle name="Normal 34" xfId="579" xr:uid="{00000000-0005-0000-0000-000058020000}"/>
    <cellStyle name="Normal 35" xfId="580" xr:uid="{00000000-0005-0000-0000-000059020000}"/>
    <cellStyle name="Normal 36" xfId="581" xr:uid="{00000000-0005-0000-0000-00005A020000}"/>
    <cellStyle name="Normal 37" xfId="582" xr:uid="{00000000-0005-0000-0000-00005B020000}"/>
    <cellStyle name="Normal 38" xfId="583" xr:uid="{00000000-0005-0000-0000-00005C020000}"/>
    <cellStyle name="Normal 39" xfId="584" xr:uid="{00000000-0005-0000-0000-00005D020000}"/>
    <cellStyle name="Normal 4" xfId="585" xr:uid="{00000000-0005-0000-0000-00005E020000}"/>
    <cellStyle name="Normal 4 2" xfId="586" xr:uid="{00000000-0005-0000-0000-00005F020000}"/>
    <cellStyle name="Normal 4 2 2" xfId="587" xr:uid="{00000000-0005-0000-0000-000060020000}"/>
    <cellStyle name="Normal 40" xfId="588" xr:uid="{00000000-0005-0000-0000-000061020000}"/>
    <cellStyle name="normal 41" xfId="589" xr:uid="{00000000-0005-0000-0000-000062020000}"/>
    <cellStyle name="Normal 5" xfId="590" xr:uid="{00000000-0005-0000-0000-000063020000}"/>
    <cellStyle name="Normal 6" xfId="591" xr:uid="{00000000-0005-0000-0000-000064020000}"/>
    <cellStyle name="Normal 6 2" xfId="680" xr:uid="{D0CFA666-341B-482B-B1AC-AA7890987F2B}"/>
    <cellStyle name="Normal 6 2_4. EI" xfId="686" xr:uid="{41030768-FBE9-498B-90F2-96BAF3D54F26}"/>
    <cellStyle name="Normal 7" xfId="592" xr:uid="{00000000-0005-0000-0000-000065020000}"/>
    <cellStyle name="Normal 8" xfId="593" xr:uid="{00000000-0005-0000-0000-000066020000}"/>
    <cellStyle name="Normal 9" xfId="594" xr:uid="{00000000-0005-0000-0000-000067020000}"/>
    <cellStyle name="Normal_246-HIT_SALON_VRTOJBA_VIDEO" xfId="595" xr:uid="{00000000-0005-0000-0000-000068020000}"/>
    <cellStyle name="Normale_CCTV Price List Jan-Jun 2005" xfId="596" xr:uid="{00000000-0005-0000-0000-00006B020000}"/>
    <cellStyle name="Note" xfId="597" xr:uid="{00000000-0005-0000-0000-00006C020000}"/>
    <cellStyle name="Note 2" xfId="598" xr:uid="{00000000-0005-0000-0000-00006D020000}"/>
    <cellStyle name="Note 3" xfId="599" xr:uid="{00000000-0005-0000-0000-00006E020000}"/>
    <cellStyle name="Note 4" xfId="600" xr:uid="{00000000-0005-0000-0000-00006F020000}"/>
    <cellStyle name="oft Excel]_x000d__x000a_Comment=The open=/f lines load custom functions into the Paste Function list._x000d__x000a_Maximized=3_x000d__x000a_Basics=1_x000d__x000a_A" xfId="601" xr:uid="{00000000-0005-0000-0000-000070020000}"/>
    <cellStyle name="Opomba 2" xfId="602" xr:uid="{00000000-0005-0000-0000-000071020000}"/>
    <cellStyle name="Opomba 2 2" xfId="603" xr:uid="{00000000-0005-0000-0000-000072020000}"/>
    <cellStyle name="Opomba 3" xfId="604" xr:uid="{00000000-0005-0000-0000-000073020000}"/>
    <cellStyle name="Opozorilo 2" xfId="605" xr:uid="{00000000-0005-0000-0000-000074020000}"/>
    <cellStyle name="Output" xfId="606" xr:uid="{00000000-0005-0000-0000-000075020000}"/>
    <cellStyle name="Output 2" xfId="607" xr:uid="{00000000-0005-0000-0000-000076020000}"/>
    <cellStyle name="Output 3" xfId="608" xr:uid="{00000000-0005-0000-0000-000077020000}"/>
    <cellStyle name="Output 4" xfId="609" xr:uid="{00000000-0005-0000-0000-000078020000}"/>
    <cellStyle name="Pojasnjevalno besedilo 2" xfId="610" xr:uid="{00000000-0005-0000-0000-000079020000}"/>
    <cellStyle name="Poudarek1 2" xfId="611" xr:uid="{00000000-0005-0000-0000-00007A020000}"/>
    <cellStyle name="Poudarek2 2" xfId="612" xr:uid="{00000000-0005-0000-0000-00007B020000}"/>
    <cellStyle name="Poudarek3 2" xfId="613" xr:uid="{00000000-0005-0000-0000-00007C020000}"/>
    <cellStyle name="Poudarek4 2" xfId="614" xr:uid="{00000000-0005-0000-0000-00007D020000}"/>
    <cellStyle name="Poudarek5 2" xfId="615" xr:uid="{00000000-0005-0000-0000-00007E020000}"/>
    <cellStyle name="Poudarek6 2" xfId="616" xr:uid="{00000000-0005-0000-0000-00007F020000}"/>
    <cellStyle name="Povezana celica 2" xfId="617" xr:uid="{00000000-0005-0000-0000-000080020000}"/>
    <cellStyle name="Preveri celico 2" xfId="618" xr:uid="{00000000-0005-0000-0000-000081020000}"/>
    <cellStyle name="PRVA VRSTA Element delo 2" xfId="619" xr:uid="{00000000-0005-0000-0000-000082020000}"/>
    <cellStyle name="Računanje 2" xfId="620" xr:uid="{00000000-0005-0000-0000-000083020000}"/>
    <cellStyle name="Računanje 2 2" xfId="621" xr:uid="{00000000-0005-0000-0000-000084020000}"/>
    <cellStyle name="Računanje 3" xfId="622" xr:uid="{00000000-0005-0000-0000-000085020000}"/>
    <cellStyle name="Sheet Title" xfId="623" xr:uid="{00000000-0005-0000-0000-000086020000}"/>
    <cellStyle name="Slabo 2" xfId="624" xr:uid="{00000000-0005-0000-0000-000087020000}"/>
    <cellStyle name="Slog 1" xfId="625" xr:uid="{00000000-0005-0000-0000-000088020000}"/>
    <cellStyle name="Slog 1 2" xfId="626" xr:uid="{00000000-0005-0000-0000-000089020000}"/>
    <cellStyle name="Style 1" xfId="627" xr:uid="{00000000-0005-0000-0000-00008A020000}"/>
    <cellStyle name="ţ_x001d_đB_x000c_ęţ_x0012__x000d_ÝţU_x0001_X_x0005_•_x0006__x0007__x0001__x0001_" xfId="628" xr:uid="{00000000-0005-0000-0000-00008B020000}"/>
    <cellStyle name="Title" xfId="629" xr:uid="{00000000-0005-0000-0000-00008C020000}"/>
    <cellStyle name="Total" xfId="630" xr:uid="{00000000-0005-0000-0000-00008D020000}"/>
    <cellStyle name="Total 2" xfId="631" xr:uid="{00000000-0005-0000-0000-00008E020000}"/>
    <cellStyle name="Total 3" xfId="632" xr:uid="{00000000-0005-0000-0000-00008F020000}"/>
    <cellStyle name="Total 4" xfId="633" xr:uid="{00000000-0005-0000-0000-000090020000}"/>
    <cellStyle name="Valuta (0)_LACEYS TV price list 20030603" xfId="634" xr:uid="{00000000-0005-0000-0000-000091020000}"/>
    <cellStyle name="Valuta 2" xfId="635" xr:uid="{00000000-0005-0000-0000-000092020000}"/>
    <cellStyle name="Valuta 2 2" xfId="636" xr:uid="{00000000-0005-0000-0000-000093020000}"/>
    <cellStyle name="Valuta 3" xfId="637" xr:uid="{00000000-0005-0000-0000-000094020000}"/>
    <cellStyle name="Vejica" xfId="656" builtinId="3"/>
    <cellStyle name="Vejica 2" xfId="3" xr:uid="{00000000-0005-0000-0000-000096020000}"/>
    <cellStyle name="Vejica 2 2" xfId="638" xr:uid="{00000000-0005-0000-0000-000097020000}"/>
    <cellStyle name="Vejica 2 2 2" xfId="639" xr:uid="{00000000-0005-0000-0000-000098020000}"/>
    <cellStyle name="Vejica 2 3" xfId="681" xr:uid="{9959C607-BFEF-4C3F-8032-B7BBC89F8CC2}"/>
    <cellStyle name="Vejica 22" xfId="660" xr:uid="{00000000-0005-0000-0000-000099020000}"/>
    <cellStyle name="Vejica 3" xfId="640" xr:uid="{00000000-0005-0000-0000-00009A020000}"/>
    <cellStyle name="Vejica 4" xfId="2" xr:uid="{00000000-0005-0000-0000-00009B020000}"/>
    <cellStyle name="Vejica 4 2" xfId="641" xr:uid="{00000000-0005-0000-0000-00009C020000}"/>
    <cellStyle name="Vejica 4 3" xfId="651" xr:uid="{00000000-0005-0000-0000-00009D020000}"/>
    <cellStyle name="Vejica 4 3 2" xfId="677" xr:uid="{00000000-0005-0000-0000-00009E020000}"/>
    <cellStyle name="Vejica 4 4" xfId="654" xr:uid="{00000000-0005-0000-0000-00009F020000}"/>
    <cellStyle name="Vejica 4 5" xfId="657" xr:uid="{00000000-0005-0000-0000-0000A0020000}"/>
    <cellStyle name="Vejica 4 6" xfId="661" xr:uid="{00000000-0005-0000-0000-0000A1020000}"/>
    <cellStyle name="Vejica 4 6 2" xfId="670" xr:uid="{00000000-0005-0000-0000-0000A2020000}"/>
    <cellStyle name="Vejica 4 7" xfId="668" xr:uid="{00000000-0005-0000-0000-0000A3020000}"/>
    <cellStyle name="Vejica 4 8" xfId="687" xr:uid="{39152700-9288-4255-A890-DC66FC642619}"/>
    <cellStyle name="Vnos 2" xfId="642" xr:uid="{00000000-0005-0000-0000-0000A4020000}"/>
    <cellStyle name="Vnos 2 2" xfId="643" xr:uid="{00000000-0005-0000-0000-0000A5020000}"/>
    <cellStyle name="Vnos 3" xfId="644" xr:uid="{00000000-0005-0000-0000-0000A6020000}"/>
    <cellStyle name="Vsota 2" xfId="645" xr:uid="{00000000-0005-0000-0000-0000A7020000}"/>
    <cellStyle name="Vsota 2 2" xfId="646" xr:uid="{00000000-0005-0000-0000-0000A8020000}"/>
    <cellStyle name="Vsota 3" xfId="647" xr:uid="{00000000-0005-0000-0000-0000A9020000}"/>
    <cellStyle name="Warning Text" xfId="648" xr:uid="{00000000-0005-0000-0000-0000AA020000}"/>
    <cellStyle name="Warning Text 2" xfId="649" xr:uid="{00000000-0005-0000-0000-0000AB020000}"/>
  </cellStyles>
  <dxfs count="2">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31</xdr:row>
      <xdr:rowOff>0</xdr:rowOff>
    </xdr:from>
    <xdr:to>
      <xdr:col>3</xdr:col>
      <xdr:colOff>9525</xdr:colOff>
      <xdr:row>31</xdr:row>
      <xdr:rowOff>9525</xdr:rowOff>
    </xdr:to>
    <xdr:pic>
      <xdr:nvPicPr>
        <xdr:cNvPr id="2" name="Picture 6" descr="null">
          <a:extLst>
            <a:ext uri="{FF2B5EF4-FFF2-40B4-BE49-F238E27FC236}">
              <a16:creationId xmlns:a16="http://schemas.microsoft.com/office/drawing/2014/main" id="{B50F4236-4372-4A18-B68B-C99E3ECC1D2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1550" y="10868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31</xdr:row>
      <xdr:rowOff>0</xdr:rowOff>
    </xdr:from>
    <xdr:to>
      <xdr:col>3</xdr:col>
      <xdr:colOff>9525</xdr:colOff>
      <xdr:row>31</xdr:row>
      <xdr:rowOff>9525</xdr:rowOff>
    </xdr:to>
    <xdr:pic>
      <xdr:nvPicPr>
        <xdr:cNvPr id="3" name="Picture 7" descr="null">
          <a:extLst>
            <a:ext uri="{FF2B5EF4-FFF2-40B4-BE49-F238E27FC236}">
              <a16:creationId xmlns:a16="http://schemas.microsoft.com/office/drawing/2014/main" id="{3B461BF6-3B0E-4310-8C70-04DB703D2AC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1550" y="10868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31</xdr:row>
      <xdr:rowOff>0</xdr:rowOff>
    </xdr:from>
    <xdr:to>
      <xdr:col>3</xdr:col>
      <xdr:colOff>9525</xdr:colOff>
      <xdr:row>31</xdr:row>
      <xdr:rowOff>9525</xdr:rowOff>
    </xdr:to>
    <xdr:pic>
      <xdr:nvPicPr>
        <xdr:cNvPr id="4" name="Picture 8" descr="null">
          <a:extLst>
            <a:ext uri="{FF2B5EF4-FFF2-40B4-BE49-F238E27FC236}">
              <a16:creationId xmlns:a16="http://schemas.microsoft.com/office/drawing/2014/main" id="{ECE737C0-54AD-40F7-8A0D-2C6113A3AE4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1550" y="10868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31</xdr:row>
      <xdr:rowOff>0</xdr:rowOff>
    </xdr:from>
    <xdr:to>
      <xdr:col>3</xdr:col>
      <xdr:colOff>9525</xdr:colOff>
      <xdr:row>31</xdr:row>
      <xdr:rowOff>9525</xdr:rowOff>
    </xdr:to>
    <xdr:pic>
      <xdr:nvPicPr>
        <xdr:cNvPr id="5" name="Picture 6" descr="null">
          <a:extLst>
            <a:ext uri="{FF2B5EF4-FFF2-40B4-BE49-F238E27FC236}">
              <a16:creationId xmlns:a16="http://schemas.microsoft.com/office/drawing/2014/main" id="{92F33F4B-2809-43B6-99D0-7B38D994C83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1550" y="10868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31</xdr:row>
      <xdr:rowOff>0</xdr:rowOff>
    </xdr:from>
    <xdr:to>
      <xdr:col>3</xdr:col>
      <xdr:colOff>9525</xdr:colOff>
      <xdr:row>31</xdr:row>
      <xdr:rowOff>9525</xdr:rowOff>
    </xdr:to>
    <xdr:pic>
      <xdr:nvPicPr>
        <xdr:cNvPr id="6" name="Picture 7" descr="null">
          <a:extLst>
            <a:ext uri="{FF2B5EF4-FFF2-40B4-BE49-F238E27FC236}">
              <a16:creationId xmlns:a16="http://schemas.microsoft.com/office/drawing/2014/main" id="{91929A63-4466-49B1-A480-05A83477BA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1550" y="10868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31</xdr:row>
      <xdr:rowOff>0</xdr:rowOff>
    </xdr:from>
    <xdr:to>
      <xdr:col>3</xdr:col>
      <xdr:colOff>9525</xdr:colOff>
      <xdr:row>31</xdr:row>
      <xdr:rowOff>9525</xdr:rowOff>
    </xdr:to>
    <xdr:pic>
      <xdr:nvPicPr>
        <xdr:cNvPr id="7" name="Picture 8" descr="null">
          <a:extLst>
            <a:ext uri="{FF2B5EF4-FFF2-40B4-BE49-F238E27FC236}">
              <a16:creationId xmlns:a16="http://schemas.microsoft.com/office/drawing/2014/main" id="{DD2BB229-BABD-4B12-ACF6-1771D86DD25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1550" y="10868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31</xdr:row>
      <xdr:rowOff>0</xdr:rowOff>
    </xdr:from>
    <xdr:to>
      <xdr:col>3</xdr:col>
      <xdr:colOff>9525</xdr:colOff>
      <xdr:row>31</xdr:row>
      <xdr:rowOff>9525</xdr:rowOff>
    </xdr:to>
    <xdr:pic>
      <xdr:nvPicPr>
        <xdr:cNvPr id="8" name="Picture 6" descr="null">
          <a:extLst>
            <a:ext uri="{FF2B5EF4-FFF2-40B4-BE49-F238E27FC236}">
              <a16:creationId xmlns:a16="http://schemas.microsoft.com/office/drawing/2014/main" id="{494544CF-925C-46E7-B539-FCD758C94A3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1550" y="10868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31</xdr:row>
      <xdr:rowOff>0</xdr:rowOff>
    </xdr:from>
    <xdr:to>
      <xdr:col>3</xdr:col>
      <xdr:colOff>9525</xdr:colOff>
      <xdr:row>31</xdr:row>
      <xdr:rowOff>9525</xdr:rowOff>
    </xdr:to>
    <xdr:pic>
      <xdr:nvPicPr>
        <xdr:cNvPr id="9" name="Picture 7" descr="null">
          <a:extLst>
            <a:ext uri="{FF2B5EF4-FFF2-40B4-BE49-F238E27FC236}">
              <a16:creationId xmlns:a16="http://schemas.microsoft.com/office/drawing/2014/main" id="{A7642C48-1280-496A-B254-0EEC97EF30F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1550" y="10868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31</xdr:row>
      <xdr:rowOff>0</xdr:rowOff>
    </xdr:from>
    <xdr:to>
      <xdr:col>3</xdr:col>
      <xdr:colOff>9525</xdr:colOff>
      <xdr:row>31</xdr:row>
      <xdr:rowOff>9525</xdr:rowOff>
    </xdr:to>
    <xdr:pic>
      <xdr:nvPicPr>
        <xdr:cNvPr id="10" name="Picture 8" descr="null">
          <a:extLst>
            <a:ext uri="{FF2B5EF4-FFF2-40B4-BE49-F238E27FC236}">
              <a16:creationId xmlns:a16="http://schemas.microsoft.com/office/drawing/2014/main" id="{364A547A-ABE2-46EA-983C-92B4E924AE1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1550" y="10868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31</xdr:row>
      <xdr:rowOff>0</xdr:rowOff>
    </xdr:from>
    <xdr:to>
      <xdr:col>3</xdr:col>
      <xdr:colOff>9525</xdr:colOff>
      <xdr:row>31</xdr:row>
      <xdr:rowOff>9525</xdr:rowOff>
    </xdr:to>
    <xdr:pic>
      <xdr:nvPicPr>
        <xdr:cNvPr id="11" name="Picture 6" descr="null">
          <a:extLst>
            <a:ext uri="{FF2B5EF4-FFF2-40B4-BE49-F238E27FC236}">
              <a16:creationId xmlns:a16="http://schemas.microsoft.com/office/drawing/2014/main" id="{FD15312C-677B-4E14-86FB-DE313AA5FA0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1550" y="10868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31</xdr:row>
      <xdr:rowOff>0</xdr:rowOff>
    </xdr:from>
    <xdr:to>
      <xdr:col>3</xdr:col>
      <xdr:colOff>9525</xdr:colOff>
      <xdr:row>31</xdr:row>
      <xdr:rowOff>9525</xdr:rowOff>
    </xdr:to>
    <xdr:pic>
      <xdr:nvPicPr>
        <xdr:cNvPr id="12" name="Picture 7" descr="null">
          <a:extLst>
            <a:ext uri="{FF2B5EF4-FFF2-40B4-BE49-F238E27FC236}">
              <a16:creationId xmlns:a16="http://schemas.microsoft.com/office/drawing/2014/main" id="{D1EE7720-D9C9-4938-A803-34A7038E1DF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1550" y="10868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31</xdr:row>
      <xdr:rowOff>0</xdr:rowOff>
    </xdr:from>
    <xdr:to>
      <xdr:col>3</xdr:col>
      <xdr:colOff>9525</xdr:colOff>
      <xdr:row>31</xdr:row>
      <xdr:rowOff>9525</xdr:rowOff>
    </xdr:to>
    <xdr:pic>
      <xdr:nvPicPr>
        <xdr:cNvPr id="13" name="Picture 8" descr="null">
          <a:extLst>
            <a:ext uri="{FF2B5EF4-FFF2-40B4-BE49-F238E27FC236}">
              <a16:creationId xmlns:a16="http://schemas.microsoft.com/office/drawing/2014/main" id="{4CD211CD-27C5-4186-9621-F8C6C57593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1550" y="10868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31</xdr:row>
      <xdr:rowOff>0</xdr:rowOff>
    </xdr:from>
    <xdr:to>
      <xdr:col>3</xdr:col>
      <xdr:colOff>9525</xdr:colOff>
      <xdr:row>31</xdr:row>
      <xdr:rowOff>9525</xdr:rowOff>
    </xdr:to>
    <xdr:pic>
      <xdr:nvPicPr>
        <xdr:cNvPr id="14" name="Picture 6" descr="null">
          <a:extLst>
            <a:ext uri="{FF2B5EF4-FFF2-40B4-BE49-F238E27FC236}">
              <a16:creationId xmlns:a16="http://schemas.microsoft.com/office/drawing/2014/main" id="{4A20528B-8361-42FE-9924-10E128A7F95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1550" y="10868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31</xdr:row>
      <xdr:rowOff>0</xdr:rowOff>
    </xdr:from>
    <xdr:to>
      <xdr:col>3</xdr:col>
      <xdr:colOff>9525</xdr:colOff>
      <xdr:row>31</xdr:row>
      <xdr:rowOff>9525</xdr:rowOff>
    </xdr:to>
    <xdr:pic>
      <xdr:nvPicPr>
        <xdr:cNvPr id="15" name="Picture 7" descr="null">
          <a:extLst>
            <a:ext uri="{FF2B5EF4-FFF2-40B4-BE49-F238E27FC236}">
              <a16:creationId xmlns:a16="http://schemas.microsoft.com/office/drawing/2014/main" id="{B0BB6220-8F3F-4E0A-BDAD-44DC1493E9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1550" y="10868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31</xdr:row>
      <xdr:rowOff>0</xdr:rowOff>
    </xdr:from>
    <xdr:to>
      <xdr:col>3</xdr:col>
      <xdr:colOff>9525</xdr:colOff>
      <xdr:row>31</xdr:row>
      <xdr:rowOff>9525</xdr:rowOff>
    </xdr:to>
    <xdr:pic>
      <xdr:nvPicPr>
        <xdr:cNvPr id="16" name="Picture 8" descr="null">
          <a:extLst>
            <a:ext uri="{FF2B5EF4-FFF2-40B4-BE49-F238E27FC236}">
              <a16:creationId xmlns:a16="http://schemas.microsoft.com/office/drawing/2014/main" id="{CA275336-C50E-4EDF-9B25-65A4129F0E3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1550" y="10868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31</xdr:row>
      <xdr:rowOff>0</xdr:rowOff>
    </xdr:from>
    <xdr:to>
      <xdr:col>3</xdr:col>
      <xdr:colOff>9525</xdr:colOff>
      <xdr:row>31</xdr:row>
      <xdr:rowOff>9525</xdr:rowOff>
    </xdr:to>
    <xdr:pic>
      <xdr:nvPicPr>
        <xdr:cNvPr id="17" name="Picture 6" descr="null">
          <a:extLst>
            <a:ext uri="{FF2B5EF4-FFF2-40B4-BE49-F238E27FC236}">
              <a16:creationId xmlns:a16="http://schemas.microsoft.com/office/drawing/2014/main" id="{73B1DFED-B488-4A01-9EC3-6186CB48D79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1550" y="10868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31</xdr:row>
      <xdr:rowOff>0</xdr:rowOff>
    </xdr:from>
    <xdr:to>
      <xdr:col>3</xdr:col>
      <xdr:colOff>9525</xdr:colOff>
      <xdr:row>31</xdr:row>
      <xdr:rowOff>9525</xdr:rowOff>
    </xdr:to>
    <xdr:pic>
      <xdr:nvPicPr>
        <xdr:cNvPr id="18" name="Picture 7" descr="null">
          <a:extLst>
            <a:ext uri="{FF2B5EF4-FFF2-40B4-BE49-F238E27FC236}">
              <a16:creationId xmlns:a16="http://schemas.microsoft.com/office/drawing/2014/main" id="{01617EA5-2425-4675-AA0D-F6146CFE2B9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1550" y="10868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31</xdr:row>
      <xdr:rowOff>0</xdr:rowOff>
    </xdr:from>
    <xdr:to>
      <xdr:col>3</xdr:col>
      <xdr:colOff>9525</xdr:colOff>
      <xdr:row>31</xdr:row>
      <xdr:rowOff>9525</xdr:rowOff>
    </xdr:to>
    <xdr:pic>
      <xdr:nvPicPr>
        <xdr:cNvPr id="19" name="Picture 8" descr="null">
          <a:extLst>
            <a:ext uri="{FF2B5EF4-FFF2-40B4-BE49-F238E27FC236}">
              <a16:creationId xmlns:a16="http://schemas.microsoft.com/office/drawing/2014/main" id="{F585BE9B-2C54-4710-B4AF-20ED0E8EF71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1550" y="10868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31</xdr:row>
      <xdr:rowOff>0</xdr:rowOff>
    </xdr:from>
    <xdr:to>
      <xdr:col>3</xdr:col>
      <xdr:colOff>9525</xdr:colOff>
      <xdr:row>31</xdr:row>
      <xdr:rowOff>9525</xdr:rowOff>
    </xdr:to>
    <xdr:pic>
      <xdr:nvPicPr>
        <xdr:cNvPr id="20" name="Picture 6" descr="null">
          <a:extLst>
            <a:ext uri="{FF2B5EF4-FFF2-40B4-BE49-F238E27FC236}">
              <a16:creationId xmlns:a16="http://schemas.microsoft.com/office/drawing/2014/main" id="{82F5B6BE-44E1-47DD-B8C0-4DB08D5131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1550" y="10868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31</xdr:row>
      <xdr:rowOff>0</xdr:rowOff>
    </xdr:from>
    <xdr:to>
      <xdr:col>3</xdr:col>
      <xdr:colOff>9525</xdr:colOff>
      <xdr:row>31</xdr:row>
      <xdr:rowOff>9525</xdr:rowOff>
    </xdr:to>
    <xdr:pic>
      <xdr:nvPicPr>
        <xdr:cNvPr id="21" name="Picture 7" descr="null">
          <a:extLst>
            <a:ext uri="{FF2B5EF4-FFF2-40B4-BE49-F238E27FC236}">
              <a16:creationId xmlns:a16="http://schemas.microsoft.com/office/drawing/2014/main" id="{C0664AC1-4A30-4D47-86A6-12843E5A25D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1550" y="10868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31</xdr:row>
      <xdr:rowOff>0</xdr:rowOff>
    </xdr:from>
    <xdr:to>
      <xdr:col>3</xdr:col>
      <xdr:colOff>9525</xdr:colOff>
      <xdr:row>31</xdr:row>
      <xdr:rowOff>9525</xdr:rowOff>
    </xdr:to>
    <xdr:pic>
      <xdr:nvPicPr>
        <xdr:cNvPr id="22" name="Picture 8" descr="null">
          <a:extLst>
            <a:ext uri="{FF2B5EF4-FFF2-40B4-BE49-F238E27FC236}">
              <a16:creationId xmlns:a16="http://schemas.microsoft.com/office/drawing/2014/main" id="{DA991E13-BF2E-4249-A433-21B90D3BF60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1550" y="108680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88-ELES%202\06-PZI\06-CD%20ODDAJA\KONCNA%20ODDAJA\_ZDRUZENI%20POPIS\36-ELES\08h-PZI%20-%20digitalni_dopolnjen\_VSI%20POPISI\POPISI%20V3%20120723\S%20CENAMI\2011-01-02_PSEB_POPIS%20ZA%20RAZPIS-S%20CENAMI_dopolnitev_12072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wnloads\36-ELES\08h-PZI%20-%20digitalni_dopolnjen\_VSI%20POPISI\POPISI%20V3%20120723\S%20CENAMI\2011-01-02_PSEB_POPIS%20ZA%20RAZPIS-S%20CENAMI_dopolnitev_1207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Users\Dell\Documents\Popisi\BIPA-&#268;RNU&#352;KI%20BAJER%20kon&#269;ni%20popisi%2030.4.2012\2-crnuski%20bajer_arh_klet_pzi_2604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 val="1.1_GO-P"/>
      <sheetName val="1.2_GO-S"/>
      <sheetName val="1.3_GO-RU"/>
      <sheetName val="2.0_KRA"/>
      <sheetName val="3.2_ZUP"/>
      <sheetName val="3.3_KAN"/>
      <sheetName val="3.4_RČN"/>
      <sheetName val="3.5_EKK"/>
      <sheetName val="3.6_VOD"/>
      <sheetName val="4.1_EIP-1-5"/>
      <sheetName val="4.1_EIP-6"/>
      <sheetName val="4.1_EIP-7"/>
      <sheetName val="4.1_EIP-8"/>
      <sheetName val="4.1_EIP-9"/>
      <sheetName val="4.1_EIP-10"/>
      <sheetName val="4.1_EIP-11"/>
      <sheetName val="4.1_EIP-12"/>
      <sheetName val="4.1_EIP-13"/>
      <sheetName val="4.1_EIP-14"/>
      <sheetName val="4.1_EIP-15"/>
      <sheetName val="4.1_EIP-16"/>
      <sheetName val="4.1_EIP-17"/>
      <sheetName val="4.2_TV-P"/>
      <sheetName val="4.3_EE-T"/>
      <sheetName val="4.3_TV-T"/>
      <sheetName val="4.4_TP"/>
      <sheetName val="4.5_SN"/>
      <sheetName val="4.6_ZR"/>
      <sheetName val="4.7_TK-CV"/>
      <sheetName val="5.1_SI-OH"/>
      <sheetName val="5.1_SI-PR"/>
      <sheetName val="5.1_SI-VK"/>
      <sheetName val="5.1_SI-KZ"/>
      <sheetName val="5.1_SI-REG"/>
      <sheetName val="5.1_SI-SPL"/>
      <sheetName val="6.1_TKK"/>
      <sheetName val="7.1_TOK"/>
      <sheetName val="7.2_ZKL"/>
      <sheetName val="9.2_V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 val="1.1_GO-P"/>
      <sheetName val="1.2_GO-S"/>
      <sheetName val="1.3_GO-RU"/>
      <sheetName val="2.0_KRA"/>
      <sheetName val="3.2_ZUP"/>
      <sheetName val="3.3_KAN"/>
      <sheetName val="3.4_RČN"/>
      <sheetName val="3.5_EKK"/>
      <sheetName val="3.6_VOD"/>
      <sheetName val="4.1_EIP-1-5"/>
      <sheetName val="4.1_EIP-6"/>
      <sheetName val="4.1_EIP-7"/>
      <sheetName val="4.1_EIP-8"/>
      <sheetName val="4.1_EIP-9"/>
      <sheetName val="4.1_EIP-10"/>
      <sheetName val="4.1_EIP-11"/>
      <sheetName val="4.1_EIP-12"/>
      <sheetName val="4.1_EIP-13"/>
      <sheetName val="4.1_EIP-14"/>
      <sheetName val="4.1_EIP-15"/>
      <sheetName val="4.1_EIP-16"/>
      <sheetName val="4.1_EIP-17"/>
      <sheetName val="4.2_TV-P"/>
      <sheetName val="4.3_EE-T"/>
      <sheetName val="4.3_TV-T"/>
      <sheetName val="4.4_TP"/>
      <sheetName val="4.5_SN"/>
      <sheetName val="4.6_ZR"/>
      <sheetName val="4.7_TK-CV"/>
      <sheetName val="5.1_SI-OH"/>
      <sheetName val="5.1_SI-PR"/>
      <sheetName val="5.1_SI-VK"/>
      <sheetName val="5.1_SI-KZ"/>
      <sheetName val="5.1_SI-REG"/>
      <sheetName val="5.1_SI-SPL"/>
      <sheetName val="6.1_TKK"/>
      <sheetName val="7.1_TOK"/>
      <sheetName val="7.2_ZKL"/>
      <sheetName val="9.2_VN"/>
      <sheetName val="#REF"/>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LAVNA REKAPITULACIJA"/>
      <sheetName val="REKAPITULACIJA GR.+OB. DELA"/>
      <sheetName val="ZEM.D.+pripr.dela-temeljenje"/>
      <sheetName val="GLOBOKO TEMELJENJE"/>
      <sheetName val="BETONSKA DELA (2)"/>
      <sheetName val="ZIDARSKA DELA (2)"/>
      <sheetName val="TESARSKA DELA (2)"/>
      <sheetName val="ZEM.D.+pripr.dela"/>
      <sheetName val="BETONSKA DELA"/>
      <sheetName val="ZIDARSKA DELA"/>
      <sheetName val="TESARSKA DELA"/>
      <sheetName val="NEPREDVIDENA GR.DELA"/>
      <sheetName val="KLJUČAVNIČARSKA DELA"/>
      <sheetName val="KERAMIČARSKA DELA"/>
      <sheetName val="PODOPOLAGALSKA DELA"/>
      <sheetName val="OKNA,VRATA"/>
      <sheetName val="SLIKOPLESKARSKA DELA"/>
      <sheetName val="NEPREDVIDENA OB. DELA"/>
      <sheetName val="STENE IN STROPOVI"/>
      <sheetName val="FASADA V1"/>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sheetData sheetId="19"/>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E794A1-B040-45A2-8D8D-E67FD45F209E}">
  <sheetPr>
    <pageSetUpPr fitToPage="1"/>
  </sheetPr>
  <dimension ref="A1:G26"/>
  <sheetViews>
    <sheetView tabSelected="1" view="pageBreakPreview" zoomScaleNormal="100" zoomScaleSheetLayoutView="100" workbookViewId="0">
      <pane ySplit="1" topLeftCell="A5" activePane="bottomLeft" state="frozen"/>
      <selection activeCell="B87" sqref="B87"/>
      <selection pane="bottomLeft" activeCell="F20" sqref="F20"/>
    </sheetView>
  </sheetViews>
  <sheetFormatPr defaultRowHeight="12.75"/>
  <cols>
    <col min="1" max="1" width="13.7109375" style="302" customWidth="1"/>
    <col min="2" max="2" width="80.7109375" style="302" customWidth="1"/>
    <col min="3" max="3" width="5.7109375" style="405" customWidth="1"/>
    <col min="4" max="4" width="11.7109375" style="406" customWidth="1"/>
    <col min="5" max="5" width="11.7109375" style="339" customWidth="1"/>
    <col min="6" max="6" width="17.7109375" style="339" customWidth="1"/>
    <col min="7" max="7" width="9.140625" style="440"/>
    <col min="8" max="16384" width="9.140625" style="302"/>
  </cols>
  <sheetData>
    <row r="1" spans="1:7" s="301" customFormat="1" ht="13.5" thickBot="1">
      <c r="A1" s="293" t="s">
        <v>0</v>
      </c>
      <c r="B1" s="294" t="s">
        <v>1</v>
      </c>
      <c r="C1" s="294"/>
      <c r="D1" s="295"/>
      <c r="E1" s="296"/>
      <c r="F1" s="297" t="s">
        <v>29</v>
      </c>
      <c r="G1" s="438"/>
    </row>
    <row r="2" spans="1:7" ht="15.75">
      <c r="A2" s="1" t="s">
        <v>35</v>
      </c>
      <c r="B2" s="1" t="s">
        <v>57</v>
      </c>
      <c r="C2" s="2"/>
      <c r="D2" s="3" t="s">
        <v>5</v>
      </c>
      <c r="E2" s="439"/>
      <c r="F2" s="4"/>
    </row>
    <row r="3" spans="1:7" ht="15">
      <c r="A3" s="5"/>
      <c r="B3" s="6"/>
      <c r="C3" s="7"/>
      <c r="D3" s="49"/>
      <c r="E3" s="441"/>
      <c r="F3" s="8"/>
    </row>
    <row r="4" spans="1:7" ht="15.75">
      <c r="A4" s="303"/>
      <c r="B4" s="303" t="s">
        <v>27</v>
      </c>
      <c r="C4" s="9"/>
      <c r="D4" s="50"/>
      <c r="E4" s="442"/>
      <c r="F4" s="10"/>
    </row>
    <row r="5" spans="1:7" ht="14.25">
      <c r="A5" s="443"/>
      <c r="B5" s="443"/>
      <c r="C5" s="11"/>
      <c r="D5" s="51"/>
      <c r="E5" s="444"/>
      <c r="F5" s="12"/>
    </row>
    <row r="6" spans="1:7" ht="30.75" thickBot="1">
      <c r="A6" s="69" t="s">
        <v>36</v>
      </c>
      <c r="B6" s="70" t="s">
        <v>2639</v>
      </c>
      <c r="C6" s="71"/>
      <c r="D6" s="72"/>
      <c r="E6" s="445"/>
      <c r="F6" s="73">
        <f>SUM(F7:F17)</f>
        <v>0</v>
      </c>
    </row>
    <row r="7" spans="1:7" ht="15">
      <c r="A7" s="81" t="s">
        <v>37</v>
      </c>
      <c r="B7" s="81" t="s">
        <v>94</v>
      </c>
      <c r="C7" s="82"/>
      <c r="D7" s="83"/>
      <c r="E7" s="446"/>
      <c r="F7" s="84">
        <f>'6.1. ZU+KI_Šport Lj'!F7</f>
        <v>0</v>
      </c>
    </row>
    <row r="8" spans="1:7" ht="15">
      <c r="A8" s="13" t="s">
        <v>38</v>
      </c>
      <c r="B8" s="13" t="s">
        <v>95</v>
      </c>
      <c r="C8" s="14"/>
      <c r="D8" s="53"/>
      <c r="E8" s="447"/>
      <c r="F8" s="15">
        <f>'6.1. ZU+KI_Šport Lj'!F8</f>
        <v>0</v>
      </c>
    </row>
    <row r="9" spans="1:7" ht="15">
      <c r="A9" s="81" t="s">
        <v>42</v>
      </c>
      <c r="B9" s="81" t="s">
        <v>96</v>
      </c>
      <c r="C9" s="82"/>
      <c r="D9" s="83"/>
      <c r="E9" s="446"/>
      <c r="F9" s="84">
        <f>'6.1. ZU+KI_Šport Lj'!F9</f>
        <v>0</v>
      </c>
    </row>
    <row r="10" spans="1:7" ht="15">
      <c r="A10" s="13" t="s">
        <v>43</v>
      </c>
      <c r="B10" s="13" t="s">
        <v>97</v>
      </c>
      <c r="C10" s="14"/>
      <c r="D10" s="53"/>
      <c r="E10" s="447"/>
      <c r="F10" s="15">
        <f>'6.1. ZU+KI_Šport Lj'!F10</f>
        <v>0</v>
      </c>
    </row>
    <row r="11" spans="1:7" ht="15">
      <c r="A11" s="81" t="s">
        <v>44</v>
      </c>
      <c r="B11" s="85" t="s">
        <v>98</v>
      </c>
      <c r="C11" s="82"/>
      <c r="D11" s="83"/>
      <c r="E11" s="446"/>
      <c r="F11" s="84">
        <f>'6.1. ZU+KI_Šport Lj'!F11</f>
        <v>0</v>
      </c>
    </row>
    <row r="12" spans="1:7" ht="15">
      <c r="A12" s="13" t="s">
        <v>62</v>
      </c>
      <c r="B12" s="86" t="s">
        <v>99</v>
      </c>
      <c r="C12" s="14"/>
      <c r="D12" s="53"/>
      <c r="E12" s="447"/>
      <c r="F12" s="15">
        <f>'6.1. ZU+KI_Šport Lj'!F12</f>
        <v>0</v>
      </c>
    </row>
    <row r="13" spans="1:7" ht="15">
      <c r="A13" s="81" t="s">
        <v>64</v>
      </c>
      <c r="B13" s="81" t="s">
        <v>100</v>
      </c>
      <c r="C13" s="82"/>
      <c r="D13" s="83"/>
      <c r="E13" s="446"/>
      <c r="F13" s="84">
        <f>'6.1. ZU+KI_Šport Lj'!F13</f>
        <v>0</v>
      </c>
    </row>
    <row r="14" spans="1:7" ht="15">
      <c r="A14" s="13" t="s">
        <v>71</v>
      </c>
      <c r="B14" s="86" t="s">
        <v>101</v>
      </c>
      <c r="C14" s="14"/>
      <c r="D14" s="53"/>
      <c r="E14" s="447"/>
      <c r="F14" s="15">
        <f>'6.1. ZU+KI_Šport Lj'!F14</f>
        <v>0</v>
      </c>
    </row>
    <row r="15" spans="1:7" ht="15">
      <c r="A15" s="81" t="s">
        <v>77</v>
      </c>
      <c r="B15" s="85" t="s">
        <v>102</v>
      </c>
      <c r="C15" s="82"/>
      <c r="D15" s="83"/>
      <c r="E15" s="446"/>
      <c r="F15" s="84">
        <f>'6.1. ZU+KI_Šport Lj'!F15</f>
        <v>0</v>
      </c>
    </row>
    <row r="16" spans="1:7" ht="15">
      <c r="A16" s="87" t="s">
        <v>79</v>
      </c>
      <c r="B16" s="87" t="s">
        <v>103</v>
      </c>
      <c r="C16" s="16"/>
      <c r="D16" s="54"/>
      <c r="E16" s="448"/>
      <c r="F16" s="15">
        <f>'6.1. ZU+KI_Šport Lj'!F16</f>
        <v>0</v>
      </c>
    </row>
    <row r="17" spans="1:6" ht="15">
      <c r="A17" s="81" t="s">
        <v>894</v>
      </c>
      <c r="B17" s="85" t="s">
        <v>907</v>
      </c>
      <c r="C17" s="82"/>
      <c r="D17" s="83"/>
      <c r="E17" s="446"/>
      <c r="F17" s="84">
        <f>'6.1. ZU+KI_Šport Lj'!F17</f>
        <v>0</v>
      </c>
    </row>
    <row r="19" spans="1:6" ht="30.75" thickBot="1">
      <c r="A19" s="69" t="s">
        <v>48</v>
      </c>
      <c r="B19" s="70" t="s">
        <v>700</v>
      </c>
      <c r="C19" s="71"/>
      <c r="D19" s="72"/>
      <c r="E19" s="445"/>
      <c r="F19" s="73">
        <f>SUM(F20:F24)</f>
        <v>0</v>
      </c>
    </row>
    <row r="20" spans="1:6" ht="15">
      <c r="A20" s="81" t="s">
        <v>49</v>
      </c>
      <c r="B20" s="81" t="s">
        <v>94</v>
      </c>
      <c r="C20" s="82"/>
      <c r="D20" s="83"/>
      <c r="E20" s="446"/>
      <c r="F20" s="84">
        <f>'6.2. ZU+KI_Javni del'!F7</f>
        <v>0</v>
      </c>
    </row>
    <row r="21" spans="1:6" ht="15">
      <c r="A21" s="13" t="s">
        <v>50</v>
      </c>
      <c r="B21" s="13" t="s">
        <v>95</v>
      </c>
      <c r="C21" s="14"/>
      <c r="D21" s="53"/>
      <c r="E21" s="447"/>
      <c r="F21" s="15">
        <f>'6.2. ZU+KI_Javni del'!F8</f>
        <v>0</v>
      </c>
    </row>
    <row r="22" spans="1:6" ht="15">
      <c r="A22" s="81" t="s">
        <v>51</v>
      </c>
      <c r="B22" s="81" t="s">
        <v>96</v>
      </c>
      <c r="C22" s="82"/>
      <c r="D22" s="83"/>
      <c r="E22" s="446"/>
      <c r="F22" s="84">
        <f>'6.2. ZU+KI_Javni del'!F9</f>
        <v>0</v>
      </c>
    </row>
    <row r="23" spans="1:6" ht="15">
      <c r="A23" s="13" t="s">
        <v>52</v>
      </c>
      <c r="B23" s="13" t="s">
        <v>97</v>
      </c>
      <c r="C23" s="14"/>
      <c r="D23" s="53"/>
      <c r="E23" s="447"/>
      <c r="F23" s="15">
        <f>'6.2. ZU+KI_Javni del'!F10</f>
        <v>0</v>
      </c>
    </row>
    <row r="24" spans="1:6" ht="15">
      <c r="A24" s="81" t="s">
        <v>88</v>
      </c>
      <c r="B24" s="81" t="s">
        <v>1500</v>
      </c>
      <c r="C24" s="82"/>
      <c r="D24" s="83"/>
      <c r="E24" s="446"/>
      <c r="F24" s="84">
        <f>'6.2. ZU+KI_Javni del'!F11</f>
        <v>0</v>
      </c>
    </row>
    <row r="26" spans="1:6" ht="31.5">
      <c r="A26" s="1" t="s">
        <v>35</v>
      </c>
      <c r="B26" s="59" t="s">
        <v>2773</v>
      </c>
      <c r="C26" s="2"/>
      <c r="D26" s="3" t="s">
        <v>5</v>
      </c>
      <c r="E26" s="439"/>
      <c r="F26" s="300">
        <f>F6+F19</f>
        <v>0</v>
      </c>
    </row>
  </sheetData>
  <sheetProtection algorithmName="SHA-512" hashValue="v3m0amMk51qdHxCjXayaIsVxYE1YGa/dgm4X1ee9eR9X7L6QSgO6JZgbeGXLbEOoRXzjjagPZqch7tck1L0kgg==" saltValue="ss/AxugLJkNBVDco6mJt9g==" spinCount="100000" sheet="1" selectLockedCells="1"/>
  <pageMargins left="0.39370078740157483" right="0.39370078740157483" top="0.98425196850393704" bottom="0.39370078740157483" header="0.31496062992125984" footer="0.11811023622047245"/>
  <pageSetup paperSize="9" fitToHeight="0" orientation="landscape" r:id="rId1"/>
  <headerFooter>
    <oddHeader>&amp;L&amp;"Arial,Krepko poševno"&amp;8investitor: MOL&amp;C&amp;"Arial,Krepko poševno"&amp;8&amp;F&amp;R&amp;"Arial,Krepko poševno"&amp;8objekt: KOPALIŠČE ILIRIJA</oddHeader>
    <oddFooter>&amp;L&amp;"-,Krepko ležeče"&amp;8&amp;A&amp;C&amp;"-,Krepko ležeče"&amp;9&amp;G&amp;R&amp;"-,Krepko ležeče"&amp;P&amp;"-,Ležeče"&amp;9/&amp;N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R1241"/>
  <sheetViews>
    <sheetView view="pageBreakPreview" zoomScaleNormal="100" zoomScaleSheetLayoutView="100" workbookViewId="0">
      <pane ySplit="1" topLeftCell="A35" activePane="bottomLeft" state="frozen"/>
      <selection activeCell="B5" sqref="B5"/>
      <selection pane="bottomLeft" activeCell="E37" sqref="E37"/>
    </sheetView>
  </sheetViews>
  <sheetFormatPr defaultRowHeight="12.75"/>
  <cols>
    <col min="1" max="1" width="13.7109375" style="302" customWidth="1"/>
    <col min="2" max="2" width="70.7109375" style="302" customWidth="1"/>
    <col min="3" max="3" width="5.7109375" style="405" customWidth="1"/>
    <col min="4" max="4" width="11.7109375" style="406" customWidth="1"/>
    <col min="5" max="5" width="12.7109375" style="406" customWidth="1"/>
    <col min="6" max="6" width="18.7109375" style="339" customWidth="1"/>
    <col min="7" max="16384" width="9.140625" style="302"/>
  </cols>
  <sheetData>
    <row r="1" spans="1:6" s="301" customFormat="1" ht="13.5" thickBot="1">
      <c r="A1" s="76" t="s">
        <v>0</v>
      </c>
      <c r="B1" s="77" t="s">
        <v>1</v>
      </c>
      <c r="C1" s="77" t="s">
        <v>2</v>
      </c>
      <c r="D1" s="78" t="s">
        <v>3</v>
      </c>
      <c r="E1" s="79" t="s">
        <v>28</v>
      </c>
      <c r="F1" s="80" t="s">
        <v>29</v>
      </c>
    </row>
    <row r="2" spans="1:6" ht="15.75">
      <c r="A2" s="1" t="s">
        <v>35</v>
      </c>
      <c r="B2" s="1" t="s">
        <v>57</v>
      </c>
      <c r="C2" s="2"/>
      <c r="D2" s="3" t="s">
        <v>5</v>
      </c>
      <c r="E2" s="407"/>
      <c r="F2" s="4"/>
    </row>
    <row r="3" spans="1:6" ht="15">
      <c r="A3" s="40" t="s">
        <v>36</v>
      </c>
      <c r="B3" s="40" t="s">
        <v>2638</v>
      </c>
      <c r="C3" s="41"/>
      <c r="D3" s="42"/>
      <c r="E3" s="408"/>
      <c r="F3" s="46"/>
    </row>
    <row r="4" spans="1:6" ht="15">
      <c r="A4" s="5"/>
      <c r="B4" s="6"/>
      <c r="C4" s="7"/>
      <c r="D4" s="49"/>
      <c r="E4" s="409"/>
      <c r="F4" s="8"/>
    </row>
    <row r="5" spans="1:6" ht="15.75">
      <c r="A5" s="303"/>
      <c r="B5" s="303" t="s">
        <v>1411</v>
      </c>
      <c r="C5" s="9"/>
      <c r="D5" s="50"/>
      <c r="E5" s="410"/>
      <c r="F5" s="10"/>
    </row>
    <row r="6" spans="1:6" ht="14.25">
      <c r="A6" s="304"/>
      <c r="B6" s="304"/>
      <c r="C6" s="11"/>
      <c r="D6" s="51"/>
      <c r="E6" s="411"/>
      <c r="F6" s="12"/>
    </row>
    <row r="7" spans="1:6" s="305" customFormat="1" ht="15">
      <c r="A7" s="81" t="s">
        <v>37</v>
      </c>
      <c r="B7" s="81" t="s">
        <v>94</v>
      </c>
      <c r="C7" s="82"/>
      <c r="D7" s="83"/>
      <c r="E7" s="412"/>
      <c r="F7" s="84">
        <f>F24</f>
        <v>0</v>
      </c>
    </row>
    <row r="8" spans="1:6" s="305" customFormat="1" ht="15">
      <c r="A8" s="13" t="s">
        <v>38</v>
      </c>
      <c r="B8" s="13" t="s">
        <v>95</v>
      </c>
      <c r="C8" s="14"/>
      <c r="D8" s="53"/>
      <c r="E8" s="413"/>
      <c r="F8" s="15">
        <f>F128</f>
        <v>0</v>
      </c>
    </row>
    <row r="9" spans="1:6" s="305" customFormat="1" ht="15">
      <c r="A9" s="81" t="s">
        <v>42</v>
      </c>
      <c r="B9" s="81" t="s">
        <v>96</v>
      </c>
      <c r="C9" s="82"/>
      <c r="D9" s="83"/>
      <c r="E9" s="412"/>
      <c r="F9" s="84">
        <f>F177</f>
        <v>0</v>
      </c>
    </row>
    <row r="10" spans="1:6" s="305" customFormat="1" ht="15">
      <c r="A10" s="13" t="s">
        <v>43</v>
      </c>
      <c r="B10" s="13" t="s">
        <v>97</v>
      </c>
      <c r="C10" s="14"/>
      <c r="D10" s="53"/>
      <c r="E10" s="413"/>
      <c r="F10" s="15">
        <f>F281</f>
        <v>0</v>
      </c>
    </row>
    <row r="11" spans="1:6" s="305" customFormat="1" ht="15">
      <c r="A11" s="81" t="s">
        <v>44</v>
      </c>
      <c r="B11" s="85" t="s">
        <v>98</v>
      </c>
      <c r="C11" s="82"/>
      <c r="D11" s="83"/>
      <c r="E11" s="412"/>
      <c r="F11" s="84">
        <f>F319</f>
        <v>0</v>
      </c>
    </row>
    <row r="12" spans="1:6" s="305" customFormat="1" ht="15">
      <c r="A12" s="13" t="s">
        <v>62</v>
      </c>
      <c r="B12" s="86" t="s">
        <v>99</v>
      </c>
      <c r="C12" s="14"/>
      <c r="D12" s="53"/>
      <c r="E12" s="413"/>
      <c r="F12" s="15">
        <f>F567</f>
        <v>0</v>
      </c>
    </row>
    <row r="13" spans="1:6" s="305" customFormat="1" ht="15">
      <c r="A13" s="81" t="s">
        <v>64</v>
      </c>
      <c r="B13" s="81" t="s">
        <v>100</v>
      </c>
      <c r="C13" s="82"/>
      <c r="D13" s="83"/>
      <c r="E13" s="412"/>
      <c r="F13" s="84">
        <f>F677</f>
        <v>0</v>
      </c>
    </row>
    <row r="14" spans="1:6" s="305" customFormat="1" ht="15">
      <c r="A14" s="13" t="s">
        <v>71</v>
      </c>
      <c r="B14" s="86" t="s">
        <v>101</v>
      </c>
      <c r="C14" s="14"/>
      <c r="D14" s="53"/>
      <c r="E14" s="413"/>
      <c r="F14" s="15">
        <f>F801</f>
        <v>0</v>
      </c>
    </row>
    <row r="15" spans="1:6" s="305" customFormat="1" ht="15">
      <c r="A15" s="81" t="s">
        <v>77</v>
      </c>
      <c r="B15" s="85" t="s">
        <v>102</v>
      </c>
      <c r="C15" s="82"/>
      <c r="D15" s="83"/>
      <c r="E15" s="412"/>
      <c r="F15" s="84">
        <f>F817</f>
        <v>0</v>
      </c>
    </row>
    <row r="16" spans="1:6" s="305" customFormat="1" ht="15">
      <c r="A16" s="87" t="s">
        <v>79</v>
      </c>
      <c r="B16" s="87" t="s">
        <v>103</v>
      </c>
      <c r="C16" s="16"/>
      <c r="D16" s="54"/>
      <c r="E16" s="414"/>
      <c r="F16" s="17">
        <f>F991</f>
        <v>0</v>
      </c>
    </row>
    <row r="17" spans="1:6" s="305" customFormat="1" ht="15">
      <c r="A17" s="81" t="s">
        <v>894</v>
      </c>
      <c r="B17" s="85" t="s">
        <v>907</v>
      </c>
      <c r="C17" s="82"/>
      <c r="D17" s="83"/>
      <c r="E17" s="412"/>
      <c r="F17" s="84">
        <f>F1132</f>
        <v>0</v>
      </c>
    </row>
    <row r="18" spans="1:6" ht="30.75" thickBot="1">
      <c r="A18" s="69" t="s">
        <v>36</v>
      </c>
      <c r="B18" s="70" t="s">
        <v>2639</v>
      </c>
      <c r="C18" s="71"/>
      <c r="D18" s="72"/>
      <c r="E18" s="415"/>
      <c r="F18" s="73">
        <f>SUM(F7:F17)</f>
        <v>0</v>
      </c>
    </row>
    <row r="19" spans="1:6" ht="15.75">
      <c r="A19" s="18"/>
      <c r="B19" s="18"/>
      <c r="C19" s="9"/>
      <c r="D19" s="50"/>
      <c r="E19" s="410"/>
      <c r="F19" s="10"/>
    </row>
    <row r="20" spans="1:6" ht="15.75">
      <c r="A20" s="18"/>
      <c r="B20" s="18"/>
      <c r="C20" s="9"/>
      <c r="D20" s="50"/>
      <c r="E20" s="410"/>
      <c r="F20" s="10"/>
    </row>
    <row r="21" spans="1:6" ht="15.75">
      <c r="A21" s="19"/>
      <c r="B21" s="19"/>
      <c r="C21" s="11"/>
      <c r="D21" s="51"/>
      <c r="E21" s="411"/>
      <c r="F21" s="12"/>
    </row>
    <row r="22" spans="1:6" ht="15.75">
      <c r="A22" s="1" t="s">
        <v>35</v>
      </c>
      <c r="B22" s="1" t="s">
        <v>57</v>
      </c>
      <c r="C22" s="2"/>
      <c r="D22" s="3" t="s">
        <v>5</v>
      </c>
      <c r="E22" s="407"/>
      <c r="F22" s="4"/>
    </row>
    <row r="23" spans="1:6" ht="15">
      <c r="A23" s="40" t="s">
        <v>36</v>
      </c>
      <c r="B23" s="40" t="s">
        <v>2638</v>
      </c>
      <c r="C23" s="41"/>
      <c r="D23" s="42"/>
      <c r="E23" s="408"/>
      <c r="F23" s="46"/>
    </row>
    <row r="24" spans="1:6" ht="15">
      <c r="A24" s="37" t="s">
        <v>37</v>
      </c>
      <c r="B24" s="37" t="s">
        <v>94</v>
      </c>
      <c r="C24" s="38"/>
      <c r="D24" s="39" t="s">
        <v>5</v>
      </c>
      <c r="E24" s="416"/>
      <c r="F24" s="43">
        <f>F35+F39+F48+F64+F78+F99+F108+F113</f>
        <v>0</v>
      </c>
    </row>
    <row r="25" spans="1:6">
      <c r="A25" s="44" t="s">
        <v>104</v>
      </c>
      <c r="B25" s="44" t="s">
        <v>11</v>
      </c>
      <c r="C25" s="36"/>
      <c r="D25" s="45"/>
      <c r="E25" s="417"/>
      <c r="F25" s="67"/>
    </row>
    <row r="26" spans="1:6" s="308" customFormat="1" ht="25.5">
      <c r="A26" s="306" t="s">
        <v>105</v>
      </c>
      <c r="B26" s="307" t="s">
        <v>106</v>
      </c>
      <c r="C26" s="21"/>
      <c r="D26" s="68"/>
      <c r="E26" s="418"/>
      <c r="F26" s="31"/>
    </row>
    <row r="27" spans="1:6" s="308" customFormat="1" ht="36">
      <c r="A27" s="26" t="s">
        <v>107</v>
      </c>
      <c r="B27" s="309" t="s">
        <v>23</v>
      </c>
      <c r="C27" s="21"/>
      <c r="D27" s="68"/>
      <c r="E27" s="418"/>
      <c r="F27" s="31"/>
    </row>
    <row r="28" spans="1:6" s="308" customFormat="1" ht="36">
      <c r="A28" s="26" t="s">
        <v>108</v>
      </c>
      <c r="B28" s="309" t="s">
        <v>1045</v>
      </c>
      <c r="C28" s="21"/>
      <c r="D28" s="68"/>
      <c r="E28" s="418"/>
      <c r="F28" s="31"/>
    </row>
    <row r="29" spans="1:6" s="308" customFormat="1">
      <c r="A29" s="306" t="s">
        <v>1623</v>
      </c>
      <c r="B29" s="307" t="s">
        <v>15</v>
      </c>
      <c r="C29" s="21"/>
      <c r="D29" s="68"/>
      <c r="E29" s="418"/>
      <c r="F29" s="31"/>
    </row>
    <row r="30" spans="1:6" s="308" customFormat="1" ht="60">
      <c r="A30" s="26" t="s">
        <v>1624</v>
      </c>
      <c r="B30" s="309" t="s">
        <v>16</v>
      </c>
      <c r="C30" s="21"/>
      <c r="D30" s="68"/>
      <c r="E30" s="418"/>
      <c r="F30" s="31"/>
    </row>
    <row r="31" spans="1:6" s="308" customFormat="1" ht="25.5">
      <c r="A31" s="306" t="s">
        <v>1625</v>
      </c>
      <c r="B31" s="307" t="s">
        <v>112</v>
      </c>
      <c r="C31" s="21"/>
      <c r="D31" s="68"/>
      <c r="E31" s="418"/>
      <c r="F31" s="31"/>
    </row>
    <row r="32" spans="1:6" s="308" customFormat="1" ht="48">
      <c r="A32" s="26" t="s">
        <v>1626</v>
      </c>
      <c r="B32" s="309" t="s">
        <v>114</v>
      </c>
      <c r="C32" s="21"/>
      <c r="D32" s="68"/>
      <c r="E32" s="418"/>
      <c r="F32" s="31"/>
    </row>
    <row r="33" spans="1:14" s="308" customFormat="1">
      <c r="A33" s="306" t="s">
        <v>1627</v>
      </c>
      <c r="B33" s="307" t="s">
        <v>12</v>
      </c>
      <c r="C33" s="21"/>
      <c r="D33" s="68"/>
      <c r="E33" s="418"/>
      <c r="F33" s="31"/>
    </row>
    <row r="34" spans="1:14" s="308" customFormat="1" ht="108">
      <c r="A34" s="26" t="s">
        <v>1628</v>
      </c>
      <c r="B34" s="309" t="s">
        <v>1046</v>
      </c>
      <c r="C34" s="21"/>
      <c r="D34" s="68"/>
      <c r="E34" s="418"/>
      <c r="F34" s="31"/>
    </row>
    <row r="35" spans="1:14" s="30" customFormat="1">
      <c r="A35" s="44" t="s">
        <v>117</v>
      </c>
      <c r="B35" s="44" t="s">
        <v>118</v>
      </c>
      <c r="C35" s="36"/>
      <c r="D35" s="45"/>
      <c r="E35" s="417"/>
      <c r="F35" s="67">
        <f>SUM(F36:F38)</f>
        <v>0</v>
      </c>
      <c r="G35" s="28"/>
      <c r="H35" s="29"/>
      <c r="J35" s="29"/>
      <c r="K35" s="29"/>
      <c r="L35" s="29"/>
      <c r="N35" s="29"/>
    </row>
    <row r="36" spans="1:14" s="308" customFormat="1" ht="140.25">
      <c r="A36" s="306" t="s">
        <v>244</v>
      </c>
      <c r="B36" s="307" t="s">
        <v>2494</v>
      </c>
      <c r="C36" s="21"/>
      <c r="D36" s="68"/>
      <c r="E36" s="418"/>
      <c r="F36" s="31"/>
    </row>
    <row r="37" spans="1:14" s="308" customFormat="1" ht="132">
      <c r="A37" s="26" t="s">
        <v>245</v>
      </c>
      <c r="B37" s="32" t="s">
        <v>2495</v>
      </c>
      <c r="C37" s="33" t="s">
        <v>13</v>
      </c>
      <c r="D37" s="310">
        <v>1863</v>
      </c>
      <c r="E37" s="425"/>
      <c r="F37" s="25">
        <f>+D37*E37</f>
        <v>0</v>
      </c>
    </row>
    <row r="38" spans="1:14" s="308" customFormat="1" ht="84">
      <c r="A38" s="26" t="s">
        <v>2496</v>
      </c>
      <c r="B38" s="32" t="s">
        <v>2497</v>
      </c>
      <c r="C38" s="33" t="s">
        <v>13</v>
      </c>
      <c r="D38" s="310">
        <v>51</v>
      </c>
      <c r="E38" s="425"/>
      <c r="F38" s="25">
        <f>+D38*E38</f>
        <v>0</v>
      </c>
    </row>
    <row r="39" spans="1:14" s="308" customFormat="1">
      <c r="A39" s="44" t="s">
        <v>120</v>
      </c>
      <c r="B39" s="44" t="s">
        <v>121</v>
      </c>
      <c r="C39" s="36"/>
      <c r="D39" s="45"/>
      <c r="E39" s="417"/>
      <c r="F39" s="67">
        <f>SUM(F40:F47)</f>
        <v>0</v>
      </c>
    </row>
    <row r="40" spans="1:14" s="308" customFormat="1">
      <c r="A40" s="311" t="s">
        <v>122</v>
      </c>
      <c r="B40" s="312" t="s">
        <v>123</v>
      </c>
      <c r="C40" s="21"/>
      <c r="D40" s="68"/>
      <c r="E40" s="419"/>
      <c r="F40" s="31"/>
    </row>
    <row r="41" spans="1:14" s="308" customFormat="1" ht="24">
      <c r="A41" s="35" t="s">
        <v>246</v>
      </c>
      <c r="B41" s="32" t="s">
        <v>2517</v>
      </c>
      <c r="C41" s="33" t="s">
        <v>14</v>
      </c>
      <c r="D41" s="310">
        <v>1460</v>
      </c>
      <c r="E41" s="425"/>
      <c r="F41" s="25">
        <f>+D41*E41</f>
        <v>0</v>
      </c>
    </row>
    <row r="42" spans="1:14" s="308" customFormat="1" ht="24">
      <c r="A42" s="35" t="s">
        <v>2498</v>
      </c>
      <c r="B42" s="32" t="s">
        <v>2500</v>
      </c>
      <c r="C42" s="33" t="s">
        <v>14</v>
      </c>
      <c r="D42" s="310">
        <v>1572</v>
      </c>
      <c r="E42" s="425"/>
      <c r="F42" s="25">
        <f>+D42*E42</f>
        <v>0</v>
      </c>
    </row>
    <row r="43" spans="1:14" s="308" customFormat="1" ht="24">
      <c r="A43" s="35" t="s">
        <v>2518</v>
      </c>
      <c r="B43" s="32" t="s">
        <v>2521</v>
      </c>
      <c r="C43" s="33" t="s">
        <v>14</v>
      </c>
      <c r="D43" s="310">
        <v>88</v>
      </c>
      <c r="E43" s="425"/>
      <c r="F43" s="25">
        <f>+D43*E43</f>
        <v>0</v>
      </c>
    </row>
    <row r="44" spans="1:14" s="308" customFormat="1">
      <c r="A44" s="312" t="s">
        <v>124</v>
      </c>
      <c r="B44" s="312" t="s">
        <v>125</v>
      </c>
      <c r="C44" s="21"/>
      <c r="D44" s="68"/>
      <c r="E44" s="419"/>
      <c r="F44" s="31"/>
    </row>
    <row r="45" spans="1:14" s="308" customFormat="1" ht="24">
      <c r="A45" s="35" t="s">
        <v>247</v>
      </c>
      <c r="B45" s="32" t="s">
        <v>2519</v>
      </c>
      <c r="C45" s="33" t="s">
        <v>14</v>
      </c>
      <c r="D45" s="310">
        <v>1460</v>
      </c>
      <c r="E45" s="425"/>
      <c r="F45" s="25">
        <f>+D45*E45</f>
        <v>0</v>
      </c>
    </row>
    <row r="46" spans="1:14" s="308" customFormat="1" ht="24">
      <c r="A46" s="35" t="s">
        <v>2499</v>
      </c>
      <c r="B46" s="32" t="s">
        <v>2501</v>
      </c>
      <c r="C46" s="33" t="s">
        <v>14</v>
      </c>
      <c r="D46" s="310">
        <v>1572</v>
      </c>
      <c r="E46" s="425"/>
      <c r="F46" s="25">
        <f>+D46*E46</f>
        <v>0</v>
      </c>
    </row>
    <row r="47" spans="1:14" s="308" customFormat="1" ht="24">
      <c r="A47" s="35" t="s">
        <v>2520</v>
      </c>
      <c r="B47" s="32" t="s">
        <v>2522</v>
      </c>
      <c r="C47" s="33" t="s">
        <v>14</v>
      </c>
      <c r="D47" s="310">
        <v>88</v>
      </c>
      <c r="E47" s="425"/>
      <c r="F47" s="25">
        <f>+D47*E47</f>
        <v>0</v>
      </c>
    </row>
    <row r="48" spans="1:14" s="30" customFormat="1">
      <c r="A48" s="44" t="s">
        <v>126</v>
      </c>
      <c r="B48" s="44" t="s">
        <v>127</v>
      </c>
      <c r="C48" s="36"/>
      <c r="D48" s="45"/>
      <c r="E48" s="417"/>
      <c r="F48" s="67">
        <f>SUM(F49:F63)</f>
        <v>0</v>
      </c>
      <c r="G48" s="28"/>
      <c r="H48" s="29"/>
      <c r="J48" s="29"/>
      <c r="K48" s="29"/>
      <c r="L48" s="29"/>
      <c r="N48" s="29"/>
    </row>
    <row r="49" spans="1:14" s="308" customFormat="1">
      <c r="A49" s="306" t="s">
        <v>1629</v>
      </c>
      <c r="B49" s="307" t="s">
        <v>1630</v>
      </c>
      <c r="C49" s="21"/>
      <c r="D49" s="68"/>
      <c r="E49" s="418"/>
      <c r="F49" s="31"/>
    </row>
    <row r="50" spans="1:14" s="308" customFormat="1" ht="108">
      <c r="A50" s="26" t="s">
        <v>1631</v>
      </c>
      <c r="B50" s="309" t="s">
        <v>1632</v>
      </c>
      <c r="C50" s="21"/>
      <c r="D50" s="68"/>
      <c r="E50" s="418"/>
      <c r="F50" s="31"/>
    </row>
    <row r="51" spans="1:14" s="308" customFormat="1" ht="48">
      <c r="A51" s="26" t="s">
        <v>1633</v>
      </c>
      <c r="B51" s="309" t="s">
        <v>1634</v>
      </c>
      <c r="C51" s="21"/>
      <c r="D51" s="68"/>
      <c r="E51" s="418"/>
      <c r="F51" s="31"/>
    </row>
    <row r="52" spans="1:14" s="308" customFormat="1" ht="132">
      <c r="A52" s="26" t="s">
        <v>1635</v>
      </c>
      <c r="B52" s="309" t="s">
        <v>1636</v>
      </c>
      <c r="C52" s="21"/>
      <c r="D52" s="68"/>
      <c r="E52" s="418"/>
      <c r="F52" s="31"/>
    </row>
    <row r="53" spans="1:14" s="308" customFormat="1" ht="48">
      <c r="A53" s="26" t="s">
        <v>2576</v>
      </c>
      <c r="B53" s="309" t="s">
        <v>2550</v>
      </c>
      <c r="C53" s="21"/>
      <c r="D53" s="68"/>
      <c r="E53" s="420"/>
      <c r="F53" s="31"/>
    </row>
    <row r="54" spans="1:14" s="308" customFormat="1" ht="120">
      <c r="A54" s="26" t="s">
        <v>2577</v>
      </c>
      <c r="B54" s="313" t="s">
        <v>19</v>
      </c>
      <c r="C54" s="21"/>
      <c r="D54" s="68"/>
      <c r="E54" s="420"/>
      <c r="F54" s="31"/>
    </row>
    <row r="55" spans="1:14" s="308" customFormat="1" ht="25.5">
      <c r="A55" s="311" t="s">
        <v>128</v>
      </c>
      <c r="B55" s="312" t="s">
        <v>2580</v>
      </c>
      <c r="C55" s="21"/>
      <c r="D55" s="68"/>
      <c r="E55" s="419"/>
      <c r="F55" s="31"/>
    </row>
    <row r="56" spans="1:14" s="308" customFormat="1" ht="144">
      <c r="A56" s="26" t="s">
        <v>130</v>
      </c>
      <c r="B56" s="314" t="s">
        <v>2502</v>
      </c>
      <c r="C56" s="33" t="s">
        <v>13</v>
      </c>
      <c r="D56" s="315">
        <v>329</v>
      </c>
      <c r="E56" s="425"/>
      <c r="F56" s="25">
        <f t="shared" ref="F56:F63" si="0">+D56*E56</f>
        <v>0</v>
      </c>
    </row>
    <row r="57" spans="1:14" s="308" customFormat="1">
      <c r="A57" s="26" t="s">
        <v>248</v>
      </c>
      <c r="B57" s="32" t="s">
        <v>133</v>
      </c>
      <c r="C57" s="33" t="s">
        <v>14</v>
      </c>
      <c r="D57" s="315">
        <v>30</v>
      </c>
      <c r="E57" s="425"/>
      <c r="F57" s="25">
        <f t="shared" si="0"/>
        <v>0</v>
      </c>
    </row>
    <row r="58" spans="1:14" s="308" customFormat="1" ht="48">
      <c r="A58" s="26" t="s">
        <v>131</v>
      </c>
      <c r="B58" s="32" t="s">
        <v>1637</v>
      </c>
      <c r="C58" s="33" t="s">
        <v>20</v>
      </c>
      <c r="D58" s="315">
        <v>39480</v>
      </c>
      <c r="E58" s="425"/>
      <c r="F58" s="25">
        <f t="shared" si="0"/>
        <v>0</v>
      </c>
    </row>
    <row r="59" spans="1:14" s="316" customFormat="1" ht="96">
      <c r="A59" s="26" t="s">
        <v>132</v>
      </c>
      <c r="B59" s="314" t="s">
        <v>1638</v>
      </c>
      <c r="C59" s="33" t="s">
        <v>25</v>
      </c>
      <c r="D59" s="315">
        <v>90</v>
      </c>
      <c r="E59" s="425"/>
      <c r="F59" s="25">
        <f t="shared" si="0"/>
        <v>0</v>
      </c>
    </row>
    <row r="60" spans="1:14" s="308" customFormat="1" ht="84">
      <c r="A60" s="26" t="s">
        <v>249</v>
      </c>
      <c r="B60" s="314" t="s">
        <v>135</v>
      </c>
      <c r="C60" s="33" t="s">
        <v>25</v>
      </c>
      <c r="D60" s="315">
        <v>530</v>
      </c>
      <c r="E60" s="425"/>
      <c r="F60" s="25">
        <f t="shared" si="0"/>
        <v>0</v>
      </c>
    </row>
    <row r="61" spans="1:14" s="308" customFormat="1" ht="60">
      <c r="A61" s="26" t="s">
        <v>250</v>
      </c>
      <c r="B61" s="314" t="s">
        <v>1639</v>
      </c>
      <c r="C61" s="33" t="s">
        <v>25</v>
      </c>
      <c r="D61" s="315">
        <v>105</v>
      </c>
      <c r="E61" s="425"/>
      <c r="F61" s="25">
        <f t="shared" si="0"/>
        <v>0</v>
      </c>
    </row>
    <row r="62" spans="1:14" s="308" customFormat="1" ht="48">
      <c r="A62" s="26" t="s">
        <v>134</v>
      </c>
      <c r="B62" s="32" t="s">
        <v>136</v>
      </c>
      <c r="C62" s="33" t="s">
        <v>25</v>
      </c>
      <c r="D62" s="315">
        <v>360</v>
      </c>
      <c r="E62" s="425"/>
      <c r="F62" s="25">
        <f t="shared" si="0"/>
        <v>0</v>
      </c>
    </row>
    <row r="63" spans="1:14" s="308" customFormat="1" ht="108">
      <c r="A63" s="26" t="s">
        <v>251</v>
      </c>
      <c r="B63" s="32" t="s">
        <v>1640</v>
      </c>
      <c r="C63" s="33" t="s">
        <v>25</v>
      </c>
      <c r="D63" s="315">
        <v>150</v>
      </c>
      <c r="E63" s="425"/>
      <c r="F63" s="25">
        <f t="shared" si="0"/>
        <v>0</v>
      </c>
    </row>
    <row r="64" spans="1:14" s="30" customFormat="1">
      <c r="A64" s="44" t="s">
        <v>137</v>
      </c>
      <c r="B64" s="44" t="s">
        <v>138</v>
      </c>
      <c r="C64" s="36"/>
      <c r="D64" s="45"/>
      <c r="E64" s="417"/>
      <c r="F64" s="67">
        <f>SUM(F65:F77)</f>
        <v>0</v>
      </c>
      <c r="G64" s="28"/>
      <c r="H64" s="29"/>
      <c r="J64" s="29"/>
      <c r="K64" s="29"/>
      <c r="L64" s="29"/>
      <c r="N64" s="29"/>
    </row>
    <row r="65" spans="1:14" s="308" customFormat="1" ht="63.75">
      <c r="A65" s="311" t="s">
        <v>139</v>
      </c>
      <c r="B65" s="311" t="s">
        <v>1641</v>
      </c>
      <c r="C65" s="21"/>
      <c r="D65" s="68"/>
      <c r="E65" s="419"/>
      <c r="F65" s="31"/>
    </row>
    <row r="66" spans="1:14" s="308" customFormat="1" ht="36">
      <c r="A66" s="35" t="s">
        <v>1642</v>
      </c>
      <c r="B66" s="314" t="s">
        <v>1643</v>
      </c>
      <c r="C66" s="33" t="s">
        <v>14</v>
      </c>
      <c r="D66" s="310">
        <v>1650</v>
      </c>
      <c r="E66" s="425"/>
      <c r="F66" s="25">
        <f>+D66*E66</f>
        <v>0</v>
      </c>
    </row>
    <row r="67" spans="1:14" s="308" customFormat="1" ht="51">
      <c r="A67" s="311" t="s">
        <v>144</v>
      </c>
      <c r="B67" s="312" t="s">
        <v>140</v>
      </c>
      <c r="C67" s="21"/>
      <c r="D67" s="68"/>
      <c r="E67" s="419"/>
      <c r="F67" s="31"/>
    </row>
    <row r="68" spans="1:14" s="308" customFormat="1" ht="132">
      <c r="A68" s="35" t="s">
        <v>141</v>
      </c>
      <c r="B68" s="314" t="s">
        <v>1644</v>
      </c>
      <c r="C68" s="33" t="s">
        <v>21</v>
      </c>
      <c r="D68" s="317">
        <v>2</v>
      </c>
      <c r="E68" s="425"/>
      <c r="F68" s="25">
        <f>+D68*E68</f>
        <v>0</v>
      </c>
    </row>
    <row r="69" spans="1:14" s="308" customFormat="1" ht="36">
      <c r="A69" s="35" t="s">
        <v>1645</v>
      </c>
      <c r="B69" s="314" t="s">
        <v>142</v>
      </c>
      <c r="C69" s="33" t="s">
        <v>21</v>
      </c>
      <c r="D69" s="317">
        <v>2</v>
      </c>
      <c r="E69" s="425"/>
      <c r="F69" s="25">
        <f>+D69*E69</f>
        <v>0</v>
      </c>
    </row>
    <row r="70" spans="1:14" s="308" customFormat="1" ht="24">
      <c r="A70" s="35" t="s">
        <v>1646</v>
      </c>
      <c r="B70" s="314" t="s">
        <v>143</v>
      </c>
      <c r="C70" s="33" t="s">
        <v>21</v>
      </c>
      <c r="D70" s="317">
        <v>2</v>
      </c>
      <c r="E70" s="425"/>
      <c r="F70" s="25">
        <f>+D70*E70</f>
        <v>0</v>
      </c>
    </row>
    <row r="71" spans="1:14" s="308" customFormat="1" ht="178.5">
      <c r="A71" s="311" t="s">
        <v>145</v>
      </c>
      <c r="B71" s="312" t="s">
        <v>2530</v>
      </c>
      <c r="C71" s="21"/>
      <c r="D71" s="68"/>
      <c r="E71" s="419"/>
      <c r="F71" s="31"/>
    </row>
    <row r="72" spans="1:14" s="308" customFormat="1" ht="60">
      <c r="A72" s="35" t="s">
        <v>147</v>
      </c>
      <c r="B72" s="314" t="s">
        <v>2529</v>
      </c>
      <c r="C72" s="33" t="s">
        <v>14</v>
      </c>
      <c r="D72" s="310">
        <v>1460</v>
      </c>
      <c r="E72" s="425"/>
      <c r="F72" s="25">
        <f>+D72*E72</f>
        <v>0</v>
      </c>
    </row>
    <row r="73" spans="1:14" s="308" customFormat="1" ht="60">
      <c r="A73" s="35" t="s">
        <v>2531</v>
      </c>
      <c r="B73" s="314" t="s">
        <v>2532</v>
      </c>
      <c r="C73" s="33" t="s">
        <v>14</v>
      </c>
      <c r="D73" s="310">
        <v>88</v>
      </c>
      <c r="E73" s="425"/>
      <c r="F73" s="25">
        <f>+D73*E73</f>
        <v>0</v>
      </c>
    </row>
    <row r="74" spans="1:14" s="308" customFormat="1" ht="25.5">
      <c r="A74" s="311" t="s">
        <v>259</v>
      </c>
      <c r="B74" s="312" t="s">
        <v>1499</v>
      </c>
      <c r="C74" s="21"/>
      <c r="D74" s="68"/>
      <c r="E74" s="419"/>
      <c r="F74" s="31"/>
    </row>
    <row r="75" spans="1:14" s="308" customFormat="1" ht="120">
      <c r="A75" s="35" t="s">
        <v>260</v>
      </c>
      <c r="B75" s="314" t="s">
        <v>2533</v>
      </c>
      <c r="C75" s="33" t="s">
        <v>14</v>
      </c>
      <c r="D75" s="310">
        <v>1572</v>
      </c>
      <c r="E75" s="425"/>
      <c r="F75" s="25">
        <f>+D75*E75</f>
        <v>0</v>
      </c>
    </row>
    <row r="76" spans="1:14" s="308" customFormat="1" ht="25.5">
      <c r="A76" s="311" t="s">
        <v>1647</v>
      </c>
      <c r="B76" s="312" t="s">
        <v>146</v>
      </c>
      <c r="C76" s="21"/>
      <c r="D76" s="68"/>
      <c r="E76" s="419"/>
      <c r="F76" s="31"/>
    </row>
    <row r="77" spans="1:14" s="308" customFormat="1">
      <c r="A77" s="35" t="s">
        <v>1648</v>
      </c>
      <c r="B77" s="314" t="s">
        <v>148</v>
      </c>
      <c r="C77" s="33" t="s">
        <v>13</v>
      </c>
      <c r="D77" s="310">
        <v>143</v>
      </c>
      <c r="E77" s="425"/>
      <c r="F77" s="25">
        <f>+D77*E77</f>
        <v>0</v>
      </c>
    </row>
    <row r="78" spans="1:14" s="30" customFormat="1">
      <c r="A78" s="44" t="s">
        <v>149</v>
      </c>
      <c r="B78" s="44" t="s">
        <v>150</v>
      </c>
      <c r="C78" s="36"/>
      <c r="D78" s="45"/>
      <c r="E78" s="417"/>
      <c r="F78" s="67">
        <f>SUM(F79:F98)</f>
        <v>0</v>
      </c>
      <c r="G78" s="28"/>
      <c r="H78" s="29"/>
      <c r="J78" s="29"/>
      <c r="K78" s="29"/>
      <c r="L78" s="29"/>
      <c r="N78" s="29"/>
    </row>
    <row r="79" spans="1:14" s="308" customFormat="1">
      <c r="A79" s="306" t="s">
        <v>151</v>
      </c>
      <c r="B79" s="307" t="s">
        <v>178</v>
      </c>
      <c r="C79" s="21"/>
      <c r="D79" s="68"/>
      <c r="E79" s="418"/>
      <c r="F79" s="31"/>
    </row>
    <row r="80" spans="1:14" s="308" customFormat="1" ht="60">
      <c r="A80" s="26" t="s">
        <v>155</v>
      </c>
      <c r="B80" s="32" t="s">
        <v>1649</v>
      </c>
      <c r="C80" s="33" t="s">
        <v>14</v>
      </c>
      <c r="D80" s="315">
        <v>330</v>
      </c>
      <c r="E80" s="425"/>
      <c r="F80" s="25">
        <f>+D80*E80</f>
        <v>0</v>
      </c>
    </row>
    <row r="81" spans="1:6" s="308" customFormat="1" ht="89.25">
      <c r="A81" s="311" t="s">
        <v>153</v>
      </c>
      <c r="B81" s="312" t="s">
        <v>152</v>
      </c>
      <c r="C81" s="21"/>
      <c r="D81" s="68"/>
      <c r="E81" s="419"/>
      <c r="F81" s="31"/>
    </row>
    <row r="82" spans="1:6" s="308" customFormat="1">
      <c r="A82" s="311" t="s">
        <v>161</v>
      </c>
      <c r="B82" s="312" t="s">
        <v>154</v>
      </c>
      <c r="C82" s="21"/>
      <c r="D82" s="68"/>
      <c r="E82" s="419"/>
      <c r="F82" s="31"/>
    </row>
    <row r="83" spans="1:6" s="308" customFormat="1" ht="24">
      <c r="A83" s="35" t="s">
        <v>261</v>
      </c>
      <c r="B83" s="314" t="s">
        <v>156</v>
      </c>
      <c r="C83" s="33" t="s">
        <v>25</v>
      </c>
      <c r="D83" s="315">
        <v>80</v>
      </c>
      <c r="E83" s="425"/>
      <c r="F83" s="25">
        <f t="shared" ref="F83:F98" si="1">+D83*E83</f>
        <v>0</v>
      </c>
    </row>
    <row r="84" spans="1:6" s="308" customFormat="1" ht="24">
      <c r="A84" s="35" t="s">
        <v>262</v>
      </c>
      <c r="B84" s="314" t="s">
        <v>157</v>
      </c>
      <c r="C84" s="33" t="s">
        <v>25</v>
      </c>
      <c r="D84" s="315">
        <v>39</v>
      </c>
      <c r="E84" s="425"/>
      <c r="F84" s="25">
        <f t="shared" si="1"/>
        <v>0</v>
      </c>
    </row>
    <row r="85" spans="1:6" s="308" customFormat="1">
      <c r="A85" s="35" t="s">
        <v>263</v>
      </c>
      <c r="B85" s="314" t="s">
        <v>158</v>
      </c>
      <c r="C85" s="33" t="s">
        <v>25</v>
      </c>
      <c r="D85" s="315">
        <v>40</v>
      </c>
      <c r="E85" s="425"/>
      <c r="F85" s="25">
        <f t="shared" si="1"/>
        <v>0</v>
      </c>
    </row>
    <row r="86" spans="1:6" s="308" customFormat="1" ht="24">
      <c r="A86" s="35" t="s">
        <v>264</v>
      </c>
      <c r="B86" s="314" t="s">
        <v>159</v>
      </c>
      <c r="C86" s="33" t="s">
        <v>25</v>
      </c>
      <c r="D86" s="315">
        <v>41</v>
      </c>
      <c r="E86" s="425"/>
      <c r="F86" s="25">
        <f t="shared" si="1"/>
        <v>0</v>
      </c>
    </row>
    <row r="87" spans="1:6" s="308" customFormat="1" ht="24">
      <c r="A87" s="35" t="s">
        <v>265</v>
      </c>
      <c r="B87" s="314" t="s">
        <v>160</v>
      </c>
      <c r="C87" s="33" t="s">
        <v>14</v>
      </c>
      <c r="D87" s="315">
        <v>144</v>
      </c>
      <c r="E87" s="425"/>
      <c r="F87" s="25">
        <f t="shared" si="1"/>
        <v>0</v>
      </c>
    </row>
    <row r="88" spans="1:6" s="308" customFormat="1">
      <c r="A88" s="311" t="s">
        <v>266</v>
      </c>
      <c r="B88" s="312" t="s">
        <v>1650</v>
      </c>
      <c r="C88" s="21"/>
      <c r="D88" s="68"/>
      <c r="E88" s="419"/>
      <c r="F88" s="31"/>
    </row>
    <row r="89" spans="1:6" s="308" customFormat="1">
      <c r="A89" s="35" t="s">
        <v>267</v>
      </c>
      <c r="B89" s="314" t="s">
        <v>162</v>
      </c>
      <c r="C89" s="33" t="s">
        <v>25</v>
      </c>
      <c r="D89" s="315">
        <v>45</v>
      </c>
      <c r="E89" s="425"/>
      <c r="F89" s="25">
        <f t="shared" si="1"/>
        <v>0</v>
      </c>
    </row>
    <row r="90" spans="1:6" s="308" customFormat="1" ht="24">
      <c r="A90" s="35" t="s">
        <v>268</v>
      </c>
      <c r="B90" s="314" t="s">
        <v>163</v>
      </c>
      <c r="C90" s="33" t="s">
        <v>21</v>
      </c>
      <c r="D90" s="317">
        <v>8</v>
      </c>
      <c r="E90" s="425"/>
      <c r="F90" s="25">
        <f t="shared" si="1"/>
        <v>0</v>
      </c>
    </row>
    <row r="91" spans="1:6" s="308" customFormat="1">
      <c r="A91" s="35" t="s">
        <v>269</v>
      </c>
      <c r="B91" s="314" t="s">
        <v>164</v>
      </c>
      <c r="C91" s="33" t="s">
        <v>93</v>
      </c>
      <c r="D91" s="317">
        <v>4</v>
      </c>
      <c r="E91" s="425"/>
      <c r="F91" s="25">
        <f t="shared" si="1"/>
        <v>0</v>
      </c>
    </row>
    <row r="92" spans="1:6" s="308" customFormat="1">
      <c r="A92" s="35" t="s">
        <v>270</v>
      </c>
      <c r="B92" s="314" t="s">
        <v>165</v>
      </c>
      <c r="C92" s="33" t="s">
        <v>21</v>
      </c>
      <c r="D92" s="317">
        <v>8</v>
      </c>
      <c r="E92" s="425"/>
      <c r="F92" s="25">
        <f t="shared" si="1"/>
        <v>0</v>
      </c>
    </row>
    <row r="93" spans="1:6" s="308" customFormat="1">
      <c r="A93" s="35" t="s">
        <v>271</v>
      </c>
      <c r="B93" s="314" t="s">
        <v>158</v>
      </c>
      <c r="C93" s="33" t="s">
        <v>25</v>
      </c>
      <c r="D93" s="315">
        <v>45</v>
      </c>
      <c r="E93" s="425"/>
      <c r="F93" s="25">
        <f t="shared" si="1"/>
        <v>0</v>
      </c>
    </row>
    <row r="94" spans="1:6" s="308" customFormat="1">
      <c r="A94" s="35" t="s">
        <v>272</v>
      </c>
      <c r="B94" s="314" t="s">
        <v>166</v>
      </c>
      <c r="C94" s="33" t="s">
        <v>93</v>
      </c>
      <c r="D94" s="317">
        <v>4</v>
      </c>
      <c r="E94" s="425"/>
      <c r="F94" s="25">
        <f t="shared" si="1"/>
        <v>0</v>
      </c>
    </row>
    <row r="95" spans="1:6" s="308" customFormat="1" ht="24">
      <c r="A95" s="35" t="s">
        <v>273</v>
      </c>
      <c r="B95" s="314" t="s">
        <v>167</v>
      </c>
      <c r="C95" s="33" t="s">
        <v>25</v>
      </c>
      <c r="D95" s="315">
        <v>50</v>
      </c>
      <c r="E95" s="425"/>
      <c r="F95" s="25">
        <f t="shared" si="1"/>
        <v>0</v>
      </c>
    </row>
    <row r="96" spans="1:6" s="308" customFormat="1" ht="24">
      <c r="A96" s="35" t="s">
        <v>274</v>
      </c>
      <c r="B96" s="314" t="s">
        <v>168</v>
      </c>
      <c r="C96" s="33" t="s">
        <v>14</v>
      </c>
      <c r="D96" s="315">
        <v>25</v>
      </c>
      <c r="E96" s="425"/>
      <c r="F96" s="25">
        <f t="shared" si="1"/>
        <v>0</v>
      </c>
    </row>
    <row r="97" spans="1:14" s="308" customFormat="1" ht="24">
      <c r="A97" s="35" t="s">
        <v>275</v>
      </c>
      <c r="B97" s="314" t="s">
        <v>169</v>
      </c>
      <c r="C97" s="33" t="s">
        <v>14</v>
      </c>
      <c r="D97" s="315">
        <v>36</v>
      </c>
      <c r="E97" s="425"/>
      <c r="F97" s="25">
        <f t="shared" si="1"/>
        <v>0</v>
      </c>
    </row>
    <row r="98" spans="1:14" s="308" customFormat="1" ht="36">
      <c r="A98" s="35" t="s">
        <v>276</v>
      </c>
      <c r="B98" s="314" t="s">
        <v>170</v>
      </c>
      <c r="C98" s="33" t="s">
        <v>14</v>
      </c>
      <c r="D98" s="315">
        <v>100</v>
      </c>
      <c r="E98" s="425"/>
      <c r="F98" s="25">
        <f t="shared" si="1"/>
        <v>0</v>
      </c>
    </row>
    <row r="99" spans="1:14" s="320" customFormat="1" ht="13.5">
      <c r="A99" s="44" t="s">
        <v>175</v>
      </c>
      <c r="B99" s="44" t="s">
        <v>171</v>
      </c>
      <c r="C99" s="36"/>
      <c r="D99" s="45"/>
      <c r="E99" s="417"/>
      <c r="F99" s="67">
        <f>SUM(F100:F107)</f>
        <v>0</v>
      </c>
      <c r="G99" s="318"/>
      <c r="H99" s="319"/>
      <c r="J99" s="319"/>
      <c r="K99" s="319"/>
      <c r="L99" s="319"/>
      <c r="N99" s="319"/>
    </row>
    <row r="100" spans="1:14" s="308" customFormat="1" ht="76.5">
      <c r="A100" s="306" t="s">
        <v>177</v>
      </c>
      <c r="B100" s="312" t="s">
        <v>277</v>
      </c>
      <c r="C100" s="21"/>
      <c r="D100" s="68"/>
      <c r="E100" s="418"/>
      <c r="F100" s="31"/>
    </row>
    <row r="101" spans="1:14" s="308" customFormat="1" ht="36">
      <c r="A101" s="26" t="s">
        <v>180</v>
      </c>
      <c r="B101" s="309" t="s">
        <v>278</v>
      </c>
      <c r="C101" s="33" t="s">
        <v>25</v>
      </c>
      <c r="D101" s="315">
        <v>335</v>
      </c>
      <c r="E101" s="425"/>
      <c r="F101" s="25">
        <f>+D101*E101</f>
        <v>0</v>
      </c>
    </row>
    <row r="102" spans="1:14" s="308" customFormat="1">
      <c r="A102" s="26" t="s">
        <v>179</v>
      </c>
      <c r="B102" s="309" t="s">
        <v>172</v>
      </c>
      <c r="C102" s="33" t="s">
        <v>25</v>
      </c>
      <c r="D102" s="315">
        <v>310</v>
      </c>
      <c r="E102" s="425"/>
      <c r="F102" s="25">
        <f>+D102*E102</f>
        <v>0</v>
      </c>
    </row>
    <row r="103" spans="1:14" s="308" customFormat="1" ht="25.5">
      <c r="A103" s="311" t="s">
        <v>279</v>
      </c>
      <c r="B103" s="312" t="s">
        <v>1490</v>
      </c>
      <c r="C103" s="21"/>
      <c r="D103" s="68"/>
      <c r="E103" s="419"/>
      <c r="F103" s="31"/>
    </row>
    <row r="104" spans="1:14" s="308" customFormat="1" ht="36">
      <c r="A104" s="26" t="s">
        <v>280</v>
      </c>
      <c r="B104" s="32" t="s">
        <v>1491</v>
      </c>
      <c r="C104" s="33" t="s">
        <v>25</v>
      </c>
      <c r="D104" s="315">
        <v>53</v>
      </c>
      <c r="E104" s="425"/>
      <c r="F104" s="25">
        <f>+D104*E104</f>
        <v>0</v>
      </c>
    </row>
    <row r="105" spans="1:14" s="308" customFormat="1" ht="36">
      <c r="A105" s="26" t="s">
        <v>281</v>
      </c>
      <c r="B105" s="309" t="s">
        <v>1492</v>
      </c>
      <c r="C105" s="33" t="s">
        <v>25</v>
      </c>
      <c r="D105" s="315">
        <v>75</v>
      </c>
      <c r="E105" s="425"/>
      <c r="F105" s="25">
        <f>+D105*E105</f>
        <v>0</v>
      </c>
    </row>
    <row r="106" spans="1:14" s="308" customFormat="1" ht="48">
      <c r="A106" s="26" t="s">
        <v>282</v>
      </c>
      <c r="B106" s="309" t="s">
        <v>1493</v>
      </c>
      <c r="C106" s="33" t="s">
        <v>25</v>
      </c>
      <c r="D106" s="315">
        <v>276</v>
      </c>
      <c r="E106" s="425"/>
      <c r="F106" s="25">
        <f>+D106*E106</f>
        <v>0</v>
      </c>
    </row>
    <row r="107" spans="1:14" s="308" customFormat="1" ht="24">
      <c r="A107" s="26" t="s">
        <v>283</v>
      </c>
      <c r="B107" s="309" t="s">
        <v>1494</v>
      </c>
      <c r="C107" s="33" t="s">
        <v>25</v>
      </c>
      <c r="D107" s="315">
        <v>5</v>
      </c>
      <c r="E107" s="425"/>
      <c r="F107" s="25">
        <f>+D107*E107</f>
        <v>0</v>
      </c>
    </row>
    <row r="108" spans="1:14" s="320" customFormat="1" ht="13.5">
      <c r="A108" s="44" t="s">
        <v>284</v>
      </c>
      <c r="B108" s="44" t="s">
        <v>174</v>
      </c>
      <c r="C108" s="36"/>
      <c r="D108" s="45"/>
      <c r="E108" s="417"/>
      <c r="F108" s="67">
        <f>SUM(F109:F112)</f>
        <v>0</v>
      </c>
      <c r="G108" s="318"/>
      <c r="H108" s="319"/>
      <c r="J108" s="319"/>
      <c r="K108" s="319"/>
      <c r="L108" s="319"/>
      <c r="N108" s="319"/>
    </row>
    <row r="109" spans="1:14" s="308" customFormat="1" ht="25.5">
      <c r="A109" s="306" t="s">
        <v>285</v>
      </c>
      <c r="B109" s="307" t="s">
        <v>1048</v>
      </c>
      <c r="C109" s="21"/>
      <c r="D109" s="68"/>
      <c r="E109" s="418"/>
      <c r="F109" s="31"/>
    </row>
    <row r="110" spans="1:14" s="308" customFormat="1" ht="48">
      <c r="A110" s="26" t="s">
        <v>286</v>
      </c>
      <c r="B110" s="309" t="s">
        <v>2778</v>
      </c>
      <c r="C110" s="33" t="s">
        <v>25</v>
      </c>
      <c r="D110" s="315">
        <v>27</v>
      </c>
      <c r="E110" s="425"/>
      <c r="F110" s="25">
        <f>+D110*E110</f>
        <v>0</v>
      </c>
    </row>
    <row r="111" spans="1:14" s="308" customFormat="1" ht="48">
      <c r="A111" s="26" t="s">
        <v>287</v>
      </c>
      <c r="B111" s="309" t="s">
        <v>2777</v>
      </c>
      <c r="C111" s="33" t="s">
        <v>25</v>
      </c>
      <c r="D111" s="315">
        <v>84</v>
      </c>
      <c r="E111" s="425"/>
      <c r="F111" s="25">
        <f>+D111*E111</f>
        <v>0</v>
      </c>
    </row>
    <row r="112" spans="1:14" s="308" customFormat="1" ht="48">
      <c r="A112" s="26" t="s">
        <v>288</v>
      </c>
      <c r="B112" s="309" t="s">
        <v>2776</v>
      </c>
      <c r="C112" s="33" t="s">
        <v>25</v>
      </c>
      <c r="D112" s="315">
        <v>148</v>
      </c>
      <c r="E112" s="425"/>
      <c r="F112" s="25">
        <f>+D112*E112</f>
        <v>0</v>
      </c>
    </row>
    <row r="113" spans="1:6" s="308" customFormat="1">
      <c r="A113" s="44" t="s">
        <v>289</v>
      </c>
      <c r="B113" s="44" t="s">
        <v>176</v>
      </c>
      <c r="C113" s="36"/>
      <c r="D113" s="45"/>
      <c r="E113" s="417"/>
      <c r="F113" s="67">
        <f>SUM(F115:F125)</f>
        <v>0</v>
      </c>
    </row>
    <row r="114" spans="1:6" s="308" customFormat="1" ht="89.25">
      <c r="A114" s="306" t="s">
        <v>290</v>
      </c>
      <c r="B114" s="307" t="s">
        <v>2534</v>
      </c>
      <c r="C114" s="21"/>
      <c r="D114" s="68"/>
      <c r="E114" s="418"/>
      <c r="F114" s="31"/>
    </row>
    <row r="115" spans="1:6" s="308" customFormat="1" ht="60">
      <c r="A115" s="26" t="s">
        <v>291</v>
      </c>
      <c r="B115" s="32" t="s">
        <v>2579</v>
      </c>
      <c r="C115" s="33" t="s">
        <v>14</v>
      </c>
      <c r="D115" s="315">
        <v>39</v>
      </c>
      <c r="E115" s="425"/>
      <c r="F115" s="25">
        <f>+D115*E115</f>
        <v>0</v>
      </c>
    </row>
    <row r="116" spans="1:6" s="308" customFormat="1" ht="38.25">
      <c r="A116" s="306" t="s">
        <v>292</v>
      </c>
      <c r="B116" s="307" t="s">
        <v>2570</v>
      </c>
      <c r="C116" s="21"/>
      <c r="D116" s="68"/>
      <c r="E116" s="418"/>
      <c r="F116" s="31"/>
    </row>
    <row r="117" spans="1:6" s="308" customFormat="1" ht="36">
      <c r="A117" s="26" t="s">
        <v>2569</v>
      </c>
      <c r="B117" s="309" t="s">
        <v>181</v>
      </c>
      <c r="C117" s="33"/>
      <c r="D117" s="315"/>
      <c r="E117" s="421"/>
      <c r="F117" s="25"/>
    </row>
    <row r="118" spans="1:6" s="308" customFormat="1" ht="36">
      <c r="A118" s="26" t="s">
        <v>293</v>
      </c>
      <c r="B118" s="32" t="s">
        <v>182</v>
      </c>
      <c r="C118" s="33" t="s">
        <v>25</v>
      </c>
      <c r="D118" s="315">
        <v>5</v>
      </c>
      <c r="E118" s="425"/>
      <c r="F118" s="25">
        <f>+D118*E118</f>
        <v>0</v>
      </c>
    </row>
    <row r="119" spans="1:6" s="308" customFormat="1" ht="36">
      <c r="A119" s="26" t="s">
        <v>294</v>
      </c>
      <c r="B119" s="32" t="s">
        <v>183</v>
      </c>
      <c r="C119" s="33" t="s">
        <v>21</v>
      </c>
      <c r="D119" s="317">
        <v>20</v>
      </c>
      <c r="E119" s="425"/>
      <c r="F119" s="25">
        <f>+D119*E119</f>
        <v>0</v>
      </c>
    </row>
    <row r="120" spans="1:6" s="308" customFormat="1" ht="24">
      <c r="A120" s="26" t="s">
        <v>2566</v>
      </c>
      <c r="B120" s="32" t="s">
        <v>2571</v>
      </c>
      <c r="C120" s="33" t="s">
        <v>21</v>
      </c>
      <c r="D120" s="321">
        <v>8</v>
      </c>
      <c r="E120" s="425"/>
      <c r="F120" s="25">
        <f t="shared" ref="F120:F122" si="2">+D120*E120</f>
        <v>0</v>
      </c>
    </row>
    <row r="121" spans="1:6" s="308" customFormat="1" ht="24">
      <c r="A121" s="26" t="s">
        <v>2567</v>
      </c>
      <c r="B121" s="32" t="s">
        <v>2572</v>
      </c>
      <c r="C121" s="33" t="s">
        <v>21</v>
      </c>
      <c r="D121" s="321">
        <v>4</v>
      </c>
      <c r="E121" s="425"/>
      <c r="F121" s="25">
        <f t="shared" si="2"/>
        <v>0</v>
      </c>
    </row>
    <row r="122" spans="1:6" s="308" customFormat="1" ht="24">
      <c r="A122" s="26" t="s">
        <v>2568</v>
      </c>
      <c r="B122" s="32" t="s">
        <v>2573</v>
      </c>
      <c r="C122" s="33" t="s">
        <v>21</v>
      </c>
      <c r="D122" s="321">
        <v>2</v>
      </c>
      <c r="E122" s="425"/>
      <c r="F122" s="25">
        <f t="shared" si="2"/>
        <v>0</v>
      </c>
    </row>
    <row r="123" spans="1:6" s="308" customFormat="1" ht="38.25">
      <c r="A123" s="306" t="s">
        <v>2565</v>
      </c>
      <c r="B123" s="307" t="s">
        <v>184</v>
      </c>
      <c r="C123" s="21"/>
      <c r="D123" s="68"/>
      <c r="E123" s="418"/>
      <c r="F123" s="31"/>
    </row>
    <row r="124" spans="1:6" s="308" customFormat="1">
      <c r="A124" s="26" t="s">
        <v>2566</v>
      </c>
      <c r="B124" s="32" t="s">
        <v>185</v>
      </c>
      <c r="C124" s="33" t="s">
        <v>91</v>
      </c>
      <c r="D124" s="315">
        <v>1</v>
      </c>
      <c r="E124" s="425"/>
      <c r="F124" s="25">
        <f>+D124*E124</f>
        <v>0</v>
      </c>
    </row>
    <row r="125" spans="1:6" s="308" customFormat="1">
      <c r="A125" s="26" t="s">
        <v>2567</v>
      </c>
      <c r="B125" s="32" t="s">
        <v>185</v>
      </c>
      <c r="C125" s="33" t="s">
        <v>91</v>
      </c>
      <c r="D125" s="315">
        <v>1</v>
      </c>
      <c r="E125" s="425"/>
      <c r="F125" s="25">
        <f>+D125*E125</f>
        <v>0</v>
      </c>
    </row>
    <row r="126" spans="1:6" ht="15.75">
      <c r="A126" s="1" t="s">
        <v>35</v>
      </c>
      <c r="B126" s="1" t="s">
        <v>57</v>
      </c>
      <c r="C126" s="2"/>
      <c r="D126" s="3" t="s">
        <v>5</v>
      </c>
      <c r="E126" s="407"/>
      <c r="F126" s="4"/>
    </row>
    <row r="127" spans="1:6" ht="15">
      <c r="A127" s="40" t="s">
        <v>36</v>
      </c>
      <c r="B127" s="40" t="s">
        <v>2638</v>
      </c>
      <c r="C127" s="41"/>
      <c r="D127" s="42"/>
      <c r="E127" s="408"/>
      <c r="F127" s="46"/>
    </row>
    <row r="128" spans="1:6" ht="15">
      <c r="A128" s="37" t="s">
        <v>38</v>
      </c>
      <c r="B128" s="37" t="s">
        <v>95</v>
      </c>
      <c r="C128" s="38"/>
      <c r="D128" s="39" t="s">
        <v>5</v>
      </c>
      <c r="E128" s="416"/>
      <c r="F128" s="43">
        <f>F139+F154+F159</f>
        <v>0</v>
      </c>
    </row>
    <row r="129" spans="1:17">
      <c r="A129" s="44" t="s">
        <v>186</v>
      </c>
      <c r="B129" s="44" t="s">
        <v>11</v>
      </c>
      <c r="C129" s="36"/>
      <c r="D129" s="45"/>
      <c r="E129" s="417"/>
      <c r="F129" s="67"/>
    </row>
    <row r="130" spans="1:17" s="308" customFormat="1" ht="25.5">
      <c r="A130" s="306" t="s">
        <v>295</v>
      </c>
      <c r="B130" s="307" t="s">
        <v>106</v>
      </c>
      <c r="C130" s="21"/>
      <c r="D130" s="68"/>
      <c r="E130" s="418"/>
      <c r="F130" s="31"/>
    </row>
    <row r="131" spans="1:17" s="308" customFormat="1" ht="36">
      <c r="A131" s="26" t="s">
        <v>296</v>
      </c>
      <c r="B131" s="309" t="s">
        <v>23</v>
      </c>
      <c r="C131" s="21"/>
      <c r="D131" s="68"/>
      <c r="E131" s="418"/>
      <c r="F131" s="31"/>
    </row>
    <row r="132" spans="1:17" s="308" customFormat="1" ht="36">
      <c r="A132" s="26" t="s">
        <v>297</v>
      </c>
      <c r="B132" s="309" t="s">
        <v>1045</v>
      </c>
      <c r="C132" s="21"/>
      <c r="D132" s="68"/>
      <c r="E132" s="418"/>
      <c r="F132" s="31"/>
    </row>
    <row r="133" spans="1:17" s="308" customFormat="1">
      <c r="A133" s="306" t="s">
        <v>109</v>
      </c>
      <c r="B133" s="307" t="s">
        <v>15</v>
      </c>
      <c r="C133" s="21"/>
      <c r="D133" s="68"/>
      <c r="E133" s="418"/>
      <c r="F133" s="31"/>
    </row>
    <row r="134" spans="1:17" s="308" customFormat="1" ht="60">
      <c r="A134" s="26" t="s">
        <v>110</v>
      </c>
      <c r="B134" s="309" t="s">
        <v>16</v>
      </c>
      <c r="C134" s="21"/>
      <c r="D134" s="68"/>
      <c r="E134" s="418"/>
      <c r="F134" s="31"/>
    </row>
    <row r="135" spans="1:17" s="308" customFormat="1" ht="25.5">
      <c r="A135" s="306" t="s">
        <v>111</v>
      </c>
      <c r="B135" s="307" t="s">
        <v>112</v>
      </c>
      <c r="C135" s="21"/>
      <c r="D135" s="68"/>
      <c r="E135" s="418"/>
      <c r="F135" s="31"/>
    </row>
    <row r="136" spans="1:17" s="308" customFormat="1" ht="48">
      <c r="A136" s="26" t="s">
        <v>113</v>
      </c>
      <c r="B136" s="309" t="s">
        <v>114</v>
      </c>
      <c r="C136" s="21"/>
      <c r="D136" s="68"/>
      <c r="E136" s="418"/>
      <c r="F136" s="31"/>
    </row>
    <row r="137" spans="1:17" s="308" customFormat="1">
      <c r="A137" s="306" t="s">
        <v>115</v>
      </c>
      <c r="B137" s="307" t="s">
        <v>12</v>
      </c>
      <c r="C137" s="21"/>
      <c r="D137" s="68"/>
      <c r="E137" s="418"/>
      <c r="F137" s="31"/>
    </row>
    <row r="138" spans="1:17" s="308" customFormat="1" ht="108">
      <c r="A138" s="26" t="s">
        <v>116</v>
      </c>
      <c r="B138" s="309" t="s">
        <v>1046</v>
      </c>
      <c r="C138" s="21"/>
      <c r="D138" s="68"/>
      <c r="E138" s="418"/>
      <c r="F138" s="31"/>
    </row>
    <row r="139" spans="1:17" s="30" customFormat="1">
      <c r="A139" s="44" t="s">
        <v>187</v>
      </c>
      <c r="B139" s="44" t="s">
        <v>7</v>
      </c>
      <c r="C139" s="36"/>
      <c r="D139" s="45"/>
      <c r="E139" s="417"/>
      <c r="F139" s="67">
        <f>SUM(F140:F153)</f>
        <v>0</v>
      </c>
      <c r="G139" s="28"/>
      <c r="H139" s="29"/>
      <c r="J139" s="29"/>
      <c r="K139" s="29"/>
      <c r="L139" s="29"/>
      <c r="N139" s="29"/>
    </row>
    <row r="140" spans="1:17" s="322" customFormat="1">
      <c r="A140" s="306" t="s">
        <v>298</v>
      </c>
      <c r="B140" s="307" t="s">
        <v>188</v>
      </c>
      <c r="C140" s="21"/>
      <c r="D140" s="68"/>
      <c r="E140" s="418"/>
      <c r="F140" s="31"/>
    </row>
    <row r="141" spans="1:17" s="320" customFormat="1" ht="24">
      <c r="A141" s="26" t="s">
        <v>299</v>
      </c>
      <c r="B141" s="32" t="s">
        <v>1049</v>
      </c>
      <c r="C141" s="33" t="s">
        <v>56</v>
      </c>
      <c r="D141" s="317">
        <v>1</v>
      </c>
      <c r="E141" s="425"/>
      <c r="F141" s="25">
        <f>+D141*E141</f>
        <v>0</v>
      </c>
      <c r="G141" s="323"/>
      <c r="H141" s="324"/>
      <c r="I141" s="318"/>
      <c r="J141" s="318"/>
      <c r="K141" s="319"/>
      <c r="M141" s="319"/>
      <c r="N141" s="319"/>
      <c r="O141" s="319"/>
      <c r="Q141" s="319"/>
    </row>
    <row r="142" spans="1:17" s="322" customFormat="1" ht="25.5">
      <c r="A142" s="306" t="s">
        <v>300</v>
      </c>
      <c r="B142" s="307" t="s">
        <v>189</v>
      </c>
      <c r="C142" s="21"/>
      <c r="D142" s="68"/>
      <c r="E142" s="418"/>
      <c r="F142" s="31"/>
    </row>
    <row r="143" spans="1:17" s="322" customFormat="1" ht="48">
      <c r="A143" s="35" t="s">
        <v>301</v>
      </c>
      <c r="B143" s="32" t="s">
        <v>190</v>
      </c>
      <c r="C143" s="21"/>
      <c r="D143" s="68"/>
      <c r="E143" s="418"/>
      <c r="F143" s="31"/>
    </row>
    <row r="144" spans="1:17" s="320" customFormat="1" ht="13.5">
      <c r="A144" s="35" t="s">
        <v>302</v>
      </c>
      <c r="B144" s="32" t="s">
        <v>1050</v>
      </c>
      <c r="C144" s="33" t="s">
        <v>13</v>
      </c>
      <c r="D144" s="315">
        <v>35</v>
      </c>
      <c r="E144" s="425"/>
      <c r="F144" s="25">
        <f>+D144*E144</f>
        <v>0</v>
      </c>
      <c r="G144" s="323"/>
      <c r="H144" s="324"/>
      <c r="I144" s="318"/>
      <c r="J144" s="318"/>
      <c r="K144" s="319"/>
      <c r="M144" s="319"/>
      <c r="N144" s="319"/>
      <c r="O144" s="319"/>
      <c r="Q144" s="319"/>
    </row>
    <row r="145" spans="1:17" s="320" customFormat="1" ht="24">
      <c r="A145" s="35" t="s">
        <v>303</v>
      </c>
      <c r="B145" s="32" t="s">
        <v>192</v>
      </c>
      <c r="C145" s="33" t="s">
        <v>13</v>
      </c>
      <c r="D145" s="315">
        <v>3</v>
      </c>
      <c r="E145" s="425"/>
      <c r="F145" s="25">
        <f>D145*E145</f>
        <v>0</v>
      </c>
      <c r="G145" s="323"/>
      <c r="H145" s="324"/>
      <c r="I145" s="318"/>
      <c r="J145" s="318"/>
      <c r="K145" s="319"/>
      <c r="M145" s="319"/>
      <c r="N145" s="319"/>
      <c r="O145" s="319"/>
      <c r="Q145" s="319"/>
    </row>
    <row r="146" spans="1:17" s="320" customFormat="1" ht="51">
      <c r="A146" s="306" t="s">
        <v>304</v>
      </c>
      <c r="B146" s="325" t="s">
        <v>193</v>
      </c>
      <c r="C146" s="21"/>
      <c r="D146" s="68"/>
      <c r="E146" s="421"/>
      <c r="F146" s="25"/>
      <c r="G146" s="323"/>
      <c r="H146" s="324"/>
      <c r="I146" s="318"/>
      <c r="J146" s="318"/>
      <c r="K146" s="319"/>
      <c r="M146" s="319"/>
      <c r="N146" s="319"/>
      <c r="O146" s="319"/>
      <c r="Q146" s="319"/>
    </row>
    <row r="147" spans="1:17" s="320" customFormat="1" ht="13.5">
      <c r="A147" s="35" t="s">
        <v>305</v>
      </c>
      <c r="B147" s="32" t="s">
        <v>194</v>
      </c>
      <c r="C147" s="326" t="s">
        <v>13</v>
      </c>
      <c r="D147" s="315">
        <v>38</v>
      </c>
      <c r="E147" s="425"/>
      <c r="F147" s="25">
        <f>D147*E147</f>
        <v>0</v>
      </c>
      <c r="G147" s="323"/>
      <c r="H147" s="324"/>
      <c r="I147" s="318"/>
      <c r="J147" s="318"/>
      <c r="K147" s="319"/>
      <c r="M147" s="319"/>
      <c r="N147" s="319"/>
      <c r="O147" s="319"/>
      <c r="Q147" s="319"/>
    </row>
    <row r="148" spans="1:17" s="322" customFormat="1" ht="38.25">
      <c r="A148" s="306" t="s">
        <v>306</v>
      </c>
      <c r="B148" s="307" t="s">
        <v>195</v>
      </c>
      <c r="C148" s="21"/>
      <c r="D148" s="68"/>
      <c r="E148" s="418"/>
      <c r="F148" s="31"/>
    </row>
    <row r="149" spans="1:17" s="320" customFormat="1" ht="13.5">
      <c r="A149" s="26" t="s">
        <v>307</v>
      </c>
      <c r="B149" s="327" t="s">
        <v>196</v>
      </c>
      <c r="C149" s="33" t="s">
        <v>14</v>
      </c>
      <c r="D149" s="315">
        <v>1515</v>
      </c>
      <c r="E149" s="425"/>
      <c r="F149" s="25">
        <f>+D149*E149</f>
        <v>0</v>
      </c>
      <c r="G149" s="323"/>
      <c r="H149" s="324"/>
      <c r="I149" s="318"/>
      <c r="J149" s="318"/>
      <c r="K149" s="319"/>
      <c r="M149" s="319"/>
      <c r="N149" s="319"/>
      <c r="O149" s="319"/>
      <c r="Q149" s="319"/>
    </row>
    <row r="150" spans="1:17" s="308" customFormat="1" ht="38.25">
      <c r="A150" s="306" t="s">
        <v>308</v>
      </c>
      <c r="B150" s="307" t="s">
        <v>198</v>
      </c>
      <c r="C150" s="21"/>
      <c r="D150" s="68"/>
      <c r="E150" s="418"/>
      <c r="F150" s="31"/>
    </row>
    <row r="151" spans="1:17" s="308" customFormat="1" ht="24">
      <c r="A151" s="26" t="s">
        <v>309</v>
      </c>
      <c r="B151" s="313" t="s">
        <v>199</v>
      </c>
      <c r="C151" s="33" t="s">
        <v>13</v>
      </c>
      <c r="D151" s="315">
        <v>44</v>
      </c>
      <c r="E151" s="425"/>
      <c r="F151" s="25">
        <f>+D151*E151</f>
        <v>0</v>
      </c>
    </row>
    <row r="152" spans="1:17" s="322" customFormat="1" ht="25.5">
      <c r="A152" s="306" t="s">
        <v>310</v>
      </c>
      <c r="B152" s="307" t="s">
        <v>1651</v>
      </c>
      <c r="C152" s="21"/>
      <c r="D152" s="68"/>
      <c r="E152" s="418"/>
      <c r="F152" s="31"/>
    </row>
    <row r="153" spans="1:17" s="316" customFormat="1" ht="24">
      <c r="A153" s="35" t="s">
        <v>311</v>
      </c>
      <c r="B153" s="32" t="s">
        <v>1652</v>
      </c>
      <c r="C153" s="33" t="s">
        <v>14</v>
      </c>
      <c r="D153" s="315">
        <v>125</v>
      </c>
      <c r="E153" s="425"/>
      <c r="F153" s="25">
        <f t="shared" ref="F153" si="3">+D153*E153</f>
        <v>0</v>
      </c>
    </row>
    <row r="154" spans="1:17" s="30" customFormat="1">
      <c r="A154" s="44" t="s">
        <v>200</v>
      </c>
      <c r="B154" s="44" t="s">
        <v>39</v>
      </c>
      <c r="C154" s="36"/>
      <c r="D154" s="45"/>
      <c r="E154" s="417"/>
      <c r="F154" s="67">
        <f>SUM(F155:F158)</f>
        <v>0</v>
      </c>
      <c r="G154" s="28"/>
      <c r="H154" s="29"/>
      <c r="J154" s="29"/>
      <c r="K154" s="29"/>
      <c r="L154" s="29"/>
      <c r="N154" s="29"/>
    </row>
    <row r="155" spans="1:17" s="308" customFormat="1" ht="38.25">
      <c r="A155" s="311" t="s">
        <v>201</v>
      </c>
      <c r="B155" s="307" t="s">
        <v>202</v>
      </c>
      <c r="C155" s="21"/>
      <c r="D155" s="68"/>
      <c r="E155" s="419"/>
      <c r="F155" s="31"/>
    </row>
    <row r="156" spans="1:17" s="308" customFormat="1" ht="144">
      <c r="A156" s="35" t="s">
        <v>203</v>
      </c>
      <c r="B156" s="314" t="s">
        <v>204</v>
      </c>
      <c r="C156" s="33" t="s">
        <v>25</v>
      </c>
      <c r="D156" s="315">
        <v>6.5</v>
      </c>
      <c r="E156" s="425"/>
      <c r="F156" s="25">
        <f t="shared" ref="F156" si="4">+D156*E156</f>
        <v>0</v>
      </c>
    </row>
    <row r="157" spans="1:17" s="308" customFormat="1" ht="63.75">
      <c r="A157" s="311" t="s">
        <v>312</v>
      </c>
      <c r="B157" s="307" t="s">
        <v>205</v>
      </c>
      <c r="C157" s="21"/>
      <c r="D157" s="68"/>
      <c r="E157" s="419"/>
      <c r="F157" s="31"/>
    </row>
    <row r="158" spans="1:17" s="308" customFormat="1" ht="36">
      <c r="A158" s="35" t="s">
        <v>313</v>
      </c>
      <c r="B158" s="314" t="s">
        <v>206</v>
      </c>
      <c r="C158" s="33" t="s">
        <v>25</v>
      </c>
      <c r="D158" s="315">
        <v>5</v>
      </c>
      <c r="E158" s="425"/>
      <c r="F158" s="25">
        <f t="shared" ref="F158" si="5">+D158*E158</f>
        <v>0</v>
      </c>
    </row>
    <row r="159" spans="1:17" s="30" customFormat="1">
      <c r="A159" s="44" t="s">
        <v>207</v>
      </c>
      <c r="B159" s="44" t="s">
        <v>1474</v>
      </c>
      <c r="C159" s="36"/>
      <c r="D159" s="45"/>
      <c r="E159" s="417"/>
      <c r="F159" s="67">
        <f>SUM(F160:F174)</f>
        <v>0</v>
      </c>
      <c r="G159" s="28"/>
      <c r="H159" s="29"/>
      <c r="J159" s="29"/>
      <c r="K159" s="29"/>
      <c r="L159" s="29"/>
      <c r="N159" s="29"/>
    </row>
    <row r="160" spans="1:17" s="308" customFormat="1" ht="25.5">
      <c r="A160" s="312" t="s">
        <v>1475</v>
      </c>
      <c r="B160" s="312" t="s">
        <v>237</v>
      </c>
      <c r="C160" s="21"/>
      <c r="D160" s="68"/>
      <c r="E160" s="419"/>
      <c r="F160" s="31"/>
    </row>
    <row r="161" spans="1:6" s="308" customFormat="1">
      <c r="A161" s="35" t="s">
        <v>1476</v>
      </c>
      <c r="B161" s="32" t="s">
        <v>209</v>
      </c>
      <c r="C161" s="33" t="s">
        <v>13</v>
      </c>
      <c r="D161" s="315">
        <v>3</v>
      </c>
      <c r="E161" s="425"/>
      <c r="F161" s="25">
        <f t="shared" ref="F161:F165" si="6">+D161*E161</f>
        <v>0</v>
      </c>
    </row>
    <row r="162" spans="1:6" s="308" customFormat="1" ht="24">
      <c r="A162" s="35" t="s">
        <v>1477</v>
      </c>
      <c r="B162" s="314" t="s">
        <v>210</v>
      </c>
      <c r="C162" s="33" t="s">
        <v>13</v>
      </c>
      <c r="D162" s="315">
        <v>11</v>
      </c>
      <c r="E162" s="425"/>
      <c r="F162" s="25">
        <f t="shared" si="6"/>
        <v>0</v>
      </c>
    </row>
    <row r="163" spans="1:6" s="308" customFormat="1" ht="24">
      <c r="A163" s="35" t="s">
        <v>1478</v>
      </c>
      <c r="B163" s="32" t="s">
        <v>211</v>
      </c>
      <c r="C163" s="33" t="s">
        <v>20</v>
      </c>
      <c r="D163" s="315">
        <v>1100</v>
      </c>
      <c r="E163" s="425"/>
      <c r="F163" s="25">
        <f t="shared" si="6"/>
        <v>0</v>
      </c>
    </row>
    <row r="164" spans="1:6" s="308" customFormat="1">
      <c r="A164" s="35" t="s">
        <v>1479</v>
      </c>
      <c r="B164" s="32" t="s">
        <v>212</v>
      </c>
      <c r="C164" s="33" t="s">
        <v>14</v>
      </c>
      <c r="D164" s="315">
        <v>45</v>
      </c>
      <c r="E164" s="425"/>
      <c r="F164" s="25">
        <f t="shared" si="6"/>
        <v>0</v>
      </c>
    </row>
    <row r="165" spans="1:6" s="308" customFormat="1">
      <c r="A165" s="35" t="s">
        <v>1480</v>
      </c>
      <c r="B165" s="32" t="s">
        <v>213</v>
      </c>
      <c r="C165" s="33" t="s">
        <v>14</v>
      </c>
      <c r="D165" s="315">
        <v>72</v>
      </c>
      <c r="E165" s="425"/>
      <c r="F165" s="25">
        <f t="shared" si="6"/>
        <v>0</v>
      </c>
    </row>
    <row r="166" spans="1:6" s="308" customFormat="1" ht="38.25">
      <c r="A166" s="311" t="s">
        <v>1481</v>
      </c>
      <c r="B166" s="312" t="s">
        <v>252</v>
      </c>
      <c r="C166" s="21"/>
      <c r="D166" s="68"/>
      <c r="E166" s="419"/>
      <c r="F166" s="31"/>
    </row>
    <row r="167" spans="1:6" s="308" customFormat="1" ht="24">
      <c r="A167" s="35" t="s">
        <v>1482</v>
      </c>
      <c r="B167" s="32" t="s">
        <v>2578</v>
      </c>
      <c r="C167" s="33" t="s">
        <v>21</v>
      </c>
      <c r="D167" s="317">
        <v>1</v>
      </c>
      <c r="E167" s="425"/>
      <c r="F167" s="25">
        <f t="shared" ref="F167:F174" si="7">+D167*E167</f>
        <v>0</v>
      </c>
    </row>
    <row r="168" spans="1:6" s="308" customFormat="1" ht="24">
      <c r="A168" s="35" t="s">
        <v>1483</v>
      </c>
      <c r="B168" s="32" t="s">
        <v>253</v>
      </c>
      <c r="C168" s="33" t="s">
        <v>21</v>
      </c>
      <c r="D168" s="317">
        <v>6</v>
      </c>
      <c r="E168" s="425"/>
      <c r="F168" s="25">
        <f t="shared" si="7"/>
        <v>0</v>
      </c>
    </row>
    <row r="169" spans="1:6" s="308" customFormat="1" ht="24">
      <c r="A169" s="35" t="s">
        <v>1484</v>
      </c>
      <c r="B169" s="32" t="s">
        <v>254</v>
      </c>
      <c r="C169" s="33" t="s">
        <v>21</v>
      </c>
      <c r="D169" s="317">
        <v>4</v>
      </c>
      <c r="E169" s="425"/>
      <c r="F169" s="25">
        <f t="shared" si="7"/>
        <v>0</v>
      </c>
    </row>
    <row r="170" spans="1:6" s="308" customFormat="1" ht="24">
      <c r="A170" s="35" t="s">
        <v>1485</v>
      </c>
      <c r="B170" s="32" t="s">
        <v>1047</v>
      </c>
      <c r="C170" s="33" t="s">
        <v>21</v>
      </c>
      <c r="D170" s="317">
        <v>30</v>
      </c>
      <c r="E170" s="425"/>
      <c r="F170" s="25">
        <f t="shared" si="7"/>
        <v>0</v>
      </c>
    </row>
    <row r="171" spans="1:6" s="308" customFormat="1" ht="24">
      <c r="A171" s="35" t="s">
        <v>1486</v>
      </c>
      <c r="B171" s="32" t="s">
        <v>255</v>
      </c>
      <c r="C171" s="33" t="s">
        <v>21</v>
      </c>
      <c r="D171" s="317">
        <v>12</v>
      </c>
      <c r="E171" s="425"/>
      <c r="F171" s="25">
        <f t="shared" si="7"/>
        <v>0</v>
      </c>
    </row>
    <row r="172" spans="1:6" s="308" customFormat="1" ht="24">
      <c r="A172" s="35" t="s">
        <v>1487</v>
      </c>
      <c r="B172" s="32" t="s">
        <v>256</v>
      </c>
      <c r="C172" s="33" t="s">
        <v>21</v>
      </c>
      <c r="D172" s="317">
        <v>4</v>
      </c>
      <c r="E172" s="425"/>
      <c r="F172" s="25">
        <f t="shared" si="7"/>
        <v>0</v>
      </c>
    </row>
    <row r="173" spans="1:6" s="308" customFormat="1" ht="24">
      <c r="A173" s="35" t="s">
        <v>1488</v>
      </c>
      <c r="B173" s="32" t="s">
        <v>257</v>
      </c>
      <c r="C173" s="33" t="s">
        <v>21</v>
      </c>
      <c r="D173" s="317">
        <v>4</v>
      </c>
      <c r="E173" s="425"/>
      <c r="F173" s="25">
        <f t="shared" si="7"/>
        <v>0</v>
      </c>
    </row>
    <row r="174" spans="1:6" s="308" customFormat="1" ht="24">
      <c r="A174" s="35" t="s">
        <v>1489</v>
      </c>
      <c r="B174" s="32" t="s">
        <v>258</v>
      </c>
      <c r="C174" s="33" t="s">
        <v>21</v>
      </c>
      <c r="D174" s="317">
        <v>2</v>
      </c>
      <c r="E174" s="425"/>
      <c r="F174" s="25">
        <f t="shared" si="7"/>
        <v>0</v>
      </c>
    </row>
    <row r="175" spans="1:6" ht="15.75">
      <c r="A175" s="1" t="s">
        <v>35</v>
      </c>
      <c r="B175" s="1" t="s">
        <v>57</v>
      </c>
      <c r="C175" s="2"/>
      <c r="D175" s="3" t="s">
        <v>5</v>
      </c>
      <c r="E175" s="407"/>
      <c r="F175" s="4"/>
    </row>
    <row r="176" spans="1:6" ht="15">
      <c r="A176" s="40" t="s">
        <v>36</v>
      </c>
      <c r="B176" s="40" t="s">
        <v>2638</v>
      </c>
      <c r="C176" s="41"/>
      <c r="D176" s="42"/>
      <c r="E176" s="408"/>
      <c r="F176" s="46"/>
    </row>
    <row r="177" spans="1:6" ht="15">
      <c r="A177" s="37" t="s">
        <v>42</v>
      </c>
      <c r="B177" s="37" t="s">
        <v>96</v>
      </c>
      <c r="C177" s="38"/>
      <c r="D177" s="39" t="s">
        <v>5</v>
      </c>
      <c r="E177" s="416"/>
      <c r="F177" s="43">
        <f>F202+F231</f>
        <v>0</v>
      </c>
    </row>
    <row r="178" spans="1:6">
      <c r="A178" s="44" t="s">
        <v>61</v>
      </c>
      <c r="B178" s="44" t="s">
        <v>11</v>
      </c>
      <c r="C178" s="36"/>
      <c r="D178" s="45"/>
      <c r="E178" s="417"/>
      <c r="F178" s="67"/>
    </row>
    <row r="179" spans="1:6" s="308" customFormat="1" ht="25.5">
      <c r="A179" s="311" t="s">
        <v>314</v>
      </c>
      <c r="B179" s="312" t="s">
        <v>106</v>
      </c>
      <c r="C179" s="21"/>
      <c r="D179" s="22"/>
      <c r="E179" s="419"/>
      <c r="F179" s="31"/>
    </row>
    <row r="180" spans="1:6" s="308" customFormat="1" ht="36">
      <c r="A180" s="26" t="s">
        <v>315</v>
      </c>
      <c r="B180" s="309" t="s">
        <v>316</v>
      </c>
      <c r="C180" s="21"/>
      <c r="D180" s="22"/>
      <c r="E180" s="418"/>
      <c r="F180" s="31"/>
    </row>
    <row r="181" spans="1:6" s="308" customFormat="1" ht="96">
      <c r="A181" s="26" t="s">
        <v>317</v>
      </c>
      <c r="B181" s="314" t="s">
        <v>318</v>
      </c>
      <c r="C181" s="21"/>
      <c r="D181" s="22"/>
      <c r="E181" s="419"/>
      <c r="F181" s="31"/>
    </row>
    <row r="182" spans="1:6" s="308" customFormat="1" ht="48">
      <c r="A182" s="26" t="s">
        <v>319</v>
      </c>
      <c r="B182" s="314" t="s">
        <v>320</v>
      </c>
      <c r="C182" s="21"/>
      <c r="D182" s="22"/>
      <c r="E182" s="419"/>
      <c r="F182" s="31"/>
    </row>
    <row r="183" spans="1:6" s="308" customFormat="1" ht="108">
      <c r="A183" s="26" t="s">
        <v>321</v>
      </c>
      <c r="B183" s="314" t="s">
        <v>322</v>
      </c>
      <c r="C183" s="21"/>
      <c r="D183" s="22"/>
      <c r="E183" s="419"/>
      <c r="F183" s="31"/>
    </row>
    <row r="184" spans="1:6" s="308" customFormat="1" ht="72">
      <c r="A184" s="26" t="s">
        <v>323</v>
      </c>
      <c r="B184" s="314" t="s">
        <v>324</v>
      </c>
      <c r="C184" s="21"/>
      <c r="D184" s="22"/>
      <c r="E184" s="419"/>
      <c r="F184" s="31"/>
    </row>
    <row r="185" spans="1:6" s="308" customFormat="1" ht="228">
      <c r="A185" s="26" t="s">
        <v>325</v>
      </c>
      <c r="B185" s="314" t="s">
        <v>2551</v>
      </c>
      <c r="C185" s="21"/>
      <c r="D185" s="22"/>
      <c r="E185" s="419"/>
      <c r="F185" s="31"/>
    </row>
    <row r="186" spans="1:6" s="308" customFormat="1" ht="48">
      <c r="A186" s="26" t="s">
        <v>327</v>
      </c>
      <c r="B186" s="314" t="s">
        <v>328</v>
      </c>
      <c r="C186" s="21"/>
      <c r="D186" s="22"/>
      <c r="E186" s="419"/>
      <c r="F186" s="31"/>
    </row>
    <row r="187" spans="1:6" s="308" customFormat="1" ht="36">
      <c r="A187" s="26" t="s">
        <v>329</v>
      </c>
      <c r="B187" s="314" t="s">
        <v>330</v>
      </c>
      <c r="C187" s="21"/>
      <c r="D187" s="22"/>
      <c r="E187" s="419"/>
      <c r="F187" s="31"/>
    </row>
    <row r="188" spans="1:6" s="308" customFormat="1" ht="96">
      <c r="A188" s="26" t="s">
        <v>331</v>
      </c>
      <c r="B188" s="314" t="s">
        <v>332</v>
      </c>
      <c r="C188" s="21"/>
      <c r="D188" s="22"/>
      <c r="E188" s="419"/>
      <c r="F188" s="31"/>
    </row>
    <row r="189" spans="1:6" s="308" customFormat="1" ht="288">
      <c r="A189" s="26" t="s">
        <v>333</v>
      </c>
      <c r="B189" s="314" t="s">
        <v>1653</v>
      </c>
      <c r="C189" s="21"/>
      <c r="D189" s="22"/>
      <c r="E189" s="419"/>
      <c r="F189" s="31"/>
    </row>
    <row r="190" spans="1:6" s="308" customFormat="1" ht="24">
      <c r="A190" s="26" t="s">
        <v>335</v>
      </c>
      <c r="B190" s="314" t="s">
        <v>336</v>
      </c>
      <c r="C190" s="21"/>
      <c r="D190" s="22"/>
      <c r="E190" s="419"/>
      <c r="F190" s="31"/>
    </row>
    <row r="191" spans="1:6" s="308" customFormat="1" ht="60">
      <c r="A191" s="26" t="s">
        <v>337</v>
      </c>
      <c r="B191" s="314" t="s">
        <v>338</v>
      </c>
      <c r="C191" s="21"/>
      <c r="D191" s="22"/>
      <c r="E191" s="419"/>
      <c r="F191" s="31"/>
    </row>
    <row r="192" spans="1:6" s="308" customFormat="1" ht="48">
      <c r="A192" s="26" t="s">
        <v>339</v>
      </c>
      <c r="B192" s="314" t="s">
        <v>340</v>
      </c>
      <c r="C192" s="21"/>
      <c r="D192" s="22"/>
      <c r="E192" s="419"/>
      <c r="F192" s="31"/>
    </row>
    <row r="193" spans="1:17" s="308" customFormat="1" ht="108">
      <c r="A193" s="26" t="s">
        <v>341</v>
      </c>
      <c r="B193" s="314" t="s">
        <v>342</v>
      </c>
      <c r="C193" s="21"/>
      <c r="D193" s="22"/>
      <c r="E193" s="419"/>
      <c r="F193" s="31"/>
    </row>
    <row r="194" spans="1:17" s="308" customFormat="1" ht="192">
      <c r="A194" s="26" t="s">
        <v>343</v>
      </c>
      <c r="B194" s="314" t="s">
        <v>344</v>
      </c>
      <c r="C194" s="21"/>
      <c r="D194" s="22"/>
      <c r="E194" s="419"/>
      <c r="F194" s="31"/>
    </row>
    <row r="195" spans="1:17" s="308" customFormat="1" ht="204">
      <c r="A195" s="26" t="s">
        <v>345</v>
      </c>
      <c r="B195" s="314" t="s">
        <v>2794</v>
      </c>
      <c r="C195" s="21"/>
      <c r="D195" s="22"/>
      <c r="E195" s="419"/>
      <c r="F195" s="31"/>
    </row>
    <row r="196" spans="1:17" s="308" customFormat="1" ht="48">
      <c r="A196" s="26" t="s">
        <v>347</v>
      </c>
      <c r="B196" s="314" t="s">
        <v>348</v>
      </c>
      <c r="C196" s="21"/>
      <c r="D196" s="22"/>
      <c r="E196" s="419"/>
      <c r="F196" s="31"/>
    </row>
    <row r="197" spans="1:17" s="308" customFormat="1" ht="120">
      <c r="A197" s="26" t="s">
        <v>349</v>
      </c>
      <c r="B197" s="314" t="s">
        <v>350</v>
      </c>
      <c r="C197" s="21"/>
      <c r="D197" s="22"/>
      <c r="E197" s="419"/>
      <c r="F197" s="31"/>
    </row>
    <row r="198" spans="1:17" s="308" customFormat="1" ht="24">
      <c r="A198" s="26" t="s">
        <v>351</v>
      </c>
      <c r="B198" s="328" t="s">
        <v>352</v>
      </c>
      <c r="C198" s="21"/>
      <c r="D198" s="22"/>
      <c r="E198" s="419"/>
      <c r="F198" s="31"/>
    </row>
    <row r="199" spans="1:17" s="308" customFormat="1">
      <c r="A199" s="26" t="s">
        <v>353</v>
      </c>
      <c r="B199" s="329" t="s">
        <v>354</v>
      </c>
      <c r="C199" s="21"/>
      <c r="D199" s="22"/>
      <c r="E199" s="419"/>
      <c r="F199" s="31"/>
    </row>
    <row r="200" spans="1:17" s="308" customFormat="1">
      <c r="A200" s="311" t="s">
        <v>355</v>
      </c>
      <c r="B200" s="312" t="s">
        <v>12</v>
      </c>
      <c r="C200" s="21"/>
      <c r="D200" s="22"/>
      <c r="E200" s="419"/>
      <c r="F200" s="31"/>
    </row>
    <row r="201" spans="1:17" s="308" customFormat="1" ht="108">
      <c r="A201" s="26" t="s">
        <v>356</v>
      </c>
      <c r="B201" s="314" t="s">
        <v>1046</v>
      </c>
      <c r="C201" s="21"/>
      <c r="D201" s="22"/>
      <c r="E201" s="419"/>
      <c r="F201" s="31"/>
    </row>
    <row r="202" spans="1:17" s="30" customFormat="1">
      <c r="A202" s="44" t="s">
        <v>357</v>
      </c>
      <c r="B202" s="44" t="s">
        <v>358</v>
      </c>
      <c r="C202" s="36"/>
      <c r="D202" s="45"/>
      <c r="E202" s="417"/>
      <c r="F202" s="67">
        <f>SUM(F203:F230)</f>
        <v>0</v>
      </c>
      <c r="G202" s="28"/>
      <c r="H202" s="29"/>
      <c r="J202" s="29"/>
      <c r="K202" s="29"/>
      <c r="L202" s="29"/>
      <c r="N202" s="29"/>
    </row>
    <row r="203" spans="1:17" s="322" customFormat="1">
      <c r="A203" s="306" t="s">
        <v>359</v>
      </c>
      <c r="B203" s="307" t="s">
        <v>1654</v>
      </c>
      <c r="C203" s="21"/>
      <c r="D203" s="22"/>
      <c r="E203" s="418"/>
      <c r="F203" s="31"/>
    </row>
    <row r="204" spans="1:17" s="320" customFormat="1" ht="13.5">
      <c r="A204" s="26" t="s">
        <v>360</v>
      </c>
      <c r="B204" s="32" t="s">
        <v>1655</v>
      </c>
      <c r="C204" s="33" t="s">
        <v>13</v>
      </c>
      <c r="D204" s="315">
        <v>5.3</v>
      </c>
      <c r="E204" s="425"/>
      <c r="F204" s="25">
        <f>+D204*E204</f>
        <v>0</v>
      </c>
      <c r="G204" s="323"/>
      <c r="H204" s="324"/>
      <c r="I204" s="318"/>
      <c r="J204" s="318"/>
      <c r="K204" s="319"/>
      <c r="M204" s="319"/>
      <c r="N204" s="319"/>
      <c r="O204" s="319"/>
      <c r="Q204" s="319"/>
    </row>
    <row r="205" spans="1:17" s="320" customFormat="1" ht="36">
      <c r="A205" s="26" t="s">
        <v>361</v>
      </c>
      <c r="B205" s="32" t="s">
        <v>1656</v>
      </c>
      <c r="C205" s="33" t="s">
        <v>13</v>
      </c>
      <c r="D205" s="315">
        <v>15.8</v>
      </c>
      <c r="E205" s="425"/>
      <c r="F205" s="25">
        <f t="shared" ref="F205:F207" si="8">+D205*E205</f>
        <v>0</v>
      </c>
      <c r="G205" s="323"/>
      <c r="H205" s="324"/>
      <c r="I205" s="318"/>
      <c r="J205" s="318"/>
      <c r="K205" s="319"/>
      <c r="M205" s="319"/>
      <c r="N205" s="319"/>
      <c r="O205" s="319"/>
      <c r="Q205" s="319"/>
    </row>
    <row r="206" spans="1:17" s="320" customFormat="1" ht="24">
      <c r="A206" s="26" t="s">
        <v>362</v>
      </c>
      <c r="B206" s="32" t="s">
        <v>1657</v>
      </c>
      <c r="C206" s="33" t="s">
        <v>13</v>
      </c>
      <c r="D206" s="315">
        <v>4.3</v>
      </c>
      <c r="E206" s="425"/>
      <c r="F206" s="25">
        <f t="shared" si="8"/>
        <v>0</v>
      </c>
      <c r="G206" s="323"/>
      <c r="H206" s="324"/>
      <c r="I206" s="318"/>
      <c r="J206" s="318"/>
      <c r="K206" s="319"/>
      <c r="M206" s="319"/>
      <c r="N206" s="319"/>
      <c r="O206" s="319"/>
      <c r="Q206" s="319"/>
    </row>
    <row r="207" spans="1:17" s="320" customFormat="1" ht="13.5">
      <c r="A207" s="26" t="s">
        <v>363</v>
      </c>
      <c r="B207" s="32" t="s">
        <v>1658</v>
      </c>
      <c r="C207" s="33" t="s">
        <v>14</v>
      </c>
      <c r="D207" s="315">
        <v>52.6</v>
      </c>
      <c r="E207" s="425"/>
      <c r="F207" s="25">
        <f t="shared" si="8"/>
        <v>0</v>
      </c>
      <c r="G207" s="323"/>
      <c r="H207" s="324"/>
      <c r="I207" s="318"/>
      <c r="J207" s="318"/>
      <c r="K207" s="319"/>
      <c r="M207" s="319"/>
      <c r="N207" s="319"/>
      <c r="O207" s="319"/>
      <c r="Q207" s="319"/>
    </row>
    <row r="208" spans="1:17" s="322" customFormat="1">
      <c r="A208" s="306" t="s">
        <v>364</v>
      </c>
      <c r="B208" s="307" t="s">
        <v>1659</v>
      </c>
      <c r="C208" s="21"/>
      <c r="D208" s="68"/>
      <c r="E208" s="418"/>
      <c r="F208" s="31"/>
    </row>
    <row r="209" spans="1:17" s="322" customFormat="1" ht="48">
      <c r="A209" s="35" t="s">
        <v>365</v>
      </c>
      <c r="B209" s="32" t="s">
        <v>1660</v>
      </c>
      <c r="C209" s="33" t="s">
        <v>13</v>
      </c>
      <c r="D209" s="57">
        <v>77.759200000000007</v>
      </c>
      <c r="E209" s="425"/>
      <c r="F209" s="25">
        <f>+D209*E209</f>
        <v>0</v>
      </c>
    </row>
    <row r="210" spans="1:17" s="320" customFormat="1" ht="13.5">
      <c r="A210" s="35" t="s">
        <v>366</v>
      </c>
      <c r="B210" s="32" t="s">
        <v>1661</v>
      </c>
      <c r="C210" s="33" t="s">
        <v>13</v>
      </c>
      <c r="D210" s="315">
        <v>13.5</v>
      </c>
      <c r="E210" s="425"/>
      <c r="F210" s="25">
        <f>+D210*E210</f>
        <v>0</v>
      </c>
      <c r="G210" s="323"/>
      <c r="H210" s="324"/>
      <c r="I210" s="318"/>
      <c r="J210" s="318"/>
      <c r="K210" s="319"/>
      <c r="M210" s="319"/>
      <c r="N210" s="319"/>
      <c r="O210" s="319"/>
      <c r="Q210" s="319"/>
    </row>
    <row r="211" spans="1:17" s="320" customFormat="1" ht="24">
      <c r="A211" s="35" t="s">
        <v>367</v>
      </c>
      <c r="B211" s="32" t="s">
        <v>1657</v>
      </c>
      <c r="C211" s="33" t="s">
        <v>13</v>
      </c>
      <c r="D211" s="315">
        <v>4.4000000000000004</v>
      </c>
      <c r="E211" s="425"/>
      <c r="F211" s="25">
        <f>+D211*E211</f>
        <v>0</v>
      </c>
      <c r="G211" s="323"/>
      <c r="H211" s="324"/>
      <c r="I211" s="318"/>
      <c r="J211" s="318"/>
      <c r="K211" s="319"/>
      <c r="M211" s="319"/>
      <c r="N211" s="319"/>
      <c r="O211" s="319"/>
      <c r="Q211" s="319"/>
    </row>
    <row r="212" spans="1:17" s="320" customFormat="1" ht="13.5">
      <c r="A212" s="35" t="s">
        <v>368</v>
      </c>
      <c r="B212" s="32" t="s">
        <v>1658</v>
      </c>
      <c r="C212" s="33" t="s">
        <v>14</v>
      </c>
      <c r="D212" s="315">
        <v>110</v>
      </c>
      <c r="E212" s="425"/>
      <c r="F212" s="25">
        <f>+D212*E212</f>
        <v>0</v>
      </c>
      <c r="G212" s="323"/>
      <c r="H212" s="324"/>
      <c r="I212" s="318"/>
      <c r="J212" s="318"/>
      <c r="K212" s="319"/>
      <c r="M212" s="319"/>
      <c r="N212" s="319"/>
      <c r="O212" s="319"/>
      <c r="Q212" s="319"/>
    </row>
    <row r="213" spans="1:17" s="320" customFormat="1" ht="13.5">
      <c r="A213" s="306" t="s">
        <v>369</v>
      </c>
      <c r="B213" s="325" t="s">
        <v>1662</v>
      </c>
      <c r="C213" s="21"/>
      <c r="D213" s="68"/>
      <c r="E213" s="421"/>
      <c r="F213" s="25"/>
      <c r="G213" s="323"/>
      <c r="H213" s="324"/>
      <c r="I213" s="318"/>
      <c r="J213" s="318"/>
      <c r="K213" s="319"/>
      <c r="M213" s="319"/>
      <c r="N213" s="319"/>
      <c r="O213" s="319"/>
      <c r="Q213" s="319"/>
    </row>
    <row r="214" spans="1:17" s="320" customFormat="1" ht="36">
      <c r="A214" s="35" t="s">
        <v>370</v>
      </c>
      <c r="B214" s="32" t="s">
        <v>1663</v>
      </c>
      <c r="C214" s="326" t="s">
        <v>13</v>
      </c>
      <c r="D214" s="315">
        <v>1427.7</v>
      </c>
      <c r="E214" s="425"/>
      <c r="F214" s="25">
        <f>D214*E214</f>
        <v>0</v>
      </c>
      <c r="G214" s="323"/>
      <c r="H214" s="324"/>
      <c r="I214" s="318"/>
      <c r="J214" s="318"/>
      <c r="K214" s="319"/>
      <c r="M214" s="319"/>
      <c r="N214" s="319"/>
      <c r="O214" s="319"/>
      <c r="Q214" s="319"/>
    </row>
    <row r="215" spans="1:17" s="322" customFormat="1">
      <c r="A215" s="306" t="s">
        <v>371</v>
      </c>
      <c r="B215" s="307" t="s">
        <v>1664</v>
      </c>
      <c r="C215" s="21"/>
      <c r="D215" s="68"/>
      <c r="E215" s="418"/>
      <c r="F215" s="31"/>
    </row>
    <row r="216" spans="1:17" s="320" customFormat="1" ht="36">
      <c r="A216" s="26" t="s">
        <v>372</v>
      </c>
      <c r="B216" s="327" t="s">
        <v>1665</v>
      </c>
      <c r="C216" s="33" t="s">
        <v>13</v>
      </c>
      <c r="D216" s="315">
        <v>6.4</v>
      </c>
      <c r="E216" s="425"/>
      <c r="F216" s="25">
        <f>+D216*E216</f>
        <v>0</v>
      </c>
      <c r="G216" s="323"/>
      <c r="H216" s="324"/>
      <c r="I216" s="318"/>
      <c r="J216" s="318"/>
      <c r="K216" s="319"/>
      <c r="M216" s="319"/>
      <c r="N216" s="319"/>
      <c r="O216" s="319"/>
      <c r="Q216" s="319"/>
    </row>
    <row r="217" spans="1:17" s="320" customFormat="1" ht="24">
      <c r="A217" s="26" t="s">
        <v>1666</v>
      </c>
      <c r="B217" s="32" t="s">
        <v>1667</v>
      </c>
      <c r="C217" s="33" t="s">
        <v>13</v>
      </c>
      <c r="D217" s="315">
        <v>8.6999999999999993</v>
      </c>
      <c r="E217" s="425"/>
      <c r="F217" s="25">
        <f>+D217*E217</f>
        <v>0</v>
      </c>
      <c r="G217" s="323"/>
      <c r="H217" s="324"/>
      <c r="I217" s="318"/>
      <c r="J217" s="318"/>
      <c r="K217" s="319"/>
      <c r="M217" s="319"/>
      <c r="N217" s="319"/>
      <c r="O217" s="319"/>
      <c r="Q217" s="319"/>
    </row>
    <row r="218" spans="1:17" s="322" customFormat="1">
      <c r="A218" s="306" t="s">
        <v>373</v>
      </c>
      <c r="B218" s="307" t="s">
        <v>1668</v>
      </c>
      <c r="C218" s="21"/>
      <c r="D218" s="68"/>
      <c r="E218" s="418"/>
      <c r="F218" s="31"/>
    </row>
    <row r="219" spans="1:17" s="320" customFormat="1" ht="48">
      <c r="A219" s="26" t="s">
        <v>374</v>
      </c>
      <c r="B219" s="327" t="s">
        <v>1669</v>
      </c>
      <c r="C219" s="33" t="s">
        <v>13</v>
      </c>
      <c r="D219" s="315">
        <v>551</v>
      </c>
      <c r="E219" s="425"/>
      <c r="F219" s="25">
        <f>+D219*E219</f>
        <v>0</v>
      </c>
      <c r="G219" s="323"/>
      <c r="H219" s="324"/>
      <c r="I219" s="318"/>
      <c r="J219" s="318"/>
      <c r="K219" s="319"/>
      <c r="M219" s="319"/>
      <c r="N219" s="319"/>
      <c r="O219" s="319"/>
      <c r="Q219" s="319"/>
    </row>
    <row r="220" spans="1:17" s="322" customFormat="1">
      <c r="A220" s="306" t="s">
        <v>375</v>
      </c>
      <c r="B220" s="307" t="s">
        <v>1670</v>
      </c>
      <c r="C220" s="21"/>
      <c r="D220" s="68"/>
      <c r="E220" s="418"/>
      <c r="F220" s="31"/>
    </row>
    <row r="221" spans="1:17" s="320" customFormat="1" ht="48">
      <c r="A221" s="35" t="s">
        <v>376</v>
      </c>
      <c r="B221" s="32" t="s">
        <v>1672</v>
      </c>
      <c r="C221" s="33" t="s">
        <v>14</v>
      </c>
      <c r="D221" s="315">
        <v>1440</v>
      </c>
      <c r="E221" s="425"/>
      <c r="F221" s="25">
        <f>+D221*E221</f>
        <v>0</v>
      </c>
      <c r="G221" s="323"/>
      <c r="H221" s="324"/>
      <c r="I221" s="318"/>
      <c r="J221" s="318"/>
      <c r="K221" s="319"/>
      <c r="M221" s="319"/>
      <c r="N221" s="319"/>
      <c r="O221" s="319"/>
      <c r="Q221" s="319"/>
    </row>
    <row r="222" spans="1:17" s="322" customFormat="1">
      <c r="A222" s="306" t="s">
        <v>377</v>
      </c>
      <c r="B222" s="307" t="s">
        <v>1673</v>
      </c>
      <c r="C222" s="21"/>
      <c r="D222" s="68"/>
      <c r="E222" s="418"/>
      <c r="F222" s="31"/>
    </row>
    <row r="223" spans="1:17" s="322" customFormat="1" ht="36">
      <c r="A223" s="35" t="s">
        <v>1671</v>
      </c>
      <c r="B223" s="32" t="s">
        <v>1674</v>
      </c>
      <c r="C223" s="33" t="s">
        <v>13</v>
      </c>
      <c r="D223" s="315">
        <v>36</v>
      </c>
      <c r="E223" s="425"/>
      <c r="F223" s="25">
        <f t="shared" ref="F223:F224" si="9">+D223*E223</f>
        <v>0</v>
      </c>
    </row>
    <row r="224" spans="1:17" s="320" customFormat="1" ht="13.5">
      <c r="A224" s="35" t="s">
        <v>381</v>
      </c>
      <c r="B224" s="32" t="s">
        <v>1658</v>
      </c>
      <c r="C224" s="33" t="s">
        <v>14</v>
      </c>
      <c r="D224" s="315">
        <v>103</v>
      </c>
      <c r="E224" s="425"/>
      <c r="F224" s="25">
        <f t="shared" si="9"/>
        <v>0</v>
      </c>
      <c r="G224" s="323"/>
      <c r="H224" s="324"/>
      <c r="I224" s="318"/>
      <c r="J224" s="318"/>
      <c r="K224" s="319"/>
      <c r="M224" s="319"/>
      <c r="N224" s="319"/>
      <c r="O224" s="319"/>
      <c r="Q224" s="319"/>
    </row>
    <row r="225" spans="1:17" s="320" customFormat="1" ht="13.5">
      <c r="A225" s="306" t="s">
        <v>379</v>
      </c>
      <c r="B225" s="307" t="s">
        <v>1676</v>
      </c>
      <c r="C225" s="21"/>
      <c r="D225" s="68"/>
      <c r="E225" s="418"/>
      <c r="F225" s="31"/>
      <c r="G225" s="323"/>
      <c r="H225" s="324"/>
      <c r="I225" s="318"/>
      <c r="J225" s="318"/>
      <c r="K225" s="319"/>
      <c r="M225" s="319"/>
      <c r="N225" s="319"/>
      <c r="O225" s="319"/>
      <c r="Q225" s="319"/>
    </row>
    <row r="226" spans="1:17" s="320" customFormat="1" ht="48">
      <c r="A226" s="35" t="s">
        <v>380</v>
      </c>
      <c r="B226" s="32" t="s">
        <v>1678</v>
      </c>
      <c r="C226" s="33" t="s">
        <v>14</v>
      </c>
      <c r="D226" s="315">
        <v>800</v>
      </c>
      <c r="E226" s="425"/>
      <c r="F226" s="25">
        <f>+D226*E226</f>
        <v>0</v>
      </c>
      <c r="G226" s="323"/>
      <c r="H226" s="324"/>
      <c r="I226" s="318"/>
      <c r="J226" s="318"/>
      <c r="K226" s="319"/>
      <c r="M226" s="319"/>
      <c r="N226" s="319"/>
      <c r="O226" s="319"/>
      <c r="Q226" s="319"/>
    </row>
    <row r="227" spans="1:17" s="320" customFormat="1" ht="13.5">
      <c r="A227" s="306" t="s">
        <v>1675</v>
      </c>
      <c r="B227" s="307" t="s">
        <v>1679</v>
      </c>
      <c r="C227" s="21"/>
      <c r="D227" s="68"/>
      <c r="E227" s="418"/>
      <c r="F227" s="31"/>
      <c r="G227" s="323"/>
      <c r="H227" s="324"/>
      <c r="I227" s="318"/>
      <c r="J227" s="318"/>
      <c r="K227" s="319"/>
      <c r="M227" s="319"/>
      <c r="N227" s="319"/>
      <c r="O227" s="319"/>
      <c r="Q227" s="319"/>
    </row>
    <row r="228" spans="1:17" s="320" customFormat="1" ht="48">
      <c r="A228" s="35" t="s">
        <v>1677</v>
      </c>
      <c r="B228" s="32" t="s">
        <v>1680</v>
      </c>
      <c r="C228" s="33" t="s">
        <v>13</v>
      </c>
      <c r="D228" s="57">
        <v>6.36</v>
      </c>
      <c r="E228" s="425"/>
      <c r="F228" s="25">
        <f>+D228*E228</f>
        <v>0</v>
      </c>
      <c r="G228" s="323"/>
      <c r="H228" s="324"/>
      <c r="I228" s="318"/>
      <c r="J228" s="318"/>
      <c r="K228" s="319"/>
      <c r="M228" s="319"/>
      <c r="N228" s="319"/>
      <c r="O228" s="319"/>
      <c r="Q228" s="319"/>
    </row>
    <row r="229" spans="1:17" s="320" customFormat="1" ht="24">
      <c r="A229" s="35" t="s">
        <v>2563</v>
      </c>
      <c r="B229" s="32" t="s">
        <v>1657</v>
      </c>
      <c r="C229" s="33" t="s">
        <v>13</v>
      </c>
      <c r="D229" s="315">
        <v>1.2</v>
      </c>
      <c r="E229" s="425"/>
      <c r="F229" s="25">
        <f t="shared" ref="F229:F230" si="10">+D229*E229</f>
        <v>0</v>
      </c>
      <c r="G229" s="323"/>
      <c r="H229" s="324"/>
      <c r="I229" s="318"/>
      <c r="J229" s="318"/>
      <c r="K229" s="319"/>
      <c r="M229" s="319"/>
      <c r="N229" s="319"/>
      <c r="O229" s="319"/>
      <c r="Q229" s="319"/>
    </row>
    <row r="230" spans="1:17" s="320" customFormat="1" ht="13.5">
      <c r="A230" s="35" t="s">
        <v>2564</v>
      </c>
      <c r="B230" s="32" t="s">
        <v>1658</v>
      </c>
      <c r="C230" s="33" t="s">
        <v>14</v>
      </c>
      <c r="D230" s="315">
        <v>15</v>
      </c>
      <c r="E230" s="425"/>
      <c r="F230" s="25">
        <f t="shared" si="10"/>
        <v>0</v>
      </c>
      <c r="G230" s="323"/>
      <c r="H230" s="324"/>
      <c r="I230" s="318"/>
      <c r="J230" s="318"/>
      <c r="K230" s="319"/>
      <c r="M230" s="319"/>
      <c r="N230" s="319"/>
      <c r="O230" s="319"/>
      <c r="Q230" s="319"/>
    </row>
    <row r="231" spans="1:17" s="30" customFormat="1">
      <c r="A231" s="44" t="s">
        <v>214</v>
      </c>
      <c r="B231" s="44" t="s">
        <v>382</v>
      </c>
      <c r="C231" s="36"/>
      <c r="D231" s="45"/>
      <c r="E231" s="417"/>
      <c r="F231" s="67">
        <f>SUM(F232:F278)</f>
        <v>0</v>
      </c>
      <c r="G231" s="28"/>
      <c r="H231" s="29"/>
      <c r="J231" s="29"/>
      <c r="K231" s="29"/>
      <c r="L231" s="29"/>
      <c r="N231" s="29"/>
    </row>
    <row r="232" spans="1:17" s="322" customFormat="1" ht="51">
      <c r="A232" s="306" t="s">
        <v>383</v>
      </c>
      <c r="B232" s="307" t="s">
        <v>2555</v>
      </c>
      <c r="C232" s="21"/>
      <c r="D232" s="22"/>
      <c r="E232" s="418"/>
      <c r="F232" s="31"/>
    </row>
    <row r="233" spans="1:17" s="320" customFormat="1" ht="24">
      <c r="A233" s="26" t="s">
        <v>384</v>
      </c>
      <c r="B233" s="32" t="s">
        <v>2556</v>
      </c>
      <c r="C233" s="33" t="s">
        <v>14</v>
      </c>
      <c r="D233" s="310">
        <v>4125</v>
      </c>
      <c r="E233" s="425"/>
      <c r="F233" s="25">
        <f>+D233*E233</f>
        <v>0</v>
      </c>
      <c r="G233" s="323"/>
      <c r="H233" s="324"/>
      <c r="I233" s="318"/>
      <c r="J233" s="318"/>
      <c r="K233" s="319"/>
      <c r="M233" s="319"/>
      <c r="N233" s="319"/>
      <c r="O233" s="319"/>
      <c r="Q233" s="319"/>
    </row>
    <row r="234" spans="1:17" s="320" customFormat="1" ht="36">
      <c r="A234" s="26" t="s">
        <v>386</v>
      </c>
      <c r="B234" s="32" t="s">
        <v>2557</v>
      </c>
      <c r="C234" s="33" t="s">
        <v>14</v>
      </c>
      <c r="D234" s="310">
        <v>1288</v>
      </c>
      <c r="E234" s="425"/>
      <c r="F234" s="25">
        <f t="shared" ref="F234" si="11">+D234*E234</f>
        <v>0</v>
      </c>
      <c r="G234" s="323"/>
      <c r="H234" s="324"/>
      <c r="I234" s="318"/>
      <c r="J234" s="318"/>
      <c r="K234" s="319"/>
      <c r="M234" s="319"/>
      <c r="N234" s="319"/>
      <c r="O234" s="319"/>
      <c r="Q234" s="319"/>
    </row>
    <row r="235" spans="1:17" s="322" customFormat="1">
      <c r="A235" s="306" t="s">
        <v>387</v>
      </c>
      <c r="B235" s="307" t="s">
        <v>1682</v>
      </c>
      <c r="C235" s="21"/>
      <c r="D235" s="68"/>
      <c r="E235" s="418"/>
      <c r="F235" s="31"/>
    </row>
    <row r="236" spans="1:17" s="320" customFormat="1" ht="24">
      <c r="A236" s="26" t="s">
        <v>1683</v>
      </c>
      <c r="B236" s="32" t="s">
        <v>388</v>
      </c>
      <c r="C236" s="33" t="s">
        <v>21</v>
      </c>
      <c r="D236" s="317">
        <v>1040</v>
      </c>
      <c r="E236" s="425"/>
      <c r="F236" s="25">
        <f>+D236*E236</f>
        <v>0</v>
      </c>
      <c r="G236" s="323"/>
      <c r="H236" s="324"/>
      <c r="I236" s="318"/>
      <c r="J236" s="318"/>
      <c r="K236" s="319"/>
      <c r="M236" s="319"/>
      <c r="N236" s="319"/>
      <c r="O236" s="319"/>
      <c r="Q236" s="319"/>
    </row>
    <row r="237" spans="1:17" s="320" customFormat="1" ht="24">
      <c r="A237" s="26" t="s">
        <v>1684</v>
      </c>
      <c r="B237" s="32" t="s">
        <v>389</v>
      </c>
      <c r="C237" s="33" t="s">
        <v>21</v>
      </c>
      <c r="D237" s="317">
        <v>1040</v>
      </c>
      <c r="E237" s="425"/>
      <c r="F237" s="25">
        <f t="shared" ref="F237:F245" si="12">+D237*E237</f>
        <v>0</v>
      </c>
      <c r="G237" s="323"/>
      <c r="H237" s="324"/>
      <c r="I237" s="318"/>
      <c r="J237" s="318"/>
      <c r="K237" s="319"/>
      <c r="M237" s="319"/>
      <c r="N237" s="319"/>
      <c r="O237" s="319"/>
      <c r="Q237" s="319"/>
    </row>
    <row r="238" spans="1:17" s="320" customFormat="1" ht="13.5">
      <c r="A238" s="26" t="s">
        <v>1685</v>
      </c>
      <c r="B238" s="32" t="s">
        <v>390</v>
      </c>
      <c r="C238" s="33" t="s">
        <v>13</v>
      </c>
      <c r="D238" s="315">
        <v>8.3000000000000007</v>
      </c>
      <c r="E238" s="425"/>
      <c r="F238" s="25">
        <f t="shared" si="12"/>
        <v>0</v>
      </c>
      <c r="G238" s="323"/>
      <c r="H238" s="324"/>
      <c r="I238" s="318"/>
      <c r="J238" s="318"/>
      <c r="K238" s="319"/>
      <c r="M238" s="319"/>
      <c r="N238" s="319"/>
      <c r="O238" s="319"/>
      <c r="Q238" s="319"/>
    </row>
    <row r="239" spans="1:17" s="320" customFormat="1" ht="13.5">
      <c r="A239" s="306" t="s">
        <v>391</v>
      </c>
      <c r="B239" s="307" t="s">
        <v>1686</v>
      </c>
      <c r="C239" s="60"/>
      <c r="D239" s="330"/>
      <c r="E239" s="422"/>
      <c r="F239" s="25"/>
      <c r="G239" s="323"/>
      <c r="H239" s="324"/>
      <c r="I239" s="318"/>
      <c r="J239" s="318"/>
      <c r="K239" s="319"/>
      <c r="M239" s="319"/>
      <c r="N239" s="319"/>
      <c r="O239" s="319"/>
      <c r="Q239" s="319"/>
    </row>
    <row r="240" spans="1:17" s="320" customFormat="1" ht="13.5">
      <c r="A240" s="62" t="s">
        <v>392</v>
      </c>
      <c r="B240" s="61" t="s">
        <v>393</v>
      </c>
      <c r="C240" s="60" t="s">
        <v>21</v>
      </c>
      <c r="D240" s="331">
        <v>28</v>
      </c>
      <c r="E240" s="425"/>
      <c r="F240" s="25">
        <f t="shared" si="12"/>
        <v>0</v>
      </c>
      <c r="G240" s="323"/>
      <c r="H240" s="324"/>
      <c r="I240" s="318"/>
      <c r="J240" s="318"/>
      <c r="K240" s="319"/>
      <c r="M240" s="319"/>
      <c r="N240" s="319"/>
      <c r="O240" s="319"/>
      <c r="Q240" s="319"/>
    </row>
    <row r="241" spans="1:17" s="320" customFormat="1" ht="13.5">
      <c r="A241" s="62" t="s">
        <v>394</v>
      </c>
      <c r="B241" s="61" t="s">
        <v>395</v>
      </c>
      <c r="C241" s="60" t="s">
        <v>21</v>
      </c>
      <c r="D241" s="331">
        <v>57</v>
      </c>
      <c r="E241" s="425"/>
      <c r="F241" s="25">
        <f t="shared" si="12"/>
        <v>0</v>
      </c>
      <c r="G241" s="323"/>
      <c r="H241" s="324"/>
      <c r="I241" s="318"/>
      <c r="J241" s="318"/>
      <c r="K241" s="319"/>
      <c r="M241" s="319"/>
      <c r="N241" s="319"/>
      <c r="O241" s="319"/>
      <c r="Q241" s="319"/>
    </row>
    <row r="242" spans="1:17" s="320" customFormat="1" ht="13.5">
      <c r="A242" s="62" t="s">
        <v>396</v>
      </c>
      <c r="B242" s="61" t="s">
        <v>397</v>
      </c>
      <c r="C242" s="60" t="s">
        <v>21</v>
      </c>
      <c r="D242" s="331">
        <v>14</v>
      </c>
      <c r="E242" s="425"/>
      <c r="F242" s="25">
        <f t="shared" si="12"/>
        <v>0</v>
      </c>
      <c r="G242" s="323"/>
      <c r="H242" s="324"/>
      <c r="I242" s="318"/>
      <c r="J242" s="318"/>
      <c r="K242" s="319"/>
      <c r="M242" s="319"/>
      <c r="N242" s="319"/>
      <c r="O242" s="319"/>
      <c r="Q242" s="319"/>
    </row>
    <row r="243" spans="1:17" s="320" customFormat="1" ht="13.5">
      <c r="A243" s="62" t="s">
        <v>398</v>
      </c>
      <c r="B243" s="61" t="s">
        <v>399</v>
      </c>
      <c r="C243" s="60" t="s">
        <v>21</v>
      </c>
      <c r="D243" s="331">
        <v>49</v>
      </c>
      <c r="E243" s="425"/>
      <c r="F243" s="25">
        <f t="shared" si="12"/>
        <v>0</v>
      </c>
      <c r="G243" s="323"/>
      <c r="H243" s="324"/>
      <c r="I243" s="318"/>
      <c r="J243" s="318"/>
      <c r="K243" s="319"/>
      <c r="M243" s="319"/>
      <c r="N243" s="319"/>
      <c r="O243" s="319"/>
      <c r="Q243" s="319"/>
    </row>
    <row r="244" spans="1:17" s="320" customFormat="1" ht="13.5">
      <c r="A244" s="62" t="s">
        <v>400</v>
      </c>
      <c r="B244" s="61" t="s">
        <v>401</v>
      </c>
      <c r="C244" s="60" t="s">
        <v>21</v>
      </c>
      <c r="D244" s="331">
        <v>30</v>
      </c>
      <c r="E244" s="425"/>
      <c r="F244" s="25">
        <f t="shared" si="12"/>
        <v>0</v>
      </c>
      <c r="G244" s="323"/>
      <c r="H244" s="324"/>
      <c r="I244" s="318"/>
      <c r="J244" s="318"/>
      <c r="K244" s="319"/>
      <c r="M244" s="319"/>
      <c r="N244" s="319"/>
      <c r="O244" s="319"/>
      <c r="Q244" s="319"/>
    </row>
    <row r="245" spans="1:17" s="320" customFormat="1" ht="13.5">
      <c r="A245" s="62" t="s">
        <v>402</v>
      </c>
      <c r="B245" s="61" t="s">
        <v>403</v>
      </c>
      <c r="C245" s="60" t="s">
        <v>21</v>
      </c>
      <c r="D245" s="331">
        <v>22</v>
      </c>
      <c r="E245" s="425"/>
      <c r="F245" s="25">
        <f t="shared" si="12"/>
        <v>0</v>
      </c>
      <c r="G245" s="323"/>
      <c r="H245" s="324"/>
      <c r="I245" s="318"/>
      <c r="J245" s="318"/>
      <c r="K245" s="319"/>
      <c r="M245" s="319"/>
      <c r="N245" s="319"/>
      <c r="O245" s="319"/>
      <c r="Q245" s="319"/>
    </row>
    <row r="246" spans="1:17" s="320" customFormat="1" ht="165.75">
      <c r="A246" s="306" t="s">
        <v>404</v>
      </c>
      <c r="B246" s="307" t="s">
        <v>2554</v>
      </c>
      <c r="C246" s="60"/>
      <c r="D246" s="332"/>
      <c r="E246" s="422"/>
      <c r="F246" s="25"/>
      <c r="G246" s="323"/>
      <c r="H246" s="324"/>
      <c r="I246" s="318"/>
      <c r="J246" s="318"/>
      <c r="K246" s="319"/>
      <c r="M246" s="319"/>
      <c r="N246" s="319"/>
      <c r="O246" s="319"/>
      <c r="Q246" s="319"/>
    </row>
    <row r="247" spans="1:17" s="320" customFormat="1" ht="178.5">
      <c r="A247" s="333"/>
      <c r="B247" s="334" t="s">
        <v>2553</v>
      </c>
      <c r="C247" s="60"/>
      <c r="D247" s="332"/>
      <c r="E247" s="422"/>
      <c r="F247" s="25"/>
      <c r="G247" s="323"/>
      <c r="H247" s="324"/>
      <c r="I247" s="318"/>
      <c r="J247" s="318"/>
      <c r="K247" s="319"/>
      <c r="M247" s="319"/>
      <c r="N247" s="319"/>
      <c r="O247" s="319"/>
      <c r="Q247" s="319"/>
    </row>
    <row r="248" spans="1:17" s="320" customFormat="1" ht="60">
      <c r="A248" s="62" t="s">
        <v>405</v>
      </c>
      <c r="B248" s="61" t="s">
        <v>1687</v>
      </c>
      <c r="C248" s="60" t="s">
        <v>21</v>
      </c>
      <c r="D248" s="331">
        <v>200</v>
      </c>
      <c r="E248" s="425"/>
      <c r="F248" s="25">
        <f t="shared" ref="F248" si="13">+D248*E248</f>
        <v>0</v>
      </c>
      <c r="G248" s="323"/>
      <c r="H248" s="324"/>
      <c r="I248" s="318"/>
      <c r="J248" s="318"/>
      <c r="K248" s="319"/>
      <c r="M248" s="319"/>
      <c r="N248" s="319"/>
      <c r="O248" s="319"/>
      <c r="Q248" s="319"/>
    </row>
    <row r="249" spans="1:17" s="320" customFormat="1" ht="154.5" customHeight="1">
      <c r="A249" s="306" t="s">
        <v>406</v>
      </c>
      <c r="B249" s="307" t="s">
        <v>1688</v>
      </c>
      <c r="C249" s="60"/>
      <c r="D249" s="331"/>
      <c r="E249" s="422"/>
      <c r="F249" s="25"/>
      <c r="G249" s="323"/>
      <c r="H249" s="324"/>
      <c r="I249" s="318"/>
      <c r="J249" s="318"/>
      <c r="K249" s="319"/>
      <c r="M249" s="319"/>
      <c r="N249" s="319"/>
      <c r="O249" s="319"/>
      <c r="Q249" s="319"/>
    </row>
    <row r="250" spans="1:17" s="320" customFormat="1" ht="13.5">
      <c r="A250" s="62" t="s">
        <v>408</v>
      </c>
      <c r="B250" s="61" t="s">
        <v>1689</v>
      </c>
      <c r="C250" s="60" t="s">
        <v>21</v>
      </c>
      <c r="D250" s="331">
        <v>26</v>
      </c>
      <c r="E250" s="425"/>
      <c r="F250" s="25">
        <f t="shared" ref="F250:F251" si="14">+D250*E250</f>
        <v>0</v>
      </c>
      <c r="G250" s="323"/>
      <c r="H250" s="324"/>
      <c r="I250" s="318"/>
      <c r="J250" s="318"/>
      <c r="K250" s="319"/>
      <c r="M250" s="319"/>
      <c r="N250" s="319"/>
      <c r="O250" s="319"/>
      <c r="Q250" s="319"/>
    </row>
    <row r="251" spans="1:17" s="320" customFormat="1" ht="24">
      <c r="A251" s="62" t="s">
        <v>409</v>
      </c>
      <c r="B251" s="61" t="s">
        <v>1690</v>
      </c>
      <c r="C251" s="60" t="s">
        <v>21</v>
      </c>
      <c r="D251" s="331">
        <v>26</v>
      </c>
      <c r="E251" s="425"/>
      <c r="F251" s="25">
        <f t="shared" si="14"/>
        <v>0</v>
      </c>
      <c r="G251" s="323"/>
      <c r="H251" s="324"/>
      <c r="I251" s="318"/>
      <c r="J251" s="318"/>
      <c r="K251" s="319"/>
      <c r="M251" s="319"/>
      <c r="N251" s="319"/>
      <c r="O251" s="319"/>
      <c r="Q251" s="319"/>
    </row>
    <row r="252" spans="1:17" s="320" customFormat="1" ht="140.25">
      <c r="A252" s="306" t="s">
        <v>411</v>
      </c>
      <c r="B252" s="307" t="s">
        <v>2558</v>
      </c>
      <c r="C252" s="60"/>
      <c r="D252" s="331"/>
      <c r="E252" s="422"/>
      <c r="F252" s="25"/>
      <c r="G252" s="323"/>
      <c r="H252" s="324"/>
      <c r="I252" s="318"/>
      <c r="J252" s="318"/>
      <c r="K252" s="319"/>
      <c r="M252" s="319"/>
      <c r="N252" s="319"/>
      <c r="O252" s="319"/>
      <c r="Q252" s="319"/>
    </row>
    <row r="253" spans="1:17" s="320" customFormat="1" ht="140.25">
      <c r="A253" s="306"/>
      <c r="B253" s="307" t="s">
        <v>2562</v>
      </c>
      <c r="C253" s="60"/>
      <c r="D253" s="331"/>
      <c r="E253" s="422"/>
      <c r="F253" s="25"/>
      <c r="G253" s="323"/>
      <c r="H253" s="324"/>
      <c r="I253" s="318"/>
      <c r="J253" s="318"/>
      <c r="K253" s="319"/>
      <c r="M253" s="319"/>
      <c r="N253" s="319"/>
      <c r="O253" s="319"/>
      <c r="Q253" s="319"/>
    </row>
    <row r="254" spans="1:17" s="320" customFormat="1" ht="13.5">
      <c r="A254" s="306" t="s">
        <v>412</v>
      </c>
      <c r="B254" s="307" t="s">
        <v>1691</v>
      </c>
      <c r="C254" s="60"/>
      <c r="D254" s="331"/>
      <c r="E254" s="422"/>
      <c r="F254" s="25"/>
      <c r="G254" s="323"/>
      <c r="H254" s="324"/>
      <c r="I254" s="318"/>
      <c r="J254" s="318"/>
      <c r="K254" s="319"/>
      <c r="M254" s="319"/>
      <c r="N254" s="319"/>
      <c r="O254" s="319"/>
      <c r="Q254" s="319"/>
    </row>
    <row r="255" spans="1:17" s="320" customFormat="1" ht="13.5">
      <c r="A255" s="62" t="s">
        <v>1692</v>
      </c>
      <c r="B255" s="61" t="s">
        <v>415</v>
      </c>
      <c r="C255" s="60" t="s">
        <v>21</v>
      </c>
      <c r="D255" s="331">
        <v>10</v>
      </c>
      <c r="E255" s="425"/>
      <c r="F255" s="25">
        <f t="shared" ref="F255:F272" si="15">+D255*E255</f>
        <v>0</v>
      </c>
      <c r="G255" s="323"/>
      <c r="H255" s="324"/>
      <c r="I255" s="318"/>
      <c r="J255" s="318"/>
      <c r="K255" s="319"/>
      <c r="M255" s="319"/>
      <c r="N255" s="319"/>
      <c r="O255" s="319"/>
      <c r="Q255" s="319"/>
    </row>
    <row r="256" spans="1:17" s="320" customFormat="1" ht="13.5">
      <c r="A256" s="62" t="s">
        <v>1693</v>
      </c>
      <c r="B256" s="61" t="s">
        <v>417</v>
      </c>
      <c r="C256" s="60" t="s">
        <v>21</v>
      </c>
      <c r="D256" s="331">
        <v>1</v>
      </c>
      <c r="E256" s="425"/>
      <c r="F256" s="25">
        <f t="shared" si="15"/>
        <v>0</v>
      </c>
      <c r="G256" s="323"/>
      <c r="H256" s="324"/>
      <c r="I256" s="318"/>
      <c r="J256" s="318"/>
      <c r="K256" s="319"/>
      <c r="M256" s="319"/>
      <c r="N256" s="319"/>
      <c r="O256" s="319"/>
      <c r="Q256" s="319"/>
    </row>
    <row r="257" spans="1:17" s="320" customFormat="1" ht="84">
      <c r="A257" s="62" t="s">
        <v>1694</v>
      </c>
      <c r="B257" s="61" t="s">
        <v>1695</v>
      </c>
      <c r="C257" s="60" t="s">
        <v>21</v>
      </c>
      <c r="D257" s="331">
        <v>11</v>
      </c>
      <c r="E257" s="425"/>
      <c r="F257" s="25">
        <f t="shared" si="15"/>
        <v>0</v>
      </c>
      <c r="G257" s="323"/>
      <c r="H257" s="324"/>
      <c r="I257" s="318"/>
      <c r="J257" s="318"/>
      <c r="K257" s="319"/>
      <c r="M257" s="319"/>
      <c r="N257" s="319"/>
      <c r="O257" s="319"/>
      <c r="Q257" s="319"/>
    </row>
    <row r="258" spans="1:17" s="320" customFormat="1" ht="13.5">
      <c r="A258" s="306" t="s">
        <v>413</v>
      </c>
      <c r="B258" s="307" t="s">
        <v>1696</v>
      </c>
      <c r="C258" s="60"/>
      <c r="D258" s="331"/>
      <c r="E258" s="422"/>
      <c r="F258" s="25"/>
      <c r="G258" s="323"/>
      <c r="H258" s="324"/>
      <c r="I258" s="318"/>
      <c r="J258" s="318"/>
      <c r="K258" s="319"/>
      <c r="M258" s="319"/>
      <c r="N258" s="319"/>
      <c r="O258" s="319"/>
      <c r="Q258" s="319"/>
    </row>
    <row r="259" spans="1:17" s="320" customFormat="1" ht="13.5">
      <c r="A259" s="62" t="s">
        <v>414</v>
      </c>
      <c r="B259" s="61" t="s">
        <v>420</v>
      </c>
      <c r="C259" s="60" t="s">
        <v>21</v>
      </c>
      <c r="D259" s="331">
        <v>3</v>
      </c>
      <c r="E259" s="425"/>
      <c r="F259" s="25">
        <f t="shared" si="15"/>
        <v>0</v>
      </c>
      <c r="G259" s="323"/>
      <c r="H259" s="324"/>
      <c r="I259" s="318"/>
      <c r="J259" s="318"/>
      <c r="K259" s="319"/>
      <c r="M259" s="319"/>
      <c r="N259" s="319"/>
      <c r="O259" s="319"/>
      <c r="Q259" s="319"/>
    </row>
    <row r="260" spans="1:17" s="320" customFormat="1" ht="13.5">
      <c r="A260" s="62" t="s">
        <v>416</v>
      </c>
      <c r="B260" s="61" t="s">
        <v>421</v>
      </c>
      <c r="C260" s="60" t="s">
        <v>21</v>
      </c>
      <c r="D260" s="331">
        <v>4</v>
      </c>
      <c r="E260" s="425"/>
      <c r="F260" s="25">
        <f t="shared" si="15"/>
        <v>0</v>
      </c>
      <c r="G260" s="323"/>
      <c r="H260" s="324"/>
      <c r="I260" s="318"/>
      <c r="J260" s="318"/>
      <c r="K260" s="319"/>
      <c r="M260" s="319"/>
      <c r="N260" s="319"/>
      <c r="O260" s="319"/>
      <c r="Q260" s="319"/>
    </row>
    <row r="261" spans="1:17" s="320" customFormat="1" ht="13.5">
      <c r="A261" s="62" t="s">
        <v>418</v>
      </c>
      <c r="B261" s="61" t="s">
        <v>422</v>
      </c>
      <c r="C261" s="60" t="s">
        <v>21</v>
      </c>
      <c r="D261" s="331">
        <v>2</v>
      </c>
      <c r="E261" s="425"/>
      <c r="F261" s="25">
        <f t="shared" si="15"/>
        <v>0</v>
      </c>
      <c r="G261" s="323"/>
      <c r="H261" s="324"/>
      <c r="I261" s="318"/>
      <c r="J261" s="318"/>
      <c r="K261" s="319"/>
      <c r="M261" s="319"/>
      <c r="N261" s="319"/>
      <c r="O261" s="319"/>
      <c r="Q261" s="319"/>
    </row>
    <row r="262" spans="1:17" s="320" customFormat="1" ht="13.5">
      <c r="A262" s="62" t="s">
        <v>1697</v>
      </c>
      <c r="B262" s="61" t="s">
        <v>423</v>
      </c>
      <c r="C262" s="60" t="s">
        <v>21</v>
      </c>
      <c r="D262" s="331">
        <v>13</v>
      </c>
      <c r="E262" s="425"/>
      <c r="F262" s="25">
        <f t="shared" si="15"/>
        <v>0</v>
      </c>
      <c r="G262" s="323"/>
      <c r="H262" s="324"/>
      <c r="I262" s="318"/>
      <c r="J262" s="318"/>
      <c r="K262" s="319"/>
      <c r="M262" s="319"/>
      <c r="N262" s="319"/>
      <c r="O262" s="319"/>
      <c r="Q262" s="319"/>
    </row>
    <row r="263" spans="1:17" s="320" customFormat="1" ht="13.5">
      <c r="A263" s="62" t="s">
        <v>1698</v>
      </c>
      <c r="B263" s="61" t="s">
        <v>424</v>
      </c>
      <c r="C263" s="60" t="s">
        <v>21</v>
      </c>
      <c r="D263" s="331">
        <v>2</v>
      </c>
      <c r="E263" s="425"/>
      <c r="F263" s="25">
        <f t="shared" si="15"/>
        <v>0</v>
      </c>
      <c r="G263" s="323"/>
      <c r="H263" s="324"/>
      <c r="I263" s="318"/>
      <c r="J263" s="318"/>
      <c r="K263" s="319"/>
      <c r="M263" s="319"/>
      <c r="N263" s="319"/>
      <c r="O263" s="319"/>
      <c r="Q263" s="319"/>
    </row>
    <row r="264" spans="1:17" s="320" customFormat="1" ht="13.5">
      <c r="A264" s="62" t="s">
        <v>1699</v>
      </c>
      <c r="B264" s="61" t="s">
        <v>425</v>
      </c>
      <c r="C264" s="60" t="s">
        <v>21</v>
      </c>
      <c r="D264" s="331">
        <v>1</v>
      </c>
      <c r="E264" s="425"/>
      <c r="F264" s="25">
        <f t="shared" si="15"/>
        <v>0</v>
      </c>
      <c r="G264" s="323"/>
      <c r="H264" s="324"/>
      <c r="I264" s="318"/>
      <c r="J264" s="318"/>
      <c r="K264" s="319"/>
      <c r="M264" s="319"/>
      <c r="N264" s="319"/>
      <c r="O264" s="319"/>
      <c r="Q264" s="319"/>
    </row>
    <row r="265" spans="1:17" s="320" customFormat="1" ht="13.5">
      <c r="A265" s="62" t="s">
        <v>1700</v>
      </c>
      <c r="B265" s="61" t="s">
        <v>426</v>
      </c>
      <c r="C265" s="60" t="s">
        <v>21</v>
      </c>
      <c r="D265" s="331">
        <v>4</v>
      </c>
      <c r="E265" s="425"/>
      <c r="F265" s="25">
        <f t="shared" si="15"/>
        <v>0</v>
      </c>
      <c r="G265" s="323"/>
      <c r="H265" s="324"/>
      <c r="I265" s="318"/>
      <c r="J265" s="318"/>
      <c r="K265" s="319"/>
      <c r="M265" s="319"/>
      <c r="N265" s="319"/>
      <c r="O265" s="319"/>
      <c r="Q265" s="319"/>
    </row>
    <row r="266" spans="1:17" s="320" customFormat="1" ht="13.5">
      <c r="A266" s="62" t="s">
        <v>1701</v>
      </c>
      <c r="B266" s="61" t="s">
        <v>427</v>
      </c>
      <c r="C266" s="60" t="s">
        <v>21</v>
      </c>
      <c r="D266" s="331">
        <v>2</v>
      </c>
      <c r="E266" s="425"/>
      <c r="F266" s="25">
        <f t="shared" si="15"/>
        <v>0</v>
      </c>
      <c r="G266" s="323"/>
      <c r="H266" s="324"/>
      <c r="I266" s="318"/>
      <c r="J266" s="318"/>
      <c r="K266" s="319"/>
      <c r="M266" s="319"/>
      <c r="N266" s="319"/>
      <c r="O266" s="319"/>
      <c r="Q266" s="319"/>
    </row>
    <row r="267" spans="1:17" s="320" customFormat="1" ht="13.5">
      <c r="A267" s="62" t="s">
        <v>1702</v>
      </c>
      <c r="B267" s="61" t="s">
        <v>428</v>
      </c>
      <c r="C267" s="60" t="s">
        <v>21</v>
      </c>
      <c r="D267" s="331">
        <v>3</v>
      </c>
      <c r="E267" s="425"/>
      <c r="F267" s="25">
        <f t="shared" si="15"/>
        <v>0</v>
      </c>
      <c r="G267" s="323"/>
      <c r="H267" s="324"/>
      <c r="I267" s="318"/>
      <c r="J267" s="318"/>
      <c r="K267" s="319"/>
      <c r="M267" s="319"/>
      <c r="N267" s="319"/>
      <c r="O267" s="319"/>
      <c r="Q267" s="319"/>
    </row>
    <row r="268" spans="1:17" s="320" customFormat="1" ht="84">
      <c r="A268" s="62" t="s">
        <v>1703</v>
      </c>
      <c r="B268" s="61" t="s">
        <v>1704</v>
      </c>
      <c r="C268" s="60" t="s">
        <v>21</v>
      </c>
      <c r="D268" s="331">
        <v>34</v>
      </c>
      <c r="E268" s="425"/>
      <c r="F268" s="25">
        <f t="shared" si="15"/>
        <v>0</v>
      </c>
      <c r="G268" s="323"/>
      <c r="H268" s="324"/>
      <c r="I268" s="318"/>
      <c r="J268" s="318"/>
      <c r="K268" s="319"/>
      <c r="M268" s="319"/>
      <c r="N268" s="319"/>
      <c r="O268" s="319"/>
      <c r="Q268" s="319"/>
    </row>
    <row r="269" spans="1:17" s="320" customFormat="1" ht="13.5">
      <c r="A269" s="306" t="s">
        <v>419</v>
      </c>
      <c r="B269" s="307" t="s">
        <v>1705</v>
      </c>
      <c r="C269" s="60"/>
      <c r="D269" s="331"/>
      <c r="E269" s="422"/>
      <c r="F269" s="25"/>
      <c r="G269" s="323"/>
      <c r="H269" s="324"/>
      <c r="I269" s="318"/>
      <c r="J269" s="318"/>
      <c r="K269" s="319"/>
      <c r="M269" s="319"/>
      <c r="N269" s="319"/>
      <c r="O269" s="319"/>
      <c r="Q269" s="319"/>
    </row>
    <row r="270" spans="1:17" s="320" customFormat="1" ht="24">
      <c r="A270" s="62" t="s">
        <v>1706</v>
      </c>
      <c r="B270" s="61" t="s">
        <v>432</v>
      </c>
      <c r="C270" s="60" t="s">
        <v>21</v>
      </c>
      <c r="D270" s="331">
        <v>135</v>
      </c>
      <c r="E270" s="425"/>
      <c r="F270" s="25">
        <f t="shared" si="15"/>
        <v>0</v>
      </c>
      <c r="G270" s="323"/>
      <c r="H270" s="324"/>
      <c r="I270" s="318"/>
      <c r="J270" s="318"/>
      <c r="K270" s="319"/>
      <c r="M270" s="319"/>
      <c r="N270" s="319"/>
      <c r="O270" s="319"/>
      <c r="Q270" s="319"/>
    </row>
    <row r="271" spans="1:17" s="320" customFormat="1" ht="24">
      <c r="A271" s="62" t="s">
        <v>1707</v>
      </c>
      <c r="B271" s="61" t="s">
        <v>1708</v>
      </c>
      <c r="C271" s="60" t="s">
        <v>20</v>
      </c>
      <c r="D271" s="330">
        <v>3055</v>
      </c>
      <c r="E271" s="425"/>
      <c r="F271" s="25">
        <f t="shared" si="15"/>
        <v>0</v>
      </c>
      <c r="G271" s="323"/>
      <c r="H271" s="324"/>
      <c r="I271" s="318"/>
      <c r="J271" s="318"/>
      <c r="K271" s="319"/>
      <c r="M271" s="319"/>
      <c r="N271" s="319"/>
      <c r="O271" s="319"/>
      <c r="Q271" s="319"/>
    </row>
    <row r="272" spans="1:17" s="320" customFormat="1" ht="36">
      <c r="A272" s="62" t="s">
        <v>1709</v>
      </c>
      <c r="B272" s="61" t="s">
        <v>2561</v>
      </c>
      <c r="C272" s="60" t="s">
        <v>13</v>
      </c>
      <c r="D272" s="330">
        <v>1.8</v>
      </c>
      <c r="E272" s="425"/>
      <c r="F272" s="25">
        <f t="shared" si="15"/>
        <v>0</v>
      </c>
      <c r="G272" s="323"/>
      <c r="H272" s="324"/>
      <c r="I272" s="318"/>
      <c r="J272" s="318"/>
      <c r="K272" s="319"/>
      <c r="M272" s="319"/>
      <c r="N272" s="319"/>
      <c r="O272" s="319"/>
      <c r="Q272" s="319"/>
    </row>
    <row r="273" spans="1:17" s="320" customFormat="1" ht="13.5">
      <c r="A273" s="306" t="s">
        <v>429</v>
      </c>
      <c r="B273" s="307" t="s">
        <v>2559</v>
      </c>
      <c r="C273" s="60"/>
      <c r="D273" s="330"/>
      <c r="E273" s="422"/>
      <c r="F273" s="25"/>
      <c r="G273" s="323"/>
      <c r="H273" s="324"/>
      <c r="I273" s="318"/>
      <c r="J273" s="318"/>
      <c r="K273" s="319"/>
      <c r="M273" s="319"/>
      <c r="N273" s="319"/>
      <c r="O273" s="319"/>
      <c r="Q273" s="319"/>
    </row>
    <row r="274" spans="1:17" s="320" customFormat="1" ht="24">
      <c r="A274" s="62" t="s">
        <v>431</v>
      </c>
      <c r="B274" s="61" t="s">
        <v>2560</v>
      </c>
      <c r="C274" s="60" t="s">
        <v>14</v>
      </c>
      <c r="D274" s="330">
        <v>38</v>
      </c>
      <c r="E274" s="425"/>
      <c r="F274" s="25">
        <f t="shared" ref="F274" si="16">+D274*E274</f>
        <v>0</v>
      </c>
      <c r="G274" s="323"/>
      <c r="H274" s="324"/>
      <c r="I274" s="318"/>
      <c r="J274" s="318"/>
      <c r="K274" s="319"/>
      <c r="M274" s="319"/>
      <c r="N274" s="319"/>
      <c r="O274" s="319"/>
      <c r="Q274" s="319"/>
    </row>
    <row r="275" spans="1:17" s="320" customFormat="1" ht="50.25" customHeight="1">
      <c r="A275" s="306" t="s">
        <v>1710</v>
      </c>
      <c r="B275" s="307" t="s">
        <v>407</v>
      </c>
      <c r="C275" s="60"/>
      <c r="D275" s="330"/>
      <c r="E275" s="422"/>
      <c r="F275" s="25"/>
      <c r="G275" s="323"/>
      <c r="H275" s="324"/>
      <c r="I275" s="318"/>
      <c r="J275" s="318"/>
      <c r="K275" s="319"/>
      <c r="M275" s="319"/>
      <c r="N275" s="319"/>
      <c r="O275" s="319"/>
      <c r="Q275" s="319"/>
    </row>
    <row r="276" spans="1:17" s="320" customFormat="1" ht="13.5">
      <c r="A276" s="62" t="s">
        <v>1711</v>
      </c>
      <c r="B276" s="61" t="s">
        <v>1712</v>
      </c>
      <c r="C276" s="60" t="s">
        <v>21</v>
      </c>
      <c r="D276" s="331">
        <v>4</v>
      </c>
      <c r="E276" s="425"/>
      <c r="F276" s="25">
        <f t="shared" ref="F276:F278" si="17">+D276*E276</f>
        <v>0</v>
      </c>
      <c r="G276" s="323"/>
      <c r="H276" s="324"/>
      <c r="I276" s="318"/>
      <c r="J276" s="318"/>
      <c r="K276" s="319"/>
      <c r="M276" s="319"/>
      <c r="N276" s="319"/>
      <c r="O276" s="319"/>
      <c r="Q276" s="319"/>
    </row>
    <row r="277" spans="1:17" s="320" customFormat="1" ht="13.5">
      <c r="A277" s="62" t="s">
        <v>1713</v>
      </c>
      <c r="B277" s="61" t="s">
        <v>410</v>
      </c>
      <c r="C277" s="60" t="s">
        <v>13</v>
      </c>
      <c r="D277" s="330">
        <v>1.2</v>
      </c>
      <c r="E277" s="425"/>
      <c r="F277" s="25">
        <f t="shared" si="17"/>
        <v>0</v>
      </c>
      <c r="G277" s="323"/>
      <c r="H277" s="324"/>
      <c r="I277" s="318"/>
      <c r="J277" s="318"/>
      <c r="K277" s="319"/>
      <c r="M277" s="319"/>
      <c r="N277" s="319"/>
      <c r="O277" s="319"/>
      <c r="Q277" s="319"/>
    </row>
    <row r="278" spans="1:17" s="320" customFormat="1" ht="24">
      <c r="A278" s="62" t="s">
        <v>1714</v>
      </c>
      <c r="B278" s="61" t="s">
        <v>1715</v>
      </c>
      <c r="C278" s="60" t="s">
        <v>21</v>
      </c>
      <c r="D278" s="331">
        <v>4</v>
      </c>
      <c r="E278" s="425"/>
      <c r="F278" s="25">
        <f t="shared" si="17"/>
        <v>0</v>
      </c>
      <c r="G278" s="323"/>
      <c r="H278" s="324"/>
      <c r="I278" s="318"/>
      <c r="J278" s="318"/>
      <c r="K278" s="319"/>
      <c r="M278" s="319"/>
      <c r="N278" s="319"/>
      <c r="O278" s="319"/>
      <c r="Q278" s="319"/>
    </row>
    <row r="279" spans="1:17" ht="15.75">
      <c r="A279" s="1" t="s">
        <v>35</v>
      </c>
      <c r="B279" s="1" t="s">
        <v>57</v>
      </c>
      <c r="C279" s="2"/>
      <c r="D279" s="3" t="s">
        <v>5</v>
      </c>
      <c r="E279" s="407"/>
      <c r="F279" s="4"/>
    </row>
    <row r="280" spans="1:17" ht="15">
      <c r="A280" s="40" t="s">
        <v>36</v>
      </c>
      <c r="B280" s="40" t="s">
        <v>2638</v>
      </c>
      <c r="C280" s="41"/>
      <c r="D280" s="42"/>
      <c r="E280" s="408"/>
      <c r="F280" s="46"/>
    </row>
    <row r="281" spans="1:17" ht="15">
      <c r="A281" s="37" t="s">
        <v>43</v>
      </c>
      <c r="B281" s="37" t="s">
        <v>97</v>
      </c>
      <c r="C281" s="38"/>
      <c r="D281" s="39" t="s">
        <v>5</v>
      </c>
      <c r="E281" s="416"/>
      <c r="F281" s="43">
        <f>F288+F293+F301+F309+F314</f>
        <v>0</v>
      </c>
    </row>
    <row r="282" spans="1:17">
      <c r="A282" s="44" t="s">
        <v>215</v>
      </c>
      <c r="B282" s="44" t="s">
        <v>11</v>
      </c>
      <c r="C282" s="36"/>
      <c r="D282" s="45"/>
      <c r="E282" s="417"/>
      <c r="F282" s="67"/>
    </row>
    <row r="283" spans="1:17" s="308" customFormat="1" ht="25.5">
      <c r="A283" s="311" t="s">
        <v>433</v>
      </c>
      <c r="B283" s="307" t="s">
        <v>106</v>
      </c>
      <c r="C283" s="21"/>
      <c r="D283" s="68"/>
      <c r="E283" s="418"/>
      <c r="F283" s="31"/>
    </row>
    <row r="284" spans="1:17" s="308" customFormat="1" ht="36">
      <c r="A284" s="26" t="s">
        <v>434</v>
      </c>
      <c r="B284" s="309" t="s">
        <v>23</v>
      </c>
      <c r="C284" s="21"/>
      <c r="D284" s="68"/>
      <c r="E284" s="418"/>
      <c r="F284" s="31"/>
    </row>
    <row r="285" spans="1:17" s="308" customFormat="1" ht="36">
      <c r="A285" s="26" t="s">
        <v>1051</v>
      </c>
      <c r="B285" s="309" t="s">
        <v>1045</v>
      </c>
      <c r="C285" s="21"/>
      <c r="D285" s="68"/>
      <c r="E285" s="418"/>
      <c r="F285" s="31"/>
    </row>
    <row r="286" spans="1:17" s="308" customFormat="1">
      <c r="A286" s="311" t="s">
        <v>1052</v>
      </c>
      <c r="B286" s="307" t="s">
        <v>12</v>
      </c>
      <c r="C286" s="21"/>
      <c r="D286" s="68"/>
      <c r="E286" s="418"/>
      <c r="F286" s="31"/>
    </row>
    <row r="287" spans="1:17" s="308" customFormat="1" ht="108">
      <c r="A287" s="26" t="s">
        <v>1053</v>
      </c>
      <c r="B287" s="309" t="s">
        <v>1046</v>
      </c>
      <c r="C287" s="21"/>
      <c r="D287" s="68"/>
      <c r="E287" s="418"/>
      <c r="F287" s="31"/>
    </row>
    <row r="288" spans="1:17" s="30" customFormat="1">
      <c r="A288" s="44" t="s">
        <v>216</v>
      </c>
      <c r="B288" s="44" t="s">
        <v>435</v>
      </c>
      <c r="C288" s="36"/>
      <c r="D288" s="45"/>
      <c r="E288" s="417"/>
      <c r="F288" s="67">
        <f>SUM(F290:F292)</f>
        <v>0</v>
      </c>
      <c r="G288" s="28"/>
      <c r="H288" s="29"/>
      <c r="J288" s="29"/>
      <c r="K288" s="29"/>
      <c r="L288" s="29"/>
      <c r="N288" s="29"/>
    </row>
    <row r="289" spans="1:17" s="320" customFormat="1" ht="13.5">
      <c r="A289" s="306" t="s">
        <v>436</v>
      </c>
      <c r="B289" s="306" t="s">
        <v>437</v>
      </c>
      <c r="C289" s="60"/>
      <c r="D289" s="332"/>
      <c r="E289" s="422"/>
      <c r="F289" s="25"/>
      <c r="G289" s="323"/>
      <c r="H289" s="324"/>
      <c r="I289" s="318"/>
      <c r="J289" s="318"/>
      <c r="K289" s="319"/>
      <c r="M289" s="319"/>
      <c r="N289" s="319"/>
      <c r="O289" s="319"/>
      <c r="Q289" s="319"/>
    </row>
    <row r="290" spans="1:17" s="320" customFormat="1" ht="72">
      <c r="A290" s="62" t="s">
        <v>1716</v>
      </c>
      <c r="B290" s="61" t="s">
        <v>1717</v>
      </c>
      <c r="C290" s="60" t="s">
        <v>21</v>
      </c>
      <c r="D290" s="331">
        <v>14</v>
      </c>
      <c r="E290" s="425"/>
      <c r="F290" s="25">
        <f t="shared" ref="F290" si="18">+D290*E290</f>
        <v>0</v>
      </c>
      <c r="G290" s="323"/>
      <c r="H290" s="324"/>
      <c r="I290" s="318"/>
      <c r="J290" s="318"/>
      <c r="K290" s="319"/>
      <c r="M290" s="319"/>
      <c r="N290" s="319"/>
      <c r="O290" s="319"/>
      <c r="Q290" s="319"/>
    </row>
    <row r="291" spans="1:17" s="320" customFormat="1" ht="13.5">
      <c r="A291" s="306" t="s">
        <v>438</v>
      </c>
      <c r="B291" s="306" t="s">
        <v>439</v>
      </c>
      <c r="C291" s="60"/>
      <c r="D291" s="331"/>
      <c r="E291" s="422"/>
      <c r="F291" s="25"/>
      <c r="G291" s="323"/>
      <c r="H291" s="324"/>
      <c r="I291" s="318"/>
      <c r="J291" s="318"/>
      <c r="K291" s="319"/>
      <c r="M291" s="319"/>
      <c r="N291" s="319"/>
      <c r="O291" s="319"/>
      <c r="Q291" s="319"/>
    </row>
    <row r="292" spans="1:17" s="320" customFormat="1" ht="132">
      <c r="A292" s="62" t="s">
        <v>440</v>
      </c>
      <c r="B292" s="61" t="s">
        <v>2528</v>
      </c>
      <c r="C292" s="60" t="s">
        <v>21</v>
      </c>
      <c r="D292" s="331">
        <v>27</v>
      </c>
      <c r="E292" s="425"/>
      <c r="F292" s="25">
        <f t="shared" ref="F292" si="19">+D292*E292</f>
        <v>0</v>
      </c>
      <c r="G292" s="323"/>
      <c r="H292" s="324"/>
      <c r="I292" s="318"/>
      <c r="J292" s="318"/>
      <c r="K292" s="319"/>
      <c r="M292" s="319"/>
      <c r="N292" s="319"/>
      <c r="O292" s="319"/>
      <c r="Q292" s="319"/>
    </row>
    <row r="293" spans="1:17" s="30" customFormat="1">
      <c r="A293" s="44" t="s">
        <v>217</v>
      </c>
      <c r="B293" s="44" t="s">
        <v>1412</v>
      </c>
      <c r="C293" s="36"/>
      <c r="D293" s="56"/>
      <c r="E293" s="417"/>
      <c r="F293" s="67">
        <f>SUM(F295:F300)</f>
        <v>0</v>
      </c>
      <c r="G293" s="28"/>
      <c r="H293" s="29"/>
      <c r="J293" s="29"/>
      <c r="K293" s="29"/>
      <c r="L293" s="29"/>
      <c r="N293" s="29"/>
    </row>
    <row r="294" spans="1:17" s="320" customFormat="1" ht="25.5">
      <c r="A294" s="306" t="s">
        <v>442</v>
      </c>
      <c r="B294" s="306" t="s">
        <v>1718</v>
      </c>
      <c r="C294" s="60"/>
      <c r="D294" s="330"/>
      <c r="E294" s="422"/>
      <c r="F294" s="25"/>
      <c r="G294" s="323"/>
      <c r="H294" s="324"/>
      <c r="I294" s="318"/>
      <c r="J294" s="318"/>
      <c r="K294" s="319"/>
      <c r="M294" s="319"/>
      <c r="N294" s="319"/>
      <c r="O294" s="319"/>
      <c r="Q294" s="319"/>
    </row>
    <row r="295" spans="1:17" s="320" customFormat="1" ht="96">
      <c r="A295" s="62" t="s">
        <v>443</v>
      </c>
      <c r="B295" s="61" t="s">
        <v>444</v>
      </c>
      <c r="C295" s="60" t="s">
        <v>21</v>
      </c>
      <c r="D295" s="331">
        <v>1</v>
      </c>
      <c r="E295" s="425"/>
      <c r="F295" s="25">
        <f t="shared" ref="F295:F300" si="20">+D295*E295</f>
        <v>0</v>
      </c>
      <c r="G295" s="323"/>
      <c r="H295" s="324"/>
      <c r="I295" s="318"/>
      <c r="J295" s="318"/>
      <c r="K295" s="319"/>
      <c r="M295" s="319"/>
      <c r="N295" s="319"/>
      <c r="O295" s="319"/>
      <c r="Q295" s="319"/>
    </row>
    <row r="296" spans="1:17" s="320" customFormat="1" ht="96">
      <c r="A296" s="62" t="s">
        <v>445</v>
      </c>
      <c r="B296" s="61" t="s">
        <v>2527</v>
      </c>
      <c r="C296" s="60" t="s">
        <v>21</v>
      </c>
      <c r="D296" s="331">
        <v>2</v>
      </c>
      <c r="E296" s="425"/>
      <c r="F296" s="25">
        <f t="shared" si="20"/>
        <v>0</v>
      </c>
      <c r="G296" s="323"/>
      <c r="H296" s="324"/>
      <c r="I296" s="318"/>
      <c r="J296" s="318"/>
      <c r="K296" s="319"/>
      <c r="M296" s="319"/>
      <c r="N296" s="319"/>
      <c r="O296" s="319"/>
      <c r="Q296" s="319"/>
    </row>
    <row r="297" spans="1:17" s="320" customFormat="1" ht="96">
      <c r="A297" s="62" t="s">
        <v>446</v>
      </c>
      <c r="B297" s="61" t="s">
        <v>2526</v>
      </c>
      <c r="C297" s="60" t="s">
        <v>21</v>
      </c>
      <c r="D297" s="331">
        <v>1</v>
      </c>
      <c r="E297" s="425"/>
      <c r="F297" s="25">
        <f t="shared" si="20"/>
        <v>0</v>
      </c>
      <c r="G297" s="323"/>
      <c r="H297" s="324"/>
      <c r="I297" s="318"/>
      <c r="J297" s="318"/>
      <c r="K297" s="319"/>
      <c r="M297" s="319"/>
      <c r="N297" s="319"/>
      <c r="O297" s="319"/>
      <c r="Q297" s="319"/>
    </row>
    <row r="298" spans="1:17" s="320" customFormat="1" ht="60">
      <c r="A298" s="62" t="s">
        <v>447</v>
      </c>
      <c r="B298" s="61" t="s">
        <v>2525</v>
      </c>
      <c r="C298" s="60" t="s">
        <v>21</v>
      </c>
      <c r="D298" s="331">
        <v>4</v>
      </c>
      <c r="E298" s="425"/>
      <c r="F298" s="25">
        <f t="shared" si="20"/>
        <v>0</v>
      </c>
      <c r="G298" s="323"/>
      <c r="H298" s="324"/>
      <c r="I298" s="318"/>
      <c r="J298" s="318"/>
      <c r="K298" s="319"/>
      <c r="M298" s="319"/>
      <c r="N298" s="319"/>
      <c r="O298" s="319"/>
      <c r="Q298" s="319"/>
    </row>
    <row r="299" spans="1:17" s="320" customFormat="1" ht="24">
      <c r="A299" s="62" t="s">
        <v>448</v>
      </c>
      <c r="B299" s="61" t="s">
        <v>2524</v>
      </c>
      <c r="C299" s="60" t="s">
        <v>21</v>
      </c>
      <c r="D299" s="331">
        <v>2</v>
      </c>
      <c r="E299" s="425"/>
      <c r="F299" s="25">
        <f t="shared" si="20"/>
        <v>0</v>
      </c>
      <c r="G299" s="323"/>
      <c r="H299" s="324"/>
      <c r="I299" s="318"/>
      <c r="J299" s="318"/>
      <c r="K299" s="319"/>
      <c r="M299" s="319"/>
      <c r="N299" s="319"/>
      <c r="O299" s="319"/>
      <c r="Q299" s="319"/>
    </row>
    <row r="300" spans="1:17" s="320" customFormat="1" ht="48">
      <c r="A300" s="62" t="s">
        <v>1719</v>
      </c>
      <c r="B300" s="61" t="s">
        <v>2523</v>
      </c>
      <c r="C300" s="60" t="s">
        <v>21</v>
      </c>
      <c r="D300" s="331">
        <v>1</v>
      </c>
      <c r="E300" s="425"/>
      <c r="F300" s="25">
        <f t="shared" si="20"/>
        <v>0</v>
      </c>
      <c r="G300" s="323"/>
      <c r="H300" s="324"/>
      <c r="I300" s="318"/>
      <c r="J300" s="318"/>
      <c r="K300" s="319"/>
      <c r="M300" s="319"/>
      <c r="N300" s="319"/>
      <c r="O300" s="319"/>
      <c r="Q300" s="319"/>
    </row>
    <row r="301" spans="1:17" s="30" customFormat="1">
      <c r="A301" s="44" t="s">
        <v>218</v>
      </c>
      <c r="B301" s="44" t="s">
        <v>449</v>
      </c>
      <c r="C301" s="36"/>
      <c r="D301" s="45"/>
      <c r="E301" s="417"/>
      <c r="F301" s="67">
        <f>SUM(F303:F308)</f>
        <v>0</v>
      </c>
      <c r="G301" s="28"/>
      <c r="H301" s="29"/>
      <c r="J301" s="29"/>
      <c r="K301" s="29"/>
      <c r="L301" s="29"/>
      <c r="N301" s="29"/>
    </row>
    <row r="302" spans="1:17" s="320" customFormat="1" ht="38.25">
      <c r="A302" s="306" t="s">
        <v>450</v>
      </c>
      <c r="B302" s="306" t="s">
        <v>1720</v>
      </c>
      <c r="C302" s="60"/>
      <c r="D302" s="332"/>
      <c r="E302" s="422"/>
      <c r="F302" s="25"/>
      <c r="G302" s="323"/>
      <c r="H302" s="324"/>
      <c r="I302" s="318"/>
      <c r="J302" s="318"/>
      <c r="K302" s="319"/>
      <c r="M302" s="319"/>
      <c r="N302" s="319"/>
      <c r="O302" s="319"/>
      <c r="Q302" s="319"/>
    </row>
    <row r="303" spans="1:17" s="320" customFormat="1" ht="288">
      <c r="A303" s="62" t="s">
        <v>451</v>
      </c>
      <c r="B303" s="61" t="s">
        <v>1721</v>
      </c>
      <c r="C303" s="60" t="s">
        <v>25</v>
      </c>
      <c r="D303" s="330">
        <v>245</v>
      </c>
      <c r="E303" s="425"/>
      <c r="F303" s="25">
        <f t="shared" ref="F303:F308" si="21">+D303*E303</f>
        <v>0</v>
      </c>
      <c r="G303" s="323"/>
      <c r="H303" s="324"/>
      <c r="I303" s="318"/>
      <c r="J303" s="318"/>
      <c r="K303" s="319"/>
      <c r="M303" s="319"/>
      <c r="N303" s="319"/>
      <c r="O303" s="319"/>
      <c r="Q303" s="319"/>
    </row>
    <row r="304" spans="1:17" s="320" customFormat="1" ht="84">
      <c r="A304" s="62" t="s">
        <v>452</v>
      </c>
      <c r="B304" s="61" t="s">
        <v>453</v>
      </c>
      <c r="C304" s="60" t="s">
        <v>25</v>
      </c>
      <c r="D304" s="330">
        <v>21.67</v>
      </c>
      <c r="E304" s="425"/>
      <c r="F304" s="25">
        <f t="shared" si="21"/>
        <v>0</v>
      </c>
      <c r="G304" s="323"/>
      <c r="H304" s="324"/>
      <c r="I304" s="318"/>
      <c r="J304" s="318"/>
      <c r="K304" s="319"/>
      <c r="M304" s="319"/>
      <c r="N304" s="319"/>
      <c r="O304" s="319"/>
      <c r="Q304" s="319"/>
    </row>
    <row r="305" spans="1:17" s="320" customFormat="1" ht="24">
      <c r="A305" s="62" t="s">
        <v>454</v>
      </c>
      <c r="B305" s="61" t="s">
        <v>1722</v>
      </c>
      <c r="C305" s="60" t="s">
        <v>25</v>
      </c>
      <c r="D305" s="330">
        <v>113</v>
      </c>
      <c r="E305" s="425"/>
      <c r="F305" s="25">
        <f t="shared" si="21"/>
        <v>0</v>
      </c>
      <c r="G305" s="323"/>
      <c r="H305" s="324"/>
      <c r="I305" s="318"/>
      <c r="J305" s="318"/>
      <c r="K305" s="319"/>
      <c r="M305" s="319"/>
      <c r="N305" s="319"/>
      <c r="O305" s="319"/>
      <c r="Q305" s="319"/>
    </row>
    <row r="306" spans="1:17" s="320" customFormat="1" ht="168">
      <c r="A306" s="62" t="s">
        <v>455</v>
      </c>
      <c r="B306" s="61" t="s">
        <v>1723</v>
      </c>
      <c r="C306" s="60" t="s">
        <v>25</v>
      </c>
      <c r="D306" s="330">
        <v>95</v>
      </c>
      <c r="E306" s="425"/>
      <c r="F306" s="25">
        <f t="shared" si="21"/>
        <v>0</v>
      </c>
      <c r="G306" s="323"/>
      <c r="H306" s="324"/>
      <c r="I306" s="318"/>
      <c r="J306" s="318"/>
      <c r="K306" s="319"/>
      <c r="M306" s="319"/>
      <c r="N306" s="319"/>
      <c r="O306" s="319"/>
      <c r="Q306" s="319"/>
    </row>
    <row r="307" spans="1:17" s="320" customFormat="1" ht="120">
      <c r="A307" s="62" t="s">
        <v>456</v>
      </c>
      <c r="B307" s="61" t="s">
        <v>1724</v>
      </c>
      <c r="C307" s="60" t="s">
        <v>21</v>
      </c>
      <c r="D307" s="331">
        <v>2</v>
      </c>
      <c r="E307" s="425"/>
      <c r="F307" s="25">
        <f t="shared" si="21"/>
        <v>0</v>
      </c>
      <c r="G307" s="323"/>
      <c r="H307" s="324"/>
      <c r="I307" s="318"/>
      <c r="J307" s="318"/>
      <c r="K307" s="319"/>
      <c r="M307" s="319"/>
      <c r="N307" s="319"/>
      <c r="O307" s="319"/>
      <c r="Q307" s="319"/>
    </row>
    <row r="308" spans="1:17" s="320" customFormat="1" ht="156">
      <c r="A308" s="62" t="s">
        <v>1725</v>
      </c>
      <c r="B308" s="61" t="s">
        <v>1726</v>
      </c>
      <c r="C308" s="60" t="s">
        <v>21</v>
      </c>
      <c r="D308" s="331">
        <v>1</v>
      </c>
      <c r="E308" s="425"/>
      <c r="F308" s="25">
        <f t="shared" si="21"/>
        <v>0</v>
      </c>
      <c r="G308" s="323"/>
      <c r="H308" s="324"/>
      <c r="I308" s="318"/>
      <c r="J308" s="318"/>
      <c r="K308" s="319"/>
      <c r="M308" s="319"/>
      <c r="N308" s="319"/>
      <c r="O308" s="319"/>
      <c r="Q308" s="319"/>
    </row>
    <row r="309" spans="1:17" s="30" customFormat="1">
      <c r="A309" s="44" t="s">
        <v>457</v>
      </c>
      <c r="B309" s="44" t="s">
        <v>458</v>
      </c>
      <c r="C309" s="36"/>
      <c r="D309" s="45"/>
      <c r="E309" s="417"/>
      <c r="F309" s="67">
        <f>SUM(F310:F313)</f>
        <v>0</v>
      </c>
      <c r="G309" s="28"/>
      <c r="H309" s="29"/>
      <c r="J309" s="29"/>
      <c r="K309" s="29"/>
      <c r="L309" s="29"/>
      <c r="N309" s="29"/>
    </row>
    <row r="310" spans="1:17" s="308" customFormat="1" ht="76.5">
      <c r="A310" s="311" t="s">
        <v>459</v>
      </c>
      <c r="B310" s="312" t="s">
        <v>1727</v>
      </c>
      <c r="C310" s="21"/>
      <c r="D310" s="68"/>
      <c r="E310" s="419"/>
      <c r="F310" s="31"/>
    </row>
    <row r="311" spans="1:17" s="308" customFormat="1" ht="60">
      <c r="A311" s="35" t="s">
        <v>460</v>
      </c>
      <c r="B311" s="335" t="s">
        <v>2503</v>
      </c>
      <c r="C311" s="33" t="s">
        <v>14</v>
      </c>
      <c r="D311" s="310">
        <v>390</v>
      </c>
      <c r="E311" s="425"/>
      <c r="F311" s="25">
        <f t="shared" ref="F311:F313" si="22">+D311*E311</f>
        <v>0</v>
      </c>
    </row>
    <row r="312" spans="1:17" s="308" customFormat="1" ht="72">
      <c r="A312" s="35" t="s">
        <v>1728</v>
      </c>
      <c r="B312" s="335" t="s">
        <v>2504</v>
      </c>
      <c r="C312" s="33" t="s">
        <v>14</v>
      </c>
      <c r="D312" s="310">
        <v>95</v>
      </c>
      <c r="E312" s="425"/>
      <c r="F312" s="25">
        <f t="shared" si="22"/>
        <v>0</v>
      </c>
    </row>
    <row r="313" spans="1:17" s="308" customFormat="1" ht="60">
      <c r="A313" s="35" t="s">
        <v>1729</v>
      </c>
      <c r="B313" s="335" t="s">
        <v>1730</v>
      </c>
      <c r="C313" s="33" t="s">
        <v>21</v>
      </c>
      <c r="D313" s="315">
        <v>12</v>
      </c>
      <c r="E313" s="425"/>
      <c r="F313" s="25">
        <f t="shared" si="22"/>
        <v>0</v>
      </c>
    </row>
    <row r="314" spans="1:17" s="30" customFormat="1">
      <c r="A314" s="44" t="s">
        <v>461</v>
      </c>
      <c r="B314" s="44" t="s">
        <v>462</v>
      </c>
      <c r="C314" s="36"/>
      <c r="D314" s="45"/>
      <c r="E314" s="417"/>
      <c r="F314" s="67">
        <f>SUM(F315:F316)</f>
        <v>0</v>
      </c>
      <c r="G314" s="28"/>
      <c r="H314" s="29"/>
      <c r="J314" s="29"/>
      <c r="K314" s="29"/>
      <c r="L314" s="29"/>
      <c r="N314" s="29"/>
    </row>
    <row r="315" spans="1:17" s="308" customFormat="1" ht="24">
      <c r="A315" s="35" t="s">
        <v>463</v>
      </c>
      <c r="B315" s="336" t="s">
        <v>2587</v>
      </c>
      <c r="C315" s="33" t="s">
        <v>21</v>
      </c>
      <c r="D315" s="317">
        <v>1</v>
      </c>
      <c r="E315" s="425"/>
      <c r="F315" s="25">
        <f t="shared" ref="F315" si="23">+D315*E315</f>
        <v>0</v>
      </c>
    </row>
    <row r="316" spans="1:17" s="308" customFormat="1" ht="36">
      <c r="A316" s="35" t="s">
        <v>464</v>
      </c>
      <c r="B316" s="336" t="s">
        <v>465</v>
      </c>
      <c r="C316" s="33" t="s">
        <v>21</v>
      </c>
      <c r="D316" s="317">
        <v>10</v>
      </c>
      <c r="E316" s="425"/>
      <c r="F316" s="25">
        <f t="shared" ref="F316" si="24">+D316*E316</f>
        <v>0</v>
      </c>
    </row>
    <row r="317" spans="1:17" ht="15.75">
      <c r="A317" s="1" t="s">
        <v>35</v>
      </c>
      <c r="B317" s="1" t="s">
        <v>57</v>
      </c>
      <c r="C317" s="2"/>
      <c r="D317" s="3" t="s">
        <v>5</v>
      </c>
      <c r="E317" s="407"/>
      <c r="F317" s="4"/>
    </row>
    <row r="318" spans="1:17" ht="15">
      <c r="A318" s="40" t="s">
        <v>36</v>
      </c>
      <c r="B318" s="40" t="s">
        <v>2638</v>
      </c>
      <c r="C318" s="41"/>
      <c r="D318" s="42"/>
      <c r="E318" s="408"/>
      <c r="F318" s="46"/>
    </row>
    <row r="319" spans="1:17" ht="15">
      <c r="A319" s="37" t="s">
        <v>44</v>
      </c>
      <c r="B319" s="37" t="s">
        <v>98</v>
      </c>
      <c r="C319" s="38"/>
      <c r="D319" s="39"/>
      <c r="E319" s="416"/>
      <c r="F319" s="43">
        <f>F326+F484+F514</f>
        <v>0</v>
      </c>
    </row>
    <row r="320" spans="1:17">
      <c r="A320" s="44" t="s">
        <v>219</v>
      </c>
      <c r="B320" s="44" t="s">
        <v>11</v>
      </c>
      <c r="C320" s="36"/>
      <c r="D320" s="45"/>
      <c r="E320" s="417"/>
      <c r="F320" s="67"/>
    </row>
    <row r="321" spans="1:18" ht="25.5">
      <c r="A321" s="311" t="s">
        <v>1413</v>
      </c>
      <c r="B321" s="307" t="s">
        <v>106</v>
      </c>
      <c r="C321" s="21"/>
      <c r="D321" s="68"/>
      <c r="E321" s="418"/>
      <c r="F321" s="31"/>
    </row>
    <row r="322" spans="1:18" ht="36">
      <c r="A322" s="26" t="s">
        <v>1414</v>
      </c>
      <c r="B322" s="309" t="s">
        <v>23</v>
      </c>
      <c r="C322" s="21"/>
      <c r="D322" s="68"/>
      <c r="E322" s="418"/>
      <c r="F322" s="31"/>
    </row>
    <row r="323" spans="1:18" ht="24">
      <c r="A323" s="26" t="s">
        <v>1415</v>
      </c>
      <c r="B323" s="309" t="s">
        <v>1731</v>
      </c>
      <c r="C323" s="21"/>
      <c r="D323" s="68"/>
      <c r="E323" s="418"/>
      <c r="F323" s="31"/>
    </row>
    <row r="324" spans="1:18">
      <c r="A324" s="311" t="s">
        <v>1416</v>
      </c>
      <c r="B324" s="312" t="s">
        <v>12</v>
      </c>
      <c r="C324" s="21"/>
      <c r="D324" s="68"/>
      <c r="E324" s="419"/>
      <c r="F324" s="31"/>
    </row>
    <row r="325" spans="1:18" ht="108">
      <c r="A325" s="26" t="s">
        <v>1417</v>
      </c>
      <c r="B325" s="314" t="s">
        <v>1046</v>
      </c>
      <c r="C325" s="21"/>
      <c r="D325" s="68"/>
      <c r="E325" s="419"/>
      <c r="F325" s="31"/>
    </row>
    <row r="326" spans="1:18" s="30" customFormat="1" ht="25.5">
      <c r="A326" s="44" t="s">
        <v>45</v>
      </c>
      <c r="B326" s="47" t="s">
        <v>2535</v>
      </c>
      <c r="C326" s="36"/>
      <c r="D326" s="45"/>
      <c r="E326" s="417"/>
      <c r="F326" s="67">
        <f>SUM(F327:F483)</f>
        <v>0</v>
      </c>
      <c r="G326" s="28"/>
      <c r="H326" s="29"/>
      <c r="J326" s="29"/>
      <c r="K326" s="29"/>
      <c r="L326" s="29"/>
      <c r="N326" s="29"/>
    </row>
    <row r="327" spans="1:18" s="337" customFormat="1">
      <c r="A327" s="311" t="s">
        <v>1054</v>
      </c>
      <c r="B327" s="312" t="s">
        <v>1055</v>
      </c>
      <c r="C327" s="21"/>
      <c r="D327" s="68"/>
      <c r="E327" s="419"/>
      <c r="F327" s="31"/>
    </row>
    <row r="328" spans="1:18" s="320" customFormat="1" ht="13.5">
      <c r="A328" s="26" t="s">
        <v>1056</v>
      </c>
      <c r="B328" s="32" t="s">
        <v>1057</v>
      </c>
      <c r="C328" s="33" t="s">
        <v>25</v>
      </c>
      <c r="D328" s="315">
        <v>790</v>
      </c>
      <c r="E328" s="425"/>
      <c r="F328" s="25">
        <f>D328*E328</f>
        <v>0</v>
      </c>
      <c r="G328" s="323"/>
      <c r="H328" s="323"/>
      <c r="I328" s="324"/>
      <c r="J328" s="318"/>
      <c r="K328" s="318"/>
      <c r="L328" s="319"/>
      <c r="N328" s="319"/>
      <c r="O328" s="319"/>
      <c r="P328" s="319"/>
      <c r="R328" s="319"/>
    </row>
    <row r="329" spans="1:18" s="308" customFormat="1">
      <c r="A329" s="311" t="s">
        <v>1058</v>
      </c>
      <c r="B329" s="307" t="s">
        <v>1059</v>
      </c>
      <c r="C329" s="21"/>
      <c r="D329" s="68"/>
      <c r="E329" s="418"/>
      <c r="F329" s="31"/>
    </row>
    <row r="330" spans="1:18" s="308" customFormat="1">
      <c r="A330" s="26" t="s">
        <v>1060</v>
      </c>
      <c r="B330" s="32" t="s">
        <v>1061</v>
      </c>
      <c r="C330" s="33" t="s">
        <v>13</v>
      </c>
      <c r="D330" s="315">
        <v>480</v>
      </c>
      <c r="E330" s="425"/>
      <c r="F330" s="25">
        <f>+D330*E330</f>
        <v>0</v>
      </c>
    </row>
    <row r="331" spans="1:18" s="308" customFormat="1">
      <c r="A331" s="26" t="s">
        <v>1062</v>
      </c>
      <c r="B331" s="32" t="s">
        <v>1063</v>
      </c>
      <c r="C331" s="33" t="s">
        <v>13</v>
      </c>
      <c r="D331" s="315">
        <v>24</v>
      </c>
      <c r="E331" s="425"/>
      <c r="F331" s="25">
        <f>+D331*E331</f>
        <v>0</v>
      </c>
    </row>
    <row r="332" spans="1:18" s="308" customFormat="1">
      <c r="A332" s="311" t="s">
        <v>1064</v>
      </c>
      <c r="B332" s="307" t="s">
        <v>1065</v>
      </c>
      <c r="C332" s="21"/>
      <c r="D332" s="68"/>
      <c r="E332" s="418"/>
      <c r="F332" s="31"/>
    </row>
    <row r="333" spans="1:18" s="308" customFormat="1">
      <c r="A333" s="26" t="s">
        <v>1066</v>
      </c>
      <c r="B333" s="32" t="s">
        <v>1067</v>
      </c>
      <c r="C333" s="33" t="s">
        <v>14</v>
      </c>
      <c r="D333" s="315">
        <v>632</v>
      </c>
      <c r="E333" s="425"/>
      <c r="F333" s="25">
        <f>+D333*E333</f>
        <v>0</v>
      </c>
    </row>
    <row r="334" spans="1:18" s="337" customFormat="1" ht="38.25">
      <c r="A334" s="311" t="s">
        <v>1068</v>
      </c>
      <c r="B334" s="307" t="s">
        <v>1732</v>
      </c>
      <c r="C334" s="21"/>
      <c r="D334" s="68"/>
      <c r="E334" s="419"/>
      <c r="F334" s="31"/>
    </row>
    <row r="335" spans="1:18" s="320" customFormat="1" ht="13.5">
      <c r="A335" s="26" t="s">
        <v>1070</v>
      </c>
      <c r="B335" s="32" t="s">
        <v>1733</v>
      </c>
      <c r="C335" s="33" t="s">
        <v>25</v>
      </c>
      <c r="D335" s="315">
        <v>64</v>
      </c>
      <c r="E335" s="425"/>
      <c r="F335" s="25">
        <f t="shared" ref="F335" si="25">D335*E335</f>
        <v>0</v>
      </c>
      <c r="G335" s="323"/>
      <c r="H335" s="323"/>
      <c r="I335" s="324"/>
      <c r="J335" s="318"/>
      <c r="K335" s="318"/>
      <c r="L335" s="319"/>
      <c r="N335" s="319"/>
      <c r="O335" s="319"/>
      <c r="P335" s="319"/>
      <c r="R335" s="319"/>
    </row>
    <row r="336" spans="1:18" s="337" customFormat="1" ht="25.5">
      <c r="A336" s="311" t="s">
        <v>1073</v>
      </c>
      <c r="B336" s="307" t="s">
        <v>1734</v>
      </c>
      <c r="C336" s="21"/>
      <c r="D336" s="68"/>
      <c r="E336" s="419"/>
      <c r="F336" s="31"/>
    </row>
    <row r="337" spans="1:18" s="320" customFormat="1" ht="13.5">
      <c r="A337" s="26" t="s">
        <v>1074</v>
      </c>
      <c r="B337" s="32" t="s">
        <v>1735</v>
      </c>
      <c r="C337" s="33" t="s">
        <v>25</v>
      </c>
      <c r="D337" s="315">
        <v>658</v>
      </c>
      <c r="E337" s="425"/>
      <c r="F337" s="25">
        <f t="shared" ref="F337:F338" si="26">D337*E337</f>
        <v>0</v>
      </c>
      <c r="G337" s="323"/>
      <c r="H337" s="323"/>
      <c r="I337" s="324"/>
      <c r="J337" s="318"/>
      <c r="K337" s="318"/>
      <c r="L337" s="319"/>
      <c r="N337" s="319"/>
      <c r="O337" s="319"/>
      <c r="P337" s="319"/>
      <c r="R337" s="319"/>
    </row>
    <row r="338" spans="1:18" s="320" customFormat="1" ht="13.5">
      <c r="A338" s="26" t="s">
        <v>1736</v>
      </c>
      <c r="B338" s="32" t="s">
        <v>1737</v>
      </c>
      <c r="C338" s="33" t="s">
        <v>25</v>
      </c>
      <c r="D338" s="315">
        <v>20</v>
      </c>
      <c r="E338" s="425"/>
      <c r="F338" s="25">
        <f t="shared" si="26"/>
        <v>0</v>
      </c>
      <c r="G338" s="323"/>
      <c r="H338" s="323"/>
      <c r="I338" s="324"/>
      <c r="J338" s="318"/>
      <c r="K338" s="318"/>
      <c r="L338" s="319"/>
      <c r="N338" s="319"/>
      <c r="O338" s="319"/>
      <c r="P338" s="319"/>
      <c r="R338" s="319"/>
    </row>
    <row r="339" spans="1:18" s="337" customFormat="1" ht="25.5">
      <c r="A339" s="311" t="s">
        <v>1076</v>
      </c>
      <c r="B339" s="307" t="s">
        <v>1738</v>
      </c>
      <c r="C339" s="21"/>
      <c r="D339" s="68"/>
      <c r="E339" s="419"/>
      <c r="F339" s="31"/>
    </row>
    <row r="340" spans="1:18" s="320" customFormat="1" ht="14.25" customHeight="1">
      <c r="A340" s="26" t="s">
        <v>1077</v>
      </c>
      <c r="B340" s="32" t="s">
        <v>1075</v>
      </c>
      <c r="C340" s="33" t="s">
        <v>13</v>
      </c>
      <c r="D340" s="315">
        <v>480</v>
      </c>
      <c r="E340" s="425"/>
      <c r="F340" s="25">
        <f t="shared" ref="F340" si="27">D340*E340</f>
        <v>0</v>
      </c>
      <c r="G340" s="323"/>
      <c r="H340" s="323"/>
      <c r="I340" s="324"/>
      <c r="J340" s="318"/>
      <c r="K340" s="318"/>
      <c r="L340" s="319"/>
      <c r="N340" s="319"/>
      <c r="O340" s="319"/>
      <c r="P340" s="319"/>
      <c r="R340" s="319"/>
    </row>
    <row r="341" spans="1:18" s="337" customFormat="1" ht="38.25">
      <c r="A341" s="311" t="s">
        <v>1078</v>
      </c>
      <c r="B341" s="307" t="s">
        <v>1739</v>
      </c>
      <c r="C341" s="21"/>
      <c r="D341" s="68"/>
      <c r="E341" s="419"/>
      <c r="F341" s="31"/>
    </row>
    <row r="342" spans="1:18" s="320" customFormat="1" ht="13.5">
      <c r="A342" s="26" t="s">
        <v>1080</v>
      </c>
      <c r="B342" s="32" t="s">
        <v>1081</v>
      </c>
      <c r="C342" s="33" t="s">
        <v>21</v>
      </c>
      <c r="D342" s="317">
        <v>1</v>
      </c>
      <c r="E342" s="425"/>
      <c r="F342" s="25">
        <f t="shared" ref="F342:F348" si="28">D342*E342</f>
        <v>0</v>
      </c>
      <c r="G342" s="323"/>
      <c r="H342" s="323"/>
      <c r="I342" s="324"/>
      <c r="J342" s="318"/>
      <c r="K342" s="318"/>
      <c r="L342" s="319"/>
      <c r="N342" s="319"/>
      <c r="O342" s="319"/>
      <c r="P342" s="319"/>
      <c r="R342" s="319"/>
    </row>
    <row r="343" spans="1:18" s="320" customFormat="1" ht="13.5">
      <c r="A343" s="26" t="s">
        <v>1082</v>
      </c>
      <c r="B343" s="32" t="s">
        <v>1083</v>
      </c>
      <c r="C343" s="33" t="s">
        <v>21</v>
      </c>
      <c r="D343" s="317">
        <v>1</v>
      </c>
      <c r="E343" s="425"/>
      <c r="F343" s="25">
        <f t="shared" si="28"/>
        <v>0</v>
      </c>
      <c r="G343" s="323"/>
      <c r="H343" s="323"/>
      <c r="I343" s="324"/>
      <c r="J343" s="318"/>
      <c r="K343" s="318"/>
      <c r="L343" s="319"/>
      <c r="N343" s="319"/>
      <c r="O343" s="319"/>
      <c r="P343" s="319"/>
      <c r="R343" s="319"/>
    </row>
    <row r="344" spans="1:18" s="320" customFormat="1" ht="13.5">
      <c r="A344" s="26" t="s">
        <v>1084</v>
      </c>
      <c r="B344" s="32" t="s">
        <v>1085</v>
      </c>
      <c r="C344" s="33" t="s">
        <v>21</v>
      </c>
      <c r="D344" s="317">
        <v>1</v>
      </c>
      <c r="E344" s="425"/>
      <c r="F344" s="25">
        <f t="shared" si="28"/>
        <v>0</v>
      </c>
      <c r="G344" s="323"/>
      <c r="H344" s="323"/>
      <c r="I344" s="324"/>
      <c r="J344" s="318"/>
      <c r="K344" s="318"/>
      <c r="L344" s="319"/>
      <c r="N344" s="319"/>
      <c r="O344" s="319"/>
      <c r="P344" s="319"/>
      <c r="R344" s="319"/>
    </row>
    <row r="345" spans="1:18" s="320" customFormat="1" ht="13.5">
      <c r="A345" s="26" t="s">
        <v>1086</v>
      </c>
      <c r="B345" s="32" t="s">
        <v>1740</v>
      </c>
      <c r="C345" s="33" t="s">
        <v>21</v>
      </c>
      <c r="D345" s="317">
        <v>1</v>
      </c>
      <c r="E345" s="425"/>
      <c r="F345" s="25">
        <f t="shared" si="28"/>
        <v>0</v>
      </c>
      <c r="G345" s="323"/>
      <c r="H345" s="323"/>
      <c r="I345" s="324"/>
      <c r="J345" s="318"/>
      <c r="K345" s="318"/>
      <c r="L345" s="319"/>
      <c r="N345" s="319"/>
      <c r="O345" s="319"/>
      <c r="P345" s="319"/>
      <c r="R345" s="319"/>
    </row>
    <row r="346" spans="1:18" s="320" customFormat="1" ht="13.5">
      <c r="A346" s="26" t="s">
        <v>1087</v>
      </c>
      <c r="B346" s="32" t="s">
        <v>1088</v>
      </c>
      <c r="C346" s="33" t="s">
        <v>21</v>
      </c>
      <c r="D346" s="317">
        <v>2</v>
      </c>
      <c r="E346" s="425"/>
      <c r="F346" s="25">
        <f t="shared" si="28"/>
        <v>0</v>
      </c>
      <c r="G346" s="323"/>
      <c r="H346" s="323"/>
      <c r="I346" s="324"/>
      <c r="J346" s="318"/>
      <c r="K346" s="318"/>
      <c r="L346" s="319"/>
      <c r="N346" s="319"/>
      <c r="O346" s="319"/>
      <c r="P346" s="319"/>
      <c r="R346" s="319"/>
    </row>
    <row r="347" spans="1:18" s="320" customFormat="1" ht="13.5">
      <c r="A347" s="26" t="s">
        <v>1089</v>
      </c>
      <c r="B347" s="32" t="s">
        <v>1741</v>
      </c>
      <c r="C347" s="33" t="s">
        <v>21</v>
      </c>
      <c r="D347" s="317">
        <v>1</v>
      </c>
      <c r="E347" s="425"/>
      <c r="F347" s="25">
        <f t="shared" si="28"/>
        <v>0</v>
      </c>
      <c r="G347" s="323"/>
      <c r="H347" s="323"/>
      <c r="I347" s="324"/>
      <c r="J347" s="318"/>
      <c r="K347" s="318"/>
      <c r="L347" s="319"/>
      <c r="N347" s="319"/>
      <c r="O347" s="319"/>
      <c r="P347" s="319"/>
      <c r="R347" s="319"/>
    </row>
    <row r="348" spans="1:18" s="320" customFormat="1" ht="13.5">
      <c r="A348" s="26" t="s">
        <v>1091</v>
      </c>
      <c r="B348" s="32" t="s">
        <v>1742</v>
      </c>
      <c r="C348" s="33" t="s">
        <v>21</v>
      </c>
      <c r="D348" s="317">
        <v>1</v>
      </c>
      <c r="E348" s="425"/>
      <c r="F348" s="25">
        <f t="shared" si="28"/>
        <v>0</v>
      </c>
      <c r="G348" s="323"/>
      <c r="H348" s="323"/>
      <c r="I348" s="324"/>
      <c r="J348" s="318"/>
      <c r="K348" s="318"/>
      <c r="L348" s="319"/>
      <c r="N348" s="319"/>
      <c r="O348" s="319"/>
      <c r="P348" s="319"/>
      <c r="R348" s="319"/>
    </row>
    <row r="349" spans="1:18" s="337" customFormat="1" ht="25.5">
      <c r="A349" s="311" t="s">
        <v>1092</v>
      </c>
      <c r="B349" s="307" t="s">
        <v>1743</v>
      </c>
      <c r="C349" s="21"/>
      <c r="D349" s="74"/>
      <c r="E349" s="419"/>
      <c r="F349" s="31"/>
    </row>
    <row r="350" spans="1:18" s="320" customFormat="1" ht="13.5">
      <c r="A350" s="26" t="s">
        <v>1093</v>
      </c>
      <c r="B350" s="32" t="s">
        <v>1094</v>
      </c>
      <c r="C350" s="33" t="s">
        <v>21</v>
      </c>
      <c r="D350" s="317">
        <v>4</v>
      </c>
      <c r="E350" s="425"/>
      <c r="F350" s="25">
        <f t="shared" ref="F350:F351" si="29">D350*E350</f>
        <v>0</v>
      </c>
      <c r="G350" s="323"/>
      <c r="H350" s="323"/>
      <c r="I350" s="324"/>
      <c r="J350" s="318"/>
      <c r="K350" s="318"/>
      <c r="L350" s="319"/>
      <c r="N350" s="319"/>
      <c r="O350" s="319"/>
      <c r="P350" s="319"/>
      <c r="R350" s="319"/>
    </row>
    <row r="351" spans="1:18" s="320" customFormat="1" ht="13.5">
      <c r="A351" s="26" t="s">
        <v>1095</v>
      </c>
      <c r="B351" s="32" t="s">
        <v>1096</v>
      </c>
      <c r="C351" s="33" t="s">
        <v>21</v>
      </c>
      <c r="D351" s="317">
        <v>1</v>
      </c>
      <c r="E351" s="425"/>
      <c r="F351" s="25">
        <f t="shared" si="29"/>
        <v>0</v>
      </c>
      <c r="G351" s="323"/>
      <c r="H351" s="323"/>
      <c r="I351" s="324"/>
      <c r="J351" s="318"/>
      <c r="K351" s="318"/>
      <c r="L351" s="319"/>
      <c r="N351" s="319"/>
      <c r="O351" s="319"/>
      <c r="P351" s="319"/>
      <c r="R351" s="319"/>
    </row>
    <row r="352" spans="1:18" s="337" customFormat="1" ht="38.25">
      <c r="A352" s="311" t="s">
        <v>1097</v>
      </c>
      <c r="B352" s="307" t="s">
        <v>1744</v>
      </c>
      <c r="C352" s="21"/>
      <c r="D352" s="74"/>
      <c r="E352" s="419"/>
      <c r="F352" s="31"/>
    </row>
    <row r="353" spans="1:18" s="320" customFormat="1" ht="13.5">
      <c r="A353" s="26" t="s">
        <v>1098</v>
      </c>
      <c r="B353" s="32" t="s">
        <v>1099</v>
      </c>
      <c r="C353" s="33" t="s">
        <v>21</v>
      </c>
      <c r="D353" s="317">
        <v>15</v>
      </c>
      <c r="E353" s="425"/>
      <c r="F353" s="25">
        <f>D353*E353</f>
        <v>0</v>
      </c>
      <c r="G353" s="323"/>
      <c r="H353" s="323"/>
      <c r="I353" s="324"/>
      <c r="J353" s="318"/>
      <c r="K353" s="318"/>
      <c r="L353" s="319"/>
      <c r="N353" s="319"/>
      <c r="O353" s="319"/>
      <c r="P353" s="319"/>
      <c r="R353" s="319"/>
    </row>
    <row r="354" spans="1:18" s="337" customFormat="1" ht="25.5">
      <c r="A354" s="311" t="s">
        <v>1100</v>
      </c>
      <c r="B354" s="312" t="s">
        <v>2758</v>
      </c>
      <c r="C354" s="21"/>
      <c r="D354" s="74"/>
      <c r="E354" s="419"/>
      <c r="F354" s="31"/>
    </row>
    <row r="355" spans="1:18" s="320" customFormat="1" ht="36">
      <c r="A355" s="26" t="s">
        <v>1102</v>
      </c>
      <c r="B355" s="32" t="s">
        <v>2757</v>
      </c>
      <c r="C355" s="33" t="s">
        <v>21</v>
      </c>
      <c r="D355" s="321">
        <v>1</v>
      </c>
      <c r="E355" s="425"/>
      <c r="F355" s="25">
        <f t="shared" ref="F355:F356" si="30">D355*E355</f>
        <v>0</v>
      </c>
      <c r="G355" s="323"/>
      <c r="H355" s="323"/>
      <c r="I355" s="324"/>
      <c r="J355" s="318"/>
      <c r="K355" s="318"/>
      <c r="L355" s="319"/>
      <c r="N355" s="319"/>
      <c r="O355" s="319"/>
      <c r="P355" s="319"/>
      <c r="R355" s="319"/>
    </row>
    <row r="356" spans="1:18" s="320" customFormat="1" ht="13.5">
      <c r="A356" s="26" t="s">
        <v>1745</v>
      </c>
      <c r="B356" s="92" t="s">
        <v>1746</v>
      </c>
      <c r="C356" s="33" t="s">
        <v>21</v>
      </c>
      <c r="D356" s="321">
        <v>2</v>
      </c>
      <c r="E356" s="425"/>
      <c r="F356" s="25">
        <f t="shared" si="30"/>
        <v>0</v>
      </c>
      <c r="G356" s="323"/>
      <c r="H356" s="323"/>
      <c r="I356" s="324"/>
      <c r="J356" s="318"/>
      <c r="K356" s="318"/>
      <c r="L356" s="319"/>
      <c r="N356" s="319"/>
      <c r="O356" s="319"/>
      <c r="P356" s="319"/>
      <c r="R356" s="319"/>
    </row>
    <row r="357" spans="1:18" s="320" customFormat="1" ht="382.5">
      <c r="A357" s="88" t="s">
        <v>1747</v>
      </c>
      <c r="B357" s="89" t="s">
        <v>1748</v>
      </c>
      <c r="C357" s="33"/>
      <c r="D357" s="310"/>
      <c r="E357" s="421"/>
      <c r="F357" s="25"/>
      <c r="G357" s="323"/>
      <c r="H357" s="323"/>
      <c r="I357" s="324"/>
      <c r="J357" s="318"/>
      <c r="K357" s="318"/>
      <c r="L357" s="319"/>
      <c r="N357" s="319"/>
      <c r="O357" s="319"/>
      <c r="P357" s="319"/>
      <c r="R357" s="319"/>
    </row>
    <row r="358" spans="1:18" s="320" customFormat="1" ht="281.25">
      <c r="A358" s="88" t="s">
        <v>1749</v>
      </c>
      <c r="B358" s="89" t="s">
        <v>1750</v>
      </c>
      <c r="C358" s="33"/>
      <c r="D358" s="310"/>
      <c r="E358" s="421"/>
      <c r="F358" s="25"/>
      <c r="G358" s="323"/>
      <c r="H358" s="323"/>
      <c r="I358" s="324"/>
      <c r="J358" s="318"/>
      <c r="K358" s="318"/>
      <c r="L358" s="319"/>
      <c r="N358" s="319"/>
      <c r="O358" s="319"/>
      <c r="P358" s="319"/>
      <c r="R358" s="319"/>
    </row>
    <row r="359" spans="1:18" s="320" customFormat="1" ht="303.75">
      <c r="A359" s="88" t="s">
        <v>1751</v>
      </c>
      <c r="B359" s="89" t="s">
        <v>1752</v>
      </c>
      <c r="C359" s="33"/>
      <c r="D359" s="310"/>
      <c r="E359" s="421"/>
      <c r="F359" s="25"/>
      <c r="G359" s="323"/>
      <c r="H359" s="323"/>
      <c r="I359" s="324"/>
      <c r="J359" s="318"/>
      <c r="K359" s="318"/>
      <c r="L359" s="319"/>
      <c r="N359" s="319"/>
      <c r="O359" s="319"/>
      <c r="P359" s="319"/>
      <c r="R359" s="319"/>
    </row>
    <row r="360" spans="1:18" s="320" customFormat="1" ht="13.5">
      <c r="A360" s="26" t="s">
        <v>1753</v>
      </c>
      <c r="B360" s="92" t="s">
        <v>1754</v>
      </c>
      <c r="C360" s="33" t="s">
        <v>26</v>
      </c>
      <c r="D360" s="321">
        <v>2</v>
      </c>
      <c r="E360" s="425"/>
      <c r="F360" s="25">
        <f>D360*E360</f>
        <v>0</v>
      </c>
      <c r="G360" s="323"/>
      <c r="H360" s="323"/>
      <c r="I360" s="324"/>
      <c r="J360" s="318"/>
      <c r="K360" s="318"/>
      <c r="L360" s="319"/>
      <c r="N360" s="319"/>
      <c r="O360" s="319"/>
      <c r="P360" s="319"/>
      <c r="R360" s="319"/>
    </row>
    <row r="361" spans="1:18" s="320" customFormat="1" ht="67.5">
      <c r="A361" s="88" t="s">
        <v>1755</v>
      </c>
      <c r="B361" s="89" t="s">
        <v>1756</v>
      </c>
      <c r="C361" s="33"/>
      <c r="D361" s="310"/>
      <c r="E361" s="421"/>
      <c r="F361" s="25"/>
      <c r="G361" s="323"/>
      <c r="H361" s="323"/>
      <c r="I361" s="324"/>
      <c r="J361" s="318"/>
      <c r="K361" s="318"/>
      <c r="L361" s="319"/>
      <c r="N361" s="319"/>
      <c r="O361" s="319"/>
      <c r="P361" s="319"/>
      <c r="R361" s="319"/>
    </row>
    <row r="362" spans="1:18" s="320" customFormat="1" ht="191.25">
      <c r="A362" s="88" t="s">
        <v>1757</v>
      </c>
      <c r="B362" s="89" t="s">
        <v>1758</v>
      </c>
      <c r="C362" s="33"/>
      <c r="D362" s="310"/>
      <c r="E362" s="421"/>
      <c r="F362" s="25"/>
      <c r="G362" s="323"/>
      <c r="H362" s="323"/>
      <c r="I362" s="324"/>
      <c r="J362" s="318"/>
      <c r="K362" s="318"/>
      <c r="L362" s="319"/>
      <c r="N362" s="319"/>
      <c r="O362" s="319"/>
      <c r="P362" s="319"/>
      <c r="R362" s="319"/>
    </row>
    <row r="363" spans="1:18" s="320" customFormat="1" ht="33.75">
      <c r="A363" s="88" t="s">
        <v>1759</v>
      </c>
      <c r="B363" s="89" t="s">
        <v>1760</v>
      </c>
      <c r="C363" s="33"/>
      <c r="D363" s="310"/>
      <c r="E363" s="421"/>
      <c r="F363" s="25"/>
      <c r="G363" s="323"/>
      <c r="H363" s="323"/>
      <c r="I363" s="324"/>
      <c r="J363" s="318"/>
      <c r="K363" s="318"/>
      <c r="L363" s="319"/>
      <c r="N363" s="319"/>
      <c r="O363" s="319"/>
      <c r="P363" s="319"/>
      <c r="R363" s="319"/>
    </row>
    <row r="364" spans="1:18" s="320" customFormat="1" ht="33.75">
      <c r="A364" s="88" t="s">
        <v>1761</v>
      </c>
      <c r="B364" s="89" t="s">
        <v>1762</v>
      </c>
      <c r="C364" s="33"/>
      <c r="D364" s="310"/>
      <c r="E364" s="421"/>
      <c r="F364" s="25"/>
      <c r="G364" s="323"/>
      <c r="H364" s="323"/>
      <c r="I364" s="324"/>
      <c r="J364" s="318"/>
      <c r="K364" s="318"/>
      <c r="L364" s="319"/>
      <c r="N364" s="319"/>
      <c r="O364" s="319"/>
      <c r="P364" s="319"/>
      <c r="R364" s="319"/>
    </row>
    <row r="365" spans="1:18" s="320" customFormat="1" ht="13.5">
      <c r="A365" s="88" t="s">
        <v>1763</v>
      </c>
      <c r="B365" s="89" t="s">
        <v>1764</v>
      </c>
      <c r="C365" s="33"/>
      <c r="D365" s="310"/>
      <c r="E365" s="421"/>
      <c r="F365" s="25"/>
      <c r="G365" s="323"/>
      <c r="H365" s="323"/>
      <c r="I365" s="324"/>
      <c r="J365" s="318"/>
      <c r="K365" s="318"/>
      <c r="L365" s="319"/>
      <c r="N365" s="319"/>
      <c r="O365" s="319"/>
      <c r="P365" s="319"/>
      <c r="R365" s="319"/>
    </row>
    <row r="366" spans="1:18" s="320" customFormat="1" ht="120">
      <c r="A366" s="26" t="s">
        <v>1765</v>
      </c>
      <c r="B366" s="32" t="s">
        <v>2466</v>
      </c>
      <c r="C366" s="33" t="s">
        <v>21</v>
      </c>
      <c r="D366" s="321">
        <v>1</v>
      </c>
      <c r="E366" s="425"/>
      <c r="F366" s="25">
        <f t="shared" ref="F366:F378" si="31">D366*E366</f>
        <v>0</v>
      </c>
      <c r="G366" s="323"/>
      <c r="H366" s="323"/>
      <c r="I366" s="324"/>
      <c r="J366" s="318"/>
      <c r="K366" s="318"/>
      <c r="L366" s="319"/>
      <c r="N366" s="319"/>
      <c r="O366" s="319"/>
      <c r="P366" s="319"/>
      <c r="R366" s="319"/>
    </row>
    <row r="367" spans="1:18" s="320" customFormat="1" ht="108">
      <c r="A367" s="26" t="s">
        <v>1766</v>
      </c>
      <c r="B367" s="32" t="s">
        <v>1767</v>
      </c>
      <c r="C367" s="33" t="s">
        <v>21</v>
      </c>
      <c r="D367" s="321">
        <v>1</v>
      </c>
      <c r="E367" s="425"/>
      <c r="F367" s="25">
        <f t="shared" si="31"/>
        <v>0</v>
      </c>
      <c r="G367" s="323"/>
      <c r="H367" s="323"/>
      <c r="I367" s="324"/>
      <c r="J367" s="318"/>
      <c r="K367" s="318"/>
      <c r="L367" s="319"/>
      <c r="N367" s="319"/>
      <c r="O367" s="319"/>
      <c r="P367" s="319"/>
      <c r="R367" s="319"/>
    </row>
    <row r="368" spans="1:18" s="320" customFormat="1" ht="108">
      <c r="A368" s="26" t="s">
        <v>1768</v>
      </c>
      <c r="B368" s="32" t="s">
        <v>1769</v>
      </c>
      <c r="C368" s="33" t="s">
        <v>21</v>
      </c>
      <c r="D368" s="321">
        <v>2</v>
      </c>
      <c r="E368" s="425"/>
      <c r="F368" s="25">
        <f t="shared" si="31"/>
        <v>0</v>
      </c>
      <c r="G368" s="323"/>
      <c r="H368" s="323"/>
      <c r="I368" s="324"/>
      <c r="J368" s="318"/>
      <c r="K368" s="318"/>
      <c r="L368" s="319"/>
      <c r="N368" s="319"/>
      <c r="O368" s="319"/>
      <c r="P368" s="319"/>
      <c r="R368" s="319"/>
    </row>
    <row r="369" spans="1:18" s="320" customFormat="1" ht="120">
      <c r="A369" s="26" t="s">
        <v>1770</v>
      </c>
      <c r="B369" s="32" t="s">
        <v>1771</v>
      </c>
      <c r="C369" s="33" t="s">
        <v>21</v>
      </c>
      <c r="D369" s="321">
        <v>2</v>
      </c>
      <c r="E369" s="425"/>
      <c r="F369" s="25">
        <f t="shared" si="31"/>
        <v>0</v>
      </c>
      <c r="G369" s="323"/>
      <c r="H369" s="323"/>
      <c r="I369" s="324"/>
      <c r="J369" s="318"/>
      <c r="K369" s="318"/>
      <c r="L369" s="319"/>
      <c r="N369" s="319"/>
      <c r="O369" s="319"/>
      <c r="P369" s="319"/>
      <c r="R369" s="319"/>
    </row>
    <row r="370" spans="1:18" s="320" customFormat="1" ht="60">
      <c r="A370" s="26" t="s">
        <v>1772</v>
      </c>
      <c r="B370" s="32" t="s">
        <v>1773</v>
      </c>
      <c r="C370" s="33" t="s">
        <v>21</v>
      </c>
      <c r="D370" s="321">
        <v>1</v>
      </c>
      <c r="E370" s="425"/>
      <c r="F370" s="25">
        <f t="shared" si="31"/>
        <v>0</v>
      </c>
      <c r="G370" s="323"/>
      <c r="H370" s="323"/>
      <c r="I370" s="324"/>
      <c r="J370" s="318"/>
      <c r="K370" s="318"/>
      <c r="L370" s="319"/>
      <c r="N370" s="319"/>
      <c r="O370" s="319"/>
      <c r="P370" s="319"/>
      <c r="R370" s="319"/>
    </row>
    <row r="371" spans="1:18" s="320" customFormat="1" ht="48">
      <c r="A371" s="26" t="s">
        <v>1774</v>
      </c>
      <c r="B371" s="32" t="s">
        <v>1775</v>
      </c>
      <c r="C371" s="33" t="s">
        <v>21</v>
      </c>
      <c r="D371" s="321">
        <v>2</v>
      </c>
      <c r="E371" s="425"/>
      <c r="F371" s="25">
        <f t="shared" si="31"/>
        <v>0</v>
      </c>
      <c r="G371" s="323"/>
      <c r="H371" s="323"/>
      <c r="I371" s="324"/>
      <c r="J371" s="318"/>
      <c r="K371" s="318"/>
      <c r="L371" s="319"/>
      <c r="N371" s="319"/>
      <c r="O371" s="319"/>
      <c r="P371" s="319"/>
      <c r="R371" s="319"/>
    </row>
    <row r="372" spans="1:18" s="320" customFormat="1" ht="48">
      <c r="A372" s="26" t="s">
        <v>1776</v>
      </c>
      <c r="B372" s="32" t="s">
        <v>1777</v>
      </c>
      <c r="C372" s="33" t="s">
        <v>21</v>
      </c>
      <c r="D372" s="321">
        <v>1</v>
      </c>
      <c r="E372" s="425"/>
      <c r="F372" s="25">
        <f t="shared" si="31"/>
        <v>0</v>
      </c>
      <c r="G372" s="323"/>
      <c r="H372" s="323"/>
      <c r="I372" s="324"/>
      <c r="J372" s="318"/>
      <c r="K372" s="318"/>
      <c r="L372" s="319"/>
      <c r="N372" s="319"/>
      <c r="O372" s="319"/>
      <c r="P372" s="319"/>
      <c r="R372" s="319"/>
    </row>
    <row r="373" spans="1:18" s="320" customFormat="1" ht="60">
      <c r="A373" s="26" t="s">
        <v>1778</v>
      </c>
      <c r="B373" s="32" t="s">
        <v>1779</v>
      </c>
      <c r="C373" s="33" t="s">
        <v>21</v>
      </c>
      <c r="D373" s="321">
        <v>1</v>
      </c>
      <c r="E373" s="425"/>
      <c r="F373" s="25">
        <f t="shared" si="31"/>
        <v>0</v>
      </c>
      <c r="G373" s="323"/>
      <c r="H373" s="323"/>
      <c r="I373" s="324"/>
      <c r="J373" s="318"/>
      <c r="K373" s="318"/>
      <c r="L373" s="319"/>
      <c r="N373" s="319"/>
      <c r="O373" s="319"/>
      <c r="P373" s="319"/>
      <c r="R373" s="319"/>
    </row>
    <row r="374" spans="1:18" s="320" customFormat="1" ht="36">
      <c r="A374" s="26" t="s">
        <v>1780</v>
      </c>
      <c r="B374" s="32" t="s">
        <v>1781</v>
      </c>
      <c r="C374" s="33" t="s">
        <v>21</v>
      </c>
      <c r="D374" s="321">
        <v>2</v>
      </c>
      <c r="E374" s="425"/>
      <c r="F374" s="25">
        <f t="shared" si="31"/>
        <v>0</v>
      </c>
      <c r="G374" s="323"/>
      <c r="H374" s="323"/>
      <c r="I374" s="324"/>
      <c r="J374" s="318"/>
      <c r="K374" s="318"/>
      <c r="L374" s="319"/>
      <c r="N374" s="319"/>
      <c r="O374" s="319"/>
      <c r="P374" s="319"/>
      <c r="R374" s="319"/>
    </row>
    <row r="375" spans="1:18" s="320" customFormat="1" ht="24">
      <c r="A375" s="26" t="s">
        <v>1782</v>
      </c>
      <c r="B375" s="32" t="s">
        <v>1783</v>
      </c>
      <c r="C375" s="33" t="s">
        <v>488</v>
      </c>
      <c r="D375" s="321">
        <v>2</v>
      </c>
      <c r="E375" s="425"/>
      <c r="F375" s="25">
        <f t="shared" si="31"/>
        <v>0</v>
      </c>
      <c r="G375" s="323"/>
      <c r="H375" s="323"/>
      <c r="I375" s="324"/>
      <c r="J375" s="318"/>
      <c r="K375" s="318"/>
      <c r="L375" s="319"/>
      <c r="N375" s="319"/>
      <c r="O375" s="319"/>
      <c r="P375" s="319"/>
      <c r="R375" s="319"/>
    </row>
    <row r="376" spans="1:18" s="320" customFormat="1" ht="13.5">
      <c r="A376" s="26" t="s">
        <v>1784</v>
      </c>
      <c r="B376" s="32" t="s">
        <v>1785</v>
      </c>
      <c r="C376" s="33" t="s">
        <v>21</v>
      </c>
      <c r="D376" s="321">
        <v>1</v>
      </c>
      <c r="E376" s="425"/>
      <c r="F376" s="25">
        <f t="shared" si="31"/>
        <v>0</v>
      </c>
      <c r="G376" s="323"/>
      <c r="H376" s="323"/>
      <c r="I376" s="324"/>
      <c r="J376" s="318"/>
      <c r="K376" s="318"/>
      <c r="L376" s="319"/>
      <c r="N376" s="319"/>
      <c r="O376" s="319"/>
      <c r="P376" s="319"/>
      <c r="R376" s="319"/>
    </row>
    <row r="377" spans="1:18" s="320" customFormat="1" ht="24">
      <c r="A377" s="26" t="s">
        <v>1786</v>
      </c>
      <c r="B377" s="32" t="s">
        <v>1787</v>
      </c>
      <c r="C377" s="33" t="s">
        <v>21</v>
      </c>
      <c r="D377" s="321">
        <v>1</v>
      </c>
      <c r="E377" s="425"/>
      <c r="F377" s="25">
        <f t="shared" si="31"/>
        <v>0</v>
      </c>
      <c r="G377" s="323"/>
      <c r="H377" s="323"/>
      <c r="I377" s="324"/>
      <c r="J377" s="318"/>
      <c r="K377" s="318"/>
      <c r="L377" s="319"/>
      <c r="N377" s="319"/>
      <c r="O377" s="319"/>
      <c r="P377" s="319"/>
      <c r="R377" s="319"/>
    </row>
    <row r="378" spans="1:18" s="320" customFormat="1" ht="27" customHeight="1">
      <c r="A378" s="26" t="s">
        <v>1788</v>
      </c>
      <c r="B378" s="32" t="s">
        <v>1789</v>
      </c>
      <c r="C378" s="33" t="s">
        <v>21</v>
      </c>
      <c r="D378" s="321">
        <v>1</v>
      </c>
      <c r="E378" s="425"/>
      <c r="F378" s="25">
        <f t="shared" si="31"/>
        <v>0</v>
      </c>
      <c r="G378" s="323"/>
      <c r="H378" s="323"/>
      <c r="I378" s="324"/>
      <c r="J378" s="318"/>
      <c r="K378" s="318"/>
      <c r="L378" s="319"/>
      <c r="N378" s="319"/>
      <c r="O378" s="319"/>
      <c r="P378" s="319"/>
      <c r="R378" s="319"/>
    </row>
    <row r="379" spans="1:18" s="320" customFormat="1" ht="25.5">
      <c r="A379" s="311" t="s">
        <v>1103</v>
      </c>
      <c r="B379" s="312" t="s">
        <v>2759</v>
      </c>
      <c r="C379" s="21"/>
      <c r="D379" s="74"/>
      <c r="E379" s="419"/>
      <c r="F379" s="31"/>
      <c r="G379" s="323"/>
      <c r="H379" s="323"/>
      <c r="I379" s="324"/>
      <c r="J379" s="318"/>
      <c r="K379" s="318"/>
      <c r="L379" s="319"/>
      <c r="N379" s="319"/>
      <c r="O379" s="319"/>
      <c r="P379" s="319"/>
      <c r="R379" s="319"/>
    </row>
    <row r="380" spans="1:18" s="320" customFormat="1" ht="36">
      <c r="A380" s="26" t="s">
        <v>1104</v>
      </c>
      <c r="B380" s="32" t="s">
        <v>2761</v>
      </c>
      <c r="C380" s="33" t="s">
        <v>21</v>
      </c>
      <c r="D380" s="321">
        <v>1</v>
      </c>
      <c r="E380" s="425"/>
      <c r="F380" s="25">
        <f t="shared" ref="F380:F381" si="32">D380*E380</f>
        <v>0</v>
      </c>
      <c r="G380" s="323"/>
      <c r="H380" s="323"/>
      <c r="I380" s="324"/>
      <c r="J380" s="318"/>
      <c r="K380" s="318"/>
      <c r="L380" s="319"/>
      <c r="N380" s="319"/>
      <c r="O380" s="319"/>
      <c r="P380" s="319"/>
      <c r="R380" s="319"/>
    </row>
    <row r="381" spans="1:18" s="320" customFormat="1" ht="13.5">
      <c r="A381" s="26" t="s">
        <v>1790</v>
      </c>
      <c r="B381" s="92" t="s">
        <v>1746</v>
      </c>
      <c r="C381" s="33" t="s">
        <v>21</v>
      </c>
      <c r="D381" s="321">
        <v>2</v>
      </c>
      <c r="E381" s="425"/>
      <c r="F381" s="25">
        <f t="shared" si="32"/>
        <v>0</v>
      </c>
      <c r="G381" s="323"/>
      <c r="H381" s="323"/>
      <c r="I381" s="324"/>
      <c r="J381" s="318"/>
      <c r="K381" s="318"/>
      <c r="L381" s="319"/>
      <c r="N381" s="319"/>
      <c r="O381" s="319"/>
      <c r="P381" s="319"/>
      <c r="R381" s="319"/>
    </row>
    <row r="382" spans="1:18" s="320" customFormat="1" ht="101.25">
      <c r="A382" s="88" t="s">
        <v>1791</v>
      </c>
      <c r="B382" s="89" t="s">
        <v>1792</v>
      </c>
      <c r="C382" s="33"/>
      <c r="D382" s="310"/>
      <c r="E382" s="421"/>
      <c r="F382" s="25"/>
      <c r="G382" s="323"/>
      <c r="H382" s="323"/>
      <c r="I382" s="324"/>
      <c r="J382" s="318"/>
      <c r="K382" s="318"/>
      <c r="L382" s="319"/>
      <c r="N382" s="319"/>
      <c r="O382" s="319"/>
      <c r="P382" s="319"/>
      <c r="R382" s="319"/>
    </row>
    <row r="383" spans="1:18" s="320" customFormat="1" ht="247.5">
      <c r="A383" s="88" t="s">
        <v>1793</v>
      </c>
      <c r="B383" s="89" t="s">
        <v>1794</v>
      </c>
      <c r="C383" s="33"/>
      <c r="D383" s="310"/>
      <c r="E383" s="421"/>
      <c r="F383" s="25"/>
      <c r="G383" s="323"/>
      <c r="H383" s="323"/>
      <c r="I383" s="324"/>
      <c r="J383" s="318"/>
      <c r="K383" s="318"/>
      <c r="L383" s="319"/>
      <c r="N383" s="319"/>
      <c r="O383" s="319"/>
      <c r="P383" s="319"/>
      <c r="R383" s="319"/>
    </row>
    <row r="384" spans="1:18" s="320" customFormat="1" ht="281.25">
      <c r="A384" s="88" t="s">
        <v>1795</v>
      </c>
      <c r="B384" s="89" t="s">
        <v>1796</v>
      </c>
      <c r="C384" s="33"/>
      <c r="D384" s="310"/>
      <c r="E384" s="421"/>
      <c r="F384" s="25"/>
      <c r="G384" s="323"/>
      <c r="H384" s="323"/>
      <c r="I384" s="324"/>
      <c r="J384" s="318"/>
      <c r="K384" s="318"/>
      <c r="L384" s="319"/>
      <c r="N384" s="319"/>
      <c r="O384" s="319"/>
      <c r="P384" s="319"/>
      <c r="R384" s="319"/>
    </row>
    <row r="385" spans="1:18" s="320" customFormat="1" ht="33.75">
      <c r="A385" s="88" t="s">
        <v>1797</v>
      </c>
      <c r="B385" s="89" t="s">
        <v>1798</v>
      </c>
      <c r="C385" s="33"/>
      <c r="D385" s="310"/>
      <c r="E385" s="421"/>
      <c r="F385" s="25"/>
      <c r="G385" s="323"/>
      <c r="H385" s="323"/>
      <c r="I385" s="324"/>
      <c r="J385" s="318"/>
      <c r="K385" s="318"/>
      <c r="L385" s="319"/>
      <c r="N385" s="319"/>
      <c r="O385" s="319"/>
      <c r="P385" s="319"/>
      <c r="R385" s="319"/>
    </row>
    <row r="386" spans="1:18" s="320" customFormat="1" ht="13.5">
      <c r="A386" s="26" t="s">
        <v>1799</v>
      </c>
      <c r="B386" s="32" t="s">
        <v>1754</v>
      </c>
      <c r="C386" s="33" t="s">
        <v>26</v>
      </c>
      <c r="D386" s="321">
        <v>2</v>
      </c>
      <c r="E386" s="425"/>
      <c r="F386" s="25">
        <f t="shared" ref="F386" si="33">D386*E386</f>
        <v>0</v>
      </c>
      <c r="G386" s="323"/>
      <c r="H386" s="323"/>
      <c r="I386" s="324"/>
      <c r="J386" s="318"/>
      <c r="K386" s="318"/>
      <c r="L386" s="319"/>
      <c r="N386" s="319"/>
      <c r="O386" s="319"/>
      <c r="P386" s="319"/>
      <c r="R386" s="319"/>
    </row>
    <row r="387" spans="1:18" s="320" customFormat="1" ht="78.75">
      <c r="A387" s="88" t="s">
        <v>1800</v>
      </c>
      <c r="B387" s="89" t="s">
        <v>1801</v>
      </c>
      <c r="C387" s="33"/>
      <c r="D387" s="310"/>
      <c r="E387" s="421"/>
      <c r="F387" s="25"/>
      <c r="G387" s="323"/>
      <c r="H387" s="323"/>
      <c r="I387" s="324"/>
      <c r="J387" s="318"/>
      <c r="K387" s="318"/>
      <c r="L387" s="319"/>
      <c r="N387" s="319"/>
      <c r="O387" s="319"/>
      <c r="P387" s="319"/>
      <c r="R387" s="319"/>
    </row>
    <row r="388" spans="1:18" s="320" customFormat="1" ht="191.25">
      <c r="A388" s="88" t="s">
        <v>1802</v>
      </c>
      <c r="B388" s="89" t="s">
        <v>1803</v>
      </c>
      <c r="C388" s="33"/>
      <c r="D388" s="310"/>
      <c r="E388" s="421"/>
      <c r="F388" s="25"/>
      <c r="G388" s="323"/>
      <c r="H388" s="323"/>
      <c r="I388" s="324"/>
      <c r="J388" s="318"/>
      <c r="K388" s="318"/>
      <c r="L388" s="319"/>
      <c r="N388" s="319"/>
      <c r="O388" s="319"/>
      <c r="P388" s="319"/>
      <c r="R388" s="319"/>
    </row>
    <row r="389" spans="1:18" s="320" customFormat="1" ht="33.75">
      <c r="A389" s="88" t="s">
        <v>1804</v>
      </c>
      <c r="B389" s="89" t="s">
        <v>1805</v>
      </c>
      <c r="C389" s="33"/>
      <c r="D389" s="310"/>
      <c r="E389" s="421"/>
      <c r="F389" s="25"/>
      <c r="G389" s="323"/>
      <c r="H389" s="323"/>
      <c r="I389" s="324"/>
      <c r="J389" s="318"/>
      <c r="K389" s="318"/>
      <c r="L389" s="319"/>
      <c r="N389" s="319"/>
      <c r="O389" s="319"/>
      <c r="P389" s="319"/>
      <c r="R389" s="319"/>
    </row>
    <row r="390" spans="1:18" s="320" customFormat="1" ht="33.75">
      <c r="A390" s="88" t="s">
        <v>1806</v>
      </c>
      <c r="B390" s="89" t="s">
        <v>1807</v>
      </c>
      <c r="C390" s="33"/>
      <c r="D390" s="310"/>
      <c r="E390" s="421"/>
      <c r="F390" s="25"/>
      <c r="G390" s="323"/>
      <c r="H390" s="323"/>
      <c r="I390" s="324"/>
      <c r="J390" s="318"/>
      <c r="K390" s="318"/>
      <c r="L390" s="319"/>
      <c r="N390" s="319"/>
      <c r="O390" s="319"/>
      <c r="P390" s="319"/>
      <c r="R390" s="319"/>
    </row>
    <row r="391" spans="1:18" s="320" customFormat="1" ht="13.5">
      <c r="A391" s="88" t="s">
        <v>1808</v>
      </c>
      <c r="B391" s="89" t="s">
        <v>1809</v>
      </c>
      <c r="C391" s="33"/>
      <c r="D391" s="310"/>
      <c r="E391" s="421"/>
      <c r="F391" s="25"/>
      <c r="G391" s="323"/>
      <c r="H391" s="323"/>
      <c r="I391" s="324"/>
      <c r="J391" s="318"/>
      <c r="K391" s="318"/>
      <c r="L391" s="319"/>
      <c r="N391" s="319"/>
      <c r="O391" s="319"/>
      <c r="P391" s="319"/>
      <c r="R391" s="319"/>
    </row>
    <row r="392" spans="1:18" s="320" customFormat="1" ht="276">
      <c r="A392" s="26" t="s">
        <v>1810</v>
      </c>
      <c r="B392" s="32" t="s">
        <v>2467</v>
      </c>
      <c r="C392" s="33" t="s">
        <v>21</v>
      </c>
      <c r="D392" s="321">
        <v>1</v>
      </c>
      <c r="E392" s="425"/>
      <c r="F392" s="25">
        <f t="shared" ref="F392:F404" si="34">D392*E392</f>
        <v>0</v>
      </c>
      <c r="G392" s="323"/>
      <c r="H392" s="323"/>
      <c r="I392" s="324"/>
      <c r="J392" s="318"/>
      <c r="K392" s="318"/>
      <c r="L392" s="319"/>
      <c r="N392" s="319"/>
      <c r="O392" s="319"/>
      <c r="P392" s="319"/>
      <c r="R392" s="319"/>
    </row>
    <row r="393" spans="1:18" s="320" customFormat="1" ht="24">
      <c r="A393" s="26" t="s">
        <v>1811</v>
      </c>
      <c r="B393" s="32" t="s">
        <v>1812</v>
      </c>
      <c r="C393" s="33" t="s">
        <v>21</v>
      </c>
      <c r="D393" s="321">
        <v>2</v>
      </c>
      <c r="E393" s="425"/>
      <c r="F393" s="25">
        <f t="shared" si="34"/>
        <v>0</v>
      </c>
      <c r="G393" s="323"/>
      <c r="H393" s="323"/>
      <c r="I393" s="324"/>
      <c r="J393" s="318"/>
      <c r="K393" s="318"/>
      <c r="L393" s="319"/>
      <c r="N393" s="319"/>
      <c r="O393" s="319"/>
      <c r="P393" s="319"/>
      <c r="R393" s="319"/>
    </row>
    <row r="394" spans="1:18" s="320" customFormat="1" ht="120">
      <c r="A394" s="26" t="s">
        <v>1813</v>
      </c>
      <c r="B394" s="32" t="s">
        <v>1814</v>
      </c>
      <c r="C394" s="33" t="s">
        <v>21</v>
      </c>
      <c r="D394" s="321">
        <v>2</v>
      </c>
      <c r="E394" s="425"/>
      <c r="F394" s="25">
        <f t="shared" si="34"/>
        <v>0</v>
      </c>
      <c r="G394" s="323"/>
      <c r="H394" s="323"/>
      <c r="I394" s="324"/>
      <c r="J394" s="318"/>
      <c r="K394" s="318"/>
      <c r="L394" s="319"/>
      <c r="N394" s="319"/>
      <c r="O394" s="319"/>
      <c r="P394" s="319"/>
      <c r="R394" s="319"/>
    </row>
    <row r="395" spans="1:18" s="320" customFormat="1" ht="132">
      <c r="A395" s="26" t="s">
        <v>1815</v>
      </c>
      <c r="B395" s="32" t="s">
        <v>1816</v>
      </c>
      <c r="C395" s="33" t="s">
        <v>21</v>
      </c>
      <c r="D395" s="321">
        <v>2</v>
      </c>
      <c r="E395" s="425"/>
      <c r="F395" s="25">
        <f t="shared" si="34"/>
        <v>0</v>
      </c>
      <c r="G395" s="323"/>
      <c r="H395" s="323"/>
      <c r="I395" s="324"/>
      <c r="J395" s="318"/>
      <c r="K395" s="318"/>
      <c r="L395" s="319"/>
      <c r="N395" s="319"/>
      <c r="O395" s="319"/>
      <c r="P395" s="319"/>
      <c r="R395" s="319"/>
    </row>
    <row r="396" spans="1:18" s="320" customFormat="1" ht="60">
      <c r="A396" s="26" t="s">
        <v>1817</v>
      </c>
      <c r="B396" s="32" t="s">
        <v>1818</v>
      </c>
      <c r="C396" s="33" t="s">
        <v>21</v>
      </c>
      <c r="D396" s="321">
        <v>2</v>
      </c>
      <c r="E396" s="425"/>
      <c r="F396" s="25">
        <f t="shared" si="34"/>
        <v>0</v>
      </c>
      <c r="G396" s="323"/>
      <c r="H396" s="323"/>
      <c r="I396" s="324"/>
      <c r="J396" s="318"/>
      <c r="K396" s="318"/>
      <c r="L396" s="319"/>
      <c r="N396" s="319"/>
      <c r="O396" s="319"/>
      <c r="P396" s="319"/>
      <c r="R396" s="319"/>
    </row>
    <row r="397" spans="1:18" s="320" customFormat="1" ht="48">
      <c r="A397" s="26" t="s">
        <v>1819</v>
      </c>
      <c r="B397" s="32" t="s">
        <v>1820</v>
      </c>
      <c r="C397" s="33" t="s">
        <v>21</v>
      </c>
      <c r="D397" s="321">
        <v>2</v>
      </c>
      <c r="E397" s="425"/>
      <c r="F397" s="25">
        <f t="shared" si="34"/>
        <v>0</v>
      </c>
      <c r="G397" s="323"/>
      <c r="H397" s="323"/>
      <c r="I397" s="324"/>
      <c r="J397" s="318"/>
      <c r="K397" s="318"/>
      <c r="L397" s="319"/>
      <c r="N397" s="319"/>
      <c r="O397" s="319"/>
      <c r="P397" s="319"/>
      <c r="R397" s="319"/>
    </row>
    <row r="398" spans="1:18" s="320" customFormat="1" ht="48">
      <c r="A398" s="26" t="s">
        <v>1821</v>
      </c>
      <c r="B398" s="32" t="s">
        <v>1822</v>
      </c>
      <c r="C398" s="33" t="s">
        <v>21</v>
      </c>
      <c r="D398" s="321">
        <v>1</v>
      </c>
      <c r="E398" s="425"/>
      <c r="F398" s="25">
        <f t="shared" si="34"/>
        <v>0</v>
      </c>
      <c r="G398" s="323"/>
      <c r="H398" s="323"/>
      <c r="I398" s="324"/>
      <c r="J398" s="318"/>
      <c r="K398" s="318"/>
      <c r="L398" s="319"/>
      <c r="N398" s="319"/>
      <c r="O398" s="319"/>
      <c r="P398" s="319"/>
      <c r="R398" s="319"/>
    </row>
    <row r="399" spans="1:18" s="320" customFormat="1" ht="24">
      <c r="A399" s="26" t="s">
        <v>1823</v>
      </c>
      <c r="B399" s="32" t="s">
        <v>1824</v>
      </c>
      <c r="C399" s="33" t="s">
        <v>21</v>
      </c>
      <c r="D399" s="321">
        <v>1</v>
      </c>
      <c r="E399" s="425"/>
      <c r="F399" s="25">
        <f t="shared" si="34"/>
        <v>0</v>
      </c>
      <c r="G399" s="323"/>
      <c r="H399" s="323"/>
      <c r="I399" s="324"/>
      <c r="J399" s="318"/>
      <c r="K399" s="318"/>
      <c r="L399" s="319"/>
      <c r="N399" s="319"/>
      <c r="O399" s="319"/>
      <c r="P399" s="319"/>
      <c r="R399" s="319"/>
    </row>
    <row r="400" spans="1:18" s="320" customFormat="1" ht="36">
      <c r="A400" s="26" t="s">
        <v>1825</v>
      </c>
      <c r="B400" s="32" t="s">
        <v>1826</v>
      </c>
      <c r="C400" s="33" t="s">
        <v>21</v>
      </c>
      <c r="D400" s="321">
        <v>1</v>
      </c>
      <c r="E400" s="425"/>
      <c r="F400" s="25">
        <f t="shared" si="34"/>
        <v>0</v>
      </c>
      <c r="G400" s="323"/>
      <c r="H400" s="323"/>
      <c r="I400" s="324"/>
      <c r="J400" s="318"/>
      <c r="K400" s="318"/>
      <c r="L400" s="319"/>
      <c r="N400" s="319"/>
      <c r="O400" s="319"/>
      <c r="P400" s="319"/>
      <c r="R400" s="319"/>
    </row>
    <row r="401" spans="1:18" s="320" customFormat="1" ht="36">
      <c r="A401" s="26" t="s">
        <v>1827</v>
      </c>
      <c r="B401" s="32" t="s">
        <v>1828</v>
      </c>
      <c r="C401" s="33" t="s">
        <v>25</v>
      </c>
      <c r="D401" s="310">
        <v>2</v>
      </c>
      <c r="E401" s="425"/>
      <c r="F401" s="25">
        <f t="shared" si="34"/>
        <v>0</v>
      </c>
      <c r="G401" s="323"/>
      <c r="H401" s="323"/>
      <c r="I401" s="324"/>
      <c r="J401" s="318"/>
      <c r="K401" s="318"/>
      <c r="L401" s="319"/>
      <c r="N401" s="319"/>
      <c r="O401" s="319"/>
      <c r="P401" s="319"/>
      <c r="R401" s="319"/>
    </row>
    <row r="402" spans="1:18" s="320" customFormat="1" ht="13.5">
      <c r="A402" s="26" t="s">
        <v>1829</v>
      </c>
      <c r="B402" s="32" t="s">
        <v>1830</v>
      </c>
      <c r="C402" s="33" t="s">
        <v>21</v>
      </c>
      <c r="D402" s="321">
        <v>1</v>
      </c>
      <c r="E402" s="425"/>
      <c r="F402" s="25">
        <f t="shared" si="34"/>
        <v>0</v>
      </c>
      <c r="G402" s="323"/>
      <c r="H402" s="323"/>
      <c r="I402" s="324"/>
      <c r="J402" s="318"/>
      <c r="K402" s="318"/>
      <c r="L402" s="319"/>
      <c r="N402" s="319"/>
      <c r="O402" s="319"/>
      <c r="P402" s="319"/>
      <c r="R402" s="319"/>
    </row>
    <row r="403" spans="1:18" s="320" customFormat="1" ht="24">
      <c r="A403" s="26" t="s">
        <v>1831</v>
      </c>
      <c r="B403" s="32" t="s">
        <v>1832</v>
      </c>
      <c r="C403" s="33" t="s">
        <v>21</v>
      </c>
      <c r="D403" s="321">
        <v>1</v>
      </c>
      <c r="E403" s="425"/>
      <c r="F403" s="25">
        <f t="shared" si="34"/>
        <v>0</v>
      </c>
      <c r="G403" s="323"/>
      <c r="H403" s="323"/>
      <c r="I403" s="324"/>
      <c r="J403" s="318"/>
      <c r="K403" s="318"/>
      <c r="L403" s="319"/>
      <c r="N403" s="319"/>
      <c r="O403" s="319"/>
      <c r="P403" s="319"/>
      <c r="R403" s="319"/>
    </row>
    <row r="404" spans="1:18" s="320" customFormat="1" ht="24">
      <c r="A404" s="26" t="s">
        <v>1833</v>
      </c>
      <c r="B404" s="32" t="s">
        <v>1834</v>
      </c>
      <c r="C404" s="33" t="s">
        <v>21</v>
      </c>
      <c r="D404" s="321">
        <v>1</v>
      </c>
      <c r="E404" s="425"/>
      <c r="F404" s="25">
        <f t="shared" si="34"/>
        <v>0</v>
      </c>
      <c r="G404" s="323"/>
      <c r="H404" s="323"/>
      <c r="I404" s="324"/>
      <c r="J404" s="318"/>
      <c r="K404" s="318"/>
      <c r="L404" s="319"/>
      <c r="N404" s="319"/>
      <c r="O404" s="319"/>
      <c r="P404" s="319"/>
      <c r="R404" s="319"/>
    </row>
    <row r="405" spans="1:18" s="337" customFormat="1" ht="25.5">
      <c r="A405" s="311" t="s">
        <v>1105</v>
      </c>
      <c r="B405" s="312" t="s">
        <v>2760</v>
      </c>
      <c r="C405" s="21"/>
      <c r="D405" s="74"/>
      <c r="E405" s="419"/>
      <c r="F405" s="31"/>
    </row>
    <row r="406" spans="1:18" s="320" customFormat="1" ht="36">
      <c r="A406" s="26" t="s">
        <v>1106</v>
      </c>
      <c r="B406" s="32" t="s">
        <v>2761</v>
      </c>
      <c r="C406" s="33" t="s">
        <v>21</v>
      </c>
      <c r="D406" s="321">
        <v>1</v>
      </c>
      <c r="E406" s="425"/>
      <c r="F406" s="25">
        <f t="shared" ref="F406:F407" si="35">D406*E406</f>
        <v>0</v>
      </c>
      <c r="G406" s="323"/>
      <c r="H406" s="323"/>
      <c r="I406" s="324"/>
      <c r="J406" s="318"/>
      <c r="K406" s="318"/>
      <c r="L406" s="319"/>
      <c r="N406" s="319"/>
      <c r="O406" s="319"/>
      <c r="P406" s="319"/>
      <c r="R406" s="319"/>
    </row>
    <row r="407" spans="1:18" s="320" customFormat="1" ht="132">
      <c r="A407" s="26" t="s">
        <v>1107</v>
      </c>
      <c r="B407" s="32" t="s">
        <v>2468</v>
      </c>
      <c r="C407" s="33" t="s">
        <v>26</v>
      </c>
      <c r="D407" s="321">
        <v>1</v>
      </c>
      <c r="E407" s="425"/>
      <c r="F407" s="25">
        <f t="shared" si="35"/>
        <v>0</v>
      </c>
      <c r="G407" s="323"/>
      <c r="H407" s="323"/>
      <c r="I407" s="324"/>
      <c r="J407" s="318"/>
      <c r="K407" s="318"/>
      <c r="L407" s="319"/>
      <c r="N407" s="319"/>
      <c r="O407" s="319"/>
      <c r="P407" s="319"/>
      <c r="R407" s="319"/>
    </row>
    <row r="408" spans="1:18" s="320" customFormat="1" ht="202.5">
      <c r="A408" s="88" t="s">
        <v>2471</v>
      </c>
      <c r="B408" s="89" t="s">
        <v>2469</v>
      </c>
      <c r="C408" s="33"/>
      <c r="D408" s="321"/>
      <c r="E408" s="423"/>
      <c r="F408" s="25"/>
      <c r="G408" s="323"/>
      <c r="H408" s="323"/>
      <c r="I408" s="324"/>
      <c r="J408" s="318"/>
      <c r="K408" s="318"/>
      <c r="L408" s="319"/>
      <c r="N408" s="319"/>
      <c r="O408" s="319"/>
      <c r="P408" s="319"/>
      <c r="R408" s="319"/>
    </row>
    <row r="409" spans="1:18" s="320" customFormat="1" ht="303.75">
      <c r="A409" s="88" t="s">
        <v>2472</v>
      </c>
      <c r="B409" s="89" t="s">
        <v>2470</v>
      </c>
      <c r="C409" s="33"/>
      <c r="D409" s="321"/>
      <c r="E409" s="423"/>
      <c r="F409" s="25"/>
      <c r="G409" s="323"/>
      <c r="H409" s="323"/>
      <c r="I409" s="324"/>
      <c r="J409" s="318"/>
      <c r="K409" s="318"/>
      <c r="L409" s="319"/>
      <c r="N409" s="319"/>
      <c r="O409" s="319"/>
      <c r="P409" s="319"/>
      <c r="R409" s="319"/>
    </row>
    <row r="410" spans="1:18" s="320" customFormat="1" ht="36">
      <c r="A410" s="26" t="s">
        <v>1835</v>
      </c>
      <c r="B410" s="32" t="s">
        <v>1836</v>
      </c>
      <c r="C410" s="33" t="s">
        <v>21</v>
      </c>
      <c r="D410" s="321">
        <v>1</v>
      </c>
      <c r="E410" s="425"/>
      <c r="F410" s="25">
        <f t="shared" ref="F410:F438" si="36">D410*E410</f>
        <v>0</v>
      </c>
      <c r="G410" s="323"/>
      <c r="H410" s="323"/>
      <c r="I410" s="324"/>
      <c r="J410" s="318"/>
      <c r="K410" s="318"/>
      <c r="L410" s="319"/>
      <c r="N410" s="319"/>
      <c r="O410" s="319"/>
      <c r="P410" s="319"/>
      <c r="R410" s="319"/>
    </row>
    <row r="411" spans="1:18" s="320" customFormat="1" ht="36">
      <c r="A411" s="26" t="s">
        <v>1837</v>
      </c>
      <c r="B411" s="32" t="s">
        <v>1838</v>
      </c>
      <c r="C411" s="33" t="s">
        <v>21</v>
      </c>
      <c r="D411" s="321">
        <v>1</v>
      </c>
      <c r="E411" s="425"/>
      <c r="F411" s="25">
        <f t="shared" si="36"/>
        <v>0</v>
      </c>
      <c r="G411" s="323"/>
      <c r="H411" s="323"/>
      <c r="I411" s="324"/>
      <c r="J411" s="318"/>
      <c r="K411" s="318"/>
      <c r="L411" s="319"/>
      <c r="N411" s="319"/>
      <c r="O411" s="319"/>
      <c r="P411" s="319"/>
      <c r="R411" s="319"/>
    </row>
    <row r="412" spans="1:18" s="320" customFormat="1" ht="36">
      <c r="A412" s="26" t="s">
        <v>1839</v>
      </c>
      <c r="B412" s="32" t="s">
        <v>1840</v>
      </c>
      <c r="C412" s="33" t="s">
        <v>21</v>
      </c>
      <c r="D412" s="321">
        <v>1</v>
      </c>
      <c r="E412" s="425"/>
      <c r="F412" s="25">
        <f t="shared" si="36"/>
        <v>0</v>
      </c>
      <c r="G412" s="323"/>
      <c r="H412" s="323"/>
      <c r="I412" s="324"/>
      <c r="J412" s="318"/>
      <c r="K412" s="318"/>
      <c r="L412" s="319"/>
      <c r="N412" s="319"/>
      <c r="O412" s="319"/>
      <c r="P412" s="319"/>
      <c r="R412" s="319"/>
    </row>
    <row r="413" spans="1:18" s="320" customFormat="1" ht="36">
      <c r="A413" s="26" t="s">
        <v>1841</v>
      </c>
      <c r="B413" s="32" t="s">
        <v>1842</v>
      </c>
      <c r="C413" s="33" t="s">
        <v>21</v>
      </c>
      <c r="D413" s="321">
        <v>1</v>
      </c>
      <c r="E413" s="425"/>
      <c r="F413" s="25">
        <f t="shared" si="36"/>
        <v>0</v>
      </c>
      <c r="G413" s="323"/>
      <c r="H413" s="323"/>
      <c r="I413" s="324"/>
      <c r="J413" s="318"/>
      <c r="K413" s="318"/>
      <c r="L413" s="319"/>
      <c r="N413" s="319"/>
      <c r="O413" s="319"/>
      <c r="P413" s="319"/>
      <c r="R413" s="319"/>
    </row>
    <row r="414" spans="1:18" s="320" customFormat="1" ht="36">
      <c r="A414" s="26" t="s">
        <v>1843</v>
      </c>
      <c r="B414" s="32" t="s">
        <v>1844</v>
      </c>
      <c r="C414" s="33" t="s">
        <v>21</v>
      </c>
      <c r="D414" s="321">
        <v>1</v>
      </c>
      <c r="E414" s="425"/>
      <c r="F414" s="25">
        <f t="shared" si="36"/>
        <v>0</v>
      </c>
      <c r="G414" s="323"/>
      <c r="H414" s="323"/>
      <c r="I414" s="324"/>
      <c r="J414" s="318"/>
      <c r="K414" s="318"/>
      <c r="L414" s="319"/>
      <c r="N414" s="319"/>
      <c r="O414" s="319"/>
      <c r="P414" s="319"/>
      <c r="R414" s="319"/>
    </row>
    <row r="415" spans="1:18" s="320" customFormat="1" ht="48">
      <c r="A415" s="26" t="s">
        <v>1845</v>
      </c>
      <c r="B415" s="32" t="s">
        <v>1846</v>
      </c>
      <c r="C415" s="33" t="s">
        <v>21</v>
      </c>
      <c r="D415" s="321">
        <v>2</v>
      </c>
      <c r="E415" s="425"/>
      <c r="F415" s="25">
        <f t="shared" si="36"/>
        <v>0</v>
      </c>
      <c r="G415" s="323"/>
      <c r="H415" s="323"/>
      <c r="I415" s="324"/>
      <c r="J415" s="318"/>
      <c r="K415" s="318"/>
      <c r="L415" s="319"/>
      <c r="N415" s="319"/>
      <c r="O415" s="319"/>
      <c r="P415" s="319"/>
      <c r="R415" s="319"/>
    </row>
    <row r="416" spans="1:18" s="320" customFormat="1" ht="60">
      <c r="A416" s="26" t="s">
        <v>1847</v>
      </c>
      <c r="B416" s="32" t="s">
        <v>1848</v>
      </c>
      <c r="C416" s="33" t="s">
        <v>21</v>
      </c>
      <c r="D416" s="321">
        <v>1</v>
      </c>
      <c r="E416" s="425"/>
      <c r="F416" s="25">
        <f t="shared" si="36"/>
        <v>0</v>
      </c>
      <c r="G416" s="323"/>
      <c r="H416" s="323"/>
      <c r="I416" s="324"/>
      <c r="J416" s="318"/>
      <c r="K416" s="318"/>
      <c r="L416" s="319"/>
      <c r="N416" s="319"/>
      <c r="O416" s="319"/>
      <c r="P416" s="319"/>
      <c r="R416" s="319"/>
    </row>
    <row r="417" spans="1:18" s="320" customFormat="1" ht="36">
      <c r="A417" s="26" t="s">
        <v>1849</v>
      </c>
      <c r="B417" s="32" t="s">
        <v>1850</v>
      </c>
      <c r="C417" s="33" t="s">
        <v>21</v>
      </c>
      <c r="D417" s="321">
        <v>1</v>
      </c>
      <c r="E417" s="425"/>
      <c r="F417" s="25">
        <f t="shared" si="36"/>
        <v>0</v>
      </c>
      <c r="G417" s="323"/>
      <c r="H417" s="323"/>
      <c r="I417" s="324"/>
      <c r="J417" s="318"/>
      <c r="K417" s="318"/>
      <c r="L417" s="319"/>
      <c r="N417" s="319"/>
      <c r="O417" s="319"/>
      <c r="P417" s="319"/>
      <c r="R417" s="319"/>
    </row>
    <row r="418" spans="1:18" s="320" customFormat="1" ht="36">
      <c r="A418" s="26" t="s">
        <v>1851</v>
      </c>
      <c r="B418" s="32" t="s">
        <v>1852</v>
      </c>
      <c r="C418" s="33" t="s">
        <v>25</v>
      </c>
      <c r="D418" s="310">
        <v>5</v>
      </c>
      <c r="E418" s="425"/>
      <c r="F418" s="25">
        <f t="shared" si="36"/>
        <v>0</v>
      </c>
      <c r="G418" s="323"/>
      <c r="H418" s="323"/>
      <c r="I418" s="324"/>
      <c r="J418" s="318"/>
      <c r="K418" s="318"/>
      <c r="L418" s="319"/>
      <c r="N418" s="319"/>
      <c r="O418" s="319"/>
      <c r="P418" s="319"/>
      <c r="R418" s="319"/>
    </row>
    <row r="419" spans="1:18" s="320" customFormat="1" ht="36">
      <c r="A419" s="26" t="s">
        <v>1853</v>
      </c>
      <c r="B419" s="32" t="s">
        <v>1854</v>
      </c>
      <c r="C419" s="33" t="s">
        <v>25</v>
      </c>
      <c r="D419" s="310">
        <v>8</v>
      </c>
      <c r="E419" s="425"/>
      <c r="F419" s="25">
        <f t="shared" si="36"/>
        <v>0</v>
      </c>
      <c r="G419" s="323"/>
      <c r="H419" s="323"/>
      <c r="I419" s="324"/>
      <c r="J419" s="318"/>
      <c r="K419" s="318"/>
      <c r="L419" s="319"/>
      <c r="N419" s="319"/>
      <c r="O419" s="319"/>
      <c r="P419" s="319"/>
      <c r="R419" s="319"/>
    </row>
    <row r="420" spans="1:18" s="320" customFormat="1" ht="36">
      <c r="A420" s="26" t="s">
        <v>1855</v>
      </c>
      <c r="B420" s="32" t="s">
        <v>1856</v>
      </c>
      <c r="C420" s="33" t="s">
        <v>25</v>
      </c>
      <c r="D420" s="310">
        <v>1</v>
      </c>
      <c r="E420" s="425"/>
      <c r="F420" s="25">
        <f t="shared" si="36"/>
        <v>0</v>
      </c>
      <c r="G420" s="323"/>
      <c r="H420" s="323"/>
      <c r="I420" s="324"/>
      <c r="J420" s="318"/>
      <c r="K420" s="318"/>
      <c r="L420" s="319"/>
      <c r="N420" s="319"/>
      <c r="O420" s="319"/>
      <c r="P420" s="319"/>
      <c r="R420" s="319"/>
    </row>
    <row r="421" spans="1:18" s="320" customFormat="1" ht="36">
      <c r="A421" s="26" t="s">
        <v>1857</v>
      </c>
      <c r="B421" s="32" t="s">
        <v>1858</v>
      </c>
      <c r="C421" s="33" t="s">
        <v>25</v>
      </c>
      <c r="D421" s="310">
        <v>5</v>
      </c>
      <c r="E421" s="425"/>
      <c r="F421" s="25">
        <f t="shared" si="36"/>
        <v>0</v>
      </c>
      <c r="G421" s="323"/>
      <c r="H421" s="323"/>
      <c r="I421" s="324"/>
      <c r="J421" s="318"/>
      <c r="K421" s="318"/>
      <c r="L421" s="319"/>
      <c r="N421" s="319"/>
      <c r="O421" s="319"/>
      <c r="P421" s="319"/>
      <c r="R421" s="319"/>
    </row>
    <row r="422" spans="1:18" s="320" customFormat="1" ht="36">
      <c r="A422" s="26" t="s">
        <v>1859</v>
      </c>
      <c r="B422" s="32" t="s">
        <v>1860</v>
      </c>
      <c r="C422" s="33" t="s">
        <v>25</v>
      </c>
      <c r="D422" s="310">
        <v>130</v>
      </c>
      <c r="E422" s="425"/>
      <c r="F422" s="25">
        <f t="shared" si="36"/>
        <v>0</v>
      </c>
      <c r="G422" s="323"/>
      <c r="H422" s="323"/>
      <c r="I422" s="324"/>
      <c r="J422" s="318"/>
      <c r="K422" s="318"/>
      <c r="L422" s="319"/>
      <c r="N422" s="319"/>
      <c r="O422" s="319"/>
      <c r="P422" s="319"/>
      <c r="R422" s="319"/>
    </row>
    <row r="423" spans="1:18" s="320" customFormat="1" ht="84">
      <c r="A423" s="26" t="s">
        <v>1861</v>
      </c>
      <c r="B423" s="32" t="s">
        <v>1863</v>
      </c>
      <c r="C423" s="33" t="s">
        <v>25</v>
      </c>
      <c r="D423" s="310">
        <v>60</v>
      </c>
      <c r="E423" s="425"/>
      <c r="F423" s="25">
        <f t="shared" si="36"/>
        <v>0</v>
      </c>
      <c r="G423" s="323"/>
      <c r="H423" s="323"/>
      <c r="I423" s="324"/>
      <c r="J423" s="318"/>
      <c r="K423" s="318"/>
      <c r="L423" s="319"/>
      <c r="N423" s="319"/>
      <c r="O423" s="319"/>
      <c r="P423" s="319"/>
      <c r="R423" s="319"/>
    </row>
    <row r="424" spans="1:18" s="320" customFormat="1" ht="84">
      <c r="A424" s="26" t="s">
        <v>1862</v>
      </c>
      <c r="B424" s="32" t="s">
        <v>1865</v>
      </c>
      <c r="C424" s="33" t="s">
        <v>25</v>
      </c>
      <c r="D424" s="310">
        <v>4</v>
      </c>
      <c r="E424" s="425"/>
      <c r="F424" s="25">
        <f t="shared" si="36"/>
        <v>0</v>
      </c>
      <c r="G424" s="323"/>
      <c r="H424" s="323"/>
      <c r="I424" s="324"/>
      <c r="J424" s="318"/>
      <c r="K424" s="318"/>
      <c r="L424" s="319"/>
      <c r="N424" s="319"/>
      <c r="O424" s="319"/>
      <c r="P424" s="319"/>
      <c r="R424" s="319"/>
    </row>
    <row r="425" spans="1:18" s="320" customFormat="1" ht="84">
      <c r="A425" s="26" t="s">
        <v>1864</v>
      </c>
      <c r="B425" s="32" t="s">
        <v>1867</v>
      </c>
      <c r="C425" s="33" t="s">
        <v>25</v>
      </c>
      <c r="D425" s="310">
        <v>6</v>
      </c>
      <c r="E425" s="425"/>
      <c r="F425" s="25">
        <f t="shared" si="36"/>
        <v>0</v>
      </c>
      <c r="G425" s="323"/>
      <c r="H425" s="323"/>
      <c r="I425" s="324"/>
      <c r="J425" s="318"/>
      <c r="K425" s="318"/>
      <c r="L425" s="319"/>
      <c r="N425" s="319"/>
      <c r="O425" s="319"/>
      <c r="P425" s="319"/>
      <c r="R425" s="319"/>
    </row>
    <row r="426" spans="1:18" s="320" customFormat="1" ht="84">
      <c r="A426" s="26" t="s">
        <v>1866</v>
      </c>
      <c r="B426" s="32" t="s">
        <v>1869</v>
      </c>
      <c r="C426" s="33" t="s">
        <v>25</v>
      </c>
      <c r="D426" s="310">
        <v>2</v>
      </c>
      <c r="E426" s="425"/>
      <c r="F426" s="25">
        <f t="shared" si="36"/>
        <v>0</v>
      </c>
      <c r="G426" s="323"/>
      <c r="H426" s="323"/>
      <c r="I426" s="324"/>
      <c r="J426" s="318"/>
      <c r="K426" s="318"/>
      <c r="L426" s="319"/>
      <c r="N426" s="319"/>
      <c r="O426" s="319"/>
      <c r="P426" s="319"/>
      <c r="R426" s="319"/>
    </row>
    <row r="427" spans="1:18" s="320" customFormat="1" ht="84">
      <c r="A427" s="26" t="s">
        <v>1868</v>
      </c>
      <c r="B427" s="32" t="s">
        <v>1871</v>
      </c>
      <c r="C427" s="33" t="s">
        <v>25</v>
      </c>
      <c r="D427" s="310">
        <v>28</v>
      </c>
      <c r="E427" s="425"/>
      <c r="F427" s="25">
        <f t="shared" si="36"/>
        <v>0</v>
      </c>
      <c r="G427" s="323"/>
      <c r="H427" s="323"/>
      <c r="I427" s="324"/>
      <c r="J427" s="318"/>
      <c r="K427" s="318"/>
      <c r="L427" s="319"/>
      <c r="N427" s="319"/>
      <c r="O427" s="319"/>
      <c r="P427" s="319"/>
      <c r="R427" s="319"/>
    </row>
    <row r="428" spans="1:18" s="320" customFormat="1" ht="36">
      <c r="A428" s="26" t="s">
        <v>1870</v>
      </c>
      <c r="B428" s="32" t="s">
        <v>1873</v>
      </c>
      <c r="C428" s="33" t="s">
        <v>25</v>
      </c>
      <c r="D428" s="310">
        <v>130</v>
      </c>
      <c r="E428" s="425"/>
      <c r="F428" s="25">
        <f t="shared" si="36"/>
        <v>0</v>
      </c>
      <c r="G428" s="323"/>
      <c r="H428" s="323"/>
      <c r="I428" s="324"/>
      <c r="J428" s="318"/>
      <c r="K428" s="318"/>
      <c r="L428" s="319"/>
      <c r="N428" s="319"/>
      <c r="O428" s="319"/>
      <c r="P428" s="319"/>
      <c r="R428" s="319"/>
    </row>
    <row r="429" spans="1:18" s="320" customFormat="1" ht="36">
      <c r="A429" s="26" t="s">
        <v>1872</v>
      </c>
      <c r="B429" s="32" t="s">
        <v>1875</v>
      </c>
      <c r="C429" s="33" t="s">
        <v>21</v>
      </c>
      <c r="D429" s="321">
        <v>1</v>
      </c>
      <c r="E429" s="425"/>
      <c r="F429" s="25">
        <f t="shared" si="36"/>
        <v>0</v>
      </c>
      <c r="G429" s="323"/>
      <c r="H429" s="323"/>
      <c r="I429" s="324"/>
      <c r="J429" s="318"/>
      <c r="K429" s="318"/>
      <c r="L429" s="319"/>
      <c r="N429" s="319"/>
      <c r="O429" s="319"/>
      <c r="P429" s="319"/>
      <c r="R429" s="319"/>
    </row>
    <row r="430" spans="1:18" s="320" customFormat="1" ht="108">
      <c r="A430" s="26" t="s">
        <v>1874</v>
      </c>
      <c r="B430" s="32" t="s">
        <v>1877</v>
      </c>
      <c r="C430" s="33" t="s">
        <v>21</v>
      </c>
      <c r="D430" s="321">
        <v>1</v>
      </c>
      <c r="E430" s="425"/>
      <c r="F430" s="25">
        <f t="shared" si="36"/>
        <v>0</v>
      </c>
      <c r="G430" s="323"/>
      <c r="H430" s="323"/>
      <c r="I430" s="324"/>
      <c r="J430" s="318"/>
      <c r="K430" s="318"/>
      <c r="L430" s="319"/>
      <c r="N430" s="319"/>
      <c r="O430" s="319"/>
      <c r="P430" s="319"/>
      <c r="R430" s="319"/>
    </row>
    <row r="431" spans="1:18" s="320" customFormat="1" ht="72">
      <c r="A431" s="26" t="s">
        <v>1876</v>
      </c>
      <c r="B431" s="32" t="s">
        <v>1879</v>
      </c>
      <c r="C431" s="33" t="s">
        <v>21</v>
      </c>
      <c r="D431" s="321">
        <v>5</v>
      </c>
      <c r="E431" s="425"/>
      <c r="F431" s="25">
        <f t="shared" si="36"/>
        <v>0</v>
      </c>
      <c r="G431" s="323"/>
      <c r="H431" s="323"/>
      <c r="I431" s="324"/>
      <c r="J431" s="318"/>
      <c r="K431" s="318"/>
      <c r="L431" s="319"/>
      <c r="N431" s="319"/>
      <c r="O431" s="319"/>
      <c r="P431" s="319"/>
      <c r="R431" s="319"/>
    </row>
    <row r="432" spans="1:18" s="320" customFormat="1" ht="72">
      <c r="A432" s="26" t="s">
        <v>1878</v>
      </c>
      <c r="B432" s="32" t="s">
        <v>1882</v>
      </c>
      <c r="C432" s="33" t="s">
        <v>21</v>
      </c>
      <c r="D432" s="321">
        <v>1</v>
      </c>
      <c r="E432" s="425"/>
      <c r="F432" s="25">
        <f t="shared" si="36"/>
        <v>0</v>
      </c>
      <c r="G432" s="323"/>
      <c r="H432" s="323"/>
      <c r="I432" s="324"/>
      <c r="J432" s="318"/>
      <c r="K432" s="318"/>
      <c r="L432" s="319"/>
      <c r="N432" s="319"/>
      <c r="O432" s="319"/>
      <c r="P432" s="319"/>
      <c r="R432" s="319"/>
    </row>
    <row r="433" spans="1:18" s="320" customFormat="1" ht="72">
      <c r="A433" s="26" t="s">
        <v>1880</v>
      </c>
      <c r="B433" s="32" t="s">
        <v>1885</v>
      </c>
      <c r="C433" s="33" t="s">
        <v>21</v>
      </c>
      <c r="D433" s="321">
        <v>1</v>
      </c>
      <c r="E433" s="425"/>
      <c r="F433" s="25">
        <f t="shared" si="36"/>
        <v>0</v>
      </c>
      <c r="G433" s="323"/>
      <c r="H433" s="323"/>
      <c r="I433" s="324"/>
      <c r="J433" s="318"/>
      <c r="K433" s="318"/>
      <c r="L433" s="319"/>
      <c r="N433" s="319"/>
      <c r="O433" s="319"/>
      <c r="P433" s="319"/>
      <c r="R433" s="319"/>
    </row>
    <row r="434" spans="1:18" s="320" customFormat="1" ht="48">
      <c r="A434" s="26" t="s">
        <v>1881</v>
      </c>
      <c r="B434" s="32" t="s">
        <v>1887</v>
      </c>
      <c r="C434" s="33" t="s">
        <v>21</v>
      </c>
      <c r="D434" s="321">
        <v>1</v>
      </c>
      <c r="E434" s="425"/>
      <c r="F434" s="25">
        <f t="shared" si="36"/>
        <v>0</v>
      </c>
      <c r="G434" s="323"/>
      <c r="H434" s="323"/>
      <c r="I434" s="324"/>
      <c r="J434" s="318"/>
      <c r="K434" s="318"/>
      <c r="L434" s="319"/>
      <c r="N434" s="319"/>
      <c r="O434" s="319"/>
      <c r="P434" s="319"/>
      <c r="R434" s="319"/>
    </row>
    <row r="435" spans="1:18" s="320" customFormat="1" ht="13.5" customHeight="1">
      <c r="A435" s="26" t="s">
        <v>1883</v>
      </c>
      <c r="B435" s="32" t="s">
        <v>1889</v>
      </c>
      <c r="C435" s="33" t="s">
        <v>21</v>
      </c>
      <c r="D435" s="321">
        <v>6</v>
      </c>
      <c r="E435" s="425"/>
      <c r="F435" s="25">
        <f t="shared" si="36"/>
        <v>0</v>
      </c>
      <c r="G435" s="323"/>
      <c r="H435" s="323"/>
      <c r="I435" s="324"/>
      <c r="J435" s="318"/>
      <c r="K435" s="318"/>
      <c r="L435" s="319"/>
      <c r="N435" s="319"/>
      <c r="O435" s="319"/>
      <c r="P435" s="319"/>
      <c r="R435" s="319"/>
    </row>
    <row r="436" spans="1:18" s="320" customFormat="1" ht="13.5" customHeight="1">
      <c r="A436" s="26" t="s">
        <v>1884</v>
      </c>
      <c r="B436" s="32" t="s">
        <v>1891</v>
      </c>
      <c r="C436" s="33" t="s">
        <v>21</v>
      </c>
      <c r="D436" s="321">
        <v>1</v>
      </c>
      <c r="E436" s="425"/>
      <c r="F436" s="25">
        <f t="shared" si="36"/>
        <v>0</v>
      </c>
      <c r="G436" s="323"/>
      <c r="H436" s="323"/>
      <c r="I436" s="324"/>
      <c r="J436" s="318"/>
      <c r="K436" s="318"/>
      <c r="L436" s="319"/>
      <c r="N436" s="319"/>
      <c r="O436" s="319"/>
      <c r="P436" s="319"/>
      <c r="R436" s="319"/>
    </row>
    <row r="437" spans="1:18" s="320" customFormat="1" ht="13.5" customHeight="1">
      <c r="A437" s="26" t="s">
        <v>1886</v>
      </c>
      <c r="B437" s="32" t="s">
        <v>1892</v>
      </c>
      <c r="C437" s="33" t="s">
        <v>20</v>
      </c>
      <c r="D437" s="310">
        <v>40</v>
      </c>
      <c r="E437" s="425"/>
      <c r="F437" s="25">
        <f t="shared" si="36"/>
        <v>0</v>
      </c>
      <c r="G437" s="323"/>
      <c r="H437" s="323"/>
      <c r="I437" s="324"/>
      <c r="J437" s="318"/>
      <c r="K437" s="318"/>
      <c r="L437" s="319"/>
      <c r="N437" s="319"/>
      <c r="O437" s="319"/>
      <c r="P437" s="319"/>
      <c r="R437" s="319"/>
    </row>
    <row r="438" spans="1:18" s="320" customFormat="1" ht="24">
      <c r="A438" s="26" t="s">
        <v>1888</v>
      </c>
      <c r="B438" s="32" t="s">
        <v>1893</v>
      </c>
      <c r="C438" s="33" t="s">
        <v>21</v>
      </c>
      <c r="D438" s="321">
        <v>38</v>
      </c>
      <c r="E438" s="425"/>
      <c r="F438" s="25">
        <f t="shared" si="36"/>
        <v>0</v>
      </c>
      <c r="G438" s="323"/>
      <c r="H438" s="323"/>
      <c r="I438" s="324"/>
      <c r="J438" s="318"/>
      <c r="K438" s="318"/>
      <c r="L438" s="319"/>
      <c r="N438" s="319"/>
      <c r="O438" s="319"/>
      <c r="P438" s="319"/>
      <c r="R438" s="319"/>
    </row>
    <row r="439" spans="1:18" s="320" customFormat="1" ht="24">
      <c r="A439" s="26" t="s">
        <v>1890</v>
      </c>
      <c r="B439" s="32" t="s">
        <v>1894</v>
      </c>
      <c r="C439" s="33" t="s">
        <v>21</v>
      </c>
      <c r="D439" s="321">
        <v>1</v>
      </c>
      <c r="E439" s="425"/>
      <c r="F439" s="25">
        <f>D439*E439</f>
        <v>0</v>
      </c>
      <c r="G439" s="323"/>
      <c r="H439" s="323"/>
      <c r="I439" s="324"/>
      <c r="J439" s="318"/>
      <c r="K439" s="318"/>
      <c r="L439" s="319"/>
      <c r="N439" s="319"/>
      <c r="O439" s="319"/>
      <c r="P439" s="319"/>
      <c r="R439" s="319"/>
    </row>
    <row r="440" spans="1:18" s="337" customFormat="1">
      <c r="A440" s="311" t="s">
        <v>1108</v>
      </c>
      <c r="B440" s="312" t="s">
        <v>1895</v>
      </c>
      <c r="C440" s="21"/>
      <c r="D440" s="68"/>
      <c r="E440" s="419"/>
      <c r="F440" s="31"/>
    </row>
    <row r="441" spans="1:18" s="320" customFormat="1" ht="13.5">
      <c r="A441" s="26" t="s">
        <v>1110</v>
      </c>
      <c r="B441" s="32" t="s">
        <v>1896</v>
      </c>
      <c r="C441" s="33" t="s">
        <v>21</v>
      </c>
      <c r="D441" s="321">
        <v>2</v>
      </c>
      <c r="E441" s="425"/>
      <c r="F441" s="25">
        <f>D441*E441</f>
        <v>0</v>
      </c>
      <c r="G441" s="323"/>
      <c r="H441" s="323"/>
      <c r="I441" s="324"/>
      <c r="J441" s="318"/>
      <c r="K441" s="318"/>
      <c r="L441" s="319"/>
      <c r="N441" s="319"/>
      <c r="O441" s="319"/>
      <c r="P441" s="319"/>
      <c r="R441" s="319"/>
    </row>
    <row r="442" spans="1:18" s="320" customFormat="1" ht="13.5">
      <c r="A442" s="26" t="s">
        <v>1111</v>
      </c>
      <c r="B442" s="32" t="s">
        <v>1897</v>
      </c>
      <c r="C442" s="33" t="s">
        <v>21</v>
      </c>
      <c r="D442" s="321">
        <v>7</v>
      </c>
      <c r="E442" s="425"/>
      <c r="F442" s="25">
        <f>D442*E442</f>
        <v>0</v>
      </c>
      <c r="G442" s="323"/>
      <c r="H442" s="323"/>
      <c r="I442" s="324"/>
      <c r="J442" s="318"/>
      <c r="K442" s="318"/>
      <c r="L442" s="319"/>
      <c r="N442" s="319"/>
      <c r="O442" s="319"/>
      <c r="P442" s="319"/>
      <c r="R442" s="319"/>
    </row>
    <row r="443" spans="1:18" s="337" customFormat="1">
      <c r="A443" s="26" t="s">
        <v>1898</v>
      </c>
      <c r="B443" s="32" t="s">
        <v>1899</v>
      </c>
      <c r="C443" s="33" t="s">
        <v>21</v>
      </c>
      <c r="D443" s="321">
        <v>17</v>
      </c>
      <c r="E443" s="425"/>
      <c r="F443" s="25">
        <f t="shared" ref="F443:F448" si="37">D443*E443</f>
        <v>0</v>
      </c>
    </row>
    <row r="444" spans="1:18">
      <c r="A444" s="26" t="s">
        <v>1900</v>
      </c>
      <c r="B444" s="32" t="s">
        <v>1901</v>
      </c>
      <c r="C444" s="33" t="s">
        <v>21</v>
      </c>
      <c r="D444" s="321">
        <v>2</v>
      </c>
      <c r="E444" s="425"/>
      <c r="F444" s="25">
        <f t="shared" si="37"/>
        <v>0</v>
      </c>
    </row>
    <row r="445" spans="1:18">
      <c r="A445" s="26" t="s">
        <v>1902</v>
      </c>
      <c r="B445" s="90" t="s">
        <v>1903</v>
      </c>
      <c r="C445" s="33" t="s">
        <v>21</v>
      </c>
      <c r="D445" s="338">
        <v>2</v>
      </c>
      <c r="E445" s="425"/>
      <c r="F445" s="25">
        <f t="shared" si="37"/>
        <v>0</v>
      </c>
    </row>
    <row r="446" spans="1:18">
      <c r="A446" s="26" t="s">
        <v>1904</v>
      </c>
      <c r="B446" s="302" t="s">
        <v>1905</v>
      </c>
      <c r="C446" s="33" t="s">
        <v>21</v>
      </c>
      <c r="D446" s="338">
        <v>2</v>
      </c>
      <c r="E446" s="425"/>
      <c r="F446" s="25">
        <f t="shared" si="37"/>
        <v>0</v>
      </c>
    </row>
    <row r="447" spans="1:18">
      <c r="A447" s="311" t="s">
        <v>1112</v>
      </c>
      <c r="B447" s="312" t="s">
        <v>1906</v>
      </c>
      <c r="C447" s="21"/>
      <c r="D447" s="68"/>
      <c r="E447" s="419"/>
    </row>
    <row r="448" spans="1:18">
      <c r="A448" s="26" t="s">
        <v>1114</v>
      </c>
      <c r="B448" s="302" t="s">
        <v>1907</v>
      </c>
      <c r="C448" s="33" t="s">
        <v>13</v>
      </c>
      <c r="D448" s="340">
        <v>50</v>
      </c>
      <c r="E448" s="425"/>
      <c r="F448" s="25">
        <f t="shared" si="37"/>
        <v>0</v>
      </c>
    </row>
    <row r="449" spans="1:18" s="337" customFormat="1">
      <c r="A449" s="311" t="s">
        <v>1112</v>
      </c>
      <c r="B449" s="312" t="s">
        <v>1109</v>
      </c>
      <c r="C449" s="21"/>
      <c r="D449" s="68"/>
      <c r="E449" s="419"/>
      <c r="F449" s="31"/>
    </row>
    <row r="450" spans="1:18" s="320" customFormat="1" ht="38.25" customHeight="1">
      <c r="A450" s="26" t="s">
        <v>1114</v>
      </c>
      <c r="B450" s="32" t="s">
        <v>1908</v>
      </c>
      <c r="C450" s="33" t="s">
        <v>21</v>
      </c>
      <c r="D450" s="321">
        <v>1</v>
      </c>
      <c r="E450" s="425"/>
      <c r="F450" s="25">
        <f>D450*E450</f>
        <v>0</v>
      </c>
      <c r="G450" s="323"/>
      <c r="H450" s="323"/>
      <c r="I450" s="324"/>
      <c r="J450" s="318"/>
      <c r="K450" s="318"/>
      <c r="L450" s="319"/>
      <c r="N450" s="319"/>
      <c r="O450" s="319"/>
      <c r="P450" s="319"/>
      <c r="R450" s="319"/>
    </row>
    <row r="451" spans="1:18" s="337" customFormat="1" ht="48.75" customHeight="1">
      <c r="A451" s="26" t="s">
        <v>1909</v>
      </c>
      <c r="B451" s="32" t="s">
        <v>1910</v>
      </c>
      <c r="C451" s="33" t="s">
        <v>21</v>
      </c>
      <c r="D451" s="321">
        <v>1</v>
      </c>
      <c r="E451" s="425"/>
      <c r="F451" s="25">
        <f>D451*E451</f>
        <v>0</v>
      </c>
    </row>
    <row r="452" spans="1:18" s="308" customFormat="1">
      <c r="A452" s="311" t="s">
        <v>1911</v>
      </c>
      <c r="B452" s="307" t="s">
        <v>1113</v>
      </c>
      <c r="C452" s="21"/>
      <c r="D452" s="68"/>
      <c r="E452" s="418"/>
      <c r="F452" s="31"/>
    </row>
    <row r="453" spans="1:18" s="308" customFormat="1">
      <c r="A453" s="26" t="s">
        <v>1912</v>
      </c>
      <c r="B453" s="32" t="s">
        <v>1115</v>
      </c>
      <c r="C453" s="33" t="s">
        <v>25</v>
      </c>
      <c r="D453" s="310">
        <v>790</v>
      </c>
      <c r="E453" s="425"/>
      <c r="F453" s="25">
        <f t="shared" ref="F453:F465" si="38">+D453*E453</f>
        <v>0</v>
      </c>
    </row>
    <row r="454" spans="1:18" s="30" customFormat="1">
      <c r="A454" s="311" t="s">
        <v>1913</v>
      </c>
      <c r="B454" s="307" t="s">
        <v>1914</v>
      </c>
      <c r="C454" s="21"/>
      <c r="D454" s="68"/>
      <c r="E454" s="418"/>
      <c r="F454" s="31"/>
      <c r="G454" s="28"/>
      <c r="H454" s="29"/>
      <c r="J454" s="29"/>
      <c r="K454" s="29"/>
      <c r="L454" s="29"/>
      <c r="N454" s="29"/>
    </row>
    <row r="455" spans="1:18" s="30" customFormat="1" ht="24">
      <c r="A455" s="26" t="s">
        <v>1915</v>
      </c>
      <c r="B455" s="32" t="s">
        <v>1916</v>
      </c>
      <c r="C455" s="33" t="s">
        <v>56</v>
      </c>
      <c r="D455" s="321">
        <v>1</v>
      </c>
      <c r="E455" s="425"/>
      <c r="F455" s="25">
        <f t="shared" si="38"/>
        <v>0</v>
      </c>
      <c r="G455" s="28"/>
      <c r="H455" s="29"/>
      <c r="J455" s="29"/>
      <c r="K455" s="29"/>
      <c r="L455" s="29"/>
      <c r="N455" s="29"/>
    </row>
    <row r="456" spans="1:18" s="30" customFormat="1">
      <c r="A456" s="26" t="s">
        <v>1917</v>
      </c>
      <c r="B456" s="32" t="s">
        <v>1918</v>
      </c>
      <c r="C456" s="33" t="s">
        <v>56</v>
      </c>
      <c r="D456" s="321">
        <v>1</v>
      </c>
      <c r="E456" s="425"/>
      <c r="F456" s="25">
        <f t="shared" si="38"/>
        <v>0</v>
      </c>
      <c r="G456" s="28"/>
      <c r="H456" s="29"/>
      <c r="J456" s="29"/>
      <c r="K456" s="29"/>
      <c r="L456" s="29"/>
      <c r="N456" s="29"/>
    </row>
    <row r="457" spans="1:18" s="30" customFormat="1">
      <c r="A457" s="26" t="s">
        <v>1919</v>
      </c>
      <c r="B457" s="32" t="s">
        <v>1920</v>
      </c>
      <c r="C457" s="33" t="s">
        <v>25</v>
      </c>
      <c r="D457" s="310">
        <v>10</v>
      </c>
      <c r="E457" s="425"/>
      <c r="F457" s="25">
        <f t="shared" si="38"/>
        <v>0</v>
      </c>
      <c r="G457" s="28"/>
      <c r="H457" s="29"/>
      <c r="J457" s="29"/>
      <c r="K457" s="29"/>
      <c r="L457" s="29"/>
      <c r="N457" s="29"/>
    </row>
    <row r="458" spans="1:18" s="30" customFormat="1" ht="15" customHeight="1">
      <c r="A458" s="26" t="s">
        <v>1921</v>
      </c>
      <c r="B458" s="32" t="s">
        <v>1922</v>
      </c>
      <c r="C458" s="33" t="s">
        <v>25</v>
      </c>
      <c r="D458" s="310">
        <v>10</v>
      </c>
      <c r="E458" s="425"/>
      <c r="F458" s="25">
        <f t="shared" si="38"/>
        <v>0</v>
      </c>
      <c r="G458" s="28"/>
      <c r="H458" s="29"/>
      <c r="J458" s="29"/>
      <c r="K458" s="29"/>
      <c r="L458" s="29"/>
      <c r="N458" s="29"/>
    </row>
    <row r="459" spans="1:18" s="30" customFormat="1">
      <c r="A459" s="26" t="s">
        <v>1923</v>
      </c>
      <c r="B459" s="32" t="s">
        <v>1924</v>
      </c>
      <c r="C459" s="33" t="s">
        <v>25</v>
      </c>
      <c r="D459" s="310">
        <v>40</v>
      </c>
      <c r="E459" s="425"/>
      <c r="F459" s="25">
        <f t="shared" si="38"/>
        <v>0</v>
      </c>
      <c r="G459" s="28"/>
      <c r="H459" s="29"/>
      <c r="J459" s="29"/>
      <c r="K459" s="29"/>
      <c r="L459" s="29"/>
      <c r="N459" s="29"/>
    </row>
    <row r="460" spans="1:18" s="30" customFormat="1" ht="15.75" customHeight="1">
      <c r="A460" s="26" t="s">
        <v>1925</v>
      </c>
      <c r="B460" s="32" t="s">
        <v>1926</v>
      </c>
      <c r="C460" s="33" t="s">
        <v>25</v>
      </c>
      <c r="D460" s="310">
        <v>30</v>
      </c>
      <c r="E460" s="425"/>
      <c r="F460" s="25">
        <f t="shared" si="38"/>
        <v>0</v>
      </c>
      <c r="G460" s="28"/>
      <c r="H460" s="29"/>
      <c r="J460" s="29"/>
      <c r="K460" s="29"/>
      <c r="L460" s="29"/>
      <c r="N460" s="29"/>
    </row>
    <row r="461" spans="1:18" s="30" customFormat="1" ht="24">
      <c r="A461" s="26" t="s">
        <v>1927</v>
      </c>
      <c r="B461" s="32" t="s">
        <v>1928</v>
      </c>
      <c r="C461" s="33" t="s">
        <v>25</v>
      </c>
      <c r="D461" s="310">
        <v>10</v>
      </c>
      <c r="E461" s="425"/>
      <c r="F461" s="25">
        <f t="shared" si="38"/>
        <v>0</v>
      </c>
      <c r="G461" s="28"/>
      <c r="H461" s="29"/>
      <c r="J461" s="29"/>
      <c r="K461" s="29"/>
      <c r="L461" s="29"/>
      <c r="N461" s="29"/>
    </row>
    <row r="462" spans="1:18" s="30" customFormat="1">
      <c r="A462" s="26" t="s">
        <v>1929</v>
      </c>
      <c r="B462" s="32" t="s">
        <v>1930</v>
      </c>
      <c r="C462" s="33" t="s">
        <v>21</v>
      </c>
      <c r="D462" s="321">
        <v>2</v>
      </c>
      <c r="E462" s="425"/>
      <c r="F462" s="25">
        <f t="shared" si="38"/>
        <v>0</v>
      </c>
      <c r="G462" s="28"/>
      <c r="H462" s="29"/>
      <c r="J462" s="29"/>
      <c r="K462" s="29"/>
      <c r="L462" s="29"/>
      <c r="N462" s="29"/>
    </row>
    <row r="463" spans="1:18" s="30" customFormat="1" ht="24">
      <c r="A463" s="26" t="s">
        <v>1931</v>
      </c>
      <c r="B463" s="32" t="s">
        <v>1932</v>
      </c>
      <c r="C463" s="33" t="s">
        <v>21</v>
      </c>
      <c r="D463" s="321">
        <v>2</v>
      </c>
      <c r="E463" s="425"/>
      <c r="F463" s="25">
        <f t="shared" si="38"/>
        <v>0</v>
      </c>
      <c r="G463" s="28"/>
      <c r="H463" s="29"/>
      <c r="J463" s="29"/>
      <c r="K463" s="29"/>
      <c r="L463" s="29"/>
      <c r="N463" s="29"/>
    </row>
    <row r="464" spans="1:18" s="30" customFormat="1">
      <c r="A464" s="26" t="s">
        <v>1933</v>
      </c>
      <c r="B464" s="32" t="s">
        <v>1934</v>
      </c>
      <c r="C464" s="33" t="s">
        <v>21</v>
      </c>
      <c r="D464" s="321">
        <v>1</v>
      </c>
      <c r="E464" s="425"/>
      <c r="F464" s="25">
        <f t="shared" si="38"/>
        <v>0</v>
      </c>
      <c r="G464" s="28"/>
      <c r="H464" s="29"/>
      <c r="J464" s="29"/>
      <c r="K464" s="29"/>
      <c r="L464" s="29"/>
      <c r="N464" s="29"/>
    </row>
    <row r="465" spans="1:18" s="30" customFormat="1" ht="24">
      <c r="A465" s="26" t="s">
        <v>1935</v>
      </c>
      <c r="B465" s="32" t="s">
        <v>1936</v>
      </c>
      <c r="C465" s="33" t="s">
        <v>1611</v>
      </c>
      <c r="D465" s="310">
        <v>24</v>
      </c>
      <c r="E465" s="425"/>
      <c r="F465" s="25">
        <f t="shared" si="38"/>
        <v>0</v>
      </c>
      <c r="G465" s="28"/>
      <c r="H465" s="29"/>
      <c r="J465" s="29"/>
      <c r="K465" s="29"/>
      <c r="L465" s="29"/>
      <c r="N465" s="29"/>
    </row>
    <row r="466" spans="1:18" s="337" customFormat="1" ht="25.5">
      <c r="A466" s="311" t="s">
        <v>1937</v>
      </c>
      <c r="B466" s="307" t="s">
        <v>1938</v>
      </c>
      <c r="C466" s="21"/>
      <c r="D466" s="68"/>
      <c r="E466" s="419"/>
      <c r="F466" s="31"/>
    </row>
    <row r="467" spans="1:18" s="320" customFormat="1" ht="24">
      <c r="A467" s="26" t="s">
        <v>1939</v>
      </c>
      <c r="B467" s="32" t="s">
        <v>1940</v>
      </c>
      <c r="C467" s="33" t="s">
        <v>56</v>
      </c>
      <c r="D467" s="321">
        <v>1</v>
      </c>
      <c r="E467" s="425"/>
      <c r="F467" s="25">
        <f t="shared" ref="F467:F481" si="39">D467*E467</f>
        <v>0</v>
      </c>
      <c r="G467" s="323"/>
      <c r="H467" s="323"/>
      <c r="I467" s="324"/>
      <c r="J467" s="318"/>
      <c r="K467" s="318"/>
      <c r="L467" s="319"/>
      <c r="N467" s="319"/>
      <c r="O467" s="319"/>
      <c r="P467" s="319"/>
      <c r="R467" s="319"/>
    </row>
    <row r="468" spans="1:18" s="345" customFormat="1" ht="13.5">
      <c r="A468" s="26" t="s">
        <v>1941</v>
      </c>
      <c r="B468" s="32" t="s">
        <v>1942</v>
      </c>
      <c r="C468" s="33" t="s">
        <v>13</v>
      </c>
      <c r="D468" s="310">
        <v>1700</v>
      </c>
      <c r="E468" s="425"/>
      <c r="F468" s="25">
        <f t="shared" si="39"/>
        <v>0</v>
      </c>
      <c r="G468" s="341"/>
      <c r="H468" s="341"/>
      <c r="I468" s="342"/>
      <c r="J468" s="343"/>
      <c r="K468" s="343"/>
      <c r="L468" s="344"/>
      <c r="N468" s="344"/>
      <c r="O468" s="344"/>
      <c r="P468" s="344"/>
      <c r="R468" s="344"/>
    </row>
    <row r="469" spans="1:18" s="320" customFormat="1" ht="24">
      <c r="A469" s="26" t="s">
        <v>1943</v>
      </c>
      <c r="B469" s="32" t="s">
        <v>1944</v>
      </c>
      <c r="C469" s="33" t="s">
        <v>25</v>
      </c>
      <c r="D469" s="310">
        <v>306</v>
      </c>
      <c r="E469" s="425"/>
      <c r="F469" s="25">
        <f t="shared" si="39"/>
        <v>0</v>
      </c>
      <c r="G469" s="323"/>
      <c r="H469" s="323"/>
      <c r="I469" s="324"/>
      <c r="J469" s="318"/>
      <c r="K469" s="318"/>
      <c r="L469" s="319"/>
      <c r="N469" s="319"/>
      <c r="O469" s="319"/>
      <c r="P469" s="319"/>
      <c r="R469" s="319"/>
    </row>
    <row r="470" spans="1:18" s="320" customFormat="1" ht="13.5">
      <c r="A470" s="26" t="s">
        <v>1945</v>
      </c>
      <c r="B470" s="32" t="s">
        <v>1946</v>
      </c>
      <c r="C470" s="33" t="s">
        <v>21</v>
      </c>
      <c r="D470" s="321">
        <v>17</v>
      </c>
      <c r="E470" s="425"/>
      <c r="F470" s="25">
        <f t="shared" si="39"/>
        <v>0</v>
      </c>
      <c r="G470" s="323"/>
      <c r="H470" s="323"/>
      <c r="I470" s="324"/>
      <c r="J470" s="318"/>
      <c r="K470" s="318"/>
      <c r="L470" s="319"/>
      <c r="N470" s="319"/>
      <c r="O470" s="319"/>
      <c r="P470" s="319"/>
      <c r="R470" s="319"/>
    </row>
    <row r="471" spans="1:18" s="320" customFormat="1" ht="24">
      <c r="A471" s="26" t="s">
        <v>1947</v>
      </c>
      <c r="B471" s="32" t="s">
        <v>1948</v>
      </c>
      <c r="C471" s="33" t="s">
        <v>25</v>
      </c>
      <c r="D471" s="310">
        <v>85</v>
      </c>
      <c r="E471" s="425"/>
      <c r="F471" s="25">
        <f t="shared" si="39"/>
        <v>0</v>
      </c>
      <c r="G471" s="323"/>
      <c r="H471" s="323"/>
      <c r="I471" s="324"/>
      <c r="J471" s="318"/>
      <c r="K471" s="318"/>
      <c r="L471" s="319"/>
      <c r="N471" s="319"/>
      <c r="O471" s="319"/>
      <c r="P471" s="319"/>
      <c r="R471" s="319"/>
    </row>
    <row r="472" spans="1:18" s="320" customFormat="1" ht="24">
      <c r="A472" s="26" t="s">
        <v>1949</v>
      </c>
      <c r="B472" s="32" t="s">
        <v>1950</v>
      </c>
      <c r="C472" s="33" t="s">
        <v>25</v>
      </c>
      <c r="D472" s="310">
        <v>211</v>
      </c>
      <c r="E472" s="425"/>
      <c r="F472" s="25">
        <f t="shared" si="39"/>
        <v>0</v>
      </c>
      <c r="G472" s="323"/>
      <c r="H472" s="323"/>
      <c r="I472" s="324"/>
      <c r="J472" s="318"/>
      <c r="K472" s="318"/>
      <c r="L472" s="319"/>
      <c r="N472" s="319"/>
      <c r="O472" s="319"/>
      <c r="P472" s="319"/>
      <c r="R472" s="319"/>
    </row>
    <row r="473" spans="1:18" s="320" customFormat="1" ht="24">
      <c r="A473" s="26" t="s">
        <v>1951</v>
      </c>
      <c r="B473" s="32" t="s">
        <v>1952</v>
      </c>
      <c r="C473" s="33" t="s">
        <v>21</v>
      </c>
      <c r="D473" s="321">
        <v>68</v>
      </c>
      <c r="E473" s="425"/>
      <c r="F473" s="25">
        <f t="shared" si="39"/>
        <v>0</v>
      </c>
      <c r="G473" s="323"/>
      <c r="H473" s="323"/>
      <c r="I473" s="324"/>
      <c r="J473" s="318"/>
      <c r="K473" s="318"/>
      <c r="L473" s="319"/>
      <c r="N473" s="319"/>
      <c r="O473" s="319"/>
      <c r="P473" s="319"/>
      <c r="R473" s="319"/>
    </row>
    <row r="474" spans="1:18" s="320" customFormat="1" ht="13.5">
      <c r="A474" s="26" t="s">
        <v>1953</v>
      </c>
      <c r="B474" s="32" t="s">
        <v>1954</v>
      </c>
      <c r="C474" s="33" t="s">
        <v>21</v>
      </c>
      <c r="D474" s="321">
        <v>1</v>
      </c>
      <c r="E474" s="425"/>
      <c r="F474" s="25">
        <f t="shared" si="39"/>
        <v>0</v>
      </c>
      <c r="G474" s="323"/>
      <c r="H474" s="323"/>
      <c r="I474" s="324"/>
      <c r="J474" s="318"/>
      <c r="K474" s="318"/>
      <c r="L474" s="319"/>
      <c r="N474" s="319"/>
      <c r="O474" s="319"/>
      <c r="P474" s="319"/>
      <c r="R474" s="319"/>
    </row>
    <row r="475" spans="1:18" s="320" customFormat="1" ht="13.5">
      <c r="A475" s="26" t="s">
        <v>1955</v>
      </c>
      <c r="B475" s="32" t="s">
        <v>1956</v>
      </c>
      <c r="C475" s="33" t="s">
        <v>21</v>
      </c>
      <c r="D475" s="321">
        <v>17</v>
      </c>
      <c r="E475" s="425"/>
      <c r="F475" s="25">
        <f t="shared" si="39"/>
        <v>0</v>
      </c>
      <c r="G475" s="323"/>
      <c r="H475" s="323"/>
      <c r="I475" s="324"/>
      <c r="J475" s="318"/>
      <c r="K475" s="318"/>
      <c r="L475" s="319"/>
      <c r="N475" s="319"/>
      <c r="O475" s="319"/>
      <c r="P475" s="319"/>
      <c r="R475" s="319"/>
    </row>
    <row r="476" spans="1:18" s="320" customFormat="1" ht="13.5">
      <c r="A476" s="26" t="s">
        <v>1957</v>
      </c>
      <c r="B476" s="32" t="s">
        <v>1958</v>
      </c>
      <c r="C476" s="33" t="s">
        <v>21</v>
      </c>
      <c r="D476" s="321">
        <v>120</v>
      </c>
      <c r="E476" s="425"/>
      <c r="F476" s="25">
        <f t="shared" si="39"/>
        <v>0</v>
      </c>
      <c r="G476" s="323"/>
      <c r="H476" s="323"/>
      <c r="I476" s="324"/>
      <c r="J476" s="318"/>
      <c r="K476" s="318"/>
      <c r="L476" s="319"/>
      <c r="N476" s="319"/>
      <c r="O476" s="319"/>
      <c r="P476" s="319"/>
      <c r="R476" s="319"/>
    </row>
    <row r="477" spans="1:18" s="320" customFormat="1" ht="13.5">
      <c r="A477" s="26" t="s">
        <v>1959</v>
      </c>
      <c r="B477" s="32" t="s">
        <v>1960</v>
      </c>
      <c r="C477" s="33" t="s">
        <v>21</v>
      </c>
      <c r="D477" s="321">
        <v>17</v>
      </c>
      <c r="E477" s="425"/>
      <c r="F477" s="25">
        <f t="shared" si="39"/>
        <v>0</v>
      </c>
      <c r="G477" s="323"/>
      <c r="H477" s="323"/>
      <c r="I477" s="324"/>
      <c r="J477" s="318"/>
      <c r="K477" s="318"/>
      <c r="L477" s="319"/>
      <c r="N477" s="319"/>
      <c r="O477" s="319"/>
      <c r="P477" s="319"/>
      <c r="R477" s="319"/>
    </row>
    <row r="478" spans="1:18" s="320" customFormat="1" ht="13.5">
      <c r="A478" s="26" t="s">
        <v>1961</v>
      </c>
      <c r="B478" s="32" t="s">
        <v>1962</v>
      </c>
      <c r="C478" s="33" t="s">
        <v>13</v>
      </c>
      <c r="D478" s="310">
        <v>541</v>
      </c>
      <c r="E478" s="425"/>
      <c r="F478" s="25">
        <f t="shared" si="39"/>
        <v>0</v>
      </c>
      <c r="G478" s="323"/>
      <c r="H478" s="323"/>
      <c r="I478" s="324"/>
      <c r="J478" s="318"/>
      <c r="K478" s="318"/>
      <c r="L478" s="319"/>
      <c r="N478" s="319"/>
      <c r="O478" s="319"/>
      <c r="P478" s="319"/>
      <c r="R478" s="319"/>
    </row>
    <row r="479" spans="1:18" s="320" customFormat="1" ht="13.5">
      <c r="A479" s="26" t="s">
        <v>1963</v>
      </c>
      <c r="B479" s="32" t="s">
        <v>1964</v>
      </c>
      <c r="C479" s="33" t="s">
        <v>1611</v>
      </c>
      <c r="D479" s="310">
        <v>24</v>
      </c>
      <c r="E479" s="425"/>
      <c r="F479" s="25">
        <f t="shared" si="39"/>
        <v>0</v>
      </c>
      <c r="G479" s="323"/>
      <c r="H479" s="323"/>
      <c r="I479" s="324"/>
      <c r="J479" s="318"/>
      <c r="K479" s="318"/>
      <c r="L479" s="319"/>
      <c r="N479" s="319"/>
      <c r="O479" s="319"/>
      <c r="P479" s="319"/>
      <c r="R479" s="319"/>
    </row>
    <row r="480" spans="1:18" s="320" customFormat="1" ht="13.5">
      <c r="A480" s="26" t="s">
        <v>1965</v>
      </c>
      <c r="B480" s="32" t="s">
        <v>1930</v>
      </c>
      <c r="C480" s="33" t="s">
        <v>21</v>
      </c>
      <c r="D480" s="321">
        <v>17</v>
      </c>
      <c r="E480" s="425"/>
      <c r="F480" s="25">
        <f t="shared" si="39"/>
        <v>0</v>
      </c>
      <c r="G480" s="323"/>
      <c r="H480" s="323"/>
      <c r="I480" s="324"/>
      <c r="J480" s="318"/>
      <c r="K480" s="318"/>
      <c r="L480" s="319"/>
      <c r="N480" s="319"/>
      <c r="O480" s="319"/>
      <c r="P480" s="319"/>
      <c r="R480" s="319"/>
    </row>
    <row r="481" spans="1:18" s="320" customFormat="1" ht="13.5">
      <c r="A481" s="26" t="s">
        <v>1966</v>
      </c>
      <c r="B481" s="32" t="s">
        <v>1967</v>
      </c>
      <c r="C481" s="33" t="s">
        <v>21</v>
      </c>
      <c r="D481" s="321">
        <v>1</v>
      </c>
      <c r="E481" s="425"/>
      <c r="F481" s="25">
        <f t="shared" si="39"/>
        <v>0</v>
      </c>
      <c r="G481" s="323"/>
      <c r="H481" s="323"/>
      <c r="I481" s="324"/>
      <c r="J481" s="318"/>
      <c r="K481" s="318"/>
      <c r="L481" s="319"/>
      <c r="N481" s="319"/>
      <c r="O481" s="319"/>
      <c r="P481" s="319"/>
      <c r="R481" s="319"/>
    </row>
    <row r="482" spans="1:18" s="308" customFormat="1">
      <c r="A482" s="311" t="s">
        <v>1968</v>
      </c>
      <c r="B482" s="307" t="s">
        <v>1969</v>
      </c>
      <c r="C482" s="21"/>
      <c r="D482" s="68"/>
      <c r="E482" s="418"/>
      <c r="F482" s="31"/>
    </row>
    <row r="483" spans="1:18" s="308" customFormat="1" ht="24">
      <c r="A483" s="26" t="s">
        <v>1970</v>
      </c>
      <c r="B483" s="32" t="s">
        <v>1400</v>
      </c>
      <c r="C483" s="33" t="s">
        <v>14</v>
      </c>
      <c r="D483" s="310">
        <v>650</v>
      </c>
      <c r="E483" s="425"/>
      <c r="F483" s="25">
        <f>+D483*E483</f>
        <v>0</v>
      </c>
    </row>
    <row r="484" spans="1:18" s="30" customFormat="1">
      <c r="A484" s="44" t="s">
        <v>46</v>
      </c>
      <c r="B484" s="44" t="s">
        <v>1971</v>
      </c>
      <c r="C484" s="36"/>
      <c r="D484" s="45"/>
      <c r="E484" s="417"/>
      <c r="F484" s="67">
        <f>SUM(F485:F513)</f>
        <v>0</v>
      </c>
      <c r="G484" s="28"/>
      <c r="H484" s="29"/>
      <c r="J484" s="29"/>
      <c r="K484" s="29"/>
      <c r="L484" s="29"/>
      <c r="N484" s="29"/>
    </row>
    <row r="485" spans="1:18" s="337" customFormat="1">
      <c r="A485" s="311" t="s">
        <v>1116</v>
      </c>
      <c r="B485" s="312" t="s">
        <v>1055</v>
      </c>
      <c r="C485" s="21"/>
      <c r="D485" s="68"/>
      <c r="E485" s="419"/>
      <c r="F485" s="31"/>
    </row>
    <row r="486" spans="1:18" s="320" customFormat="1" ht="13.5">
      <c r="A486" s="26" t="s">
        <v>1117</v>
      </c>
      <c r="B486" s="32" t="s">
        <v>1118</v>
      </c>
      <c r="C486" s="33" t="s">
        <v>25</v>
      </c>
      <c r="D486" s="315">
        <v>155</v>
      </c>
      <c r="E486" s="425"/>
      <c r="F486" s="25">
        <f>D486*E486</f>
        <v>0</v>
      </c>
      <c r="G486" s="323"/>
      <c r="H486" s="323"/>
      <c r="I486" s="324"/>
      <c r="J486" s="318"/>
      <c r="K486" s="318"/>
      <c r="L486" s="319"/>
      <c r="N486" s="319"/>
      <c r="O486" s="319"/>
      <c r="P486" s="319"/>
      <c r="R486" s="319"/>
    </row>
    <row r="487" spans="1:18" s="308" customFormat="1">
      <c r="A487" s="311" t="s">
        <v>1119</v>
      </c>
      <c r="B487" s="307" t="s">
        <v>1059</v>
      </c>
      <c r="C487" s="21"/>
      <c r="D487" s="68"/>
      <c r="E487" s="418"/>
      <c r="F487" s="31"/>
    </row>
    <row r="488" spans="1:18" s="308" customFormat="1">
      <c r="A488" s="26" t="s">
        <v>1120</v>
      </c>
      <c r="B488" s="32" t="s">
        <v>1061</v>
      </c>
      <c r="C488" s="33" t="s">
        <v>13</v>
      </c>
      <c r="D488" s="315">
        <v>135</v>
      </c>
      <c r="E488" s="425"/>
      <c r="F488" s="25">
        <f>+D488*E488</f>
        <v>0</v>
      </c>
    </row>
    <row r="489" spans="1:18" s="308" customFormat="1">
      <c r="A489" s="26" t="s">
        <v>1121</v>
      </c>
      <c r="B489" s="32" t="s">
        <v>1063</v>
      </c>
      <c r="C489" s="33" t="s">
        <v>13</v>
      </c>
      <c r="D489" s="315">
        <v>7</v>
      </c>
      <c r="E489" s="425"/>
      <c r="F489" s="25">
        <f>+D489*E489</f>
        <v>0</v>
      </c>
    </row>
    <row r="490" spans="1:18" s="308" customFormat="1">
      <c r="A490" s="311" t="s">
        <v>1122</v>
      </c>
      <c r="B490" s="307" t="s">
        <v>1065</v>
      </c>
      <c r="C490" s="21"/>
      <c r="D490" s="68"/>
      <c r="E490" s="418"/>
      <c r="F490" s="31"/>
    </row>
    <row r="491" spans="1:18" s="308" customFormat="1">
      <c r="A491" s="26" t="s">
        <v>1123</v>
      </c>
      <c r="B491" s="32" t="s">
        <v>1067</v>
      </c>
      <c r="C491" s="33" t="s">
        <v>14</v>
      </c>
      <c r="D491" s="315">
        <v>135</v>
      </c>
      <c r="E491" s="425"/>
      <c r="F491" s="25">
        <f>+D491*E491</f>
        <v>0</v>
      </c>
    </row>
    <row r="492" spans="1:18" s="337" customFormat="1" ht="25.5">
      <c r="A492" s="311" t="s">
        <v>1124</v>
      </c>
      <c r="B492" s="312" t="s">
        <v>1069</v>
      </c>
      <c r="C492" s="21"/>
      <c r="D492" s="68"/>
      <c r="E492" s="419"/>
      <c r="F492" s="31"/>
    </row>
    <row r="493" spans="1:18" s="320" customFormat="1" ht="13.5">
      <c r="A493" s="26" t="s">
        <v>1125</v>
      </c>
      <c r="B493" s="32" t="s">
        <v>1071</v>
      </c>
      <c r="C493" s="33" t="s">
        <v>25</v>
      </c>
      <c r="D493" s="315">
        <v>95</v>
      </c>
      <c r="E493" s="425"/>
      <c r="F493" s="25">
        <f t="shared" ref="F493:F494" si="40">D493*E493</f>
        <v>0</v>
      </c>
      <c r="G493" s="323"/>
      <c r="H493" s="323"/>
      <c r="I493" s="324"/>
      <c r="J493" s="318"/>
      <c r="K493" s="318"/>
      <c r="L493" s="319"/>
      <c r="N493" s="319"/>
      <c r="O493" s="319"/>
      <c r="P493" s="319"/>
      <c r="R493" s="319"/>
    </row>
    <row r="494" spans="1:18" s="320" customFormat="1" ht="13.5">
      <c r="A494" s="26" t="s">
        <v>1126</v>
      </c>
      <c r="B494" s="32" t="s">
        <v>1072</v>
      </c>
      <c r="C494" s="33" t="s">
        <v>25</v>
      </c>
      <c r="D494" s="315">
        <v>120</v>
      </c>
      <c r="E494" s="425"/>
      <c r="F494" s="25">
        <f t="shared" si="40"/>
        <v>0</v>
      </c>
      <c r="G494" s="323"/>
      <c r="H494" s="323"/>
      <c r="I494" s="324"/>
      <c r="J494" s="318"/>
      <c r="K494" s="318"/>
      <c r="L494" s="319"/>
      <c r="N494" s="319"/>
      <c r="O494" s="319"/>
      <c r="P494" s="319"/>
      <c r="R494" s="319"/>
    </row>
    <row r="495" spans="1:18" s="337" customFormat="1">
      <c r="A495" s="311" t="s">
        <v>1127</v>
      </c>
      <c r="B495" s="312" t="s">
        <v>1128</v>
      </c>
      <c r="C495" s="21"/>
      <c r="D495" s="68"/>
      <c r="E495" s="419"/>
      <c r="F495" s="31"/>
    </row>
    <row r="496" spans="1:18" s="320" customFormat="1" ht="14.25" customHeight="1">
      <c r="A496" s="26" t="s">
        <v>1129</v>
      </c>
      <c r="B496" s="32" t="s">
        <v>1075</v>
      </c>
      <c r="C496" s="33" t="s">
        <v>13</v>
      </c>
      <c r="D496" s="315">
        <v>95</v>
      </c>
      <c r="E496" s="425"/>
      <c r="F496" s="25">
        <f t="shared" ref="F496" si="41">D496*E496</f>
        <v>0</v>
      </c>
      <c r="G496" s="323"/>
      <c r="H496" s="323"/>
      <c r="I496" s="324"/>
      <c r="J496" s="318"/>
      <c r="K496" s="318"/>
      <c r="L496" s="319"/>
      <c r="N496" s="319"/>
      <c r="O496" s="319"/>
      <c r="P496" s="319"/>
      <c r="R496" s="319"/>
    </row>
    <row r="497" spans="1:18" s="337" customFormat="1" ht="25.5">
      <c r="A497" s="311" t="s">
        <v>1130</v>
      </c>
      <c r="B497" s="312" t="s">
        <v>1972</v>
      </c>
      <c r="C497" s="21"/>
      <c r="D497" s="68"/>
      <c r="E497" s="419"/>
      <c r="F497" s="31"/>
    </row>
    <row r="498" spans="1:18" s="350" customFormat="1" ht="13.5">
      <c r="A498" s="26" t="s">
        <v>1131</v>
      </c>
      <c r="B498" s="32" t="s">
        <v>1973</v>
      </c>
      <c r="C498" s="33" t="s">
        <v>21</v>
      </c>
      <c r="D498" s="317">
        <v>2</v>
      </c>
      <c r="E498" s="425"/>
      <c r="F498" s="25">
        <f t="shared" ref="F498" si="42">D498*E498</f>
        <v>0</v>
      </c>
      <c r="G498" s="346"/>
      <c r="H498" s="346"/>
      <c r="I498" s="347"/>
      <c r="J498" s="348"/>
      <c r="K498" s="348"/>
      <c r="L498" s="349"/>
      <c r="N498" s="349"/>
      <c r="O498" s="349"/>
      <c r="P498" s="349"/>
      <c r="R498" s="349"/>
    </row>
    <row r="499" spans="1:18" s="350" customFormat="1" ht="13.5">
      <c r="A499" s="35" t="s">
        <v>1974</v>
      </c>
      <c r="B499" s="32" t="s">
        <v>1975</v>
      </c>
      <c r="C499" s="33" t="s">
        <v>21</v>
      </c>
      <c r="D499" s="317">
        <v>6</v>
      </c>
      <c r="E499" s="425"/>
      <c r="F499" s="25">
        <f>D499*E499</f>
        <v>0</v>
      </c>
      <c r="G499" s="346"/>
      <c r="H499" s="346"/>
      <c r="I499" s="347"/>
      <c r="J499" s="348"/>
      <c r="K499" s="348"/>
      <c r="L499" s="349"/>
      <c r="N499" s="349"/>
      <c r="O499" s="349"/>
      <c r="P499" s="349"/>
      <c r="R499" s="349"/>
    </row>
    <row r="500" spans="1:18" s="350" customFormat="1" ht="25.5">
      <c r="A500" s="311" t="s">
        <v>1132</v>
      </c>
      <c r="B500" s="312" t="s">
        <v>1743</v>
      </c>
      <c r="C500" s="21"/>
      <c r="D500" s="74"/>
      <c r="E500" s="419"/>
      <c r="F500" s="31"/>
      <c r="G500" s="346"/>
      <c r="H500" s="346"/>
      <c r="I500" s="347"/>
      <c r="J500" s="348"/>
      <c r="K500" s="348"/>
      <c r="L500" s="349"/>
      <c r="N500" s="349"/>
      <c r="O500" s="349"/>
      <c r="P500" s="349"/>
      <c r="R500" s="349"/>
    </row>
    <row r="501" spans="1:18" s="350" customFormat="1" ht="13.5">
      <c r="A501" s="35" t="s">
        <v>1133</v>
      </c>
      <c r="B501" s="32" t="s">
        <v>1976</v>
      </c>
      <c r="C501" s="33" t="s">
        <v>21</v>
      </c>
      <c r="D501" s="317">
        <v>3</v>
      </c>
      <c r="E501" s="425"/>
      <c r="F501" s="25">
        <f t="shared" ref="F501:F502" si="43">D501*E501</f>
        <v>0</v>
      </c>
      <c r="G501" s="346"/>
      <c r="H501" s="346"/>
      <c r="I501" s="347"/>
      <c r="J501" s="348"/>
      <c r="K501" s="348"/>
      <c r="L501" s="349"/>
      <c r="N501" s="349"/>
      <c r="O501" s="349"/>
      <c r="P501" s="349"/>
      <c r="R501" s="349"/>
    </row>
    <row r="502" spans="1:18" s="350" customFormat="1" ht="13.5">
      <c r="A502" s="35" t="s">
        <v>1134</v>
      </c>
      <c r="B502" s="32" t="s">
        <v>1977</v>
      </c>
      <c r="C502" s="33" t="s">
        <v>21</v>
      </c>
      <c r="D502" s="317">
        <v>1</v>
      </c>
      <c r="E502" s="425"/>
      <c r="F502" s="25">
        <f t="shared" si="43"/>
        <v>0</v>
      </c>
      <c r="G502" s="346"/>
      <c r="H502" s="346"/>
      <c r="I502" s="347"/>
      <c r="J502" s="348"/>
      <c r="K502" s="348"/>
      <c r="L502" s="349"/>
      <c r="N502" s="349"/>
      <c r="O502" s="349"/>
      <c r="P502" s="349"/>
      <c r="R502" s="349"/>
    </row>
    <row r="503" spans="1:18" s="337" customFormat="1">
      <c r="A503" s="311" t="s">
        <v>1135</v>
      </c>
      <c r="B503" s="312" t="s">
        <v>1978</v>
      </c>
      <c r="C503" s="21"/>
      <c r="D503" s="74"/>
      <c r="E503" s="419"/>
      <c r="F503" s="31"/>
    </row>
    <row r="504" spans="1:18" s="337" customFormat="1">
      <c r="A504" s="26" t="s">
        <v>1136</v>
      </c>
      <c r="B504" s="32" t="s">
        <v>1979</v>
      </c>
      <c r="C504" s="33" t="s">
        <v>21</v>
      </c>
      <c r="D504" s="317">
        <v>1</v>
      </c>
      <c r="E504" s="425"/>
      <c r="F504" s="25">
        <f>D504*E504</f>
        <v>0</v>
      </c>
    </row>
    <row r="505" spans="1:18" s="337" customFormat="1">
      <c r="A505" s="26" t="s">
        <v>1980</v>
      </c>
      <c r="B505" s="32" t="s">
        <v>1981</v>
      </c>
      <c r="C505" s="33" t="s">
        <v>21</v>
      </c>
      <c r="D505" s="317">
        <v>4</v>
      </c>
      <c r="E505" s="425"/>
      <c r="F505" s="25">
        <f t="shared" ref="F505:F507" si="44">D505*E505</f>
        <v>0</v>
      </c>
    </row>
    <row r="506" spans="1:18" s="337" customFormat="1">
      <c r="A506" s="26" t="s">
        <v>1982</v>
      </c>
      <c r="B506" s="90" t="s">
        <v>1983</v>
      </c>
      <c r="C506" s="33" t="s">
        <v>21</v>
      </c>
      <c r="D506" s="351">
        <v>2</v>
      </c>
      <c r="E506" s="425"/>
      <c r="F506" s="25">
        <f t="shared" si="44"/>
        <v>0</v>
      </c>
    </row>
    <row r="507" spans="1:18" s="320" customFormat="1" ht="13.5">
      <c r="A507" s="26" t="s">
        <v>1984</v>
      </c>
      <c r="B507" s="90" t="s">
        <v>1985</v>
      </c>
      <c r="C507" s="33" t="s">
        <v>21</v>
      </c>
      <c r="D507" s="351">
        <v>6</v>
      </c>
      <c r="E507" s="425"/>
      <c r="F507" s="25">
        <f t="shared" si="44"/>
        <v>0</v>
      </c>
      <c r="G507" s="323"/>
      <c r="H507" s="323"/>
      <c r="I507" s="324"/>
      <c r="J507" s="318"/>
      <c r="K507" s="318"/>
      <c r="L507" s="319"/>
      <c r="N507" s="319"/>
      <c r="O507" s="319"/>
      <c r="P507" s="319"/>
      <c r="R507" s="319"/>
    </row>
    <row r="508" spans="1:18" s="337" customFormat="1" ht="25.5">
      <c r="A508" s="311" t="s">
        <v>1137</v>
      </c>
      <c r="B508" s="312" t="s">
        <v>1101</v>
      </c>
      <c r="C508" s="21"/>
      <c r="D508" s="68"/>
      <c r="E508" s="419"/>
      <c r="F508" s="31"/>
    </row>
    <row r="509" spans="1:18" s="320" customFormat="1" ht="13.5">
      <c r="A509" s="26" t="s">
        <v>1138</v>
      </c>
      <c r="B509" s="32" t="s">
        <v>1141</v>
      </c>
      <c r="C509" s="33" t="s">
        <v>21</v>
      </c>
      <c r="D509" s="317">
        <v>1</v>
      </c>
      <c r="E509" s="425"/>
      <c r="F509" s="25">
        <f t="shared" ref="F509" si="45">D509*E509</f>
        <v>0</v>
      </c>
      <c r="G509" s="323"/>
      <c r="H509" s="323"/>
      <c r="I509" s="324"/>
      <c r="J509" s="318"/>
      <c r="K509" s="318"/>
      <c r="L509" s="319"/>
      <c r="N509" s="319"/>
      <c r="O509" s="319"/>
      <c r="P509" s="319"/>
      <c r="R509" s="319"/>
    </row>
    <row r="510" spans="1:18" s="337" customFormat="1">
      <c r="A510" s="311" t="s">
        <v>1139</v>
      </c>
      <c r="B510" s="312" t="s">
        <v>1143</v>
      </c>
      <c r="C510" s="21"/>
      <c r="D510" s="74"/>
      <c r="E510" s="419"/>
      <c r="F510" s="31"/>
    </row>
    <row r="511" spans="1:18" s="320" customFormat="1" ht="35.25" customHeight="1">
      <c r="A511" s="26" t="s">
        <v>1140</v>
      </c>
      <c r="B511" s="32" t="s">
        <v>1986</v>
      </c>
      <c r="C511" s="33" t="s">
        <v>21</v>
      </c>
      <c r="D511" s="317">
        <v>1</v>
      </c>
      <c r="E511" s="425"/>
      <c r="F511" s="25">
        <f>D511*E511</f>
        <v>0</v>
      </c>
      <c r="G511" s="323"/>
      <c r="H511" s="323"/>
      <c r="I511" s="324"/>
      <c r="J511" s="318"/>
      <c r="K511" s="318"/>
      <c r="L511" s="319"/>
      <c r="N511" s="319"/>
      <c r="O511" s="319"/>
      <c r="P511" s="319"/>
      <c r="R511" s="319"/>
    </row>
    <row r="512" spans="1:18" s="308" customFormat="1">
      <c r="A512" s="311" t="s">
        <v>1142</v>
      </c>
      <c r="B512" s="307" t="s">
        <v>1113</v>
      </c>
      <c r="C512" s="21"/>
      <c r="D512" s="68"/>
      <c r="E512" s="418"/>
      <c r="F512" s="31"/>
    </row>
    <row r="513" spans="1:14" s="308" customFormat="1">
      <c r="A513" s="26" t="s">
        <v>1144</v>
      </c>
      <c r="B513" s="32" t="s">
        <v>1115</v>
      </c>
      <c r="C513" s="33" t="s">
        <v>25</v>
      </c>
      <c r="D513" s="315">
        <v>155</v>
      </c>
      <c r="E513" s="425"/>
      <c r="F513" s="25">
        <f t="shared" ref="F513" si="46">+D513*E513</f>
        <v>0</v>
      </c>
    </row>
    <row r="514" spans="1:14" s="30" customFormat="1">
      <c r="A514" s="44" t="s">
        <v>47</v>
      </c>
      <c r="B514" s="44" t="s">
        <v>1987</v>
      </c>
      <c r="C514" s="36"/>
      <c r="D514" s="45"/>
      <c r="E514" s="417"/>
      <c r="F514" s="67">
        <f>SUM(F515:F564)</f>
        <v>0</v>
      </c>
      <c r="G514" s="28"/>
      <c r="H514" s="29"/>
      <c r="J514" s="29"/>
      <c r="K514" s="29"/>
      <c r="L514" s="29"/>
      <c r="N514" s="29"/>
    </row>
    <row r="515" spans="1:14" s="308" customFormat="1">
      <c r="A515" s="311" t="s">
        <v>1145</v>
      </c>
      <c r="B515" s="307" t="s">
        <v>1146</v>
      </c>
      <c r="C515" s="21"/>
      <c r="D515" s="68"/>
      <c r="E515" s="418"/>
      <c r="F515" s="31"/>
    </row>
    <row r="516" spans="1:14" s="308" customFormat="1">
      <c r="A516" s="26" t="s">
        <v>1147</v>
      </c>
      <c r="B516" s="32" t="s">
        <v>1148</v>
      </c>
      <c r="C516" s="33" t="s">
        <v>56</v>
      </c>
      <c r="D516" s="317">
        <v>1</v>
      </c>
      <c r="E516" s="425"/>
      <c r="F516" s="25">
        <f>+D516*E516</f>
        <v>0</v>
      </c>
    </row>
    <row r="517" spans="1:14" s="308" customFormat="1">
      <c r="A517" s="311" t="s">
        <v>1149</v>
      </c>
      <c r="B517" s="307" t="s">
        <v>1150</v>
      </c>
      <c r="C517" s="21"/>
      <c r="D517" s="68"/>
      <c r="E517" s="418"/>
      <c r="F517" s="31"/>
    </row>
    <row r="518" spans="1:14" s="308" customFormat="1">
      <c r="A518" s="26" t="s">
        <v>1151</v>
      </c>
      <c r="B518" s="32" t="s">
        <v>1152</v>
      </c>
      <c r="C518" s="33" t="s">
        <v>25</v>
      </c>
      <c r="D518" s="315">
        <v>34</v>
      </c>
      <c r="E518" s="425"/>
      <c r="F518" s="25">
        <f>+D518*E518</f>
        <v>0</v>
      </c>
    </row>
    <row r="519" spans="1:14" s="308" customFormat="1" ht="25.5">
      <c r="A519" s="311" t="s">
        <v>1153</v>
      </c>
      <c r="B519" s="312" t="s">
        <v>1988</v>
      </c>
      <c r="C519" s="21"/>
      <c r="D519" s="68"/>
      <c r="E519" s="418"/>
      <c r="F519" s="31"/>
    </row>
    <row r="520" spans="1:14" s="308" customFormat="1">
      <c r="A520" s="26" t="s">
        <v>1154</v>
      </c>
      <c r="B520" s="32" t="s">
        <v>1155</v>
      </c>
      <c r="C520" s="33" t="s">
        <v>25</v>
      </c>
      <c r="D520" s="315">
        <v>5</v>
      </c>
      <c r="E520" s="425"/>
      <c r="F520" s="25">
        <f>+D520*E520</f>
        <v>0</v>
      </c>
    </row>
    <row r="521" spans="1:14" s="308" customFormat="1">
      <c r="A521" s="26" t="s">
        <v>1156</v>
      </c>
      <c r="B521" s="32" t="s">
        <v>1157</v>
      </c>
      <c r="C521" s="33" t="s">
        <v>25</v>
      </c>
      <c r="D521" s="315">
        <v>10</v>
      </c>
      <c r="E521" s="425"/>
      <c r="F521" s="25">
        <f>+D521*E521</f>
        <v>0</v>
      </c>
    </row>
    <row r="522" spans="1:14" s="308" customFormat="1">
      <c r="A522" s="26" t="s">
        <v>1158</v>
      </c>
      <c r="B522" s="32" t="s">
        <v>1159</v>
      </c>
      <c r="C522" s="33" t="s">
        <v>14</v>
      </c>
      <c r="D522" s="315">
        <v>10</v>
      </c>
      <c r="E522" s="425"/>
      <c r="F522" s="25">
        <f>+D522*E522</f>
        <v>0</v>
      </c>
    </row>
    <row r="523" spans="1:14" s="308" customFormat="1">
      <c r="A523" s="26" t="s">
        <v>1160</v>
      </c>
      <c r="B523" s="32" t="s">
        <v>1161</v>
      </c>
      <c r="C523" s="33" t="s">
        <v>14</v>
      </c>
      <c r="D523" s="315">
        <v>10</v>
      </c>
      <c r="E523" s="425"/>
      <c r="F523" s="25">
        <f>+D523*E523</f>
        <v>0</v>
      </c>
    </row>
    <row r="524" spans="1:14" s="308" customFormat="1">
      <c r="A524" s="26" t="s">
        <v>1162</v>
      </c>
      <c r="B524" s="32" t="s">
        <v>1163</v>
      </c>
      <c r="C524" s="33" t="s">
        <v>25</v>
      </c>
      <c r="D524" s="315">
        <v>25</v>
      </c>
      <c r="E524" s="425"/>
      <c r="F524" s="25">
        <f>+D524*E524</f>
        <v>0</v>
      </c>
    </row>
    <row r="525" spans="1:14" s="308" customFormat="1">
      <c r="A525" s="311" t="s">
        <v>1164</v>
      </c>
      <c r="B525" s="307" t="s">
        <v>1059</v>
      </c>
      <c r="C525" s="21"/>
      <c r="D525" s="68"/>
      <c r="E525" s="418"/>
      <c r="F525" s="31"/>
    </row>
    <row r="526" spans="1:14" s="308" customFormat="1">
      <c r="A526" s="26" t="s">
        <v>1165</v>
      </c>
      <c r="B526" s="32" t="s">
        <v>1166</v>
      </c>
      <c r="C526" s="33" t="s">
        <v>13</v>
      </c>
      <c r="D526" s="315">
        <v>4</v>
      </c>
      <c r="E526" s="425"/>
      <c r="F526" s="25">
        <f>+D526*E526</f>
        <v>0</v>
      </c>
    </row>
    <row r="527" spans="1:14" s="308" customFormat="1">
      <c r="A527" s="26" t="s">
        <v>1167</v>
      </c>
      <c r="B527" s="32" t="s">
        <v>1168</v>
      </c>
      <c r="C527" s="33" t="s">
        <v>13</v>
      </c>
      <c r="D527" s="315">
        <v>24</v>
      </c>
      <c r="E527" s="425"/>
      <c r="F527" s="25">
        <f>+D527*E527</f>
        <v>0</v>
      </c>
    </row>
    <row r="528" spans="1:14" s="308" customFormat="1">
      <c r="A528" s="26" t="s">
        <v>1169</v>
      </c>
      <c r="B528" s="32" t="s">
        <v>1170</v>
      </c>
      <c r="C528" s="33" t="s">
        <v>13</v>
      </c>
      <c r="D528" s="315">
        <v>116</v>
      </c>
      <c r="E528" s="425"/>
      <c r="F528" s="25">
        <f>+D528*E528</f>
        <v>0</v>
      </c>
    </row>
    <row r="529" spans="1:6" s="308" customFormat="1">
      <c r="A529" s="26" t="s">
        <v>1171</v>
      </c>
      <c r="B529" s="32" t="s">
        <v>1063</v>
      </c>
      <c r="C529" s="33" t="s">
        <v>13</v>
      </c>
      <c r="D529" s="315">
        <v>7</v>
      </c>
      <c r="E529" s="425"/>
      <c r="F529" s="25">
        <f>+D529*E529</f>
        <v>0</v>
      </c>
    </row>
    <row r="530" spans="1:6" s="308" customFormat="1" ht="14.25" customHeight="1">
      <c r="A530" s="26" t="s">
        <v>1172</v>
      </c>
      <c r="B530" s="32" t="s">
        <v>1173</v>
      </c>
      <c r="C530" s="33" t="s">
        <v>14</v>
      </c>
      <c r="D530" s="315">
        <v>20</v>
      </c>
      <c r="E530" s="425"/>
      <c r="F530" s="25">
        <f>+D530*E530</f>
        <v>0</v>
      </c>
    </row>
    <row r="531" spans="1:6" s="308" customFormat="1">
      <c r="A531" s="311" t="s">
        <v>1174</v>
      </c>
      <c r="B531" s="307" t="s">
        <v>1065</v>
      </c>
      <c r="C531" s="21"/>
      <c r="D531" s="68"/>
      <c r="E531" s="418"/>
      <c r="F531" s="31"/>
    </row>
    <row r="532" spans="1:6" s="308" customFormat="1">
      <c r="A532" s="26" t="s">
        <v>1175</v>
      </c>
      <c r="B532" s="32" t="s">
        <v>1067</v>
      </c>
      <c r="C532" s="33" t="s">
        <v>14</v>
      </c>
      <c r="D532" s="315">
        <v>30</v>
      </c>
      <c r="E532" s="425"/>
      <c r="F532" s="25">
        <f>+D532*E532</f>
        <v>0</v>
      </c>
    </row>
    <row r="533" spans="1:6" s="308" customFormat="1" ht="24">
      <c r="A533" s="26" t="s">
        <v>1176</v>
      </c>
      <c r="B533" s="32" t="s">
        <v>1177</v>
      </c>
      <c r="C533" s="33" t="s">
        <v>14</v>
      </c>
      <c r="D533" s="315">
        <v>30</v>
      </c>
      <c r="E533" s="425"/>
      <c r="F533" s="25">
        <f>+D533*E533</f>
        <v>0</v>
      </c>
    </row>
    <row r="534" spans="1:6" s="308" customFormat="1">
      <c r="A534" s="311" t="s">
        <v>1178</v>
      </c>
      <c r="B534" s="307" t="s">
        <v>17</v>
      </c>
      <c r="C534" s="21"/>
      <c r="D534" s="68"/>
      <c r="E534" s="418"/>
      <c r="F534" s="31"/>
    </row>
    <row r="535" spans="1:6" s="308" customFormat="1" ht="24">
      <c r="A535" s="26" t="s">
        <v>1179</v>
      </c>
      <c r="B535" s="32" t="s">
        <v>1180</v>
      </c>
      <c r="C535" s="33" t="s">
        <v>13</v>
      </c>
      <c r="D535" s="315">
        <v>20</v>
      </c>
      <c r="E535" s="425"/>
      <c r="F535" s="25">
        <f>+D535*E535</f>
        <v>0</v>
      </c>
    </row>
    <row r="536" spans="1:6" s="308" customFormat="1" ht="24">
      <c r="A536" s="26" t="s">
        <v>1181</v>
      </c>
      <c r="B536" s="32" t="s">
        <v>1182</v>
      </c>
      <c r="C536" s="33" t="s">
        <v>13</v>
      </c>
      <c r="D536" s="315">
        <v>114</v>
      </c>
      <c r="E536" s="425"/>
      <c r="F536" s="25">
        <f>+D536*E536</f>
        <v>0</v>
      </c>
    </row>
    <row r="537" spans="1:6" s="308" customFormat="1">
      <c r="A537" s="311" t="s">
        <v>1183</v>
      </c>
      <c r="B537" s="307" t="s">
        <v>1989</v>
      </c>
      <c r="C537" s="21"/>
      <c r="D537" s="68"/>
      <c r="E537" s="418"/>
      <c r="F537" s="31"/>
    </row>
    <row r="538" spans="1:6" s="308" customFormat="1" ht="24">
      <c r="A538" s="26" t="s">
        <v>1184</v>
      </c>
      <c r="B538" s="32" t="s">
        <v>1990</v>
      </c>
      <c r="C538" s="33" t="s">
        <v>25</v>
      </c>
      <c r="D538" s="315">
        <v>20</v>
      </c>
      <c r="E538" s="425"/>
      <c r="F538" s="25">
        <f t="shared" ref="F538:F541" si="47">+D538*E538</f>
        <v>0</v>
      </c>
    </row>
    <row r="539" spans="1:6" s="308" customFormat="1" ht="24">
      <c r="A539" s="26" t="s">
        <v>1991</v>
      </c>
      <c r="B539" s="32" t="s">
        <v>1992</v>
      </c>
      <c r="C539" s="33" t="s">
        <v>25</v>
      </c>
      <c r="D539" s="315">
        <v>20</v>
      </c>
      <c r="E539" s="425"/>
      <c r="F539" s="25">
        <f t="shared" si="47"/>
        <v>0</v>
      </c>
    </row>
    <row r="540" spans="1:6" s="308" customFormat="1" ht="36">
      <c r="A540" s="26" t="s">
        <v>1993</v>
      </c>
      <c r="B540" s="32" t="s">
        <v>1994</v>
      </c>
      <c r="C540" s="33" t="s">
        <v>25</v>
      </c>
      <c r="D540" s="315">
        <v>20</v>
      </c>
      <c r="E540" s="425"/>
      <c r="F540" s="25">
        <f t="shared" si="47"/>
        <v>0</v>
      </c>
    </row>
    <row r="541" spans="1:6" s="308" customFormat="1">
      <c r="A541" s="26" t="s">
        <v>1995</v>
      </c>
      <c r="B541" s="32" t="s">
        <v>1996</v>
      </c>
      <c r="C541" s="33" t="s">
        <v>21</v>
      </c>
      <c r="D541" s="317">
        <v>1</v>
      </c>
      <c r="E541" s="425"/>
      <c r="F541" s="25">
        <f t="shared" si="47"/>
        <v>0</v>
      </c>
    </row>
    <row r="542" spans="1:6" s="308" customFormat="1" ht="25.5">
      <c r="A542" s="311" t="s">
        <v>1186</v>
      </c>
      <c r="B542" s="307" t="s">
        <v>1069</v>
      </c>
      <c r="C542" s="21"/>
      <c r="D542" s="68"/>
      <c r="E542" s="418"/>
      <c r="F542" s="31"/>
    </row>
    <row r="543" spans="1:6" s="308" customFormat="1">
      <c r="A543" s="26" t="s">
        <v>1187</v>
      </c>
      <c r="B543" s="32" t="s">
        <v>1185</v>
      </c>
      <c r="C543" s="33" t="s">
        <v>25</v>
      </c>
      <c r="D543" s="315">
        <v>28</v>
      </c>
      <c r="E543" s="425"/>
      <c r="F543" s="25">
        <f>+D543*E543</f>
        <v>0</v>
      </c>
    </row>
    <row r="544" spans="1:6" s="308" customFormat="1" ht="38.25">
      <c r="A544" s="311" t="s">
        <v>1188</v>
      </c>
      <c r="B544" s="307" t="s">
        <v>1997</v>
      </c>
      <c r="C544" s="21"/>
      <c r="D544" s="68"/>
      <c r="E544" s="418"/>
      <c r="F544" s="31"/>
    </row>
    <row r="545" spans="1:18" s="308" customFormat="1">
      <c r="A545" s="26" t="s">
        <v>1190</v>
      </c>
      <c r="B545" s="32" t="s">
        <v>1998</v>
      </c>
      <c r="C545" s="33" t="s">
        <v>21</v>
      </c>
      <c r="D545" s="317">
        <v>2</v>
      </c>
      <c r="E545" s="425"/>
      <c r="F545" s="25">
        <f t="shared" ref="F545" si="48">+D545*E545</f>
        <v>0</v>
      </c>
    </row>
    <row r="546" spans="1:18" s="337" customFormat="1">
      <c r="A546" s="311" t="s">
        <v>1191</v>
      </c>
      <c r="B546" s="312" t="s">
        <v>1189</v>
      </c>
      <c r="C546" s="21"/>
      <c r="D546" s="74"/>
      <c r="E546" s="419"/>
      <c r="F546" s="31"/>
    </row>
    <row r="547" spans="1:18" s="320" customFormat="1" ht="24">
      <c r="A547" s="26" t="s">
        <v>1193</v>
      </c>
      <c r="B547" s="32" t="s">
        <v>1999</v>
      </c>
      <c r="C547" s="33" t="s">
        <v>21</v>
      </c>
      <c r="D547" s="317">
        <v>1</v>
      </c>
      <c r="E547" s="425"/>
      <c r="F547" s="25">
        <f>D547*E547</f>
        <v>0</v>
      </c>
      <c r="G547" s="323"/>
      <c r="H547" s="323"/>
      <c r="I547" s="324"/>
      <c r="J547" s="318"/>
      <c r="K547" s="318"/>
      <c r="L547" s="319"/>
      <c r="N547" s="319"/>
      <c r="O547" s="319"/>
      <c r="P547" s="319"/>
      <c r="R547" s="319"/>
    </row>
    <row r="548" spans="1:18" s="308" customFormat="1" ht="25.5">
      <c r="A548" s="311" t="s">
        <v>1195</v>
      </c>
      <c r="B548" s="307" t="s">
        <v>1192</v>
      </c>
      <c r="C548" s="21"/>
      <c r="D548" s="68"/>
      <c r="E548" s="418"/>
      <c r="F548" s="31"/>
    </row>
    <row r="549" spans="1:18" s="308" customFormat="1">
      <c r="A549" s="26" t="s">
        <v>1197</v>
      </c>
      <c r="B549" s="32" t="s">
        <v>1194</v>
      </c>
      <c r="C549" s="33" t="s">
        <v>13</v>
      </c>
      <c r="D549" s="315">
        <v>4</v>
      </c>
      <c r="E549" s="425"/>
      <c r="F549" s="25">
        <f>+D549*E549</f>
        <v>0</v>
      </c>
    </row>
    <row r="550" spans="1:18" s="308" customFormat="1" ht="25.5">
      <c r="A550" s="311" t="s">
        <v>1199</v>
      </c>
      <c r="B550" s="307" t="s">
        <v>1196</v>
      </c>
      <c r="C550" s="21"/>
      <c r="D550" s="315"/>
      <c r="E550" s="418"/>
      <c r="F550" s="31"/>
    </row>
    <row r="551" spans="1:18" s="308" customFormat="1">
      <c r="A551" s="26" t="s">
        <v>1200</v>
      </c>
      <c r="B551" s="32" t="s">
        <v>1198</v>
      </c>
      <c r="C551" s="33" t="s">
        <v>13</v>
      </c>
      <c r="D551" s="315">
        <v>5</v>
      </c>
      <c r="E551" s="425"/>
      <c r="F551" s="25">
        <f>+D551*E551</f>
        <v>0</v>
      </c>
    </row>
    <row r="552" spans="1:18" s="308" customFormat="1">
      <c r="A552" s="311" t="s">
        <v>1203</v>
      </c>
      <c r="B552" s="312" t="s">
        <v>123</v>
      </c>
      <c r="C552" s="21"/>
      <c r="D552" s="68"/>
      <c r="E552" s="419"/>
      <c r="F552" s="31"/>
    </row>
    <row r="553" spans="1:18" s="308" customFormat="1" ht="13.5" customHeight="1">
      <c r="A553" s="26" t="s">
        <v>1204</v>
      </c>
      <c r="B553" s="32" t="s">
        <v>1201</v>
      </c>
      <c r="C553" s="33" t="s">
        <v>14</v>
      </c>
      <c r="D553" s="315">
        <v>10</v>
      </c>
      <c r="E553" s="425"/>
      <c r="F553" s="25">
        <f>+D553*E553</f>
        <v>0</v>
      </c>
    </row>
    <row r="554" spans="1:18" s="308" customFormat="1" ht="13.5" customHeight="1">
      <c r="A554" s="26" t="s">
        <v>1206</v>
      </c>
      <c r="B554" s="32" t="s">
        <v>1202</v>
      </c>
      <c r="C554" s="33" t="s">
        <v>14</v>
      </c>
      <c r="D554" s="315">
        <v>10</v>
      </c>
      <c r="E554" s="425"/>
      <c r="F554" s="25">
        <f>+D554*E554</f>
        <v>0</v>
      </c>
    </row>
    <row r="555" spans="1:18" s="308" customFormat="1">
      <c r="A555" s="311" t="s">
        <v>1208</v>
      </c>
      <c r="B555" s="312" t="s">
        <v>125</v>
      </c>
      <c r="C555" s="21"/>
      <c r="D555" s="68"/>
      <c r="E555" s="419"/>
      <c r="F555" s="31"/>
    </row>
    <row r="556" spans="1:18" s="308" customFormat="1" ht="11.25" customHeight="1">
      <c r="A556" s="26" t="s">
        <v>1210</v>
      </c>
      <c r="B556" s="32" t="s">
        <v>1205</v>
      </c>
      <c r="C556" s="33" t="s">
        <v>14</v>
      </c>
      <c r="D556" s="315">
        <v>10</v>
      </c>
      <c r="E556" s="425"/>
      <c r="F556" s="25">
        <f>+D556*E556</f>
        <v>0</v>
      </c>
    </row>
    <row r="557" spans="1:18" s="308" customFormat="1" ht="11.25" customHeight="1">
      <c r="A557" s="26" t="s">
        <v>1212</v>
      </c>
      <c r="B557" s="32" t="s">
        <v>1207</v>
      </c>
      <c r="C557" s="33" t="s">
        <v>14</v>
      </c>
      <c r="D557" s="315">
        <v>5</v>
      </c>
      <c r="E557" s="425"/>
      <c r="F557" s="25">
        <f>+D557*E557</f>
        <v>0</v>
      </c>
    </row>
    <row r="558" spans="1:18" s="308" customFormat="1" ht="25.5">
      <c r="A558" s="311" t="s">
        <v>1214</v>
      </c>
      <c r="B558" s="307" t="s">
        <v>1209</v>
      </c>
      <c r="C558" s="21"/>
      <c r="D558" s="68"/>
      <c r="E558" s="418"/>
      <c r="F558" s="31"/>
    </row>
    <row r="559" spans="1:18" s="308" customFormat="1">
      <c r="A559" s="26" t="s">
        <v>1215</v>
      </c>
      <c r="B559" s="32" t="s">
        <v>1211</v>
      </c>
      <c r="C559" s="33" t="s">
        <v>25</v>
      </c>
      <c r="D559" s="315">
        <v>15</v>
      </c>
      <c r="E559" s="425"/>
      <c r="F559" s="25">
        <f>+D559*E559</f>
        <v>0</v>
      </c>
    </row>
    <row r="560" spans="1:18" s="308" customFormat="1">
      <c r="A560" s="26" t="s">
        <v>2000</v>
      </c>
      <c r="B560" s="32" t="s">
        <v>1213</v>
      </c>
      <c r="C560" s="33" t="s">
        <v>25</v>
      </c>
      <c r="D560" s="315">
        <v>10</v>
      </c>
      <c r="E560" s="425"/>
      <c r="F560" s="25">
        <f>+D560*E560</f>
        <v>0</v>
      </c>
    </row>
    <row r="561" spans="1:14" s="308" customFormat="1">
      <c r="A561" s="311" t="s">
        <v>1216</v>
      </c>
      <c r="B561" s="307" t="s">
        <v>1113</v>
      </c>
      <c r="C561" s="21"/>
      <c r="D561" s="68"/>
      <c r="E561" s="418"/>
      <c r="F561" s="31"/>
    </row>
    <row r="562" spans="1:14" s="308" customFormat="1">
      <c r="A562" s="26" t="s">
        <v>1218</v>
      </c>
      <c r="B562" s="32" t="s">
        <v>1115</v>
      </c>
      <c r="C562" s="33" t="s">
        <v>25</v>
      </c>
      <c r="D562" s="315">
        <v>34</v>
      </c>
      <c r="E562" s="425"/>
      <c r="F562" s="25">
        <f t="shared" ref="F562" si="49">+D562*E562</f>
        <v>0</v>
      </c>
    </row>
    <row r="563" spans="1:14" s="308" customFormat="1">
      <c r="A563" s="311" t="s">
        <v>2001</v>
      </c>
      <c r="B563" s="307" t="s">
        <v>1217</v>
      </c>
      <c r="C563" s="21"/>
      <c r="D563" s="68"/>
      <c r="E563" s="418"/>
      <c r="F563" s="31"/>
    </row>
    <row r="564" spans="1:14" s="308" customFormat="1">
      <c r="A564" s="26" t="s">
        <v>2002</v>
      </c>
      <c r="B564" s="32" t="s">
        <v>1219</v>
      </c>
      <c r="C564" s="33" t="s">
        <v>56</v>
      </c>
      <c r="D564" s="317">
        <v>1</v>
      </c>
      <c r="E564" s="425"/>
      <c r="F564" s="25">
        <f t="shared" ref="F564" si="50">+D564*E564</f>
        <v>0</v>
      </c>
    </row>
    <row r="565" spans="1:14" ht="15.75">
      <c r="A565" s="1" t="s">
        <v>35</v>
      </c>
      <c r="B565" s="1" t="s">
        <v>57</v>
      </c>
      <c r="C565" s="2"/>
      <c r="D565" s="3"/>
      <c r="E565" s="407"/>
      <c r="F565" s="4"/>
    </row>
    <row r="566" spans="1:14" ht="15">
      <c r="A566" s="40" t="s">
        <v>36</v>
      </c>
      <c r="B566" s="40" t="s">
        <v>2638</v>
      </c>
      <c r="C566" s="41"/>
      <c r="D566" s="42"/>
      <c r="E566" s="408"/>
      <c r="F566" s="46"/>
    </row>
    <row r="567" spans="1:14" ht="15">
      <c r="A567" s="37" t="s">
        <v>62</v>
      </c>
      <c r="B567" s="37" t="s">
        <v>99</v>
      </c>
      <c r="C567" s="38"/>
      <c r="D567" s="39" t="s">
        <v>5</v>
      </c>
      <c r="E567" s="416"/>
      <c r="F567" s="43">
        <f>F568+F622+F638</f>
        <v>0</v>
      </c>
    </row>
    <row r="568" spans="1:14" s="30" customFormat="1">
      <c r="A568" s="44" t="s">
        <v>59</v>
      </c>
      <c r="B568" s="44" t="s">
        <v>220</v>
      </c>
      <c r="C568" s="36"/>
      <c r="D568" s="45"/>
      <c r="E568" s="417"/>
      <c r="F568" s="67">
        <f>SUM(F569:F621)</f>
        <v>0</v>
      </c>
      <c r="G568" s="28"/>
      <c r="H568" s="29"/>
      <c r="J568" s="29"/>
      <c r="K568" s="29"/>
      <c r="L568" s="29"/>
      <c r="N568" s="29"/>
    </row>
    <row r="569" spans="1:14" s="308" customFormat="1">
      <c r="A569" s="311" t="s">
        <v>1220</v>
      </c>
      <c r="B569" s="307" t="s">
        <v>7</v>
      </c>
      <c r="C569" s="21"/>
      <c r="D569" s="68"/>
      <c r="E569" s="418"/>
      <c r="F569" s="31"/>
    </row>
    <row r="570" spans="1:14" s="308" customFormat="1" ht="24">
      <c r="A570" s="26" t="s">
        <v>2003</v>
      </c>
      <c r="B570" s="32" t="s">
        <v>1221</v>
      </c>
      <c r="C570" s="33" t="s">
        <v>56</v>
      </c>
      <c r="D570" s="317">
        <v>1</v>
      </c>
      <c r="E570" s="425"/>
      <c r="F570" s="25">
        <f>D570*E570</f>
        <v>0</v>
      </c>
    </row>
    <row r="571" spans="1:14" s="308" customFormat="1" ht="24">
      <c r="A571" s="26" t="s">
        <v>2004</v>
      </c>
      <c r="B571" s="32" t="s">
        <v>1222</v>
      </c>
      <c r="C571" s="33" t="s">
        <v>25</v>
      </c>
      <c r="D571" s="315">
        <v>1235</v>
      </c>
      <c r="E571" s="425"/>
      <c r="F571" s="25">
        <f t="shared" ref="F571:F621" si="51">D571*E571</f>
        <v>0</v>
      </c>
    </row>
    <row r="572" spans="1:14" s="308" customFormat="1" ht="84">
      <c r="A572" s="26" t="s">
        <v>2005</v>
      </c>
      <c r="B572" s="32" t="s">
        <v>1223</v>
      </c>
      <c r="C572" s="33" t="s">
        <v>25</v>
      </c>
      <c r="D572" s="315">
        <v>1235</v>
      </c>
      <c r="E572" s="425"/>
      <c r="F572" s="25">
        <f t="shared" si="51"/>
        <v>0</v>
      </c>
    </row>
    <row r="573" spans="1:14" s="308" customFormat="1" ht="36">
      <c r="A573" s="26" t="s">
        <v>2006</v>
      </c>
      <c r="B573" s="32" t="s">
        <v>2473</v>
      </c>
      <c r="C573" s="33" t="s">
        <v>21</v>
      </c>
      <c r="D573" s="317">
        <v>1</v>
      </c>
      <c r="E573" s="425"/>
      <c r="F573" s="25">
        <f t="shared" si="51"/>
        <v>0</v>
      </c>
    </row>
    <row r="574" spans="1:14" s="308" customFormat="1">
      <c r="A574" s="311" t="s">
        <v>1224</v>
      </c>
      <c r="B574" s="307" t="s">
        <v>1403</v>
      </c>
      <c r="C574" s="21"/>
      <c r="D574" s="68"/>
      <c r="E574" s="418"/>
      <c r="F574" s="31"/>
    </row>
    <row r="575" spans="1:14" s="308" customFormat="1" ht="48">
      <c r="A575" s="26" t="s">
        <v>2007</v>
      </c>
      <c r="B575" s="32" t="s">
        <v>2008</v>
      </c>
      <c r="C575" s="33" t="s">
        <v>25</v>
      </c>
      <c r="D575" s="315">
        <v>34</v>
      </c>
      <c r="E575" s="425"/>
      <c r="F575" s="25">
        <f>D575*E575</f>
        <v>0</v>
      </c>
    </row>
    <row r="576" spans="1:14" s="308" customFormat="1" ht="48">
      <c r="A576" s="26" t="s">
        <v>2009</v>
      </c>
      <c r="B576" s="32" t="s">
        <v>2010</v>
      </c>
      <c r="C576" s="33" t="s">
        <v>25</v>
      </c>
      <c r="D576" s="315">
        <v>13</v>
      </c>
      <c r="E576" s="425"/>
      <c r="F576" s="25">
        <f t="shared" ref="F576:F579" si="52">D576*E576</f>
        <v>0</v>
      </c>
    </row>
    <row r="577" spans="1:6" s="308" customFormat="1" ht="48">
      <c r="A577" s="26" t="s">
        <v>2011</v>
      </c>
      <c r="B577" s="32" t="s">
        <v>2012</v>
      </c>
      <c r="C577" s="33" t="s">
        <v>25</v>
      </c>
      <c r="D577" s="315">
        <v>13</v>
      </c>
      <c r="E577" s="425"/>
      <c r="F577" s="25">
        <f t="shared" si="52"/>
        <v>0</v>
      </c>
    </row>
    <row r="578" spans="1:6" s="308" customFormat="1" ht="60">
      <c r="A578" s="26" t="s">
        <v>2013</v>
      </c>
      <c r="B578" s="32" t="s">
        <v>2014</v>
      </c>
      <c r="C578" s="33" t="s">
        <v>25</v>
      </c>
      <c r="D578" s="315">
        <v>70</v>
      </c>
      <c r="E578" s="425"/>
      <c r="F578" s="25">
        <f t="shared" si="52"/>
        <v>0</v>
      </c>
    </row>
    <row r="579" spans="1:6" s="308" customFormat="1" ht="48">
      <c r="A579" s="26" t="s">
        <v>2015</v>
      </c>
      <c r="B579" s="32" t="s">
        <v>2016</v>
      </c>
      <c r="C579" s="33" t="s">
        <v>21</v>
      </c>
      <c r="D579" s="317">
        <v>1</v>
      </c>
      <c r="E579" s="425"/>
      <c r="F579" s="25">
        <f t="shared" si="52"/>
        <v>0</v>
      </c>
    </row>
    <row r="580" spans="1:6" s="308" customFormat="1">
      <c r="A580" s="311" t="s">
        <v>2017</v>
      </c>
      <c r="B580" s="307" t="s">
        <v>1225</v>
      </c>
      <c r="C580" s="21"/>
      <c r="D580" s="68"/>
      <c r="E580" s="418"/>
      <c r="F580" s="31"/>
    </row>
    <row r="581" spans="1:6" s="308" customFormat="1" ht="24">
      <c r="A581" s="26" t="s">
        <v>2018</v>
      </c>
      <c r="B581" s="32" t="s">
        <v>1226</v>
      </c>
      <c r="C581" s="33" t="s">
        <v>21</v>
      </c>
      <c r="D581" s="317">
        <v>297</v>
      </c>
      <c r="E581" s="425"/>
      <c r="F581" s="25">
        <f t="shared" si="51"/>
        <v>0</v>
      </c>
    </row>
    <row r="582" spans="1:6" s="308" customFormat="1" ht="72">
      <c r="A582" s="26" t="s">
        <v>2019</v>
      </c>
      <c r="B582" s="32" t="s">
        <v>1227</v>
      </c>
      <c r="C582" s="33" t="s">
        <v>25</v>
      </c>
      <c r="D582" s="315">
        <v>365</v>
      </c>
      <c r="E582" s="425"/>
      <c r="F582" s="25">
        <f t="shared" si="51"/>
        <v>0</v>
      </c>
    </row>
    <row r="583" spans="1:6" s="308" customFormat="1" ht="48">
      <c r="A583" s="26" t="s">
        <v>2020</v>
      </c>
      <c r="B583" s="32" t="s">
        <v>1228</v>
      </c>
      <c r="C583" s="33" t="s">
        <v>25</v>
      </c>
      <c r="D583" s="315">
        <v>515</v>
      </c>
      <c r="E583" s="425"/>
      <c r="F583" s="25">
        <f t="shared" si="51"/>
        <v>0</v>
      </c>
    </row>
    <row r="584" spans="1:6" s="308" customFormat="1" ht="48">
      <c r="A584" s="26" t="s">
        <v>2021</v>
      </c>
      <c r="B584" s="32" t="s">
        <v>1229</v>
      </c>
      <c r="C584" s="33" t="s">
        <v>25</v>
      </c>
      <c r="D584" s="315">
        <v>565</v>
      </c>
      <c r="E584" s="425"/>
      <c r="F584" s="25">
        <f t="shared" si="51"/>
        <v>0</v>
      </c>
    </row>
    <row r="585" spans="1:6" s="308" customFormat="1" ht="48">
      <c r="A585" s="26" t="s">
        <v>2022</v>
      </c>
      <c r="B585" s="32" t="s">
        <v>1230</v>
      </c>
      <c r="C585" s="33" t="s">
        <v>25</v>
      </c>
      <c r="D585" s="315">
        <v>390</v>
      </c>
      <c r="E585" s="425"/>
      <c r="F585" s="25">
        <f t="shared" si="51"/>
        <v>0</v>
      </c>
    </row>
    <row r="586" spans="1:6" s="308" customFormat="1" ht="48">
      <c r="A586" s="26" t="s">
        <v>2023</v>
      </c>
      <c r="B586" s="32" t="s">
        <v>1231</v>
      </c>
      <c r="C586" s="33" t="s">
        <v>25</v>
      </c>
      <c r="D586" s="315">
        <v>1835</v>
      </c>
      <c r="E586" s="425"/>
      <c r="F586" s="25">
        <f t="shared" si="51"/>
        <v>0</v>
      </c>
    </row>
    <row r="587" spans="1:6" s="308" customFormat="1" ht="84">
      <c r="A587" s="26" t="s">
        <v>2024</v>
      </c>
      <c r="B587" s="32" t="s">
        <v>1232</v>
      </c>
      <c r="C587" s="33" t="s">
        <v>21</v>
      </c>
      <c r="D587" s="317">
        <v>10</v>
      </c>
      <c r="E587" s="425"/>
      <c r="F587" s="25">
        <f t="shared" si="51"/>
        <v>0</v>
      </c>
    </row>
    <row r="588" spans="1:6" s="308" customFormat="1" ht="84">
      <c r="A588" s="26" t="s">
        <v>2025</v>
      </c>
      <c r="B588" s="32" t="s">
        <v>1233</v>
      </c>
      <c r="C588" s="33" t="s">
        <v>21</v>
      </c>
      <c r="D588" s="317">
        <v>1</v>
      </c>
      <c r="E588" s="425"/>
      <c r="F588" s="25">
        <f t="shared" si="51"/>
        <v>0</v>
      </c>
    </row>
    <row r="589" spans="1:6" s="308" customFormat="1" ht="36">
      <c r="A589" s="26" t="s">
        <v>2026</v>
      </c>
      <c r="B589" s="32" t="s">
        <v>1234</v>
      </c>
      <c r="C589" s="33" t="s">
        <v>56</v>
      </c>
      <c r="D589" s="317">
        <v>12</v>
      </c>
      <c r="E589" s="425"/>
      <c r="F589" s="25">
        <f t="shared" si="51"/>
        <v>0</v>
      </c>
    </row>
    <row r="590" spans="1:6" s="308" customFormat="1" ht="60">
      <c r="A590" s="26" t="s">
        <v>2027</v>
      </c>
      <c r="B590" s="32" t="s">
        <v>1235</v>
      </c>
      <c r="C590" s="33" t="s">
        <v>56</v>
      </c>
      <c r="D590" s="317">
        <v>33</v>
      </c>
      <c r="E590" s="425"/>
      <c r="F590" s="25">
        <f t="shared" si="51"/>
        <v>0</v>
      </c>
    </row>
    <row r="591" spans="1:6" s="308" customFormat="1" ht="84">
      <c r="A591" s="26" t="s">
        <v>2028</v>
      </c>
      <c r="B591" s="32" t="s">
        <v>1236</v>
      </c>
      <c r="C591" s="33" t="s">
        <v>56</v>
      </c>
      <c r="D591" s="317">
        <v>1</v>
      </c>
      <c r="E591" s="425"/>
      <c r="F591" s="25">
        <f t="shared" si="51"/>
        <v>0</v>
      </c>
    </row>
    <row r="592" spans="1:6" s="308" customFormat="1" ht="36">
      <c r="A592" s="26" t="s">
        <v>2029</v>
      </c>
      <c r="B592" s="32" t="s">
        <v>1237</v>
      </c>
      <c r="C592" s="33" t="s">
        <v>25</v>
      </c>
      <c r="D592" s="315">
        <v>1370</v>
      </c>
      <c r="E592" s="425"/>
      <c r="F592" s="25">
        <f t="shared" si="51"/>
        <v>0</v>
      </c>
    </row>
    <row r="593" spans="1:6" s="308" customFormat="1" ht="36">
      <c r="A593" s="26" t="s">
        <v>2030</v>
      </c>
      <c r="B593" s="32" t="s">
        <v>1238</v>
      </c>
      <c r="C593" s="33" t="s">
        <v>25</v>
      </c>
      <c r="D593" s="315">
        <v>1245</v>
      </c>
      <c r="E593" s="425"/>
      <c r="F593" s="25">
        <f t="shared" si="51"/>
        <v>0</v>
      </c>
    </row>
    <row r="594" spans="1:6" s="308" customFormat="1" ht="48">
      <c r="A594" s="26" t="s">
        <v>2031</v>
      </c>
      <c r="B594" s="32" t="s">
        <v>1239</v>
      </c>
      <c r="C594" s="33" t="s">
        <v>56</v>
      </c>
      <c r="D594" s="317">
        <v>279</v>
      </c>
      <c r="E594" s="425"/>
      <c r="F594" s="25">
        <f t="shared" si="51"/>
        <v>0</v>
      </c>
    </row>
    <row r="595" spans="1:6" s="308" customFormat="1" ht="60">
      <c r="A595" s="26" t="s">
        <v>2032</v>
      </c>
      <c r="B595" s="32" t="s">
        <v>1240</v>
      </c>
      <c r="C595" s="33" t="s">
        <v>21</v>
      </c>
      <c r="D595" s="317">
        <v>219</v>
      </c>
      <c r="E595" s="425"/>
      <c r="F595" s="25">
        <f t="shared" si="51"/>
        <v>0</v>
      </c>
    </row>
    <row r="596" spans="1:6" s="308" customFormat="1" ht="60">
      <c r="A596" s="26" t="s">
        <v>2033</v>
      </c>
      <c r="B596" s="32" t="s">
        <v>1241</v>
      </c>
      <c r="C596" s="33" t="s">
        <v>21</v>
      </c>
      <c r="D596" s="317">
        <v>22</v>
      </c>
      <c r="E596" s="425"/>
      <c r="F596" s="25">
        <f t="shared" si="51"/>
        <v>0</v>
      </c>
    </row>
    <row r="597" spans="1:6" s="308" customFormat="1" ht="60">
      <c r="A597" s="26" t="s">
        <v>2034</v>
      </c>
      <c r="B597" s="32" t="s">
        <v>1242</v>
      </c>
      <c r="C597" s="33" t="s">
        <v>21</v>
      </c>
      <c r="D597" s="317">
        <v>19</v>
      </c>
      <c r="E597" s="425"/>
      <c r="F597" s="25">
        <f t="shared" si="51"/>
        <v>0</v>
      </c>
    </row>
    <row r="598" spans="1:6" s="308" customFormat="1" ht="60">
      <c r="A598" s="26" t="s">
        <v>2035</v>
      </c>
      <c r="B598" s="32" t="s">
        <v>1243</v>
      </c>
      <c r="C598" s="33" t="s">
        <v>21</v>
      </c>
      <c r="D598" s="317">
        <v>34</v>
      </c>
      <c r="E598" s="425"/>
      <c r="F598" s="25">
        <f t="shared" si="51"/>
        <v>0</v>
      </c>
    </row>
    <row r="599" spans="1:6" s="308" customFormat="1" ht="60">
      <c r="A599" s="26" t="s">
        <v>2036</v>
      </c>
      <c r="B599" s="32" t="s">
        <v>1244</v>
      </c>
      <c r="C599" s="33" t="s">
        <v>21</v>
      </c>
      <c r="D599" s="317">
        <v>3</v>
      </c>
      <c r="E599" s="425"/>
      <c r="F599" s="25">
        <f t="shared" si="51"/>
        <v>0</v>
      </c>
    </row>
    <row r="600" spans="1:6" s="308" customFormat="1" ht="36">
      <c r="A600" s="26" t="s">
        <v>2037</v>
      </c>
      <c r="B600" s="32" t="s">
        <v>1245</v>
      </c>
      <c r="C600" s="33" t="s">
        <v>21</v>
      </c>
      <c r="D600" s="317">
        <v>144</v>
      </c>
      <c r="E600" s="425"/>
      <c r="F600" s="25">
        <f t="shared" si="51"/>
        <v>0</v>
      </c>
    </row>
    <row r="601" spans="1:6" s="308" customFormat="1" ht="36">
      <c r="A601" s="26" t="s">
        <v>2038</v>
      </c>
      <c r="B601" s="32" t="s">
        <v>1246</v>
      </c>
      <c r="C601" s="33" t="s">
        <v>21</v>
      </c>
      <c r="D601" s="317">
        <v>97</v>
      </c>
      <c r="E601" s="425"/>
      <c r="F601" s="25">
        <f t="shared" si="51"/>
        <v>0</v>
      </c>
    </row>
    <row r="602" spans="1:6" s="308" customFormat="1">
      <c r="A602" s="311" t="s">
        <v>2039</v>
      </c>
      <c r="B602" s="307" t="s">
        <v>1247</v>
      </c>
      <c r="C602" s="21"/>
      <c r="D602" s="68"/>
      <c r="E602" s="418"/>
      <c r="F602" s="31"/>
    </row>
    <row r="603" spans="1:6" s="308" customFormat="1" ht="72">
      <c r="A603" s="26" t="s">
        <v>2040</v>
      </c>
      <c r="B603" s="32" t="s">
        <v>1248</v>
      </c>
      <c r="C603" s="33" t="s">
        <v>25</v>
      </c>
      <c r="D603" s="315">
        <v>220</v>
      </c>
      <c r="E603" s="425"/>
      <c r="F603" s="25">
        <f t="shared" si="51"/>
        <v>0</v>
      </c>
    </row>
    <row r="604" spans="1:6" s="308" customFormat="1" ht="48">
      <c r="A604" s="26" t="s">
        <v>2041</v>
      </c>
      <c r="B604" s="32" t="s">
        <v>1249</v>
      </c>
      <c r="C604" s="33" t="s">
        <v>56</v>
      </c>
      <c r="D604" s="317">
        <v>10</v>
      </c>
      <c r="E604" s="425"/>
      <c r="F604" s="25">
        <f t="shared" si="51"/>
        <v>0</v>
      </c>
    </row>
    <row r="605" spans="1:6" s="308" customFormat="1" ht="72">
      <c r="A605" s="26" t="s">
        <v>2042</v>
      </c>
      <c r="B605" s="32" t="s">
        <v>1250</v>
      </c>
      <c r="C605" s="33" t="s">
        <v>56</v>
      </c>
      <c r="D605" s="317">
        <v>2</v>
      </c>
      <c r="E605" s="425"/>
      <c r="F605" s="25">
        <f t="shared" si="51"/>
        <v>0</v>
      </c>
    </row>
    <row r="606" spans="1:6" s="308" customFormat="1">
      <c r="A606" s="26"/>
      <c r="B606" s="65" t="s">
        <v>1251</v>
      </c>
      <c r="C606" s="21"/>
      <c r="D606" s="68"/>
      <c r="E606" s="418"/>
      <c r="F606" s="31"/>
    </row>
    <row r="607" spans="1:6" s="308" customFormat="1" ht="36">
      <c r="A607" s="26" t="s">
        <v>2043</v>
      </c>
      <c r="B607" s="32" t="s">
        <v>1234</v>
      </c>
      <c r="C607" s="33" t="s">
        <v>56</v>
      </c>
      <c r="D607" s="317">
        <v>5</v>
      </c>
      <c r="E607" s="425"/>
      <c r="F607" s="25">
        <f t="shared" si="51"/>
        <v>0</v>
      </c>
    </row>
    <row r="608" spans="1:6" s="308" customFormat="1" ht="84">
      <c r="A608" s="26" t="s">
        <v>2044</v>
      </c>
      <c r="B608" s="32" t="s">
        <v>1233</v>
      </c>
      <c r="C608" s="33" t="s">
        <v>21</v>
      </c>
      <c r="D608" s="317">
        <v>5</v>
      </c>
      <c r="E608" s="425"/>
      <c r="F608" s="25">
        <f t="shared" si="51"/>
        <v>0</v>
      </c>
    </row>
    <row r="609" spans="1:14" s="308" customFormat="1" ht="72">
      <c r="A609" s="26" t="s">
        <v>2045</v>
      </c>
      <c r="B609" s="32" t="s">
        <v>1248</v>
      </c>
      <c r="C609" s="33" t="s">
        <v>25</v>
      </c>
      <c r="D609" s="315">
        <v>120</v>
      </c>
      <c r="E609" s="425"/>
      <c r="F609" s="25">
        <f t="shared" si="51"/>
        <v>0</v>
      </c>
    </row>
    <row r="610" spans="1:14" s="308" customFormat="1" ht="48">
      <c r="A610" s="26" t="s">
        <v>2046</v>
      </c>
      <c r="B610" s="32" t="s">
        <v>1249</v>
      </c>
      <c r="C610" s="33" t="s">
        <v>21</v>
      </c>
      <c r="D610" s="317">
        <v>2</v>
      </c>
      <c r="E610" s="425"/>
      <c r="F610" s="25">
        <f t="shared" si="51"/>
        <v>0</v>
      </c>
    </row>
    <row r="611" spans="1:14" s="308" customFormat="1" ht="72">
      <c r="A611" s="26" t="s">
        <v>2047</v>
      </c>
      <c r="B611" s="32" t="s">
        <v>1250</v>
      </c>
      <c r="C611" s="33" t="s">
        <v>21</v>
      </c>
      <c r="D611" s="317">
        <v>5</v>
      </c>
      <c r="E611" s="425"/>
      <c r="F611" s="25">
        <f t="shared" si="51"/>
        <v>0</v>
      </c>
    </row>
    <row r="612" spans="1:14" s="308" customFormat="1" ht="48">
      <c r="A612" s="26" t="s">
        <v>2048</v>
      </c>
      <c r="B612" s="32" t="s">
        <v>1252</v>
      </c>
      <c r="C612" s="33" t="s">
        <v>21</v>
      </c>
      <c r="D612" s="317">
        <v>5</v>
      </c>
      <c r="E612" s="425"/>
      <c r="F612" s="25">
        <f t="shared" si="51"/>
        <v>0</v>
      </c>
    </row>
    <row r="613" spans="1:14" s="308" customFormat="1" ht="72">
      <c r="A613" s="26" t="s">
        <v>2049</v>
      </c>
      <c r="B613" s="32" t="s">
        <v>1253</v>
      </c>
      <c r="C613" s="33" t="s">
        <v>21</v>
      </c>
      <c r="D613" s="317">
        <v>14</v>
      </c>
      <c r="E613" s="425"/>
      <c r="F613" s="25">
        <f t="shared" si="51"/>
        <v>0</v>
      </c>
    </row>
    <row r="614" spans="1:14" s="308" customFormat="1">
      <c r="A614" s="311" t="s">
        <v>2050</v>
      </c>
      <c r="B614" s="307" t="s">
        <v>176</v>
      </c>
      <c r="C614" s="21"/>
      <c r="D614" s="68"/>
      <c r="E614" s="418"/>
      <c r="F614" s="31"/>
    </row>
    <row r="615" spans="1:14" s="308" customFormat="1" ht="60">
      <c r="A615" s="26" t="s">
        <v>2051</v>
      </c>
      <c r="B615" s="32" t="s">
        <v>2052</v>
      </c>
      <c r="C615" s="33" t="s">
        <v>56</v>
      </c>
      <c r="D615" s="317">
        <v>1</v>
      </c>
      <c r="E615" s="425"/>
      <c r="F615" s="25">
        <f t="shared" ref="F615:F617" si="53">D615*E615</f>
        <v>0</v>
      </c>
    </row>
    <row r="616" spans="1:14" s="308" customFormat="1" ht="48">
      <c r="A616" s="26" t="s">
        <v>2053</v>
      </c>
      <c r="B616" s="32" t="s">
        <v>2054</v>
      </c>
      <c r="C616" s="33" t="s">
        <v>56</v>
      </c>
      <c r="D616" s="317">
        <v>1</v>
      </c>
      <c r="E616" s="425"/>
      <c r="F616" s="25">
        <f t="shared" si="53"/>
        <v>0</v>
      </c>
    </row>
    <row r="617" spans="1:14" s="308" customFormat="1" ht="87">
      <c r="A617" s="26" t="s">
        <v>2055</v>
      </c>
      <c r="B617" s="32" t="s">
        <v>2588</v>
      </c>
      <c r="C617" s="33" t="s">
        <v>56</v>
      </c>
      <c r="D617" s="317">
        <v>1</v>
      </c>
      <c r="E617" s="425"/>
      <c r="F617" s="25">
        <f t="shared" si="53"/>
        <v>0</v>
      </c>
    </row>
    <row r="618" spans="1:14" s="308" customFormat="1">
      <c r="A618" s="311" t="s">
        <v>2056</v>
      </c>
      <c r="B618" s="307" t="s">
        <v>176</v>
      </c>
      <c r="C618" s="21"/>
      <c r="D618" s="68"/>
      <c r="E618" s="418"/>
      <c r="F618" s="31"/>
    </row>
    <row r="619" spans="1:14" s="308" customFormat="1" ht="36">
      <c r="A619" s="26" t="s">
        <v>2057</v>
      </c>
      <c r="B619" s="32" t="s">
        <v>1254</v>
      </c>
      <c r="C619" s="33" t="s">
        <v>56</v>
      </c>
      <c r="D619" s="317">
        <v>1</v>
      </c>
      <c r="E619" s="425"/>
      <c r="F619" s="25">
        <f t="shared" si="51"/>
        <v>0</v>
      </c>
    </row>
    <row r="620" spans="1:14" s="308" customFormat="1" ht="36">
      <c r="A620" s="26" t="s">
        <v>2058</v>
      </c>
      <c r="B620" s="450" t="s">
        <v>1255</v>
      </c>
      <c r="C620" s="452" t="s">
        <v>56</v>
      </c>
      <c r="D620" s="451">
        <v>1</v>
      </c>
      <c r="E620" s="425"/>
      <c r="F620" s="25">
        <f t="shared" si="51"/>
        <v>0</v>
      </c>
    </row>
    <row r="621" spans="1:14" s="308" customFormat="1" ht="24">
      <c r="A621" s="26" t="s">
        <v>2059</v>
      </c>
      <c r="B621" s="32" t="s">
        <v>1256</v>
      </c>
      <c r="C621" s="33" t="s">
        <v>56</v>
      </c>
      <c r="D621" s="317">
        <v>1</v>
      </c>
      <c r="E621" s="425"/>
      <c r="F621" s="25">
        <f t="shared" si="51"/>
        <v>0</v>
      </c>
    </row>
    <row r="622" spans="1:14" s="30" customFormat="1">
      <c r="A622" s="44" t="s">
        <v>63</v>
      </c>
      <c r="B622" s="44" t="s">
        <v>2060</v>
      </c>
      <c r="C622" s="36"/>
      <c r="D622" s="45"/>
      <c r="E622" s="417"/>
      <c r="F622" s="67">
        <f>SUM(F623:F637)</f>
        <v>0</v>
      </c>
      <c r="G622" s="28"/>
      <c r="H622" s="29"/>
      <c r="J622" s="29"/>
      <c r="K622" s="29"/>
      <c r="L622" s="29"/>
      <c r="N622" s="29"/>
    </row>
    <row r="623" spans="1:14" s="308" customFormat="1">
      <c r="A623" s="311" t="s">
        <v>1257</v>
      </c>
      <c r="B623" s="307" t="s">
        <v>1150</v>
      </c>
      <c r="C623" s="21"/>
      <c r="D623" s="68"/>
      <c r="E623" s="418"/>
      <c r="F623" s="31"/>
    </row>
    <row r="624" spans="1:14" s="308" customFormat="1">
      <c r="A624" s="35" t="s">
        <v>1258</v>
      </c>
      <c r="B624" s="32" t="s">
        <v>1259</v>
      </c>
      <c r="C624" s="33" t="s">
        <v>25</v>
      </c>
      <c r="D624" s="315">
        <v>21</v>
      </c>
      <c r="E624" s="425"/>
      <c r="F624" s="25">
        <f>+D624*E624</f>
        <v>0</v>
      </c>
    </row>
    <row r="625" spans="1:6" s="308" customFormat="1">
      <c r="A625" s="311" t="s">
        <v>1260</v>
      </c>
      <c r="B625" s="307" t="s">
        <v>1261</v>
      </c>
      <c r="C625" s="21"/>
      <c r="D625" s="68"/>
      <c r="E625" s="418"/>
      <c r="F625" s="31"/>
    </row>
    <row r="626" spans="1:6" s="308" customFormat="1">
      <c r="A626" s="35" t="s">
        <v>1262</v>
      </c>
      <c r="B626" s="32" t="s">
        <v>1168</v>
      </c>
      <c r="C626" s="33" t="s">
        <v>13</v>
      </c>
      <c r="D626" s="315">
        <v>25</v>
      </c>
      <c r="E626" s="425"/>
      <c r="F626" s="25">
        <f>+D626*E626</f>
        <v>0</v>
      </c>
    </row>
    <row r="627" spans="1:6" s="308" customFormat="1">
      <c r="A627" s="35" t="s">
        <v>1263</v>
      </c>
      <c r="B627" s="32" t="s">
        <v>1063</v>
      </c>
      <c r="C627" s="33" t="s">
        <v>13</v>
      </c>
      <c r="D627" s="315">
        <v>1</v>
      </c>
      <c r="E627" s="425"/>
      <c r="F627" s="25">
        <f>+D627*E627</f>
        <v>0</v>
      </c>
    </row>
    <row r="628" spans="1:6" s="308" customFormat="1">
      <c r="A628" s="311" t="s">
        <v>1264</v>
      </c>
      <c r="B628" s="307" t="s">
        <v>1065</v>
      </c>
      <c r="C628" s="21"/>
      <c r="D628" s="68"/>
      <c r="E628" s="418"/>
      <c r="F628" s="31"/>
    </row>
    <row r="629" spans="1:6" s="308" customFormat="1">
      <c r="A629" s="35" t="s">
        <v>1265</v>
      </c>
      <c r="B629" s="32" t="s">
        <v>1067</v>
      </c>
      <c r="C629" s="33" t="s">
        <v>14</v>
      </c>
      <c r="D629" s="315">
        <v>12</v>
      </c>
      <c r="E629" s="425"/>
      <c r="F629" s="25">
        <f>+D629*E629</f>
        <v>0</v>
      </c>
    </row>
    <row r="630" spans="1:6" s="308" customFormat="1">
      <c r="A630" s="311" t="s">
        <v>1266</v>
      </c>
      <c r="B630" s="307" t="s">
        <v>17</v>
      </c>
      <c r="C630" s="21"/>
      <c r="D630" s="68"/>
      <c r="E630" s="418"/>
      <c r="F630" s="31"/>
    </row>
    <row r="631" spans="1:6" s="308" customFormat="1" ht="24">
      <c r="A631" s="35" t="s">
        <v>1267</v>
      </c>
      <c r="B631" s="32" t="s">
        <v>1268</v>
      </c>
      <c r="C631" s="33" t="s">
        <v>13</v>
      </c>
      <c r="D631" s="315">
        <v>10</v>
      </c>
      <c r="E631" s="425"/>
      <c r="F631" s="25">
        <f>+D631*E631</f>
        <v>0</v>
      </c>
    </row>
    <row r="632" spans="1:6" s="308" customFormat="1" ht="25.5">
      <c r="A632" s="311" t="s">
        <v>1269</v>
      </c>
      <c r="B632" s="307" t="s">
        <v>1270</v>
      </c>
      <c r="C632" s="21"/>
      <c r="D632" s="68"/>
      <c r="E632" s="418"/>
      <c r="F632" s="31"/>
    </row>
    <row r="633" spans="1:6" s="308" customFormat="1">
      <c r="A633" s="35" t="s">
        <v>1271</v>
      </c>
      <c r="B633" s="32" t="s">
        <v>1272</v>
      </c>
      <c r="C633" s="33" t="s">
        <v>21</v>
      </c>
      <c r="D633" s="317">
        <v>1</v>
      </c>
      <c r="E633" s="425"/>
      <c r="F633" s="25">
        <f>+D633*E633</f>
        <v>0</v>
      </c>
    </row>
    <row r="634" spans="1:6" s="308" customFormat="1">
      <c r="A634" s="311" t="s">
        <v>1273</v>
      </c>
      <c r="B634" s="307" t="s">
        <v>1274</v>
      </c>
      <c r="C634" s="21"/>
      <c r="D634" s="74"/>
      <c r="E634" s="418"/>
      <c r="F634" s="31"/>
    </row>
    <row r="635" spans="1:6" s="308" customFormat="1" ht="24">
      <c r="A635" s="35" t="s">
        <v>1275</v>
      </c>
      <c r="B635" s="32" t="s">
        <v>1276</v>
      </c>
      <c r="C635" s="33" t="s">
        <v>21</v>
      </c>
      <c r="D635" s="317">
        <v>2</v>
      </c>
      <c r="E635" s="425"/>
      <c r="F635" s="25">
        <f>+D635*E635</f>
        <v>0</v>
      </c>
    </row>
    <row r="636" spans="1:6" s="308" customFormat="1" ht="24">
      <c r="A636" s="35" t="s">
        <v>1277</v>
      </c>
      <c r="B636" s="32" t="s">
        <v>1278</v>
      </c>
      <c r="C636" s="33" t="s">
        <v>13</v>
      </c>
      <c r="D636" s="315">
        <v>3</v>
      </c>
      <c r="E636" s="425"/>
      <c r="F636" s="25">
        <f>+D636*E636</f>
        <v>0</v>
      </c>
    </row>
    <row r="637" spans="1:6" s="308" customFormat="1">
      <c r="A637" s="35" t="s">
        <v>1279</v>
      </c>
      <c r="B637" s="32" t="s">
        <v>1280</v>
      </c>
      <c r="C637" s="33" t="s">
        <v>56</v>
      </c>
      <c r="D637" s="317">
        <v>1</v>
      </c>
      <c r="E637" s="425"/>
      <c r="F637" s="25">
        <f t="shared" ref="F637" si="54">+D637*E637</f>
        <v>0</v>
      </c>
    </row>
    <row r="638" spans="1:6" s="308" customFormat="1">
      <c r="A638" s="44" t="s">
        <v>1427</v>
      </c>
      <c r="B638" s="44" t="s">
        <v>1428</v>
      </c>
      <c r="C638" s="36"/>
      <c r="D638" s="45"/>
      <c r="E638" s="417"/>
      <c r="F638" s="67">
        <f>SUM(F639:F674)</f>
        <v>0</v>
      </c>
    </row>
    <row r="639" spans="1:6" s="308" customFormat="1">
      <c r="A639" s="311" t="s">
        <v>1439</v>
      </c>
      <c r="B639" s="307" t="s">
        <v>1281</v>
      </c>
      <c r="C639" s="21"/>
      <c r="D639" s="68"/>
      <c r="E639" s="418"/>
      <c r="F639" s="31"/>
    </row>
    <row r="640" spans="1:6" s="308" customFormat="1" ht="48">
      <c r="A640" s="35" t="s">
        <v>1440</v>
      </c>
      <c r="B640" s="32" t="s">
        <v>2061</v>
      </c>
      <c r="C640" s="33" t="s">
        <v>25</v>
      </c>
      <c r="D640" s="315">
        <v>21.5</v>
      </c>
      <c r="E640" s="425"/>
      <c r="F640" s="25">
        <f>+D640*E640</f>
        <v>0</v>
      </c>
    </row>
    <row r="641" spans="1:6" s="308" customFormat="1" ht="25.5">
      <c r="A641" s="311" t="s">
        <v>1441</v>
      </c>
      <c r="B641" s="307" t="s">
        <v>2062</v>
      </c>
      <c r="C641" s="21"/>
      <c r="D641" s="68"/>
      <c r="E641" s="418"/>
      <c r="F641" s="31"/>
    </row>
    <row r="642" spans="1:6" s="308" customFormat="1">
      <c r="A642" s="35" t="s">
        <v>1442</v>
      </c>
      <c r="B642" s="32" t="s">
        <v>1282</v>
      </c>
      <c r="C642" s="33" t="s">
        <v>21</v>
      </c>
      <c r="D642" s="317">
        <v>1</v>
      </c>
      <c r="E642" s="425"/>
      <c r="F642" s="25">
        <f>+D642*E642</f>
        <v>0</v>
      </c>
    </row>
    <row r="643" spans="1:6" s="308" customFormat="1">
      <c r="A643" s="35" t="s">
        <v>1443</v>
      </c>
      <c r="B643" s="32" t="s">
        <v>1283</v>
      </c>
      <c r="C643" s="33" t="s">
        <v>21</v>
      </c>
      <c r="D643" s="317">
        <v>2</v>
      </c>
      <c r="E643" s="425"/>
      <c r="F643" s="25">
        <f>+D643*E643</f>
        <v>0</v>
      </c>
    </row>
    <row r="644" spans="1:6" s="308" customFormat="1">
      <c r="A644" s="35" t="s">
        <v>1444</v>
      </c>
      <c r="B644" s="32" t="s">
        <v>1287</v>
      </c>
      <c r="C644" s="33" t="s">
        <v>21</v>
      </c>
      <c r="D644" s="317">
        <v>1</v>
      </c>
      <c r="E644" s="425"/>
      <c r="F644" s="25">
        <f>+D644*E644</f>
        <v>0</v>
      </c>
    </row>
    <row r="645" spans="1:6" s="308" customFormat="1">
      <c r="A645" s="35" t="s">
        <v>1445</v>
      </c>
      <c r="B645" s="32" t="s">
        <v>1286</v>
      </c>
      <c r="C645" s="33" t="s">
        <v>21</v>
      </c>
      <c r="D645" s="317">
        <v>1</v>
      </c>
      <c r="E645" s="425"/>
      <c r="F645" s="25">
        <f>+D645*E645</f>
        <v>0</v>
      </c>
    </row>
    <row r="646" spans="1:6" s="308" customFormat="1">
      <c r="A646" s="35" t="s">
        <v>1446</v>
      </c>
      <c r="B646" s="32" t="s">
        <v>1288</v>
      </c>
      <c r="C646" s="33" t="s">
        <v>21</v>
      </c>
      <c r="D646" s="317">
        <v>3</v>
      </c>
      <c r="E646" s="425"/>
      <c r="F646" s="25">
        <f>+D646*E646</f>
        <v>0</v>
      </c>
    </row>
    <row r="647" spans="1:6" s="308" customFormat="1" ht="25.5">
      <c r="A647" s="311" t="s">
        <v>1447</v>
      </c>
      <c r="B647" s="307" t="s">
        <v>2063</v>
      </c>
      <c r="C647" s="21"/>
      <c r="D647" s="317"/>
      <c r="E647" s="418"/>
      <c r="F647" s="31"/>
    </row>
    <row r="648" spans="1:6" s="308" customFormat="1">
      <c r="A648" s="35" t="s">
        <v>1448</v>
      </c>
      <c r="B648" s="32" t="s">
        <v>1289</v>
      </c>
      <c r="C648" s="33" t="s">
        <v>21</v>
      </c>
      <c r="D648" s="317">
        <v>3</v>
      </c>
      <c r="E648" s="425"/>
      <c r="F648" s="25">
        <f>+D648*E648</f>
        <v>0</v>
      </c>
    </row>
    <row r="649" spans="1:6" s="308" customFormat="1">
      <c r="A649" s="35" t="s">
        <v>2064</v>
      </c>
      <c r="B649" s="32" t="s">
        <v>1290</v>
      </c>
      <c r="C649" s="33" t="s">
        <v>21</v>
      </c>
      <c r="D649" s="317">
        <v>2</v>
      </c>
      <c r="E649" s="425"/>
      <c r="F649" s="25">
        <f>+D649*E649</f>
        <v>0</v>
      </c>
    </row>
    <row r="650" spans="1:6" s="308" customFormat="1">
      <c r="A650" s="35" t="s">
        <v>2065</v>
      </c>
      <c r="B650" s="32" t="s">
        <v>1285</v>
      </c>
      <c r="C650" s="33" t="s">
        <v>21</v>
      </c>
      <c r="D650" s="317">
        <v>1</v>
      </c>
      <c r="E650" s="425"/>
      <c r="F650" s="25">
        <f>+D650*E650</f>
        <v>0</v>
      </c>
    </row>
    <row r="651" spans="1:6" s="308" customFormat="1" ht="38.25">
      <c r="A651" s="311" t="s">
        <v>1449</v>
      </c>
      <c r="B651" s="307" t="s">
        <v>2066</v>
      </c>
      <c r="C651" s="21"/>
      <c r="D651" s="317"/>
      <c r="E651" s="418"/>
      <c r="F651" s="31"/>
    </row>
    <row r="652" spans="1:6" s="308" customFormat="1">
      <c r="A652" s="35" t="s">
        <v>1450</v>
      </c>
      <c r="B652" s="32" t="s">
        <v>1294</v>
      </c>
      <c r="C652" s="33" t="s">
        <v>21</v>
      </c>
      <c r="D652" s="317">
        <v>1</v>
      </c>
      <c r="E652" s="425"/>
      <c r="F652" s="25">
        <f>+D652*E652</f>
        <v>0</v>
      </c>
    </row>
    <row r="653" spans="1:6" s="308" customFormat="1">
      <c r="A653" s="35" t="s">
        <v>2067</v>
      </c>
      <c r="B653" s="32" t="s">
        <v>1295</v>
      </c>
      <c r="C653" s="33" t="s">
        <v>21</v>
      </c>
      <c r="D653" s="317">
        <v>1</v>
      </c>
      <c r="E653" s="425"/>
      <c r="F653" s="25">
        <f>+D653*E653</f>
        <v>0</v>
      </c>
    </row>
    <row r="654" spans="1:6" s="308" customFormat="1">
      <c r="A654" s="311" t="s">
        <v>1451</v>
      </c>
      <c r="B654" s="307" t="s">
        <v>2068</v>
      </c>
      <c r="C654" s="352"/>
      <c r="D654" s="317"/>
      <c r="E654" s="352"/>
    </row>
    <row r="655" spans="1:6" s="308" customFormat="1">
      <c r="A655" s="35" t="s">
        <v>1452</v>
      </c>
      <c r="B655" s="32" t="s">
        <v>1284</v>
      </c>
      <c r="C655" s="33" t="s">
        <v>21</v>
      </c>
      <c r="D655" s="317">
        <v>1</v>
      </c>
      <c r="E655" s="425"/>
      <c r="F655" s="25">
        <f t="shared" ref="F655" si="55">+D655*E655</f>
        <v>0</v>
      </c>
    </row>
    <row r="656" spans="1:6" s="308" customFormat="1" ht="25.5">
      <c r="A656" s="311" t="s">
        <v>1453</v>
      </c>
      <c r="B656" s="307" t="s">
        <v>1291</v>
      </c>
      <c r="C656" s="21"/>
      <c r="D656" s="315"/>
      <c r="E656" s="418"/>
      <c r="F656" s="31"/>
    </row>
    <row r="657" spans="1:6" s="308" customFormat="1">
      <c r="A657" s="35" t="s">
        <v>1454</v>
      </c>
      <c r="B657" s="32" t="s">
        <v>1419</v>
      </c>
      <c r="C657" s="33" t="s">
        <v>25</v>
      </c>
      <c r="D657" s="315">
        <v>21</v>
      </c>
      <c r="E657" s="425"/>
      <c r="F657" s="25">
        <f t="shared" ref="F657:F668" si="56">+D657*E657</f>
        <v>0</v>
      </c>
    </row>
    <row r="658" spans="1:6" s="308" customFormat="1">
      <c r="A658" s="311" t="s">
        <v>1429</v>
      </c>
      <c r="B658" s="307" t="s">
        <v>1292</v>
      </c>
      <c r="C658" s="21"/>
      <c r="D658" s="315"/>
      <c r="E658" s="418"/>
      <c r="F658" s="31"/>
    </row>
    <row r="659" spans="1:6" s="308" customFormat="1">
      <c r="A659" s="35" t="s">
        <v>1430</v>
      </c>
      <c r="B659" s="32" t="s">
        <v>1455</v>
      </c>
      <c r="C659" s="33" t="s">
        <v>21</v>
      </c>
      <c r="D659" s="317">
        <v>3</v>
      </c>
      <c r="E659" s="425"/>
      <c r="F659" s="25">
        <f t="shared" si="56"/>
        <v>0</v>
      </c>
    </row>
    <row r="660" spans="1:6" s="308" customFormat="1">
      <c r="A660" s="311" t="s">
        <v>1431</v>
      </c>
      <c r="B660" s="307" t="s">
        <v>1293</v>
      </c>
      <c r="C660" s="21"/>
      <c r="D660" s="317"/>
      <c r="E660" s="418"/>
      <c r="F660" s="31"/>
    </row>
    <row r="661" spans="1:6" s="308" customFormat="1">
      <c r="A661" s="35" t="s">
        <v>1432</v>
      </c>
      <c r="B661" s="32" t="s">
        <v>1421</v>
      </c>
      <c r="C661" s="33" t="s">
        <v>21</v>
      </c>
      <c r="D661" s="317">
        <v>9</v>
      </c>
      <c r="E661" s="425"/>
      <c r="F661" s="25">
        <f t="shared" si="56"/>
        <v>0</v>
      </c>
    </row>
    <row r="662" spans="1:6" s="308" customFormat="1">
      <c r="A662" s="311" t="s">
        <v>1433</v>
      </c>
      <c r="B662" s="307" t="s">
        <v>1418</v>
      </c>
      <c r="C662" s="21"/>
      <c r="D662" s="317"/>
      <c r="E662" s="418"/>
      <c r="F662" s="31"/>
    </row>
    <row r="663" spans="1:6" s="308" customFormat="1">
      <c r="A663" s="35" t="s">
        <v>1434</v>
      </c>
      <c r="B663" s="32" t="s">
        <v>1422</v>
      </c>
      <c r="C663" s="33" t="s">
        <v>21</v>
      </c>
      <c r="D663" s="317">
        <v>1</v>
      </c>
      <c r="E663" s="425"/>
      <c r="F663" s="25">
        <f t="shared" ref="F663" si="57">+D663*E663</f>
        <v>0</v>
      </c>
    </row>
    <row r="664" spans="1:6" s="308" customFormat="1">
      <c r="A664" s="35" t="s">
        <v>2069</v>
      </c>
      <c r="B664" s="32" t="s">
        <v>1423</v>
      </c>
      <c r="C664" s="33" t="s">
        <v>21</v>
      </c>
      <c r="D664" s="317">
        <v>1</v>
      </c>
      <c r="E664" s="425"/>
      <c r="F664" s="25">
        <f t="shared" si="56"/>
        <v>0</v>
      </c>
    </row>
    <row r="665" spans="1:6" s="308" customFormat="1">
      <c r="A665" s="311" t="s">
        <v>1435</v>
      </c>
      <c r="B665" s="307" t="s">
        <v>1296</v>
      </c>
      <c r="C665" s="21"/>
      <c r="D665" s="317"/>
      <c r="E665" s="418"/>
      <c r="F665" s="31"/>
    </row>
    <row r="666" spans="1:6" s="308" customFormat="1">
      <c r="A666" s="35" t="s">
        <v>1436</v>
      </c>
      <c r="B666" s="32" t="s">
        <v>1420</v>
      </c>
      <c r="C666" s="33" t="s">
        <v>21</v>
      </c>
      <c r="D666" s="317">
        <v>1</v>
      </c>
      <c r="E666" s="425"/>
      <c r="F666" s="25">
        <f t="shared" si="56"/>
        <v>0</v>
      </c>
    </row>
    <row r="667" spans="1:6" s="308" customFormat="1">
      <c r="A667" s="311" t="s">
        <v>1437</v>
      </c>
      <c r="B667" s="307" t="s">
        <v>1297</v>
      </c>
      <c r="C667" s="21"/>
      <c r="D667" s="317"/>
      <c r="E667" s="418"/>
      <c r="F667" s="31"/>
    </row>
    <row r="668" spans="1:6" s="308" customFormat="1">
      <c r="A668" s="35" t="s">
        <v>1438</v>
      </c>
      <c r="B668" s="32" t="s">
        <v>1424</v>
      </c>
      <c r="C668" s="33" t="s">
        <v>21</v>
      </c>
      <c r="D668" s="317">
        <v>1</v>
      </c>
      <c r="E668" s="425"/>
      <c r="F668" s="25">
        <f t="shared" si="56"/>
        <v>0</v>
      </c>
    </row>
    <row r="669" spans="1:6" s="308" customFormat="1">
      <c r="A669" s="311" t="s">
        <v>2070</v>
      </c>
      <c r="B669" s="307" t="s">
        <v>1298</v>
      </c>
      <c r="C669" s="21"/>
      <c r="D669" s="315"/>
      <c r="E669" s="418"/>
      <c r="F669" s="31"/>
    </row>
    <row r="670" spans="1:6" s="308" customFormat="1">
      <c r="A670" s="35" t="s">
        <v>2071</v>
      </c>
      <c r="B670" s="32" t="s">
        <v>1425</v>
      </c>
      <c r="C670" s="33" t="s">
        <v>25</v>
      </c>
      <c r="D670" s="315">
        <v>21</v>
      </c>
      <c r="E670" s="425"/>
      <c r="F670" s="25">
        <f t="shared" ref="F670" si="58">+D670*E670</f>
        <v>0</v>
      </c>
    </row>
    <row r="671" spans="1:6" s="308" customFormat="1">
      <c r="A671" s="311" t="s">
        <v>2072</v>
      </c>
      <c r="B671" s="307" t="s">
        <v>1299</v>
      </c>
      <c r="C671" s="21"/>
      <c r="D671" s="315"/>
      <c r="E671" s="418"/>
      <c r="F671" s="31"/>
    </row>
    <row r="672" spans="1:6" s="308" customFormat="1">
      <c r="A672" s="35" t="s">
        <v>2073</v>
      </c>
      <c r="B672" s="32" t="s">
        <v>1426</v>
      </c>
      <c r="C672" s="33" t="s">
        <v>21</v>
      </c>
      <c r="D672" s="317">
        <v>2</v>
      </c>
      <c r="E672" s="425"/>
      <c r="F672" s="25">
        <f t="shared" ref="F672" si="59">+D672*E672</f>
        <v>0</v>
      </c>
    </row>
    <row r="673" spans="1:14" s="308" customFormat="1">
      <c r="A673" s="311" t="s">
        <v>2074</v>
      </c>
      <c r="B673" s="307" t="s">
        <v>1113</v>
      </c>
      <c r="C673" s="21"/>
      <c r="D673" s="315"/>
      <c r="E673" s="418"/>
      <c r="F673" s="31"/>
    </row>
    <row r="674" spans="1:14" s="308" customFormat="1">
      <c r="A674" s="35" t="s">
        <v>2075</v>
      </c>
      <c r="B674" s="32" t="s">
        <v>1300</v>
      </c>
      <c r="C674" s="33" t="s">
        <v>25</v>
      </c>
      <c r="D674" s="315">
        <v>21</v>
      </c>
      <c r="E674" s="425"/>
      <c r="F674" s="25">
        <f t="shared" ref="F674" si="60">+D674*E674</f>
        <v>0</v>
      </c>
    </row>
    <row r="675" spans="1:14" ht="15.75">
      <c r="A675" s="1" t="s">
        <v>35</v>
      </c>
      <c r="B675" s="1" t="s">
        <v>57</v>
      </c>
      <c r="C675" s="2"/>
      <c r="D675" s="3" t="s">
        <v>5</v>
      </c>
      <c r="E675" s="407"/>
      <c r="F675" s="4"/>
    </row>
    <row r="676" spans="1:14" ht="15">
      <c r="A676" s="40" t="s">
        <v>36</v>
      </c>
      <c r="B676" s="40" t="s">
        <v>2638</v>
      </c>
      <c r="C676" s="41"/>
      <c r="D676" s="42"/>
      <c r="E676" s="408"/>
      <c r="F676" s="46"/>
    </row>
    <row r="677" spans="1:14" ht="15">
      <c r="A677" s="37" t="s">
        <v>64</v>
      </c>
      <c r="B677" s="37" t="s">
        <v>100</v>
      </c>
      <c r="C677" s="38"/>
      <c r="D677" s="39"/>
      <c r="E677" s="416"/>
      <c r="F677" s="43">
        <f>F678+F681+F708+F757+F785</f>
        <v>0</v>
      </c>
    </row>
    <row r="678" spans="1:14" s="30" customFormat="1">
      <c r="A678" s="44" t="s">
        <v>58</v>
      </c>
      <c r="B678" s="44" t="s">
        <v>65</v>
      </c>
      <c r="C678" s="36"/>
      <c r="D678" s="45"/>
      <c r="E678" s="417"/>
      <c r="F678" s="67">
        <f>'6.1.7.2.ZU-KI-EI dela'!H20</f>
        <v>0</v>
      </c>
      <c r="G678" s="28"/>
      <c r="H678" s="29"/>
      <c r="J678" s="29"/>
      <c r="K678" s="29"/>
      <c r="L678" s="29"/>
      <c r="N678" s="29"/>
    </row>
    <row r="679" spans="1:14" s="30" customFormat="1">
      <c r="A679" s="311" t="s">
        <v>2769</v>
      </c>
      <c r="B679" s="307" t="s">
        <v>2637</v>
      </c>
      <c r="C679" s="21"/>
      <c r="D679" s="68"/>
      <c r="E679" s="418"/>
      <c r="F679" s="31"/>
      <c r="G679" s="28"/>
      <c r="H679" s="29"/>
      <c r="J679" s="29"/>
      <c r="K679" s="29"/>
      <c r="L679" s="29"/>
      <c r="N679" s="29"/>
    </row>
    <row r="680" spans="1:14" s="30" customFormat="1" ht="36">
      <c r="A680" s="26" t="s">
        <v>2770</v>
      </c>
      <c r="B680" s="309" t="s">
        <v>2771</v>
      </c>
      <c r="C680" s="21"/>
      <c r="D680" s="68"/>
      <c r="E680" s="418"/>
      <c r="F680" s="31"/>
      <c r="G680" s="28"/>
      <c r="H680" s="29"/>
      <c r="J680" s="29"/>
      <c r="K680" s="29"/>
      <c r="L680" s="29"/>
      <c r="N680" s="29"/>
    </row>
    <row r="681" spans="1:14" s="30" customFormat="1">
      <c r="A681" s="44" t="s">
        <v>66</v>
      </c>
      <c r="B681" s="44" t="s">
        <v>67</v>
      </c>
      <c r="C681" s="36"/>
      <c r="D681" s="45"/>
      <c r="E681" s="417"/>
      <c r="F681" s="67">
        <f>SUM(F682:F707)</f>
        <v>0</v>
      </c>
      <c r="G681" s="28"/>
      <c r="H681" s="29"/>
      <c r="J681" s="29"/>
      <c r="K681" s="29"/>
      <c r="L681" s="29"/>
      <c r="N681" s="29"/>
    </row>
    <row r="682" spans="1:14" s="30" customFormat="1">
      <c r="A682" s="311" t="s">
        <v>2544</v>
      </c>
      <c r="B682" s="307" t="s">
        <v>2539</v>
      </c>
      <c r="C682" s="21"/>
      <c r="D682" s="68"/>
      <c r="E682" s="418"/>
      <c r="F682" s="31"/>
      <c r="G682" s="28"/>
      <c r="H682" s="29"/>
      <c r="J682" s="29"/>
      <c r="K682" s="29"/>
      <c r="L682" s="29"/>
      <c r="N682" s="29"/>
    </row>
    <row r="683" spans="1:14" s="30" customFormat="1" ht="48">
      <c r="A683" s="26" t="s">
        <v>2545</v>
      </c>
      <c r="B683" s="353" t="s">
        <v>2763</v>
      </c>
      <c r="C683" s="21"/>
      <c r="D683" s="66"/>
      <c r="E683" s="418"/>
      <c r="F683" s="31"/>
      <c r="G683" s="28"/>
      <c r="H683" s="29"/>
      <c r="J683" s="29"/>
      <c r="K683" s="29"/>
      <c r="L683" s="29"/>
      <c r="N683" s="29"/>
    </row>
    <row r="684" spans="1:14" s="308" customFormat="1">
      <c r="A684" s="311" t="s">
        <v>1301</v>
      </c>
      <c r="B684" s="307" t="s">
        <v>1150</v>
      </c>
      <c r="C684" s="21"/>
      <c r="D684" s="68"/>
      <c r="E684" s="418"/>
      <c r="F684" s="31"/>
    </row>
    <row r="685" spans="1:14" s="308" customFormat="1">
      <c r="A685" s="26" t="s">
        <v>1302</v>
      </c>
      <c r="B685" s="32" t="s">
        <v>1303</v>
      </c>
      <c r="C685" s="33" t="s">
        <v>25</v>
      </c>
      <c r="D685" s="315">
        <v>66</v>
      </c>
      <c r="E685" s="425"/>
      <c r="F685" s="25">
        <f>+D685*E685</f>
        <v>0</v>
      </c>
    </row>
    <row r="686" spans="1:14" s="308" customFormat="1">
      <c r="A686" s="311" t="s">
        <v>1304</v>
      </c>
      <c r="B686" s="307" t="s">
        <v>1305</v>
      </c>
      <c r="C686" s="21"/>
      <c r="D686" s="68"/>
      <c r="E686" s="418"/>
      <c r="F686" s="31"/>
    </row>
    <row r="687" spans="1:14" s="308" customFormat="1">
      <c r="A687" s="26" t="s">
        <v>1306</v>
      </c>
      <c r="B687" s="32" t="s">
        <v>1168</v>
      </c>
      <c r="C687" s="33" t="s">
        <v>13</v>
      </c>
      <c r="D687" s="315">
        <v>100</v>
      </c>
      <c r="E687" s="425"/>
      <c r="F687" s="25">
        <f>+D687*E687</f>
        <v>0</v>
      </c>
    </row>
    <row r="688" spans="1:14" s="308" customFormat="1">
      <c r="A688" s="26" t="s">
        <v>1307</v>
      </c>
      <c r="B688" s="32" t="s">
        <v>1063</v>
      </c>
      <c r="C688" s="33" t="s">
        <v>13</v>
      </c>
      <c r="D688" s="315">
        <v>5</v>
      </c>
      <c r="E688" s="425"/>
      <c r="F688" s="25">
        <f>+D688*E688</f>
        <v>0</v>
      </c>
    </row>
    <row r="689" spans="1:18" s="308" customFormat="1" ht="14.25" customHeight="1">
      <c r="A689" s="26" t="s">
        <v>1308</v>
      </c>
      <c r="B689" s="32" t="s">
        <v>1173</v>
      </c>
      <c r="C689" s="33" t="s">
        <v>14</v>
      </c>
      <c r="D689" s="315">
        <v>20</v>
      </c>
      <c r="E689" s="425"/>
      <c r="F689" s="25">
        <f>+D689*E689</f>
        <v>0</v>
      </c>
    </row>
    <row r="690" spans="1:18" s="308" customFormat="1">
      <c r="A690" s="311" t="s">
        <v>1309</v>
      </c>
      <c r="B690" s="307" t="s">
        <v>1065</v>
      </c>
      <c r="C690" s="21"/>
      <c r="D690" s="68"/>
      <c r="E690" s="418"/>
      <c r="F690" s="31"/>
    </row>
    <row r="691" spans="1:18" s="308" customFormat="1">
      <c r="A691" s="26" t="s">
        <v>1310</v>
      </c>
      <c r="B691" s="32" t="s">
        <v>1067</v>
      </c>
      <c r="C691" s="33" t="s">
        <v>14</v>
      </c>
      <c r="D691" s="315">
        <v>60</v>
      </c>
      <c r="E691" s="425"/>
      <c r="F691" s="25">
        <f>+D691*E691</f>
        <v>0</v>
      </c>
    </row>
    <row r="692" spans="1:18" s="308" customFormat="1" ht="25.5">
      <c r="A692" s="311" t="s">
        <v>1311</v>
      </c>
      <c r="B692" s="307" t="s">
        <v>1312</v>
      </c>
      <c r="C692" s="21"/>
      <c r="D692" s="68"/>
      <c r="E692" s="418"/>
      <c r="F692" s="31"/>
    </row>
    <row r="693" spans="1:18" s="308" customFormat="1">
      <c r="A693" s="26" t="s">
        <v>1313</v>
      </c>
      <c r="B693" s="32" t="s">
        <v>2076</v>
      </c>
      <c r="C693" s="33" t="s">
        <v>25</v>
      </c>
      <c r="D693" s="315">
        <v>66</v>
      </c>
      <c r="E693" s="425"/>
      <c r="F693" s="25">
        <f>+D693*E693</f>
        <v>0</v>
      </c>
    </row>
    <row r="694" spans="1:18" s="308" customFormat="1">
      <c r="A694" s="311" t="s">
        <v>1314</v>
      </c>
      <c r="B694" s="307" t="s">
        <v>1315</v>
      </c>
      <c r="C694" s="21"/>
      <c r="D694" s="68"/>
      <c r="E694" s="418"/>
      <c r="F694" s="31"/>
    </row>
    <row r="695" spans="1:18" s="308" customFormat="1">
      <c r="A695" s="26" t="s">
        <v>1316</v>
      </c>
      <c r="B695" s="32" t="s">
        <v>1317</v>
      </c>
      <c r="C695" s="33" t="s">
        <v>25</v>
      </c>
      <c r="D695" s="315">
        <v>66</v>
      </c>
      <c r="E695" s="425"/>
      <c r="F695" s="25">
        <f>+D695*E695</f>
        <v>0</v>
      </c>
    </row>
    <row r="696" spans="1:18" s="308" customFormat="1" ht="25.5">
      <c r="A696" s="311" t="s">
        <v>1318</v>
      </c>
      <c r="B696" s="307" t="s">
        <v>1319</v>
      </c>
      <c r="C696" s="21"/>
      <c r="D696" s="68"/>
      <c r="E696" s="418"/>
      <c r="F696" s="31"/>
    </row>
    <row r="697" spans="1:18" s="308" customFormat="1" ht="24">
      <c r="A697" s="26" t="s">
        <v>1320</v>
      </c>
      <c r="B697" s="32" t="s">
        <v>2077</v>
      </c>
      <c r="C697" s="33" t="s">
        <v>21</v>
      </c>
      <c r="D697" s="317">
        <v>1</v>
      </c>
      <c r="E697" s="425"/>
      <c r="F697" s="25">
        <f>+D697*E697</f>
        <v>0</v>
      </c>
    </row>
    <row r="698" spans="1:18" s="308" customFormat="1">
      <c r="A698" s="311" t="s">
        <v>1321</v>
      </c>
      <c r="B698" s="307" t="s">
        <v>1322</v>
      </c>
      <c r="C698" s="21"/>
      <c r="D698" s="74"/>
      <c r="E698" s="418"/>
      <c r="F698" s="31"/>
    </row>
    <row r="699" spans="1:18" s="308" customFormat="1">
      <c r="A699" s="26" t="s">
        <v>1323</v>
      </c>
      <c r="B699" s="32" t="s">
        <v>1324</v>
      </c>
      <c r="C699" s="33" t="s">
        <v>21</v>
      </c>
      <c r="D699" s="317">
        <v>1</v>
      </c>
      <c r="E699" s="425"/>
      <c r="F699" s="25">
        <f>+D699*E699</f>
        <v>0</v>
      </c>
    </row>
    <row r="700" spans="1:18" s="308" customFormat="1">
      <c r="A700" s="311" t="s">
        <v>1325</v>
      </c>
      <c r="B700" s="307" t="s">
        <v>1326</v>
      </c>
      <c r="C700" s="21"/>
      <c r="D700" s="74"/>
      <c r="E700" s="418"/>
      <c r="F700" s="31"/>
    </row>
    <row r="701" spans="1:18" s="308" customFormat="1" ht="24">
      <c r="A701" s="26" t="s">
        <v>1327</v>
      </c>
      <c r="B701" s="32" t="s">
        <v>2078</v>
      </c>
      <c r="C701" s="33" t="s">
        <v>21</v>
      </c>
      <c r="D701" s="317">
        <v>1</v>
      </c>
      <c r="E701" s="425"/>
      <c r="F701" s="25">
        <f>+D701*E701</f>
        <v>0</v>
      </c>
    </row>
    <row r="702" spans="1:18" s="337" customFormat="1">
      <c r="A702" s="311" t="s">
        <v>1328</v>
      </c>
      <c r="B702" s="312" t="s">
        <v>1128</v>
      </c>
      <c r="C702" s="21"/>
      <c r="D702" s="68"/>
      <c r="E702" s="419"/>
      <c r="F702" s="31"/>
    </row>
    <row r="703" spans="1:18" s="320" customFormat="1" ht="14.25" customHeight="1">
      <c r="A703" s="26" t="s">
        <v>1329</v>
      </c>
      <c r="B703" s="32" t="s">
        <v>1075</v>
      </c>
      <c r="C703" s="33" t="s">
        <v>13</v>
      </c>
      <c r="D703" s="315">
        <v>28</v>
      </c>
      <c r="E703" s="425"/>
      <c r="F703" s="25">
        <f t="shared" ref="F703" si="61">D703*E703</f>
        <v>0</v>
      </c>
      <c r="G703" s="323"/>
      <c r="H703" s="323"/>
      <c r="I703" s="324"/>
      <c r="J703" s="318"/>
      <c r="K703" s="318"/>
      <c r="L703" s="319"/>
      <c r="N703" s="319"/>
      <c r="O703" s="319"/>
      <c r="P703" s="319"/>
      <c r="R703" s="319"/>
    </row>
    <row r="704" spans="1:18" s="337" customFormat="1" ht="25.5">
      <c r="A704" s="311" t="s">
        <v>1330</v>
      </c>
      <c r="B704" s="312" t="s">
        <v>1331</v>
      </c>
      <c r="C704" s="21"/>
      <c r="D704" s="68"/>
      <c r="E704" s="419"/>
      <c r="F704" s="31"/>
    </row>
    <row r="705" spans="1:18" s="320" customFormat="1" ht="14.25" customHeight="1">
      <c r="A705" s="26" t="s">
        <v>1332</v>
      </c>
      <c r="B705" s="32" t="s">
        <v>1333</v>
      </c>
      <c r="C705" s="33" t="s">
        <v>25</v>
      </c>
      <c r="D705" s="315">
        <v>264</v>
      </c>
      <c r="E705" s="425"/>
      <c r="F705" s="25">
        <f t="shared" ref="F705" si="62">D705*E705</f>
        <v>0</v>
      </c>
      <c r="G705" s="323"/>
      <c r="H705" s="323"/>
      <c r="I705" s="324"/>
      <c r="J705" s="318"/>
      <c r="K705" s="318"/>
      <c r="L705" s="319"/>
      <c r="N705" s="319"/>
      <c r="O705" s="319"/>
      <c r="P705" s="319"/>
      <c r="R705" s="319"/>
    </row>
    <row r="706" spans="1:18" s="337" customFormat="1" ht="38.25">
      <c r="A706" s="311" t="s">
        <v>1334</v>
      </c>
      <c r="B706" s="312" t="s">
        <v>1335</v>
      </c>
      <c r="C706" s="21"/>
      <c r="D706" s="68"/>
      <c r="E706" s="419"/>
      <c r="F706" s="31"/>
    </row>
    <row r="707" spans="1:18" s="320" customFormat="1" ht="14.25" customHeight="1">
      <c r="A707" s="26" t="s">
        <v>1336</v>
      </c>
      <c r="B707" s="32" t="s">
        <v>1337</v>
      </c>
      <c r="C707" s="33" t="s">
        <v>25</v>
      </c>
      <c r="D707" s="315">
        <v>66</v>
      </c>
      <c r="E707" s="425"/>
      <c r="F707" s="25">
        <f t="shared" ref="F707" si="63">D707*E707</f>
        <v>0</v>
      </c>
      <c r="G707" s="323"/>
      <c r="H707" s="323"/>
      <c r="I707" s="324"/>
      <c r="J707" s="318"/>
      <c r="K707" s="318"/>
      <c r="L707" s="319"/>
      <c r="N707" s="319"/>
      <c r="O707" s="319"/>
      <c r="P707" s="319"/>
      <c r="R707" s="319"/>
    </row>
    <row r="708" spans="1:18" s="30" customFormat="1">
      <c r="A708" s="44" t="s">
        <v>68</v>
      </c>
      <c r="B708" s="44" t="s">
        <v>69</v>
      </c>
      <c r="C708" s="36"/>
      <c r="D708" s="45"/>
      <c r="E708" s="417"/>
      <c r="F708" s="67">
        <f>SUM(F709:F756)</f>
        <v>0</v>
      </c>
      <c r="G708" s="28"/>
      <c r="H708" s="29"/>
      <c r="J708" s="29"/>
      <c r="K708" s="29"/>
      <c r="L708" s="29"/>
      <c r="N708" s="29"/>
    </row>
    <row r="709" spans="1:18" s="30" customFormat="1">
      <c r="A709" s="311" t="s">
        <v>2546</v>
      </c>
      <c r="B709" s="307" t="s">
        <v>2539</v>
      </c>
      <c r="C709" s="21"/>
      <c r="D709" s="68"/>
      <c r="E709" s="418"/>
      <c r="F709" s="31"/>
      <c r="G709" s="28"/>
      <c r="H709" s="29"/>
      <c r="J709" s="29"/>
      <c r="K709" s="29"/>
      <c r="L709" s="29"/>
      <c r="N709" s="29"/>
    </row>
    <row r="710" spans="1:18" s="30" customFormat="1" ht="36">
      <c r="A710" s="26" t="s">
        <v>2547</v>
      </c>
      <c r="B710" s="309" t="s">
        <v>2764</v>
      </c>
      <c r="C710" s="21"/>
      <c r="D710" s="68"/>
      <c r="E710" s="418"/>
      <c r="F710" s="31"/>
      <c r="G710" s="28"/>
      <c r="H710" s="29"/>
      <c r="J710" s="29"/>
      <c r="K710" s="29"/>
      <c r="L710" s="29"/>
      <c r="N710" s="29"/>
    </row>
    <row r="711" spans="1:18" s="320" customFormat="1" ht="13.5">
      <c r="A711" s="306" t="s">
        <v>466</v>
      </c>
      <c r="B711" s="306" t="s">
        <v>467</v>
      </c>
      <c r="C711" s="60"/>
      <c r="D711" s="330"/>
      <c r="E711" s="422"/>
      <c r="F711" s="75"/>
      <c r="G711" s="323"/>
      <c r="H711" s="324"/>
      <c r="I711" s="318"/>
      <c r="J711" s="318"/>
      <c r="K711" s="319"/>
      <c r="M711" s="319"/>
      <c r="N711" s="319"/>
      <c r="O711" s="319"/>
      <c r="Q711" s="319"/>
    </row>
    <row r="712" spans="1:18" s="320" customFormat="1" ht="48">
      <c r="A712" s="62" t="s">
        <v>468</v>
      </c>
      <c r="B712" s="61" t="s">
        <v>469</v>
      </c>
      <c r="C712" s="60" t="s">
        <v>56</v>
      </c>
      <c r="D712" s="331">
        <v>1</v>
      </c>
      <c r="E712" s="425"/>
      <c r="F712" s="25">
        <f t="shared" ref="F712:F717" si="64">+D712*E712</f>
        <v>0</v>
      </c>
      <c r="G712" s="323"/>
      <c r="H712" s="324"/>
      <c r="I712" s="318"/>
      <c r="J712" s="318"/>
      <c r="K712" s="319"/>
      <c r="M712" s="319"/>
      <c r="N712" s="319"/>
      <c r="O712" s="319"/>
      <c r="Q712" s="319"/>
    </row>
    <row r="713" spans="1:18" s="320" customFormat="1" ht="13.5">
      <c r="A713" s="306" t="s">
        <v>470</v>
      </c>
      <c r="B713" s="306" t="s">
        <v>471</v>
      </c>
      <c r="C713" s="60"/>
      <c r="D713" s="331"/>
      <c r="E713" s="422"/>
      <c r="F713" s="75"/>
      <c r="G713" s="323"/>
      <c r="H713" s="324"/>
      <c r="I713" s="318"/>
      <c r="J713" s="318"/>
      <c r="K713" s="319"/>
      <c r="M713" s="319"/>
      <c r="N713" s="319"/>
      <c r="O713" s="319"/>
      <c r="Q713" s="319"/>
    </row>
    <row r="714" spans="1:18" s="320" customFormat="1" ht="24">
      <c r="A714" s="62" t="s">
        <v>472</v>
      </c>
      <c r="B714" s="61" t="s">
        <v>473</v>
      </c>
      <c r="C714" s="60" t="s">
        <v>56</v>
      </c>
      <c r="D714" s="331">
        <v>1</v>
      </c>
      <c r="E714" s="425"/>
      <c r="F714" s="25">
        <f t="shared" ref="F714" si="65">+D714*E714</f>
        <v>0</v>
      </c>
      <c r="G714" s="323"/>
      <c r="H714" s="324"/>
      <c r="I714" s="318"/>
      <c r="J714" s="318"/>
      <c r="K714" s="319"/>
      <c r="M714" s="319"/>
      <c r="N714" s="319"/>
      <c r="O714" s="319"/>
      <c r="Q714" s="319"/>
    </row>
    <row r="715" spans="1:18" s="320" customFormat="1" ht="24">
      <c r="A715" s="62" t="s">
        <v>474</v>
      </c>
      <c r="B715" s="61" t="s">
        <v>475</v>
      </c>
      <c r="C715" s="60" t="s">
        <v>56</v>
      </c>
      <c r="D715" s="331">
        <v>1</v>
      </c>
      <c r="E715" s="425"/>
      <c r="F715" s="25">
        <f t="shared" si="64"/>
        <v>0</v>
      </c>
      <c r="G715" s="323"/>
      <c r="H715" s="324"/>
      <c r="I715" s="318"/>
      <c r="J715" s="318"/>
      <c r="K715" s="319"/>
      <c r="M715" s="319"/>
      <c r="N715" s="319"/>
      <c r="O715" s="319"/>
      <c r="Q715" s="319"/>
    </row>
    <row r="716" spans="1:18" s="320" customFormat="1" ht="48">
      <c r="A716" s="62" t="s">
        <v>476</v>
      </c>
      <c r="B716" s="61" t="s">
        <v>477</v>
      </c>
      <c r="C716" s="33" t="s">
        <v>25</v>
      </c>
      <c r="D716" s="330">
        <v>170</v>
      </c>
      <c r="E716" s="425"/>
      <c r="F716" s="25">
        <f t="shared" si="64"/>
        <v>0</v>
      </c>
      <c r="G716" s="323"/>
      <c r="H716" s="324"/>
      <c r="I716" s="318"/>
      <c r="J716" s="318"/>
      <c r="K716" s="319"/>
      <c r="M716" s="319"/>
      <c r="N716" s="319"/>
      <c r="O716" s="319"/>
      <c r="Q716" s="319"/>
    </row>
    <row r="717" spans="1:18" s="320" customFormat="1" ht="36">
      <c r="A717" s="62" t="s">
        <v>478</v>
      </c>
      <c r="B717" s="61" t="s">
        <v>479</v>
      </c>
      <c r="C717" s="33" t="s">
        <v>25</v>
      </c>
      <c r="D717" s="330">
        <v>430</v>
      </c>
      <c r="E717" s="425"/>
      <c r="F717" s="25">
        <f t="shared" si="64"/>
        <v>0</v>
      </c>
      <c r="G717" s="323"/>
      <c r="H717" s="324"/>
      <c r="I717" s="318"/>
      <c r="J717" s="318"/>
      <c r="K717" s="319"/>
      <c r="M717" s="319"/>
      <c r="N717" s="319"/>
      <c r="O717" s="319"/>
      <c r="Q717" s="319"/>
    </row>
    <row r="718" spans="1:18" s="320" customFormat="1" ht="13.5">
      <c r="A718" s="306" t="s">
        <v>480</v>
      </c>
      <c r="B718" s="306" t="s">
        <v>481</v>
      </c>
      <c r="C718" s="60"/>
      <c r="D718" s="330"/>
      <c r="E718" s="422"/>
      <c r="F718" s="75"/>
      <c r="G718" s="323"/>
      <c r="H718" s="324"/>
      <c r="I718" s="318"/>
      <c r="J718" s="318"/>
      <c r="K718" s="319"/>
      <c r="M718" s="319"/>
      <c r="N718" s="319"/>
      <c r="O718" s="319"/>
      <c r="Q718" s="319"/>
    </row>
    <row r="719" spans="1:18" s="320" customFormat="1" ht="192">
      <c r="A719" s="62" t="s">
        <v>482</v>
      </c>
      <c r="B719" s="61" t="s">
        <v>483</v>
      </c>
      <c r="C719" s="60" t="s">
        <v>56</v>
      </c>
      <c r="D719" s="331">
        <v>1</v>
      </c>
      <c r="E719" s="425"/>
      <c r="F719" s="25">
        <f t="shared" ref="F719:F756" si="66">+D719*E719</f>
        <v>0</v>
      </c>
      <c r="G719" s="323"/>
      <c r="H719" s="324"/>
      <c r="I719" s="318"/>
      <c r="J719" s="318"/>
      <c r="K719" s="319"/>
      <c r="M719" s="319"/>
      <c r="N719" s="319"/>
      <c r="O719" s="319"/>
      <c r="Q719" s="319"/>
    </row>
    <row r="720" spans="1:18" s="320" customFormat="1" ht="36">
      <c r="A720" s="62" t="s">
        <v>484</v>
      </c>
      <c r="B720" s="32" t="s">
        <v>485</v>
      </c>
      <c r="C720" s="60" t="s">
        <v>56</v>
      </c>
      <c r="D720" s="317">
        <v>1</v>
      </c>
      <c r="E720" s="425"/>
      <c r="F720" s="25">
        <f t="shared" si="66"/>
        <v>0</v>
      </c>
      <c r="G720" s="323"/>
      <c r="H720" s="324"/>
      <c r="I720" s="318"/>
      <c r="J720" s="318"/>
      <c r="K720" s="319"/>
      <c r="M720" s="319"/>
      <c r="N720" s="319"/>
      <c r="O720" s="319"/>
      <c r="Q720" s="319"/>
    </row>
    <row r="721" spans="1:17" s="320" customFormat="1" ht="48">
      <c r="A721" s="62" t="s">
        <v>486</v>
      </c>
      <c r="B721" s="32" t="s">
        <v>487</v>
      </c>
      <c r="C721" s="33" t="s">
        <v>25</v>
      </c>
      <c r="D721" s="315">
        <v>15</v>
      </c>
      <c r="E721" s="425"/>
      <c r="F721" s="25">
        <f t="shared" si="66"/>
        <v>0</v>
      </c>
      <c r="G721" s="323"/>
      <c r="H721" s="324"/>
      <c r="I721" s="318"/>
      <c r="J721" s="318"/>
      <c r="K721" s="319"/>
      <c r="M721" s="319"/>
      <c r="N721" s="319"/>
      <c r="O721" s="319"/>
      <c r="Q721" s="319"/>
    </row>
    <row r="722" spans="1:17" s="320" customFormat="1" ht="36">
      <c r="A722" s="62" t="s">
        <v>489</v>
      </c>
      <c r="B722" s="32" t="s">
        <v>490</v>
      </c>
      <c r="C722" s="60" t="s">
        <v>56</v>
      </c>
      <c r="D722" s="317">
        <v>1</v>
      </c>
      <c r="E722" s="425"/>
      <c r="F722" s="25">
        <f t="shared" si="66"/>
        <v>0</v>
      </c>
      <c r="G722" s="323"/>
      <c r="H722" s="324"/>
      <c r="I722" s="318"/>
      <c r="J722" s="318"/>
      <c r="K722" s="319"/>
      <c r="M722" s="319"/>
      <c r="N722" s="319"/>
      <c r="O722" s="319"/>
      <c r="Q722" s="319"/>
    </row>
    <row r="723" spans="1:17" s="320" customFormat="1" ht="24">
      <c r="A723" s="62" t="s">
        <v>491</v>
      </c>
      <c r="B723" s="32" t="s">
        <v>492</v>
      </c>
      <c r="C723" s="60" t="s">
        <v>56</v>
      </c>
      <c r="D723" s="317">
        <v>1</v>
      </c>
      <c r="E723" s="425"/>
      <c r="F723" s="25">
        <f t="shared" si="66"/>
        <v>0</v>
      </c>
      <c r="G723" s="323"/>
      <c r="H723" s="324"/>
      <c r="I723" s="318"/>
      <c r="J723" s="318"/>
      <c r="K723" s="319"/>
      <c r="M723" s="319"/>
      <c r="N723" s="319"/>
      <c r="O723" s="319"/>
      <c r="Q723" s="319"/>
    </row>
    <row r="724" spans="1:17" s="320" customFormat="1" ht="36">
      <c r="A724" s="62" t="s">
        <v>493</v>
      </c>
      <c r="B724" s="32" t="s">
        <v>494</v>
      </c>
      <c r="C724" s="33" t="s">
        <v>25</v>
      </c>
      <c r="D724" s="315">
        <v>15</v>
      </c>
      <c r="E724" s="425"/>
      <c r="F724" s="25">
        <f t="shared" si="66"/>
        <v>0</v>
      </c>
      <c r="G724" s="323"/>
      <c r="H724" s="324"/>
      <c r="I724" s="318"/>
      <c r="J724" s="318"/>
      <c r="K724" s="319"/>
      <c r="M724" s="319"/>
      <c r="N724" s="319"/>
      <c r="O724" s="319"/>
      <c r="Q724" s="319"/>
    </row>
    <row r="725" spans="1:17" s="320" customFormat="1" ht="36">
      <c r="A725" s="62" t="s">
        <v>495</v>
      </c>
      <c r="B725" s="32" t="s">
        <v>496</v>
      </c>
      <c r="C725" s="60" t="s">
        <v>56</v>
      </c>
      <c r="D725" s="317">
        <v>1</v>
      </c>
      <c r="E725" s="425"/>
      <c r="F725" s="25">
        <f t="shared" si="66"/>
        <v>0</v>
      </c>
      <c r="G725" s="323"/>
      <c r="H725" s="324"/>
      <c r="I725" s="318"/>
      <c r="J725" s="318"/>
      <c r="K725" s="319"/>
      <c r="M725" s="319"/>
      <c r="N725" s="319"/>
      <c r="O725" s="319"/>
      <c r="Q725" s="319"/>
    </row>
    <row r="726" spans="1:17" s="320" customFormat="1" ht="24">
      <c r="A726" s="62" t="s">
        <v>497</v>
      </c>
      <c r="B726" s="32" t="s">
        <v>498</v>
      </c>
      <c r="C726" s="60" t="s">
        <v>56</v>
      </c>
      <c r="D726" s="317">
        <v>1</v>
      </c>
      <c r="E726" s="425"/>
      <c r="F726" s="25">
        <f t="shared" si="66"/>
        <v>0</v>
      </c>
      <c r="G726" s="323"/>
      <c r="H726" s="324"/>
      <c r="I726" s="318"/>
      <c r="J726" s="318"/>
      <c r="K726" s="319"/>
      <c r="M726" s="319"/>
      <c r="N726" s="319"/>
      <c r="O726" s="319"/>
      <c r="Q726" s="319"/>
    </row>
    <row r="727" spans="1:17" s="320" customFormat="1" ht="36">
      <c r="A727" s="62" t="s">
        <v>499</v>
      </c>
      <c r="B727" s="32" t="s">
        <v>500</v>
      </c>
      <c r="C727" s="33" t="s">
        <v>25</v>
      </c>
      <c r="D727" s="315">
        <v>15</v>
      </c>
      <c r="E727" s="425"/>
      <c r="F727" s="25">
        <f t="shared" si="66"/>
        <v>0</v>
      </c>
      <c r="G727" s="323"/>
      <c r="H727" s="324"/>
      <c r="I727" s="318"/>
      <c r="J727" s="318"/>
      <c r="K727" s="319"/>
      <c r="M727" s="319"/>
      <c r="N727" s="319"/>
      <c r="O727" s="319"/>
      <c r="Q727" s="319"/>
    </row>
    <row r="728" spans="1:17" s="320" customFormat="1" ht="36">
      <c r="A728" s="62" t="s">
        <v>501</v>
      </c>
      <c r="B728" s="32" t="s">
        <v>502</v>
      </c>
      <c r="C728" s="60" t="s">
        <v>56</v>
      </c>
      <c r="D728" s="317">
        <v>1</v>
      </c>
      <c r="E728" s="425"/>
      <c r="F728" s="25">
        <f t="shared" si="66"/>
        <v>0</v>
      </c>
      <c r="G728" s="323"/>
      <c r="H728" s="324"/>
      <c r="I728" s="318"/>
      <c r="J728" s="318"/>
      <c r="K728" s="319"/>
      <c r="M728" s="319"/>
      <c r="N728" s="319"/>
      <c r="O728" s="319"/>
      <c r="Q728" s="319"/>
    </row>
    <row r="729" spans="1:17" s="320" customFormat="1" ht="24">
      <c r="A729" s="62" t="s">
        <v>503</v>
      </c>
      <c r="B729" s="32" t="s">
        <v>504</v>
      </c>
      <c r="C729" s="60" t="s">
        <v>56</v>
      </c>
      <c r="D729" s="317">
        <v>1</v>
      </c>
      <c r="E729" s="425"/>
      <c r="F729" s="25">
        <f t="shared" si="66"/>
        <v>0</v>
      </c>
      <c r="G729" s="323"/>
      <c r="H729" s="324"/>
      <c r="I729" s="318"/>
      <c r="J729" s="318"/>
      <c r="K729" s="319"/>
      <c r="M729" s="319"/>
      <c r="N729" s="319"/>
      <c r="O729" s="319"/>
      <c r="Q729" s="319"/>
    </row>
    <row r="730" spans="1:17" s="320" customFormat="1" ht="36">
      <c r="A730" s="62" t="s">
        <v>505</v>
      </c>
      <c r="B730" s="32" t="s">
        <v>506</v>
      </c>
      <c r="C730" s="354" t="s">
        <v>21</v>
      </c>
      <c r="D730" s="317">
        <v>4</v>
      </c>
      <c r="E730" s="425"/>
      <c r="F730" s="25">
        <f t="shared" si="66"/>
        <v>0</v>
      </c>
      <c r="G730" s="323"/>
      <c r="H730" s="324"/>
      <c r="I730" s="318"/>
      <c r="J730" s="318"/>
      <c r="K730" s="319"/>
      <c r="M730" s="319"/>
      <c r="N730" s="319"/>
      <c r="O730" s="319"/>
      <c r="Q730" s="319"/>
    </row>
    <row r="731" spans="1:17" s="320" customFormat="1" ht="24">
      <c r="A731" s="62" t="s">
        <v>507</v>
      </c>
      <c r="B731" s="32" t="s">
        <v>508</v>
      </c>
      <c r="C731" s="60" t="s">
        <v>56</v>
      </c>
      <c r="D731" s="317">
        <v>2</v>
      </c>
      <c r="E731" s="425"/>
      <c r="F731" s="25">
        <f t="shared" si="66"/>
        <v>0</v>
      </c>
      <c r="G731" s="323"/>
      <c r="H731" s="324"/>
      <c r="I731" s="318"/>
      <c r="J731" s="318"/>
      <c r="K731" s="319"/>
      <c r="M731" s="319"/>
      <c r="N731" s="319"/>
      <c r="O731" s="319"/>
      <c r="Q731" s="319"/>
    </row>
    <row r="732" spans="1:17" s="320" customFormat="1" ht="13.5">
      <c r="A732" s="62" t="s">
        <v>509</v>
      </c>
      <c r="B732" s="32" t="s">
        <v>510</v>
      </c>
      <c r="C732" s="60" t="s">
        <v>56</v>
      </c>
      <c r="D732" s="317">
        <v>1</v>
      </c>
      <c r="E732" s="425"/>
      <c r="F732" s="25">
        <f t="shared" si="66"/>
        <v>0</v>
      </c>
      <c r="G732" s="323"/>
      <c r="H732" s="324"/>
      <c r="I732" s="318"/>
      <c r="J732" s="318"/>
      <c r="K732" s="319"/>
      <c r="M732" s="319"/>
      <c r="N732" s="319"/>
      <c r="O732" s="319"/>
      <c r="Q732" s="319"/>
    </row>
    <row r="733" spans="1:17" s="320" customFormat="1" ht="13.5">
      <c r="A733" s="306" t="s">
        <v>511</v>
      </c>
      <c r="B733" s="306" t="s">
        <v>512</v>
      </c>
      <c r="C733" s="60"/>
      <c r="D733" s="331"/>
      <c r="E733" s="422"/>
      <c r="F733" s="75"/>
      <c r="G733" s="323"/>
      <c r="H733" s="324"/>
      <c r="I733" s="318"/>
      <c r="J733" s="318"/>
      <c r="K733" s="319"/>
      <c r="M733" s="319"/>
      <c r="N733" s="319"/>
      <c r="O733" s="319"/>
      <c r="Q733" s="319"/>
    </row>
    <row r="734" spans="1:17" s="320" customFormat="1" ht="13.5">
      <c r="A734" s="26" t="s">
        <v>513</v>
      </c>
      <c r="B734" s="32" t="s">
        <v>514</v>
      </c>
      <c r="C734" s="60" t="s">
        <v>56</v>
      </c>
      <c r="D734" s="317">
        <v>1</v>
      </c>
      <c r="E734" s="425"/>
      <c r="F734" s="25">
        <f t="shared" si="66"/>
        <v>0</v>
      </c>
      <c r="G734" s="323"/>
      <c r="H734" s="324"/>
      <c r="I734" s="318"/>
      <c r="J734" s="318"/>
      <c r="K734" s="319"/>
      <c r="M734" s="319"/>
      <c r="N734" s="319"/>
      <c r="O734" s="319"/>
      <c r="Q734" s="319"/>
    </row>
    <row r="735" spans="1:17" s="320" customFormat="1" ht="13.5">
      <c r="A735" s="26" t="s">
        <v>515</v>
      </c>
      <c r="B735" s="32" t="s">
        <v>516</v>
      </c>
      <c r="C735" s="60" t="s">
        <v>56</v>
      </c>
      <c r="D735" s="317">
        <v>1</v>
      </c>
      <c r="E735" s="425"/>
      <c r="F735" s="25">
        <f t="shared" si="66"/>
        <v>0</v>
      </c>
      <c r="G735" s="323"/>
      <c r="H735" s="324"/>
      <c r="I735" s="318"/>
      <c r="J735" s="318"/>
      <c r="K735" s="319"/>
      <c r="M735" s="319"/>
      <c r="N735" s="319"/>
      <c r="O735" s="319"/>
      <c r="Q735" s="319"/>
    </row>
    <row r="736" spans="1:17" s="320" customFormat="1" ht="180">
      <c r="A736" s="26" t="s">
        <v>517</v>
      </c>
      <c r="B736" s="32" t="s">
        <v>518</v>
      </c>
      <c r="C736" s="60" t="s">
        <v>56</v>
      </c>
      <c r="D736" s="317">
        <v>1</v>
      </c>
      <c r="E736" s="425"/>
      <c r="F736" s="25">
        <f t="shared" si="66"/>
        <v>0</v>
      </c>
      <c r="G736" s="323"/>
      <c r="H736" s="324"/>
      <c r="I736" s="318"/>
      <c r="J736" s="318"/>
      <c r="K736" s="319"/>
      <c r="M736" s="319"/>
      <c r="N736" s="319"/>
      <c r="O736" s="319"/>
      <c r="Q736" s="319"/>
    </row>
    <row r="737" spans="1:17" s="320" customFormat="1" ht="60">
      <c r="A737" s="26" t="s">
        <v>519</v>
      </c>
      <c r="B737" s="32" t="s">
        <v>520</v>
      </c>
      <c r="C737" s="354" t="s">
        <v>25</v>
      </c>
      <c r="D737" s="315">
        <v>220</v>
      </c>
      <c r="E737" s="425"/>
      <c r="F737" s="25">
        <f t="shared" si="66"/>
        <v>0</v>
      </c>
      <c r="G737" s="323"/>
      <c r="H737" s="324"/>
      <c r="I737" s="318"/>
      <c r="J737" s="318"/>
      <c r="K737" s="319"/>
      <c r="M737" s="319"/>
      <c r="N737" s="319"/>
      <c r="O737" s="319"/>
      <c r="Q737" s="319"/>
    </row>
    <row r="738" spans="1:17" s="320" customFormat="1" ht="36">
      <c r="A738" s="26" t="s">
        <v>521</v>
      </c>
      <c r="B738" s="32" t="s">
        <v>522</v>
      </c>
      <c r="C738" s="60" t="s">
        <v>56</v>
      </c>
      <c r="D738" s="317">
        <v>1</v>
      </c>
      <c r="E738" s="425"/>
      <c r="F738" s="25">
        <f t="shared" si="66"/>
        <v>0</v>
      </c>
      <c r="G738" s="323"/>
      <c r="H738" s="324"/>
      <c r="I738" s="318"/>
      <c r="J738" s="318"/>
      <c r="K738" s="319"/>
      <c r="M738" s="319"/>
      <c r="N738" s="319"/>
      <c r="O738" s="319"/>
      <c r="Q738" s="319"/>
    </row>
    <row r="739" spans="1:17" s="320" customFormat="1" ht="24">
      <c r="A739" s="26" t="s">
        <v>523</v>
      </c>
      <c r="B739" s="32" t="s">
        <v>524</v>
      </c>
      <c r="C739" s="60" t="s">
        <v>56</v>
      </c>
      <c r="D739" s="317">
        <v>1</v>
      </c>
      <c r="E739" s="425"/>
      <c r="F739" s="25">
        <f t="shared" si="66"/>
        <v>0</v>
      </c>
      <c r="G739" s="323"/>
      <c r="H739" s="324"/>
      <c r="I739" s="318"/>
      <c r="J739" s="318"/>
      <c r="K739" s="319"/>
      <c r="M739" s="319"/>
      <c r="N739" s="319"/>
      <c r="O739" s="319"/>
      <c r="Q739" s="319"/>
    </row>
    <row r="740" spans="1:17" s="320" customFormat="1" ht="36">
      <c r="A740" s="26" t="s">
        <v>525</v>
      </c>
      <c r="B740" s="32" t="s">
        <v>506</v>
      </c>
      <c r="C740" s="354" t="s">
        <v>21</v>
      </c>
      <c r="D740" s="317">
        <v>6</v>
      </c>
      <c r="E740" s="425"/>
      <c r="F740" s="25">
        <f t="shared" si="66"/>
        <v>0</v>
      </c>
      <c r="G740" s="323"/>
      <c r="H740" s="324"/>
      <c r="I740" s="318"/>
      <c r="J740" s="318"/>
      <c r="K740" s="319"/>
      <c r="M740" s="319"/>
      <c r="N740" s="319"/>
      <c r="O740" s="319"/>
      <c r="Q740" s="319"/>
    </row>
    <row r="741" spans="1:17" s="320" customFormat="1" ht="24">
      <c r="A741" s="26" t="s">
        <v>526</v>
      </c>
      <c r="B741" s="32" t="s">
        <v>527</v>
      </c>
      <c r="C741" s="354" t="s">
        <v>25</v>
      </c>
      <c r="D741" s="315">
        <v>40</v>
      </c>
      <c r="E741" s="425"/>
      <c r="F741" s="25">
        <f t="shared" si="66"/>
        <v>0</v>
      </c>
      <c r="G741" s="323"/>
      <c r="H741" s="324"/>
      <c r="I741" s="318"/>
      <c r="J741" s="318"/>
      <c r="K741" s="319"/>
      <c r="M741" s="319"/>
      <c r="N741" s="319"/>
      <c r="O741" s="319"/>
      <c r="Q741" s="319"/>
    </row>
    <row r="742" spans="1:17" s="320" customFormat="1" ht="24">
      <c r="A742" s="26" t="s">
        <v>528</v>
      </c>
      <c r="B742" s="32" t="s">
        <v>529</v>
      </c>
      <c r="C742" s="60" t="s">
        <v>56</v>
      </c>
      <c r="D742" s="317">
        <v>2</v>
      </c>
      <c r="E742" s="425"/>
      <c r="F742" s="25">
        <f t="shared" si="66"/>
        <v>0</v>
      </c>
      <c r="G742" s="323"/>
      <c r="H742" s="324"/>
      <c r="I742" s="318"/>
      <c r="J742" s="318"/>
      <c r="K742" s="319"/>
      <c r="M742" s="319"/>
      <c r="N742" s="319"/>
      <c r="O742" s="319"/>
      <c r="Q742" s="319"/>
    </row>
    <row r="743" spans="1:17" s="320" customFormat="1" ht="24">
      <c r="A743" s="26" t="s">
        <v>530</v>
      </c>
      <c r="B743" s="32" t="s">
        <v>531</v>
      </c>
      <c r="C743" s="354" t="s">
        <v>25</v>
      </c>
      <c r="D743" s="315">
        <v>170</v>
      </c>
      <c r="E743" s="425"/>
      <c r="F743" s="25">
        <f t="shared" si="66"/>
        <v>0</v>
      </c>
      <c r="G743" s="323"/>
      <c r="H743" s="324"/>
      <c r="I743" s="318"/>
      <c r="J743" s="318"/>
      <c r="K743" s="319"/>
      <c r="M743" s="319"/>
      <c r="N743" s="319"/>
      <c r="O743" s="319"/>
      <c r="Q743" s="319"/>
    </row>
    <row r="744" spans="1:17" s="320" customFormat="1" ht="24">
      <c r="A744" s="26" t="s">
        <v>532</v>
      </c>
      <c r="B744" s="32" t="s">
        <v>533</v>
      </c>
      <c r="C744" s="60" t="s">
        <v>56</v>
      </c>
      <c r="D744" s="317">
        <v>2</v>
      </c>
      <c r="E744" s="425"/>
      <c r="F744" s="25">
        <f t="shared" si="66"/>
        <v>0</v>
      </c>
      <c r="G744" s="323"/>
      <c r="H744" s="324"/>
      <c r="I744" s="318"/>
      <c r="J744" s="318"/>
      <c r="K744" s="319"/>
      <c r="M744" s="319"/>
      <c r="N744" s="319"/>
      <c r="O744" s="319"/>
      <c r="Q744" s="319"/>
    </row>
    <row r="745" spans="1:17" s="320" customFormat="1" ht="24">
      <c r="A745" s="26" t="s">
        <v>534</v>
      </c>
      <c r="B745" s="32" t="s">
        <v>508</v>
      </c>
      <c r="C745" s="60" t="s">
        <v>56</v>
      </c>
      <c r="D745" s="317">
        <v>2</v>
      </c>
      <c r="E745" s="425"/>
      <c r="F745" s="25">
        <f t="shared" si="66"/>
        <v>0</v>
      </c>
      <c r="G745" s="323"/>
      <c r="H745" s="324"/>
      <c r="I745" s="318"/>
      <c r="J745" s="318"/>
      <c r="K745" s="319"/>
      <c r="M745" s="319"/>
      <c r="N745" s="319"/>
      <c r="O745" s="319"/>
      <c r="Q745" s="319"/>
    </row>
    <row r="746" spans="1:17" s="320" customFormat="1" ht="13.5">
      <c r="A746" s="26" t="s">
        <v>535</v>
      </c>
      <c r="B746" s="32" t="s">
        <v>510</v>
      </c>
      <c r="C746" s="60" t="s">
        <v>56</v>
      </c>
      <c r="D746" s="317">
        <v>1</v>
      </c>
      <c r="E746" s="425"/>
      <c r="F746" s="25">
        <f t="shared" si="66"/>
        <v>0</v>
      </c>
      <c r="G746" s="323"/>
      <c r="H746" s="324"/>
      <c r="I746" s="318"/>
      <c r="J746" s="318"/>
      <c r="K746" s="319"/>
      <c r="M746" s="319"/>
      <c r="N746" s="319"/>
      <c r="O746" s="319"/>
      <c r="Q746" s="319"/>
    </row>
    <row r="747" spans="1:17" s="320" customFormat="1" ht="13.5">
      <c r="A747" s="306" t="s">
        <v>536</v>
      </c>
      <c r="B747" s="306" t="s">
        <v>537</v>
      </c>
      <c r="C747" s="60"/>
      <c r="D747" s="331"/>
      <c r="E747" s="422"/>
      <c r="F747" s="75"/>
      <c r="G747" s="323"/>
      <c r="H747" s="324"/>
      <c r="I747" s="318"/>
      <c r="J747" s="318"/>
      <c r="K747" s="319"/>
      <c r="M747" s="319"/>
      <c r="N747" s="319"/>
      <c r="O747" s="319"/>
      <c r="Q747" s="319"/>
    </row>
    <row r="748" spans="1:17" s="320" customFormat="1" ht="24">
      <c r="A748" s="26" t="s">
        <v>538</v>
      </c>
      <c r="B748" s="32" t="s">
        <v>539</v>
      </c>
      <c r="C748" s="60" t="s">
        <v>56</v>
      </c>
      <c r="D748" s="317">
        <v>2</v>
      </c>
      <c r="E748" s="425"/>
      <c r="F748" s="25">
        <f t="shared" si="66"/>
        <v>0</v>
      </c>
      <c r="G748" s="323"/>
      <c r="H748" s="324"/>
      <c r="I748" s="318"/>
      <c r="J748" s="318"/>
      <c r="K748" s="319"/>
      <c r="M748" s="319"/>
      <c r="N748" s="319"/>
      <c r="O748" s="319"/>
      <c r="Q748" s="319"/>
    </row>
    <row r="749" spans="1:17" s="320" customFormat="1" ht="36">
      <c r="A749" s="26" t="s">
        <v>540</v>
      </c>
      <c r="B749" s="32" t="s">
        <v>541</v>
      </c>
      <c r="C749" s="354" t="s">
        <v>25</v>
      </c>
      <c r="D749" s="315">
        <v>100</v>
      </c>
      <c r="E749" s="425"/>
      <c r="F749" s="25">
        <f t="shared" si="66"/>
        <v>0</v>
      </c>
      <c r="G749" s="323"/>
      <c r="H749" s="324"/>
      <c r="I749" s="318"/>
      <c r="J749" s="318"/>
      <c r="K749" s="319"/>
      <c r="M749" s="319"/>
      <c r="N749" s="319"/>
      <c r="O749" s="319"/>
      <c r="Q749" s="319"/>
    </row>
    <row r="750" spans="1:17" s="320" customFormat="1" ht="36">
      <c r="A750" s="26" t="s">
        <v>542</v>
      </c>
      <c r="B750" s="32" t="s">
        <v>543</v>
      </c>
      <c r="C750" s="354" t="s">
        <v>25</v>
      </c>
      <c r="D750" s="315">
        <v>100</v>
      </c>
      <c r="E750" s="425"/>
      <c r="F750" s="25">
        <f t="shared" si="66"/>
        <v>0</v>
      </c>
      <c r="G750" s="323"/>
      <c r="H750" s="324"/>
      <c r="I750" s="318"/>
      <c r="J750" s="318"/>
      <c r="K750" s="319"/>
      <c r="M750" s="319"/>
      <c r="N750" s="319"/>
      <c r="O750" s="319"/>
      <c r="Q750" s="319"/>
    </row>
    <row r="751" spans="1:17" s="320" customFormat="1" ht="72">
      <c r="A751" s="26" t="s">
        <v>544</v>
      </c>
      <c r="B751" s="32" t="s">
        <v>545</v>
      </c>
      <c r="C751" s="60" t="s">
        <v>56</v>
      </c>
      <c r="D751" s="317">
        <v>1</v>
      </c>
      <c r="E751" s="425"/>
      <c r="F751" s="25">
        <f t="shared" si="66"/>
        <v>0</v>
      </c>
      <c r="G751" s="323"/>
      <c r="H751" s="324"/>
      <c r="I751" s="318"/>
      <c r="J751" s="318"/>
      <c r="K751" s="319"/>
      <c r="M751" s="319"/>
      <c r="N751" s="319"/>
      <c r="O751" s="319"/>
      <c r="Q751" s="319"/>
    </row>
    <row r="752" spans="1:17" s="320" customFormat="1" ht="72">
      <c r="A752" s="26" t="s">
        <v>546</v>
      </c>
      <c r="B752" s="32" t="s">
        <v>547</v>
      </c>
      <c r="C752" s="60" t="s">
        <v>56</v>
      </c>
      <c r="D752" s="317">
        <v>1</v>
      </c>
      <c r="E752" s="425"/>
      <c r="F752" s="25">
        <f t="shared" si="66"/>
        <v>0</v>
      </c>
      <c r="G752" s="323"/>
      <c r="H752" s="324"/>
      <c r="I752" s="318"/>
      <c r="J752" s="318"/>
      <c r="K752" s="319"/>
      <c r="M752" s="319"/>
      <c r="N752" s="319"/>
      <c r="O752" s="319"/>
      <c r="Q752" s="319"/>
    </row>
    <row r="753" spans="1:17" s="320" customFormat="1" ht="48">
      <c r="A753" s="26" t="s">
        <v>548</v>
      </c>
      <c r="B753" s="32" t="s">
        <v>549</v>
      </c>
      <c r="C753" s="60" t="s">
        <v>56</v>
      </c>
      <c r="D753" s="317">
        <v>2</v>
      </c>
      <c r="E753" s="425"/>
      <c r="F753" s="25">
        <f t="shared" si="66"/>
        <v>0</v>
      </c>
      <c r="G753" s="323"/>
      <c r="H753" s="324"/>
      <c r="I753" s="318"/>
      <c r="J753" s="318"/>
      <c r="K753" s="319"/>
      <c r="M753" s="319"/>
      <c r="N753" s="319"/>
      <c r="O753" s="319"/>
      <c r="Q753" s="319"/>
    </row>
    <row r="754" spans="1:17" s="320" customFormat="1" ht="48">
      <c r="A754" s="26" t="s">
        <v>550</v>
      </c>
      <c r="B754" s="32" t="s">
        <v>551</v>
      </c>
      <c r="C754" s="354" t="s">
        <v>21</v>
      </c>
      <c r="D754" s="317">
        <v>10</v>
      </c>
      <c r="E754" s="425"/>
      <c r="F754" s="25">
        <f t="shared" si="66"/>
        <v>0</v>
      </c>
      <c r="G754" s="323"/>
      <c r="H754" s="324"/>
      <c r="I754" s="318"/>
      <c r="J754" s="318"/>
      <c r="K754" s="319"/>
      <c r="M754" s="319"/>
      <c r="N754" s="319"/>
      <c r="O754" s="319"/>
      <c r="Q754" s="319"/>
    </row>
    <row r="755" spans="1:17" s="320" customFormat="1" ht="48">
      <c r="A755" s="26" t="s">
        <v>552</v>
      </c>
      <c r="B755" s="32" t="s">
        <v>553</v>
      </c>
      <c r="C755" s="354" t="s">
        <v>21</v>
      </c>
      <c r="D755" s="317">
        <v>6</v>
      </c>
      <c r="E755" s="425"/>
      <c r="F755" s="25">
        <f t="shared" si="66"/>
        <v>0</v>
      </c>
      <c r="G755" s="323"/>
      <c r="H755" s="324"/>
      <c r="I755" s="318"/>
      <c r="J755" s="318"/>
      <c r="K755" s="319"/>
      <c r="M755" s="319"/>
      <c r="N755" s="319"/>
      <c r="O755" s="319"/>
      <c r="Q755" s="319"/>
    </row>
    <row r="756" spans="1:17" s="320" customFormat="1" ht="13.5">
      <c r="A756" s="26" t="s">
        <v>554</v>
      </c>
      <c r="B756" s="32" t="s">
        <v>510</v>
      </c>
      <c r="C756" s="60" t="s">
        <v>56</v>
      </c>
      <c r="D756" s="317">
        <v>1</v>
      </c>
      <c r="E756" s="425"/>
      <c r="F756" s="25">
        <f t="shared" si="66"/>
        <v>0</v>
      </c>
      <c r="G756" s="323"/>
      <c r="H756" s="324"/>
      <c r="I756" s="318"/>
      <c r="J756" s="318"/>
      <c r="K756" s="319"/>
      <c r="M756" s="319"/>
      <c r="N756" s="319"/>
      <c r="O756" s="319"/>
      <c r="Q756" s="319"/>
    </row>
    <row r="757" spans="1:17" s="30" customFormat="1">
      <c r="A757" s="44" t="s">
        <v>70</v>
      </c>
      <c r="B757" s="44" t="s">
        <v>555</v>
      </c>
      <c r="C757" s="36"/>
      <c r="D757" s="45"/>
      <c r="E757" s="417"/>
      <c r="F757" s="67">
        <f>SUM(F758:F784)</f>
        <v>0</v>
      </c>
      <c r="G757" s="28"/>
      <c r="H757" s="29"/>
      <c r="J757" s="29"/>
      <c r="K757" s="29"/>
      <c r="L757" s="29"/>
      <c r="N757" s="29"/>
    </row>
    <row r="758" spans="1:17" s="30" customFormat="1">
      <c r="A758" s="311" t="s">
        <v>2548</v>
      </c>
      <c r="B758" s="307" t="s">
        <v>2539</v>
      </c>
      <c r="C758" s="21"/>
      <c r="D758" s="68"/>
      <c r="E758" s="418"/>
      <c r="F758" s="31"/>
      <c r="G758" s="28"/>
      <c r="H758" s="29"/>
      <c r="J758" s="29"/>
      <c r="K758" s="29"/>
      <c r="L758" s="29"/>
      <c r="N758" s="29"/>
    </row>
    <row r="759" spans="1:17" s="30" customFormat="1" ht="36">
      <c r="A759" s="26" t="s">
        <v>2549</v>
      </c>
      <c r="B759" s="309" t="s">
        <v>2765</v>
      </c>
      <c r="C759" s="21"/>
      <c r="D759" s="68"/>
      <c r="E759" s="418"/>
      <c r="F759" s="31"/>
      <c r="G759" s="28"/>
      <c r="H759" s="29"/>
      <c r="J759" s="29"/>
      <c r="K759" s="29"/>
      <c r="L759" s="29"/>
      <c r="N759" s="29"/>
    </row>
    <row r="760" spans="1:17" s="320" customFormat="1" ht="13.5">
      <c r="A760" s="306" t="s">
        <v>556</v>
      </c>
      <c r="B760" s="306" t="s">
        <v>557</v>
      </c>
      <c r="C760" s="60"/>
      <c r="D760" s="330"/>
      <c r="E760" s="422"/>
      <c r="F760" s="75"/>
      <c r="G760" s="323"/>
      <c r="H760" s="324"/>
      <c r="I760" s="318"/>
      <c r="J760" s="318"/>
      <c r="K760" s="319"/>
      <c r="M760" s="319"/>
      <c r="N760" s="319"/>
      <c r="O760" s="319"/>
      <c r="Q760" s="319"/>
    </row>
    <row r="761" spans="1:17" s="320" customFormat="1" ht="408">
      <c r="A761" s="26" t="s">
        <v>558</v>
      </c>
      <c r="B761" s="32" t="s">
        <v>559</v>
      </c>
      <c r="C761" s="355" t="s">
        <v>21</v>
      </c>
      <c r="D761" s="317">
        <v>1</v>
      </c>
      <c r="E761" s="425"/>
      <c r="F761" s="25">
        <f t="shared" ref="F761:F784" si="67">+D761*E761</f>
        <v>0</v>
      </c>
      <c r="G761" s="323"/>
      <c r="H761" s="324"/>
      <c r="I761" s="318"/>
      <c r="J761" s="318"/>
      <c r="K761" s="319"/>
      <c r="M761" s="319"/>
      <c r="N761" s="319"/>
      <c r="O761" s="319"/>
      <c r="Q761" s="319"/>
    </row>
    <row r="762" spans="1:17" s="320" customFormat="1" ht="13.5">
      <c r="A762" s="26" t="s">
        <v>560</v>
      </c>
      <c r="B762" s="32" t="s">
        <v>561</v>
      </c>
      <c r="C762" s="355" t="s">
        <v>21</v>
      </c>
      <c r="D762" s="317">
        <v>4</v>
      </c>
      <c r="E762" s="425"/>
      <c r="F762" s="25">
        <f t="shared" si="67"/>
        <v>0</v>
      </c>
      <c r="G762" s="323"/>
      <c r="H762" s="324"/>
      <c r="I762" s="318"/>
      <c r="J762" s="318"/>
      <c r="K762" s="319"/>
      <c r="M762" s="319"/>
      <c r="N762" s="319"/>
      <c r="O762" s="319"/>
      <c r="Q762" s="319"/>
    </row>
    <row r="763" spans="1:17" s="320" customFormat="1" ht="24">
      <c r="A763" s="26" t="s">
        <v>562</v>
      </c>
      <c r="B763" s="32" t="s">
        <v>563</v>
      </c>
      <c r="C763" s="355" t="s">
        <v>21</v>
      </c>
      <c r="D763" s="317">
        <v>2</v>
      </c>
      <c r="E763" s="425"/>
      <c r="F763" s="25">
        <f t="shared" si="67"/>
        <v>0</v>
      </c>
      <c r="G763" s="323"/>
      <c r="H763" s="324"/>
      <c r="I763" s="318"/>
      <c r="J763" s="318"/>
      <c r="K763" s="319"/>
      <c r="M763" s="319"/>
      <c r="N763" s="319"/>
      <c r="O763" s="319"/>
      <c r="Q763" s="319"/>
    </row>
    <row r="764" spans="1:17" s="320" customFormat="1" ht="13.5">
      <c r="A764" s="306" t="s">
        <v>564</v>
      </c>
      <c r="B764" s="306" t="s">
        <v>565</v>
      </c>
      <c r="C764" s="60"/>
      <c r="D764" s="330"/>
      <c r="E764" s="422"/>
      <c r="F764" s="75"/>
      <c r="G764" s="323"/>
      <c r="H764" s="324"/>
      <c r="I764" s="318"/>
      <c r="J764" s="318"/>
      <c r="K764" s="319"/>
      <c r="M764" s="319"/>
      <c r="N764" s="319"/>
      <c r="O764" s="319"/>
      <c r="Q764" s="319"/>
    </row>
    <row r="765" spans="1:17" s="320" customFormat="1" ht="252">
      <c r="A765" s="26" t="s">
        <v>566</v>
      </c>
      <c r="B765" s="32" t="s">
        <v>567</v>
      </c>
      <c r="C765" s="355" t="s">
        <v>21</v>
      </c>
      <c r="D765" s="317">
        <v>1</v>
      </c>
      <c r="E765" s="425"/>
      <c r="F765" s="25">
        <f t="shared" si="67"/>
        <v>0</v>
      </c>
      <c r="G765" s="323"/>
      <c r="H765" s="324"/>
      <c r="I765" s="318"/>
      <c r="J765" s="318"/>
      <c r="K765" s="319"/>
      <c r="M765" s="319"/>
      <c r="N765" s="319"/>
      <c r="O765" s="319"/>
      <c r="Q765" s="319"/>
    </row>
    <row r="766" spans="1:17" s="320" customFormat="1" ht="36">
      <c r="A766" s="26" t="s">
        <v>568</v>
      </c>
      <c r="B766" s="32" t="s">
        <v>569</v>
      </c>
      <c r="C766" s="355" t="s">
        <v>21</v>
      </c>
      <c r="D766" s="317">
        <v>3</v>
      </c>
      <c r="E766" s="425"/>
      <c r="F766" s="25">
        <f t="shared" si="67"/>
        <v>0</v>
      </c>
      <c r="G766" s="323"/>
      <c r="H766" s="324"/>
      <c r="I766" s="318"/>
      <c r="J766" s="318"/>
      <c r="K766" s="319"/>
      <c r="M766" s="319"/>
      <c r="N766" s="319"/>
      <c r="O766" s="319"/>
      <c r="Q766" s="319"/>
    </row>
    <row r="767" spans="1:17" s="320" customFormat="1" ht="132">
      <c r="A767" s="26" t="s">
        <v>570</v>
      </c>
      <c r="B767" s="32" t="s">
        <v>571</v>
      </c>
      <c r="C767" s="355" t="s">
        <v>56</v>
      </c>
      <c r="D767" s="317">
        <v>1</v>
      </c>
      <c r="E767" s="425"/>
      <c r="F767" s="25">
        <f t="shared" si="67"/>
        <v>0</v>
      </c>
      <c r="G767" s="323"/>
      <c r="H767" s="324"/>
      <c r="I767" s="318"/>
      <c r="J767" s="318"/>
      <c r="K767" s="319"/>
      <c r="M767" s="319"/>
      <c r="N767" s="319"/>
      <c r="O767" s="319"/>
      <c r="Q767" s="319"/>
    </row>
    <row r="768" spans="1:17" s="320" customFormat="1" ht="13.5">
      <c r="A768" s="26" t="s">
        <v>572</v>
      </c>
      <c r="B768" s="32" t="s">
        <v>510</v>
      </c>
      <c r="C768" s="355" t="s">
        <v>56</v>
      </c>
      <c r="D768" s="317">
        <v>1</v>
      </c>
      <c r="E768" s="425"/>
      <c r="F768" s="25">
        <f t="shared" si="67"/>
        <v>0</v>
      </c>
      <c r="G768" s="323"/>
      <c r="H768" s="324"/>
      <c r="I768" s="318"/>
      <c r="J768" s="318"/>
      <c r="K768" s="319"/>
      <c r="M768" s="319"/>
      <c r="N768" s="319"/>
      <c r="O768" s="319"/>
      <c r="Q768" s="319"/>
    </row>
    <row r="769" spans="1:17" s="320" customFormat="1" ht="13.5">
      <c r="A769" s="306" t="s">
        <v>573</v>
      </c>
      <c r="B769" s="306" t="s">
        <v>574</v>
      </c>
      <c r="C769" s="60"/>
      <c r="D769" s="330"/>
      <c r="E769" s="422"/>
      <c r="F769" s="75"/>
      <c r="G769" s="323"/>
      <c r="H769" s="324"/>
      <c r="I769" s="318"/>
      <c r="J769" s="318"/>
      <c r="K769" s="319"/>
      <c r="M769" s="319"/>
      <c r="N769" s="319"/>
      <c r="O769" s="319"/>
      <c r="Q769" s="319"/>
    </row>
    <row r="770" spans="1:17" s="320" customFormat="1" ht="24">
      <c r="A770" s="26" t="s">
        <v>575</v>
      </c>
      <c r="B770" s="32" t="s">
        <v>576</v>
      </c>
      <c r="C770" s="355" t="s">
        <v>25</v>
      </c>
      <c r="D770" s="315">
        <v>45</v>
      </c>
      <c r="E770" s="425"/>
      <c r="F770" s="25">
        <f t="shared" ref="F770:F774" si="68">+D770*E770</f>
        <v>0</v>
      </c>
      <c r="G770" s="323"/>
      <c r="H770" s="324"/>
      <c r="I770" s="318"/>
      <c r="J770" s="318"/>
      <c r="K770" s="319"/>
      <c r="M770" s="319"/>
      <c r="N770" s="319"/>
      <c r="O770" s="319"/>
      <c r="Q770" s="319"/>
    </row>
    <row r="771" spans="1:17" s="320" customFormat="1" ht="24">
      <c r="A771" s="26" t="s">
        <v>577</v>
      </c>
      <c r="B771" s="32" t="s">
        <v>578</v>
      </c>
      <c r="C771" s="355" t="s">
        <v>56</v>
      </c>
      <c r="D771" s="317">
        <v>1</v>
      </c>
      <c r="E771" s="425"/>
      <c r="F771" s="25">
        <f t="shared" si="68"/>
        <v>0</v>
      </c>
      <c r="G771" s="323"/>
      <c r="H771" s="324"/>
      <c r="I771" s="318"/>
      <c r="J771" s="318"/>
      <c r="K771" s="319"/>
      <c r="M771" s="319"/>
      <c r="N771" s="319"/>
      <c r="O771" s="319"/>
      <c r="Q771" s="319"/>
    </row>
    <row r="772" spans="1:17" s="320" customFormat="1" ht="24">
      <c r="A772" s="26" t="s">
        <v>579</v>
      </c>
      <c r="B772" s="32" t="s">
        <v>580</v>
      </c>
      <c r="C772" s="355" t="s">
        <v>56</v>
      </c>
      <c r="D772" s="317">
        <v>1</v>
      </c>
      <c r="E772" s="425"/>
      <c r="F772" s="25">
        <f t="shared" si="68"/>
        <v>0</v>
      </c>
      <c r="G772" s="323"/>
      <c r="H772" s="324"/>
      <c r="I772" s="318"/>
      <c r="J772" s="318"/>
      <c r="K772" s="319"/>
      <c r="M772" s="319"/>
      <c r="N772" s="319"/>
      <c r="O772" s="319"/>
      <c r="Q772" s="319"/>
    </row>
    <row r="773" spans="1:17" s="320" customFormat="1" ht="13.5">
      <c r="A773" s="26" t="s">
        <v>581</v>
      </c>
      <c r="B773" s="32" t="s">
        <v>582</v>
      </c>
      <c r="C773" s="355" t="s">
        <v>21</v>
      </c>
      <c r="D773" s="317">
        <v>3</v>
      </c>
      <c r="E773" s="425"/>
      <c r="F773" s="25">
        <f t="shared" si="68"/>
        <v>0</v>
      </c>
      <c r="G773" s="323"/>
      <c r="H773" s="324"/>
      <c r="I773" s="318"/>
      <c r="J773" s="318"/>
      <c r="K773" s="319"/>
      <c r="M773" s="319"/>
      <c r="N773" s="319"/>
      <c r="O773" s="319"/>
      <c r="Q773" s="319"/>
    </row>
    <row r="774" spans="1:17" s="320" customFormat="1" ht="48">
      <c r="A774" s="26" t="s">
        <v>583</v>
      </c>
      <c r="B774" s="32" t="s">
        <v>584</v>
      </c>
      <c r="C774" s="355" t="s">
        <v>56</v>
      </c>
      <c r="D774" s="317">
        <v>1</v>
      </c>
      <c r="E774" s="425"/>
      <c r="F774" s="25">
        <f t="shared" si="68"/>
        <v>0</v>
      </c>
      <c r="G774" s="323"/>
      <c r="H774" s="324"/>
      <c r="I774" s="318"/>
      <c r="J774" s="318"/>
      <c r="K774" s="319"/>
      <c r="M774" s="319"/>
      <c r="N774" s="319"/>
      <c r="O774" s="319"/>
      <c r="Q774" s="319"/>
    </row>
    <row r="775" spans="1:17" s="320" customFormat="1" ht="36">
      <c r="A775" s="26" t="s">
        <v>585</v>
      </c>
      <c r="B775" s="32" t="s">
        <v>586</v>
      </c>
      <c r="C775" s="355" t="s">
        <v>56</v>
      </c>
      <c r="D775" s="317">
        <v>1</v>
      </c>
      <c r="E775" s="425"/>
      <c r="F775" s="25">
        <f t="shared" si="67"/>
        <v>0</v>
      </c>
      <c r="G775" s="323"/>
      <c r="H775" s="324"/>
      <c r="I775" s="318"/>
      <c r="J775" s="318"/>
      <c r="K775" s="319"/>
      <c r="M775" s="319"/>
      <c r="N775" s="319"/>
      <c r="O775" s="319"/>
      <c r="Q775" s="319"/>
    </row>
    <row r="776" spans="1:17" s="320" customFormat="1" ht="48">
      <c r="A776" s="26" t="s">
        <v>587</v>
      </c>
      <c r="B776" s="32" t="s">
        <v>588</v>
      </c>
      <c r="C776" s="355" t="s">
        <v>56</v>
      </c>
      <c r="D776" s="317">
        <v>1</v>
      </c>
      <c r="E776" s="425"/>
      <c r="F776" s="25">
        <f t="shared" si="67"/>
        <v>0</v>
      </c>
      <c r="G776" s="323"/>
      <c r="H776" s="324"/>
      <c r="I776" s="318"/>
      <c r="J776" s="318"/>
      <c r="K776" s="319"/>
      <c r="M776" s="319"/>
      <c r="N776" s="319"/>
      <c r="O776" s="319"/>
      <c r="Q776" s="319"/>
    </row>
    <row r="777" spans="1:17" s="320" customFormat="1" ht="60">
      <c r="A777" s="26" t="s">
        <v>589</v>
      </c>
      <c r="B777" s="32" t="s">
        <v>590</v>
      </c>
      <c r="C777" s="355" t="s">
        <v>56</v>
      </c>
      <c r="D777" s="317">
        <v>1</v>
      </c>
      <c r="E777" s="425"/>
      <c r="F777" s="25">
        <f t="shared" si="67"/>
        <v>0</v>
      </c>
      <c r="G777" s="323"/>
      <c r="H777" s="324"/>
      <c r="I777" s="318"/>
      <c r="J777" s="318"/>
      <c r="K777" s="319"/>
      <c r="M777" s="319"/>
      <c r="N777" s="319"/>
      <c r="O777" s="319"/>
      <c r="Q777" s="319"/>
    </row>
    <row r="778" spans="1:17" s="320" customFormat="1" ht="72">
      <c r="A778" s="26" t="s">
        <v>591</v>
      </c>
      <c r="B778" s="32" t="s">
        <v>592</v>
      </c>
      <c r="C778" s="355" t="s">
        <v>56</v>
      </c>
      <c r="D778" s="317">
        <v>1</v>
      </c>
      <c r="E778" s="425"/>
      <c r="F778" s="25">
        <f t="shared" si="67"/>
        <v>0</v>
      </c>
      <c r="G778" s="323"/>
      <c r="H778" s="324"/>
      <c r="I778" s="318"/>
      <c r="J778" s="318"/>
      <c r="K778" s="319"/>
      <c r="M778" s="319"/>
      <c r="N778" s="319"/>
      <c r="O778" s="319"/>
      <c r="Q778" s="319"/>
    </row>
    <row r="779" spans="1:17" s="320" customFormat="1" ht="13.5">
      <c r="A779" s="26" t="s">
        <v>593</v>
      </c>
      <c r="B779" s="32" t="s">
        <v>510</v>
      </c>
      <c r="C779" s="355" t="s">
        <v>56</v>
      </c>
      <c r="D779" s="317">
        <v>1</v>
      </c>
      <c r="E779" s="425"/>
      <c r="F779" s="25">
        <f t="shared" si="67"/>
        <v>0</v>
      </c>
      <c r="G779" s="323"/>
      <c r="H779" s="324"/>
      <c r="I779" s="318"/>
      <c r="J779" s="318"/>
      <c r="K779" s="319"/>
      <c r="M779" s="319"/>
      <c r="N779" s="319"/>
      <c r="O779" s="319"/>
      <c r="Q779" s="319"/>
    </row>
    <row r="780" spans="1:17" s="320" customFormat="1" ht="13.5">
      <c r="A780" s="306" t="s">
        <v>594</v>
      </c>
      <c r="B780" s="306" t="s">
        <v>595</v>
      </c>
      <c r="C780" s="60"/>
      <c r="D780" s="330"/>
      <c r="E780" s="422"/>
      <c r="F780" s="75"/>
      <c r="G780" s="323"/>
      <c r="H780" s="324"/>
      <c r="I780" s="318"/>
      <c r="J780" s="318"/>
      <c r="K780" s="319"/>
      <c r="M780" s="319"/>
      <c r="N780" s="319"/>
      <c r="O780" s="319"/>
      <c r="Q780" s="319"/>
    </row>
    <row r="781" spans="1:17" s="320" customFormat="1" ht="156">
      <c r="A781" s="26" t="s">
        <v>596</v>
      </c>
      <c r="B781" s="32" t="s">
        <v>597</v>
      </c>
      <c r="C781" s="355" t="s">
        <v>56</v>
      </c>
      <c r="D781" s="317">
        <v>1</v>
      </c>
      <c r="E781" s="425"/>
      <c r="F781" s="25">
        <f t="shared" si="67"/>
        <v>0</v>
      </c>
      <c r="G781" s="323"/>
      <c r="H781" s="324"/>
      <c r="I781" s="318"/>
      <c r="J781" s="318"/>
      <c r="K781" s="319"/>
      <c r="M781" s="319"/>
      <c r="N781" s="319"/>
      <c r="O781" s="319"/>
      <c r="Q781" s="319"/>
    </row>
    <row r="782" spans="1:17" s="320" customFormat="1" ht="24">
      <c r="A782" s="26" t="s">
        <v>598</v>
      </c>
      <c r="B782" s="32" t="s">
        <v>599</v>
      </c>
      <c r="C782" s="355" t="s">
        <v>56</v>
      </c>
      <c r="D782" s="317">
        <v>1</v>
      </c>
      <c r="E782" s="425"/>
      <c r="F782" s="25">
        <f t="shared" si="67"/>
        <v>0</v>
      </c>
      <c r="G782" s="323"/>
      <c r="H782" s="324"/>
      <c r="I782" s="318"/>
      <c r="J782" s="318"/>
      <c r="K782" s="319"/>
      <c r="M782" s="319"/>
      <c r="N782" s="319"/>
      <c r="O782" s="319"/>
      <c r="Q782" s="319"/>
    </row>
    <row r="783" spans="1:17" s="320" customFormat="1" ht="13.5">
      <c r="A783" s="26" t="s">
        <v>600</v>
      </c>
      <c r="B783" s="32" t="s">
        <v>601</v>
      </c>
      <c r="C783" s="355" t="s">
        <v>56</v>
      </c>
      <c r="D783" s="317">
        <v>2</v>
      </c>
      <c r="E783" s="425"/>
      <c r="F783" s="25">
        <f t="shared" si="67"/>
        <v>0</v>
      </c>
      <c r="G783" s="323"/>
      <c r="H783" s="324"/>
      <c r="I783" s="318"/>
      <c r="J783" s="318"/>
      <c r="K783" s="319"/>
      <c r="M783" s="319"/>
      <c r="N783" s="319"/>
      <c r="O783" s="319"/>
      <c r="Q783" s="319"/>
    </row>
    <row r="784" spans="1:17" s="320" customFormat="1" ht="13.5">
      <c r="A784" s="26" t="s">
        <v>602</v>
      </c>
      <c r="B784" s="32" t="s">
        <v>510</v>
      </c>
      <c r="C784" s="355" t="s">
        <v>56</v>
      </c>
      <c r="D784" s="317">
        <v>1</v>
      </c>
      <c r="E784" s="425"/>
      <c r="F784" s="25">
        <f t="shared" si="67"/>
        <v>0</v>
      </c>
      <c r="G784" s="323"/>
      <c r="H784" s="324"/>
      <c r="I784" s="318"/>
      <c r="J784" s="318"/>
      <c r="K784" s="319"/>
      <c r="M784" s="319"/>
      <c r="N784" s="319"/>
      <c r="O784" s="319"/>
      <c r="Q784" s="319"/>
    </row>
    <row r="785" spans="1:17" s="30" customFormat="1">
      <c r="A785" s="44" t="s">
        <v>603</v>
      </c>
      <c r="B785" s="44" t="s">
        <v>1456</v>
      </c>
      <c r="C785" s="36"/>
      <c r="D785" s="45"/>
      <c r="E785" s="417"/>
      <c r="F785" s="67">
        <f>SUM(F786:F798)</f>
        <v>0</v>
      </c>
      <c r="G785" s="28"/>
      <c r="H785" s="29"/>
      <c r="J785" s="29"/>
      <c r="K785" s="29"/>
      <c r="L785" s="29"/>
      <c r="N785" s="29"/>
    </row>
    <row r="786" spans="1:17" s="320" customFormat="1" ht="13.5">
      <c r="A786" s="306" t="s">
        <v>1457</v>
      </c>
      <c r="B786" s="306" t="s">
        <v>604</v>
      </c>
      <c r="C786" s="60"/>
      <c r="D786" s="330"/>
      <c r="E786" s="422"/>
      <c r="F786" s="75"/>
      <c r="G786" s="323"/>
      <c r="H786" s="324"/>
      <c r="I786" s="318"/>
      <c r="J786" s="318"/>
      <c r="K786" s="319"/>
      <c r="M786" s="319"/>
      <c r="N786" s="319"/>
      <c r="O786" s="319"/>
      <c r="Q786" s="319"/>
    </row>
    <row r="787" spans="1:17" s="320" customFormat="1" ht="24">
      <c r="A787" s="26" t="s">
        <v>1458</v>
      </c>
      <c r="B787" s="32" t="s">
        <v>605</v>
      </c>
      <c r="C787" s="355" t="s">
        <v>56</v>
      </c>
      <c r="D787" s="317">
        <v>1</v>
      </c>
      <c r="E787" s="425"/>
      <c r="F787" s="25">
        <f t="shared" ref="F787:F796" si="69">+D787*E787</f>
        <v>0</v>
      </c>
      <c r="G787" s="323"/>
      <c r="H787" s="324"/>
      <c r="I787" s="318"/>
      <c r="J787" s="318"/>
      <c r="K787" s="319"/>
      <c r="M787" s="319"/>
      <c r="N787" s="319"/>
      <c r="O787" s="319"/>
      <c r="Q787" s="319"/>
    </row>
    <row r="788" spans="1:17" s="320" customFormat="1" ht="13.5">
      <c r="A788" s="26" t="s">
        <v>1459</v>
      </c>
      <c r="B788" s="32" t="s">
        <v>606</v>
      </c>
      <c r="C788" s="355" t="s">
        <v>56</v>
      </c>
      <c r="D788" s="317">
        <v>1</v>
      </c>
      <c r="E788" s="425"/>
      <c r="F788" s="25">
        <f t="shared" si="69"/>
        <v>0</v>
      </c>
      <c r="G788" s="323"/>
      <c r="H788" s="324"/>
      <c r="I788" s="318"/>
      <c r="J788" s="318"/>
      <c r="K788" s="319"/>
      <c r="M788" s="319"/>
      <c r="N788" s="319"/>
      <c r="O788" s="319"/>
      <c r="Q788" s="319"/>
    </row>
    <row r="789" spans="1:17" s="320" customFormat="1" ht="24">
      <c r="A789" s="26" t="s">
        <v>1460</v>
      </c>
      <c r="B789" s="32" t="s">
        <v>607</v>
      </c>
      <c r="C789" s="355" t="s">
        <v>18</v>
      </c>
      <c r="D789" s="315">
        <v>16</v>
      </c>
      <c r="E789" s="425"/>
      <c r="F789" s="25">
        <f t="shared" si="69"/>
        <v>0</v>
      </c>
      <c r="G789" s="323"/>
      <c r="H789" s="324"/>
      <c r="I789" s="318"/>
      <c r="J789" s="318"/>
      <c r="K789" s="319"/>
      <c r="M789" s="319"/>
      <c r="N789" s="319"/>
      <c r="O789" s="319"/>
      <c r="Q789" s="319"/>
    </row>
    <row r="790" spans="1:17" s="320" customFormat="1" ht="24">
      <c r="A790" s="26" t="s">
        <v>1461</v>
      </c>
      <c r="B790" s="32" t="s">
        <v>608</v>
      </c>
      <c r="C790" s="355" t="s">
        <v>56</v>
      </c>
      <c r="D790" s="317">
        <v>2</v>
      </c>
      <c r="E790" s="425"/>
      <c r="F790" s="25">
        <f t="shared" si="69"/>
        <v>0</v>
      </c>
      <c r="G790" s="323"/>
      <c r="H790" s="324"/>
      <c r="I790" s="318"/>
      <c r="J790" s="318"/>
      <c r="K790" s="319"/>
      <c r="M790" s="319"/>
      <c r="N790" s="319"/>
      <c r="O790" s="319"/>
      <c r="Q790" s="319"/>
    </row>
    <row r="791" spans="1:17" s="320" customFormat="1" ht="108">
      <c r="A791" s="26" t="s">
        <v>1462</v>
      </c>
      <c r="B791" s="32" t="s">
        <v>609</v>
      </c>
      <c r="C791" s="355" t="s">
        <v>56</v>
      </c>
      <c r="D791" s="317">
        <v>1</v>
      </c>
      <c r="E791" s="425"/>
      <c r="F791" s="25">
        <f t="shared" si="69"/>
        <v>0</v>
      </c>
      <c r="G791" s="323"/>
      <c r="H791" s="324"/>
      <c r="I791" s="318"/>
      <c r="J791" s="318"/>
      <c r="K791" s="319"/>
      <c r="M791" s="319"/>
      <c r="N791" s="319"/>
      <c r="O791" s="319"/>
      <c r="Q791" s="319"/>
    </row>
    <row r="792" spans="1:17" s="320" customFormat="1" ht="13.5">
      <c r="A792" s="26" t="s">
        <v>1463</v>
      </c>
      <c r="B792" s="32" t="s">
        <v>610</v>
      </c>
      <c r="C792" s="355" t="s">
        <v>56</v>
      </c>
      <c r="D792" s="317">
        <v>1</v>
      </c>
      <c r="E792" s="425"/>
      <c r="F792" s="25">
        <f t="shared" si="69"/>
        <v>0</v>
      </c>
      <c r="G792" s="323"/>
      <c r="H792" s="324"/>
      <c r="I792" s="318"/>
      <c r="J792" s="318"/>
      <c r="K792" s="319"/>
      <c r="M792" s="319"/>
      <c r="N792" s="319"/>
      <c r="O792" s="319"/>
      <c r="Q792" s="319"/>
    </row>
    <row r="793" spans="1:17" s="320" customFormat="1" ht="24">
      <c r="A793" s="26" t="s">
        <v>1464</v>
      </c>
      <c r="B793" s="32" t="s">
        <v>611</v>
      </c>
      <c r="C793" s="355" t="s">
        <v>18</v>
      </c>
      <c r="D793" s="315">
        <v>16</v>
      </c>
      <c r="E793" s="425"/>
      <c r="F793" s="25">
        <f t="shared" si="69"/>
        <v>0</v>
      </c>
      <c r="G793" s="323"/>
      <c r="H793" s="324"/>
      <c r="I793" s="318"/>
      <c r="J793" s="318"/>
      <c r="K793" s="319"/>
      <c r="M793" s="319"/>
      <c r="N793" s="319"/>
      <c r="O793" s="319"/>
      <c r="Q793" s="319"/>
    </row>
    <row r="794" spans="1:17" s="320" customFormat="1" ht="13.5">
      <c r="A794" s="26" t="s">
        <v>1465</v>
      </c>
      <c r="B794" s="32" t="s">
        <v>612</v>
      </c>
      <c r="C794" s="355" t="s">
        <v>56</v>
      </c>
      <c r="D794" s="317">
        <v>1</v>
      </c>
      <c r="E794" s="425"/>
      <c r="F794" s="25">
        <f t="shared" si="69"/>
        <v>0</v>
      </c>
      <c r="G794" s="323"/>
      <c r="H794" s="324"/>
      <c r="I794" s="318"/>
      <c r="J794" s="318"/>
      <c r="K794" s="319"/>
      <c r="M794" s="319"/>
      <c r="N794" s="319"/>
      <c r="O794" s="319"/>
      <c r="Q794" s="319"/>
    </row>
    <row r="795" spans="1:17" s="320" customFormat="1" ht="48">
      <c r="A795" s="26" t="s">
        <v>1466</v>
      </c>
      <c r="B795" s="32" t="s">
        <v>2795</v>
      </c>
      <c r="C795" s="458" t="s">
        <v>56</v>
      </c>
      <c r="D795" s="321">
        <v>1</v>
      </c>
      <c r="E795" s="425"/>
      <c r="F795" s="25">
        <f t="shared" si="69"/>
        <v>0</v>
      </c>
      <c r="G795" s="323"/>
      <c r="H795" s="324"/>
      <c r="I795" s="318"/>
      <c r="J795" s="318"/>
      <c r="K795" s="319"/>
      <c r="M795" s="319"/>
      <c r="N795" s="319"/>
      <c r="O795" s="319"/>
      <c r="Q795" s="319"/>
    </row>
    <row r="796" spans="1:17" s="320" customFormat="1" ht="24">
      <c r="A796" s="26" t="s">
        <v>1467</v>
      </c>
      <c r="B796" s="32" t="s">
        <v>613</v>
      </c>
      <c r="C796" s="355" t="s">
        <v>56</v>
      </c>
      <c r="D796" s="317">
        <v>1</v>
      </c>
      <c r="E796" s="425"/>
      <c r="F796" s="25">
        <f t="shared" si="69"/>
        <v>0</v>
      </c>
      <c r="G796" s="323"/>
      <c r="H796" s="324"/>
      <c r="I796" s="318"/>
      <c r="J796" s="318"/>
      <c r="K796" s="319"/>
      <c r="M796" s="319"/>
      <c r="N796" s="319"/>
      <c r="O796" s="319"/>
      <c r="Q796" s="319"/>
    </row>
    <row r="797" spans="1:17" s="320" customFormat="1" ht="36">
      <c r="A797" s="26" t="s">
        <v>1467</v>
      </c>
      <c r="B797" s="32" t="s">
        <v>2475</v>
      </c>
      <c r="C797" s="355" t="s">
        <v>56</v>
      </c>
      <c r="D797" s="317">
        <v>1</v>
      </c>
      <c r="E797" s="425"/>
      <c r="F797" s="25">
        <f t="shared" ref="F797" si="70">+D797*E797</f>
        <v>0</v>
      </c>
      <c r="G797" s="323"/>
      <c r="H797" s="324"/>
      <c r="I797" s="318"/>
      <c r="J797" s="318"/>
      <c r="K797" s="319"/>
      <c r="M797" s="319"/>
      <c r="N797" s="319"/>
      <c r="O797" s="319"/>
      <c r="Q797" s="319"/>
    </row>
    <row r="798" spans="1:17" s="320" customFormat="1" ht="72">
      <c r="A798" s="26" t="s">
        <v>1468</v>
      </c>
      <c r="B798" s="32" t="s">
        <v>2474</v>
      </c>
      <c r="C798" s="60"/>
      <c r="D798" s="330"/>
      <c r="E798" s="422"/>
      <c r="F798" s="25"/>
      <c r="G798" s="323"/>
      <c r="H798" s="324"/>
      <c r="I798" s="318"/>
      <c r="J798" s="318"/>
      <c r="K798" s="319"/>
      <c r="M798" s="319"/>
      <c r="N798" s="319"/>
      <c r="O798" s="319"/>
      <c r="Q798" s="319"/>
    </row>
    <row r="799" spans="1:17" ht="15.75">
      <c r="A799" s="1" t="s">
        <v>35</v>
      </c>
      <c r="B799" s="1" t="s">
        <v>57</v>
      </c>
      <c r="C799" s="2"/>
      <c r="D799" s="3" t="s">
        <v>5</v>
      </c>
      <c r="E799" s="407"/>
      <c r="F799" s="4"/>
    </row>
    <row r="800" spans="1:17" ht="15">
      <c r="A800" s="40" t="s">
        <v>36</v>
      </c>
      <c r="B800" s="40" t="s">
        <v>2638</v>
      </c>
      <c r="C800" s="41"/>
      <c r="D800" s="42"/>
      <c r="E800" s="408"/>
      <c r="F800" s="46"/>
    </row>
    <row r="801" spans="1:17" ht="15">
      <c r="A801" s="37" t="s">
        <v>71</v>
      </c>
      <c r="B801" s="37" t="s">
        <v>101</v>
      </c>
      <c r="C801" s="38"/>
      <c r="D801" s="39" t="s">
        <v>5</v>
      </c>
      <c r="E801" s="416"/>
      <c r="F801" s="43">
        <f>F802+F811+F813</f>
        <v>0</v>
      </c>
    </row>
    <row r="802" spans="1:17" s="30" customFormat="1">
      <c r="A802" s="44" t="s">
        <v>72</v>
      </c>
      <c r="B802" s="44" t="s">
        <v>221</v>
      </c>
      <c r="C802" s="36"/>
      <c r="D802" s="45"/>
      <c r="E802" s="417"/>
      <c r="F802" s="67">
        <f>SUM(F805:F810)</f>
        <v>0</v>
      </c>
      <c r="G802" s="28"/>
      <c r="H802" s="29"/>
      <c r="J802" s="29"/>
      <c r="K802" s="29"/>
      <c r="L802" s="29"/>
      <c r="N802" s="29"/>
    </row>
    <row r="803" spans="1:17" s="320" customFormat="1" ht="13.5">
      <c r="A803" s="306" t="s">
        <v>2079</v>
      </c>
      <c r="B803" s="306" t="s">
        <v>1403</v>
      </c>
      <c r="C803" s="60"/>
      <c r="D803" s="330"/>
      <c r="E803" s="422"/>
      <c r="F803" s="25"/>
      <c r="G803" s="323"/>
      <c r="H803" s="324"/>
      <c r="I803" s="318"/>
      <c r="J803" s="318"/>
      <c r="K803" s="319"/>
      <c r="M803" s="319"/>
      <c r="N803" s="319"/>
      <c r="O803" s="319"/>
      <c r="Q803" s="319"/>
    </row>
    <row r="804" spans="1:17" s="320" customFormat="1" ht="24">
      <c r="A804" s="26" t="s">
        <v>2543</v>
      </c>
      <c r="B804" s="309" t="s">
        <v>2766</v>
      </c>
      <c r="C804" s="21"/>
      <c r="D804" s="68"/>
      <c r="E804" s="418"/>
      <c r="F804" s="31"/>
      <c r="G804" s="323"/>
      <c r="H804" s="324"/>
      <c r="I804" s="318"/>
      <c r="J804" s="318"/>
      <c r="K804" s="319"/>
      <c r="M804" s="319"/>
      <c r="N804" s="319"/>
      <c r="O804" s="319"/>
      <c r="Q804" s="319"/>
    </row>
    <row r="805" spans="1:17" s="30" customFormat="1">
      <c r="A805" s="26" t="s">
        <v>2080</v>
      </c>
      <c r="B805" s="32" t="s">
        <v>2479</v>
      </c>
      <c r="C805" s="355" t="s">
        <v>56</v>
      </c>
      <c r="D805" s="317">
        <v>1</v>
      </c>
      <c r="E805" s="425"/>
      <c r="F805" s="25">
        <f t="shared" ref="F805:F810" si="71">+D805*E805</f>
        <v>0</v>
      </c>
      <c r="G805" s="28"/>
      <c r="H805" s="29"/>
      <c r="J805" s="29"/>
      <c r="K805" s="29"/>
      <c r="L805" s="29"/>
      <c r="N805" s="29"/>
    </row>
    <row r="806" spans="1:17" s="30" customFormat="1" ht="36">
      <c r="A806" s="26" t="s">
        <v>2081</v>
      </c>
      <c r="B806" s="32" t="s">
        <v>2478</v>
      </c>
      <c r="C806" s="355" t="s">
        <v>25</v>
      </c>
      <c r="D806" s="315">
        <v>55</v>
      </c>
      <c r="E806" s="425"/>
      <c r="F806" s="25">
        <f t="shared" si="71"/>
        <v>0</v>
      </c>
      <c r="G806" s="28"/>
      <c r="H806" s="29"/>
      <c r="J806" s="29"/>
      <c r="K806" s="29"/>
      <c r="L806" s="29"/>
      <c r="N806" s="29"/>
    </row>
    <row r="807" spans="1:17" s="30" customFormat="1" ht="48">
      <c r="A807" s="26" t="s">
        <v>2082</v>
      </c>
      <c r="B807" s="32" t="s">
        <v>2083</v>
      </c>
      <c r="C807" s="355" t="s">
        <v>21</v>
      </c>
      <c r="D807" s="317">
        <v>1</v>
      </c>
      <c r="E807" s="425"/>
      <c r="F807" s="25">
        <f t="shared" si="71"/>
        <v>0</v>
      </c>
      <c r="G807" s="28"/>
      <c r="H807" s="29"/>
      <c r="J807" s="29"/>
      <c r="K807" s="29"/>
      <c r="L807" s="29"/>
      <c r="N807" s="29"/>
    </row>
    <row r="808" spans="1:17" s="30" customFormat="1" ht="48">
      <c r="A808" s="26" t="s">
        <v>2084</v>
      </c>
      <c r="B808" s="32" t="s">
        <v>2085</v>
      </c>
      <c r="C808" s="355" t="s">
        <v>21</v>
      </c>
      <c r="D808" s="317">
        <v>2</v>
      </c>
      <c r="E808" s="425"/>
      <c r="F808" s="25">
        <f t="shared" si="71"/>
        <v>0</v>
      </c>
      <c r="G808" s="28"/>
      <c r="H808" s="29"/>
      <c r="J808" s="29"/>
      <c r="K808" s="29"/>
      <c r="L808" s="29"/>
      <c r="N808" s="29"/>
    </row>
    <row r="809" spans="1:17" s="30" customFormat="1" ht="24">
      <c r="A809" s="26" t="s">
        <v>2086</v>
      </c>
      <c r="B809" s="32" t="s">
        <v>2087</v>
      </c>
      <c r="C809" s="355" t="s">
        <v>56</v>
      </c>
      <c r="D809" s="317">
        <v>1</v>
      </c>
      <c r="E809" s="425"/>
      <c r="F809" s="25">
        <f t="shared" si="71"/>
        <v>0</v>
      </c>
      <c r="G809" s="28"/>
      <c r="H809" s="29"/>
      <c r="J809" s="29"/>
      <c r="K809" s="29"/>
      <c r="L809" s="29"/>
      <c r="N809" s="29"/>
    </row>
    <row r="810" spans="1:17" s="30" customFormat="1">
      <c r="A810" s="26" t="s">
        <v>2088</v>
      </c>
      <c r="B810" s="32" t="s">
        <v>2089</v>
      </c>
      <c r="C810" s="355" t="s">
        <v>56</v>
      </c>
      <c r="D810" s="317">
        <v>1</v>
      </c>
      <c r="E810" s="425"/>
      <c r="F810" s="25">
        <f t="shared" si="71"/>
        <v>0</v>
      </c>
      <c r="G810" s="28"/>
      <c r="H810" s="29"/>
      <c r="J810" s="29"/>
      <c r="K810" s="29"/>
      <c r="L810" s="29"/>
      <c r="N810" s="29"/>
    </row>
    <row r="811" spans="1:17" s="30" customFormat="1">
      <c r="A811" s="44" t="s">
        <v>73</v>
      </c>
      <c r="B811" s="44" t="s">
        <v>74</v>
      </c>
      <c r="C811" s="36"/>
      <c r="D811" s="45"/>
      <c r="E811" s="417"/>
      <c r="F811" s="67"/>
      <c r="G811" s="28"/>
      <c r="H811" s="29"/>
      <c r="J811" s="29"/>
      <c r="K811" s="29"/>
      <c r="L811" s="29"/>
      <c r="N811" s="29"/>
    </row>
    <row r="812" spans="1:17" s="30" customFormat="1" ht="24">
      <c r="A812" s="26" t="s">
        <v>2477</v>
      </c>
      <c r="B812" s="32" t="s">
        <v>2476</v>
      </c>
      <c r="C812" s="354" t="s">
        <v>614</v>
      </c>
      <c r="D812" s="315"/>
      <c r="E812" s="421"/>
      <c r="F812" s="25"/>
      <c r="G812" s="28"/>
      <c r="H812" s="29"/>
      <c r="J812" s="29"/>
      <c r="K812" s="29"/>
      <c r="L812" s="29"/>
      <c r="N812" s="29"/>
    </row>
    <row r="813" spans="1:17" s="30" customFormat="1">
      <c r="A813" s="44" t="s">
        <v>75</v>
      </c>
      <c r="B813" s="44" t="s">
        <v>76</v>
      </c>
      <c r="C813" s="36"/>
      <c r="D813" s="45"/>
      <c r="E813" s="417"/>
      <c r="F813" s="67"/>
      <c r="G813" s="28"/>
      <c r="H813" s="29"/>
      <c r="J813" s="29"/>
      <c r="K813" s="29"/>
      <c r="L813" s="29"/>
      <c r="N813" s="29"/>
    </row>
    <row r="814" spans="1:17" s="320" customFormat="1" ht="36">
      <c r="A814" s="26" t="s">
        <v>2090</v>
      </c>
      <c r="B814" s="32" t="s">
        <v>2091</v>
      </c>
      <c r="C814" s="354" t="s">
        <v>614</v>
      </c>
      <c r="D814" s="315"/>
      <c r="E814" s="421"/>
      <c r="F814" s="25"/>
      <c r="G814" s="323"/>
      <c r="H814" s="324"/>
      <c r="I814" s="318"/>
      <c r="J814" s="318"/>
      <c r="K814" s="319"/>
      <c r="M814" s="319"/>
      <c r="N814" s="319"/>
      <c r="O814" s="319"/>
      <c r="Q814" s="319"/>
    </row>
    <row r="815" spans="1:17" ht="15.75">
      <c r="A815" s="1" t="s">
        <v>35</v>
      </c>
      <c r="B815" s="1" t="s">
        <v>57</v>
      </c>
      <c r="C815" s="2"/>
      <c r="D815" s="3" t="s">
        <v>5</v>
      </c>
      <c r="E815" s="407"/>
      <c r="F815" s="4"/>
    </row>
    <row r="816" spans="1:17" ht="15">
      <c r="A816" s="40" t="s">
        <v>36</v>
      </c>
      <c r="B816" s="40" t="s">
        <v>2638</v>
      </c>
      <c r="C816" s="41"/>
      <c r="D816" s="42"/>
      <c r="E816" s="408"/>
      <c r="F816" s="46"/>
    </row>
    <row r="817" spans="1:14" ht="15">
      <c r="A817" s="37" t="s">
        <v>77</v>
      </c>
      <c r="B817" s="37" t="s">
        <v>102</v>
      </c>
      <c r="C817" s="38"/>
      <c r="D817" s="39" t="s">
        <v>5</v>
      </c>
      <c r="E817" s="416"/>
      <c r="F817" s="43">
        <f>F818+F870+F960</f>
        <v>0</v>
      </c>
    </row>
    <row r="818" spans="1:14" s="30" customFormat="1">
      <c r="A818" s="44" t="s">
        <v>78</v>
      </c>
      <c r="B818" s="44" t="s">
        <v>2536</v>
      </c>
      <c r="C818" s="36"/>
      <c r="D818" s="45"/>
      <c r="E818" s="417"/>
      <c r="F818" s="67">
        <f>SUM(F819:F869)</f>
        <v>0</v>
      </c>
      <c r="G818" s="28"/>
      <c r="H818" s="29"/>
      <c r="J818" s="29"/>
      <c r="K818" s="29"/>
      <c r="L818" s="29"/>
      <c r="N818" s="29"/>
    </row>
    <row r="819" spans="1:14" s="30" customFormat="1">
      <c r="A819" s="306" t="s">
        <v>2538</v>
      </c>
      <c r="B819" s="307" t="s">
        <v>2539</v>
      </c>
      <c r="C819" s="21"/>
      <c r="D819" s="68"/>
      <c r="E819" s="418"/>
      <c r="F819" s="31"/>
      <c r="G819" s="28"/>
      <c r="H819" s="29"/>
      <c r="J819" s="29"/>
      <c r="K819" s="29"/>
      <c r="L819" s="29"/>
      <c r="N819" s="29"/>
    </row>
    <row r="820" spans="1:14" s="30" customFormat="1" ht="36">
      <c r="A820" s="26" t="s">
        <v>2542</v>
      </c>
      <c r="B820" s="309" t="s">
        <v>2767</v>
      </c>
      <c r="C820" s="21"/>
      <c r="D820" s="68"/>
      <c r="E820" s="418"/>
      <c r="F820" s="31"/>
      <c r="G820" s="28"/>
      <c r="H820" s="29"/>
      <c r="J820" s="29"/>
      <c r="K820" s="29"/>
      <c r="L820" s="29"/>
      <c r="N820" s="29"/>
    </row>
    <row r="821" spans="1:14" s="308" customFormat="1">
      <c r="A821" s="306" t="s">
        <v>2092</v>
      </c>
      <c r="B821" s="307" t="s">
        <v>2093</v>
      </c>
      <c r="C821" s="21"/>
      <c r="D821" s="68"/>
      <c r="E821" s="418"/>
      <c r="F821" s="31"/>
    </row>
    <row r="822" spans="1:14" s="308" customFormat="1" ht="24">
      <c r="A822" s="26" t="s">
        <v>2094</v>
      </c>
      <c r="B822" s="309" t="s">
        <v>2095</v>
      </c>
      <c r="C822" s="355" t="s">
        <v>25</v>
      </c>
      <c r="D822" s="315">
        <v>9</v>
      </c>
      <c r="E822" s="425"/>
      <c r="F822" s="25">
        <f t="shared" ref="F822" si="72">+D822*E822</f>
        <v>0</v>
      </c>
    </row>
    <row r="823" spans="1:14" s="308" customFormat="1">
      <c r="A823" s="306" t="s">
        <v>2096</v>
      </c>
      <c r="B823" s="307" t="s">
        <v>2097</v>
      </c>
      <c r="C823" s="21"/>
      <c r="D823" s="68"/>
      <c r="E823" s="418"/>
      <c r="F823" s="31"/>
    </row>
    <row r="824" spans="1:14" s="308" customFormat="1" ht="24">
      <c r="A824" s="26" t="s">
        <v>2098</v>
      </c>
      <c r="B824" s="309" t="s">
        <v>2099</v>
      </c>
      <c r="C824" s="355" t="s">
        <v>13</v>
      </c>
      <c r="D824" s="315">
        <v>0.2</v>
      </c>
      <c r="E824" s="425"/>
      <c r="F824" s="25">
        <f t="shared" ref="F824" si="73">+D824*E824</f>
        <v>0</v>
      </c>
    </row>
    <row r="825" spans="1:14" s="308" customFormat="1">
      <c r="A825" s="306" t="s">
        <v>2100</v>
      </c>
      <c r="B825" s="307" t="s">
        <v>2101</v>
      </c>
      <c r="C825" s="21"/>
      <c r="D825" s="68"/>
      <c r="E825" s="418"/>
      <c r="F825" s="31"/>
    </row>
    <row r="826" spans="1:14" s="308" customFormat="1" ht="36">
      <c r="A826" s="26" t="s">
        <v>2102</v>
      </c>
      <c r="B826" s="309" t="s">
        <v>2103</v>
      </c>
      <c r="C826" s="355" t="s">
        <v>25</v>
      </c>
      <c r="D826" s="315">
        <v>3</v>
      </c>
      <c r="E826" s="425"/>
      <c r="F826" s="25">
        <f t="shared" ref="F826" si="74">+D826*E826</f>
        <v>0</v>
      </c>
    </row>
    <row r="827" spans="1:14" s="308" customFormat="1">
      <c r="A827" s="306" t="s">
        <v>2104</v>
      </c>
      <c r="B827" s="307" t="s">
        <v>2105</v>
      </c>
      <c r="C827" s="21"/>
      <c r="D827" s="68"/>
      <c r="E827" s="418"/>
      <c r="F827" s="31"/>
    </row>
    <row r="828" spans="1:14" s="308" customFormat="1" ht="36">
      <c r="A828" s="26" t="s">
        <v>2106</v>
      </c>
      <c r="B828" s="309" t="s">
        <v>2107</v>
      </c>
      <c r="C828" s="355" t="s">
        <v>14</v>
      </c>
      <c r="D828" s="315">
        <v>38</v>
      </c>
      <c r="E828" s="425"/>
      <c r="F828" s="25">
        <f t="shared" ref="F828" si="75">+D828*E828</f>
        <v>0</v>
      </c>
    </row>
    <row r="829" spans="1:14" s="308" customFormat="1">
      <c r="A829" s="306" t="s">
        <v>2108</v>
      </c>
      <c r="B829" s="307" t="s">
        <v>2109</v>
      </c>
      <c r="C829" s="21"/>
      <c r="D829" s="68"/>
      <c r="E829" s="418"/>
      <c r="F829" s="31"/>
    </row>
    <row r="830" spans="1:14" s="308" customFormat="1" ht="36">
      <c r="A830" s="26" t="s">
        <v>2110</v>
      </c>
      <c r="B830" s="309" t="s">
        <v>2111</v>
      </c>
      <c r="C830" s="355" t="s">
        <v>25</v>
      </c>
      <c r="D830" s="315">
        <v>3</v>
      </c>
      <c r="E830" s="425"/>
      <c r="F830" s="25">
        <f t="shared" ref="F830" si="76">+D830*E830</f>
        <v>0</v>
      </c>
    </row>
    <row r="831" spans="1:14" s="308" customFormat="1">
      <c r="A831" s="306" t="s">
        <v>2112</v>
      </c>
      <c r="B831" s="307" t="s">
        <v>2113</v>
      </c>
      <c r="C831" s="21"/>
      <c r="D831" s="68"/>
      <c r="E831" s="418"/>
      <c r="F831" s="31"/>
    </row>
    <row r="832" spans="1:14" s="308" customFormat="1" ht="24">
      <c r="A832" s="26" t="s">
        <v>2114</v>
      </c>
      <c r="B832" s="309" t="s">
        <v>2115</v>
      </c>
      <c r="C832" s="355" t="s">
        <v>14</v>
      </c>
      <c r="D832" s="315">
        <v>27</v>
      </c>
      <c r="E832" s="425"/>
      <c r="F832" s="25">
        <f t="shared" ref="F832" si="77">+D832*E832</f>
        <v>0</v>
      </c>
    </row>
    <row r="833" spans="1:6" s="308" customFormat="1">
      <c r="A833" s="306" t="s">
        <v>2116</v>
      </c>
      <c r="B833" s="307" t="s">
        <v>2117</v>
      </c>
      <c r="C833" s="21"/>
      <c r="D833" s="68"/>
      <c r="E833" s="418"/>
      <c r="F833" s="31"/>
    </row>
    <row r="834" spans="1:6" s="308" customFormat="1">
      <c r="A834" s="26" t="s">
        <v>2118</v>
      </c>
      <c r="B834" s="309" t="s">
        <v>2119</v>
      </c>
      <c r="C834" s="355" t="s">
        <v>14</v>
      </c>
      <c r="D834" s="315">
        <v>9.5</v>
      </c>
      <c r="E834" s="425"/>
      <c r="F834" s="25">
        <f t="shared" ref="F834" si="78">+D834*E834</f>
        <v>0</v>
      </c>
    </row>
    <row r="835" spans="1:6" s="308" customFormat="1" ht="28.5" customHeight="1">
      <c r="A835" s="306" t="s">
        <v>2120</v>
      </c>
      <c r="B835" s="307" t="s">
        <v>2121</v>
      </c>
      <c r="C835" s="21"/>
      <c r="D835" s="68"/>
      <c r="E835" s="418"/>
      <c r="F835" s="31"/>
    </row>
    <row r="836" spans="1:6" s="308" customFormat="1">
      <c r="A836" s="26" t="s">
        <v>2122</v>
      </c>
      <c r="B836" s="309" t="s">
        <v>2123</v>
      </c>
      <c r="C836" s="355" t="s">
        <v>13</v>
      </c>
      <c r="D836" s="315">
        <v>20.5</v>
      </c>
      <c r="E836" s="425"/>
      <c r="F836" s="25">
        <f t="shared" ref="F836:F837" si="79">+D836*E836</f>
        <v>0</v>
      </c>
    </row>
    <row r="837" spans="1:6" s="308" customFormat="1">
      <c r="A837" s="26" t="s">
        <v>2124</v>
      </c>
      <c r="B837" s="309" t="s">
        <v>2125</v>
      </c>
      <c r="C837" s="355" t="s">
        <v>13</v>
      </c>
      <c r="D837" s="315">
        <v>5</v>
      </c>
      <c r="E837" s="425"/>
      <c r="F837" s="25">
        <f t="shared" si="79"/>
        <v>0</v>
      </c>
    </row>
    <row r="838" spans="1:6" s="308" customFormat="1">
      <c r="A838" s="306" t="s">
        <v>2126</v>
      </c>
      <c r="B838" s="307" t="s">
        <v>2127</v>
      </c>
      <c r="C838" s="21"/>
      <c r="D838" s="68"/>
      <c r="E838" s="418"/>
      <c r="F838" s="31"/>
    </row>
    <row r="839" spans="1:6" s="308" customFormat="1" ht="24">
      <c r="A839" s="26" t="s">
        <v>2128</v>
      </c>
      <c r="B839" s="309" t="s">
        <v>2129</v>
      </c>
      <c r="C839" s="355" t="s">
        <v>13</v>
      </c>
      <c r="D839" s="315">
        <v>0.8</v>
      </c>
      <c r="E839" s="425"/>
      <c r="F839" s="25">
        <f t="shared" ref="F839" si="80">+D839*E839</f>
        <v>0</v>
      </c>
    </row>
    <row r="840" spans="1:6" s="308" customFormat="1">
      <c r="A840" s="306" t="s">
        <v>2130</v>
      </c>
      <c r="B840" s="307" t="s">
        <v>2131</v>
      </c>
      <c r="C840" s="21"/>
      <c r="D840" s="68"/>
      <c r="E840" s="418"/>
      <c r="F840" s="31"/>
    </row>
    <row r="841" spans="1:6" s="308" customFormat="1" ht="24">
      <c r="A841" s="26" t="s">
        <v>2132</v>
      </c>
      <c r="B841" s="309" t="s">
        <v>2133</v>
      </c>
      <c r="C841" s="355" t="s">
        <v>13</v>
      </c>
      <c r="D841" s="315">
        <v>3.5</v>
      </c>
      <c r="E841" s="425"/>
      <c r="F841" s="25">
        <f t="shared" ref="F841" si="81">+D841*E841</f>
        <v>0</v>
      </c>
    </row>
    <row r="842" spans="1:6" s="308" customFormat="1">
      <c r="A842" s="306" t="s">
        <v>2134</v>
      </c>
      <c r="B842" s="307" t="s">
        <v>2135</v>
      </c>
      <c r="C842" s="21"/>
      <c r="D842" s="68"/>
      <c r="E842" s="418"/>
      <c r="F842" s="31"/>
    </row>
    <row r="843" spans="1:6" s="308" customFormat="1" ht="24">
      <c r="A843" s="26" t="s">
        <v>2136</v>
      </c>
      <c r="B843" s="309" t="s">
        <v>2137</v>
      </c>
      <c r="C843" s="355" t="s">
        <v>13</v>
      </c>
      <c r="D843" s="315">
        <v>2.5</v>
      </c>
      <c r="E843" s="425"/>
      <c r="F843" s="25">
        <f t="shared" ref="F843" si="82">+D843*E843</f>
        <v>0</v>
      </c>
    </row>
    <row r="844" spans="1:6" s="308" customFormat="1">
      <c r="A844" s="306" t="s">
        <v>2138</v>
      </c>
      <c r="B844" s="307" t="s">
        <v>2139</v>
      </c>
      <c r="C844" s="21"/>
      <c r="D844" s="68"/>
      <c r="E844" s="418"/>
      <c r="F844" s="31"/>
    </row>
    <row r="845" spans="1:6" s="308" customFormat="1" ht="36">
      <c r="A845" s="26" t="s">
        <v>2140</v>
      </c>
      <c r="B845" s="309" t="s">
        <v>2141</v>
      </c>
      <c r="C845" s="355" t="s">
        <v>13</v>
      </c>
      <c r="D845" s="315">
        <v>6</v>
      </c>
      <c r="E845" s="425"/>
      <c r="F845" s="25">
        <f t="shared" ref="F845" si="83">+D845*E845</f>
        <v>0</v>
      </c>
    </row>
    <row r="846" spans="1:6" s="308" customFormat="1">
      <c r="A846" s="306" t="s">
        <v>2142</v>
      </c>
      <c r="B846" s="307" t="s">
        <v>2143</v>
      </c>
      <c r="C846" s="21"/>
      <c r="D846" s="68"/>
      <c r="E846" s="418"/>
      <c r="F846" s="31"/>
    </row>
    <row r="847" spans="1:6" s="308" customFormat="1" ht="36">
      <c r="A847" s="26" t="s">
        <v>2144</v>
      </c>
      <c r="B847" s="309" t="s">
        <v>2145</v>
      </c>
      <c r="C847" s="355" t="s">
        <v>13</v>
      </c>
      <c r="D847" s="315">
        <v>6.5</v>
      </c>
      <c r="E847" s="425"/>
      <c r="F847" s="25">
        <f t="shared" ref="F847" si="84">+D847*E847</f>
        <v>0</v>
      </c>
    </row>
    <row r="848" spans="1:6" s="308" customFormat="1">
      <c r="A848" s="306" t="s">
        <v>2146</v>
      </c>
      <c r="B848" s="307" t="s">
        <v>2147</v>
      </c>
      <c r="C848" s="21"/>
      <c r="D848" s="68"/>
      <c r="E848" s="418"/>
      <c r="F848" s="31"/>
    </row>
    <row r="849" spans="1:6" s="308" customFormat="1" ht="24">
      <c r="A849" s="26" t="s">
        <v>2148</v>
      </c>
      <c r="B849" s="309" t="s">
        <v>2149</v>
      </c>
      <c r="C849" s="355" t="s">
        <v>13</v>
      </c>
      <c r="D849" s="315">
        <v>7.5</v>
      </c>
      <c r="E849" s="425"/>
      <c r="F849" s="25">
        <f t="shared" ref="F849" si="85">+D849*E849</f>
        <v>0</v>
      </c>
    </row>
    <row r="850" spans="1:6" s="308" customFormat="1">
      <c r="A850" s="306" t="s">
        <v>2150</v>
      </c>
      <c r="B850" s="307" t="s">
        <v>2151</v>
      </c>
      <c r="C850" s="21"/>
      <c r="D850" s="68"/>
      <c r="E850" s="418"/>
      <c r="F850" s="31"/>
    </row>
    <row r="851" spans="1:6" s="308" customFormat="1" ht="24">
      <c r="A851" s="26" t="s">
        <v>2152</v>
      </c>
      <c r="B851" s="309" t="s">
        <v>2153</v>
      </c>
      <c r="C851" s="355" t="s">
        <v>13</v>
      </c>
      <c r="D851" s="315">
        <v>15.6</v>
      </c>
      <c r="E851" s="425"/>
      <c r="F851" s="25">
        <f t="shared" ref="F851" si="86">+D851*E851</f>
        <v>0</v>
      </c>
    </row>
    <row r="852" spans="1:6" s="308" customFormat="1">
      <c r="A852" s="306" t="s">
        <v>2154</v>
      </c>
      <c r="B852" s="307" t="s">
        <v>2155</v>
      </c>
      <c r="C852" s="21"/>
      <c r="D852" s="68"/>
      <c r="E852" s="418"/>
      <c r="F852" s="31"/>
    </row>
    <row r="853" spans="1:6" s="308" customFormat="1">
      <c r="A853" s="26" t="s">
        <v>2156</v>
      </c>
      <c r="B853" s="309" t="s">
        <v>2157</v>
      </c>
      <c r="C853" s="355" t="s">
        <v>25</v>
      </c>
      <c r="D853" s="315">
        <v>18</v>
      </c>
      <c r="E853" s="425"/>
      <c r="F853" s="25">
        <f t="shared" ref="F853" si="87">+D853*E853</f>
        <v>0</v>
      </c>
    </row>
    <row r="854" spans="1:6" s="308" customFormat="1" ht="25.5">
      <c r="A854" s="306" t="s">
        <v>2158</v>
      </c>
      <c r="B854" s="307" t="s">
        <v>2159</v>
      </c>
      <c r="C854" s="21"/>
      <c r="D854" s="68"/>
      <c r="E854" s="418"/>
      <c r="F854" s="31"/>
    </row>
    <row r="855" spans="1:6" s="308" customFormat="1">
      <c r="A855" s="26" t="s">
        <v>2160</v>
      </c>
      <c r="B855" s="309" t="s">
        <v>2161</v>
      </c>
      <c r="C855" s="355" t="s">
        <v>25</v>
      </c>
      <c r="D855" s="315">
        <v>7</v>
      </c>
      <c r="E855" s="425"/>
      <c r="F855" s="25">
        <f t="shared" ref="F855" si="88">+D855*E855</f>
        <v>0</v>
      </c>
    </row>
    <row r="856" spans="1:6" s="308" customFormat="1">
      <c r="A856" s="306" t="s">
        <v>2162</v>
      </c>
      <c r="B856" s="307" t="s">
        <v>2163</v>
      </c>
      <c r="C856" s="21"/>
      <c r="D856" s="68"/>
      <c r="E856" s="418"/>
      <c r="F856" s="31"/>
    </row>
    <row r="857" spans="1:6" s="308" customFormat="1" ht="88.5">
      <c r="A857" s="26" t="s">
        <v>2164</v>
      </c>
      <c r="B857" s="309" t="s">
        <v>2165</v>
      </c>
      <c r="C857" s="355" t="s">
        <v>25</v>
      </c>
      <c r="D857" s="315">
        <v>1.5</v>
      </c>
      <c r="E857" s="425"/>
      <c r="F857" s="25">
        <f t="shared" ref="F857" si="89">+D857*E857</f>
        <v>0</v>
      </c>
    </row>
    <row r="858" spans="1:6" s="308" customFormat="1" ht="89.25">
      <c r="A858" s="306" t="s">
        <v>2166</v>
      </c>
      <c r="B858" s="307" t="s">
        <v>2167</v>
      </c>
      <c r="C858" s="21"/>
      <c r="D858" s="68"/>
      <c r="E858" s="418"/>
      <c r="F858" s="31"/>
    </row>
    <row r="859" spans="1:6" s="308" customFormat="1">
      <c r="A859" s="26" t="s">
        <v>2168</v>
      </c>
      <c r="B859" s="309" t="s">
        <v>2169</v>
      </c>
      <c r="C859" s="355" t="s">
        <v>56</v>
      </c>
      <c r="D859" s="317">
        <v>1</v>
      </c>
      <c r="E859" s="425"/>
      <c r="F859" s="25">
        <f t="shared" ref="F859" si="90">+D859*E859</f>
        <v>0</v>
      </c>
    </row>
    <row r="860" spans="1:6" s="308" customFormat="1">
      <c r="A860" s="306" t="s">
        <v>2170</v>
      </c>
      <c r="B860" s="307" t="s">
        <v>2171</v>
      </c>
      <c r="C860" s="21"/>
      <c r="D860" s="74"/>
      <c r="E860" s="418"/>
      <c r="F860" s="31"/>
    </row>
    <row r="861" spans="1:6" s="308" customFormat="1" ht="24">
      <c r="A861" s="26" t="s">
        <v>2172</v>
      </c>
      <c r="B861" s="309" t="s">
        <v>2173</v>
      </c>
      <c r="C861" s="355" t="s">
        <v>21</v>
      </c>
      <c r="D861" s="317">
        <v>8</v>
      </c>
      <c r="E861" s="425"/>
      <c r="F861" s="25">
        <f t="shared" ref="F861" si="91">+D861*E861</f>
        <v>0</v>
      </c>
    </row>
    <row r="862" spans="1:6" s="308" customFormat="1">
      <c r="A862" s="306" t="s">
        <v>2174</v>
      </c>
      <c r="B862" s="307" t="s">
        <v>2175</v>
      </c>
      <c r="C862" s="21"/>
      <c r="D862" s="74"/>
      <c r="E862" s="418"/>
      <c r="F862" s="31"/>
    </row>
    <row r="863" spans="1:6" s="308" customFormat="1" ht="48">
      <c r="A863" s="26" t="s">
        <v>2176</v>
      </c>
      <c r="B863" s="309" t="s">
        <v>2177</v>
      </c>
      <c r="C863" s="355" t="s">
        <v>56</v>
      </c>
      <c r="D863" s="317">
        <v>1</v>
      </c>
      <c r="E863" s="425"/>
      <c r="F863" s="25">
        <f t="shared" ref="F863" si="92">+D863*E863</f>
        <v>0</v>
      </c>
    </row>
    <row r="864" spans="1:6" s="308" customFormat="1">
      <c r="A864" s="306" t="s">
        <v>2178</v>
      </c>
      <c r="B864" s="307" t="s">
        <v>2179</v>
      </c>
      <c r="C864" s="21"/>
      <c r="D864" s="74"/>
      <c r="E864" s="418"/>
      <c r="F864" s="31"/>
    </row>
    <row r="865" spans="1:14" s="308" customFormat="1" ht="48">
      <c r="A865" s="26" t="s">
        <v>2180</v>
      </c>
      <c r="B865" s="309" t="s">
        <v>2181</v>
      </c>
      <c r="C865" s="355" t="s">
        <v>56</v>
      </c>
      <c r="D865" s="317">
        <v>1</v>
      </c>
      <c r="E865" s="425"/>
      <c r="F865" s="25">
        <f t="shared" ref="F865" si="93">+D865*E865</f>
        <v>0</v>
      </c>
    </row>
    <row r="866" spans="1:14" s="308" customFormat="1">
      <c r="A866" s="306" t="s">
        <v>2182</v>
      </c>
      <c r="B866" s="307" t="s">
        <v>1402</v>
      </c>
      <c r="C866" s="21"/>
      <c r="D866" s="68"/>
      <c r="E866" s="418"/>
      <c r="F866" s="31"/>
    </row>
    <row r="867" spans="1:14" s="308" customFormat="1">
      <c r="A867" s="26" t="s">
        <v>2183</v>
      </c>
      <c r="B867" s="309" t="s">
        <v>2184</v>
      </c>
      <c r="C867" s="355" t="s">
        <v>25</v>
      </c>
      <c r="D867" s="315">
        <v>49</v>
      </c>
      <c r="E867" s="425"/>
      <c r="F867" s="25">
        <f t="shared" ref="F867" si="94">+D867*E867</f>
        <v>0</v>
      </c>
    </row>
    <row r="868" spans="1:14" s="308" customFormat="1">
      <c r="A868" s="306" t="s">
        <v>2185</v>
      </c>
      <c r="B868" s="307" t="s">
        <v>2186</v>
      </c>
      <c r="C868" s="21"/>
      <c r="D868" s="68"/>
      <c r="E868" s="418"/>
      <c r="F868" s="31"/>
    </row>
    <row r="869" spans="1:14" s="308" customFormat="1" ht="48">
      <c r="A869" s="26" t="s">
        <v>2187</v>
      </c>
      <c r="B869" s="309" t="s">
        <v>2188</v>
      </c>
      <c r="C869" s="355" t="s">
        <v>2189</v>
      </c>
      <c r="D869" s="315">
        <v>2</v>
      </c>
      <c r="E869" s="418"/>
      <c r="F869" s="25">
        <f>SUM(F822:F867)*0.02</f>
        <v>0</v>
      </c>
    </row>
    <row r="870" spans="1:14" s="30" customFormat="1">
      <c r="A870" s="44" t="s">
        <v>60</v>
      </c>
      <c r="B870" s="44" t="s">
        <v>2537</v>
      </c>
      <c r="C870" s="36"/>
      <c r="D870" s="45"/>
      <c r="E870" s="417"/>
      <c r="F870" s="67">
        <f>SUM(F871:F959)</f>
        <v>0</v>
      </c>
      <c r="G870" s="28"/>
      <c r="H870" s="29"/>
      <c r="J870" s="29"/>
      <c r="K870" s="29"/>
      <c r="L870" s="29"/>
      <c r="N870" s="29"/>
    </row>
    <row r="871" spans="1:14" s="30" customFormat="1">
      <c r="A871" s="306" t="s">
        <v>2540</v>
      </c>
      <c r="B871" s="307" t="s">
        <v>2539</v>
      </c>
      <c r="C871" s="21"/>
      <c r="D871" s="68"/>
      <c r="E871" s="418"/>
      <c r="F871" s="31"/>
      <c r="G871" s="28"/>
      <c r="H871" s="29"/>
      <c r="J871" s="29"/>
      <c r="K871" s="29"/>
      <c r="L871" s="29"/>
      <c r="N871" s="29"/>
    </row>
    <row r="872" spans="1:14" s="30" customFormat="1" ht="36">
      <c r="A872" s="26" t="s">
        <v>2541</v>
      </c>
      <c r="B872" s="309" t="s">
        <v>2767</v>
      </c>
      <c r="C872" s="21"/>
      <c r="D872" s="68"/>
      <c r="E872" s="418"/>
      <c r="F872" s="31"/>
      <c r="G872" s="28"/>
      <c r="H872" s="29"/>
      <c r="J872" s="29"/>
      <c r="K872" s="29"/>
      <c r="L872" s="29"/>
      <c r="N872" s="29"/>
    </row>
    <row r="873" spans="1:14" s="308" customFormat="1">
      <c r="A873" s="306" t="s">
        <v>2191</v>
      </c>
      <c r="B873" s="307" t="s">
        <v>2192</v>
      </c>
      <c r="C873" s="21"/>
      <c r="D873" s="68"/>
      <c r="E873" s="418"/>
      <c r="F873" s="31"/>
    </row>
    <row r="874" spans="1:14" s="308" customFormat="1" ht="276">
      <c r="A874" s="26" t="s">
        <v>2193</v>
      </c>
      <c r="B874" s="309" t="s">
        <v>2480</v>
      </c>
      <c r="C874" s="355" t="s">
        <v>25</v>
      </c>
      <c r="D874" s="315">
        <v>40</v>
      </c>
      <c r="E874" s="425"/>
      <c r="F874" s="25">
        <f t="shared" ref="F874" si="95">+D874*E874</f>
        <v>0</v>
      </c>
    </row>
    <row r="875" spans="1:14" s="308" customFormat="1">
      <c r="A875" s="306" t="s">
        <v>2194</v>
      </c>
      <c r="B875" s="307" t="s">
        <v>2195</v>
      </c>
      <c r="C875" s="21"/>
      <c r="D875" s="68"/>
      <c r="E875" s="418"/>
      <c r="F875" s="31"/>
    </row>
    <row r="876" spans="1:14" s="308" customFormat="1" ht="84">
      <c r="A876" s="26" t="s">
        <v>2196</v>
      </c>
      <c r="B876" s="309" t="s">
        <v>2197</v>
      </c>
      <c r="C876" s="355" t="s">
        <v>21</v>
      </c>
      <c r="D876" s="315">
        <v>4</v>
      </c>
      <c r="E876" s="425"/>
      <c r="F876" s="25">
        <f t="shared" ref="F876" si="96">+D876*E876</f>
        <v>0</v>
      </c>
    </row>
    <row r="877" spans="1:14" s="308" customFormat="1">
      <c r="A877" s="306" t="s">
        <v>2198</v>
      </c>
      <c r="B877" s="307" t="s">
        <v>2199</v>
      </c>
      <c r="C877" s="21"/>
      <c r="D877" s="68"/>
      <c r="E877" s="418"/>
      <c r="F877" s="31"/>
    </row>
    <row r="878" spans="1:14" s="308" customFormat="1" ht="60">
      <c r="A878" s="26" t="s">
        <v>2200</v>
      </c>
      <c r="B878" s="309" t="s">
        <v>2201</v>
      </c>
      <c r="C878" s="355" t="s">
        <v>21</v>
      </c>
      <c r="D878" s="317">
        <v>4</v>
      </c>
      <c r="E878" s="425"/>
      <c r="F878" s="25">
        <f t="shared" ref="F878" si="97">+D878*E878</f>
        <v>0</v>
      </c>
    </row>
    <row r="879" spans="1:14" s="308" customFormat="1">
      <c r="A879" s="306" t="s">
        <v>2202</v>
      </c>
      <c r="B879" s="307" t="s">
        <v>2203</v>
      </c>
      <c r="C879" s="21"/>
      <c r="D879" s="74"/>
      <c r="E879" s="418"/>
      <c r="F879" s="31"/>
    </row>
    <row r="880" spans="1:14" s="308" customFormat="1" ht="60">
      <c r="A880" s="26" t="s">
        <v>2204</v>
      </c>
      <c r="B880" s="309" t="s">
        <v>2205</v>
      </c>
      <c r="C880" s="355" t="s">
        <v>21</v>
      </c>
      <c r="D880" s="317">
        <v>6</v>
      </c>
      <c r="E880" s="425"/>
      <c r="F880" s="25">
        <f t="shared" ref="F880" si="98">+D880*E880</f>
        <v>0</v>
      </c>
    </row>
    <row r="881" spans="1:6" s="308" customFormat="1">
      <c r="A881" s="306" t="s">
        <v>2206</v>
      </c>
      <c r="B881" s="307" t="s">
        <v>2207</v>
      </c>
      <c r="C881" s="21"/>
      <c r="D881" s="74"/>
      <c r="E881" s="418"/>
      <c r="F881" s="31"/>
    </row>
    <row r="882" spans="1:6" s="308" customFormat="1" ht="84">
      <c r="A882" s="26" t="s">
        <v>2208</v>
      </c>
      <c r="B882" s="309" t="s">
        <v>2209</v>
      </c>
      <c r="C882" s="355" t="s">
        <v>21</v>
      </c>
      <c r="D882" s="317">
        <v>10</v>
      </c>
      <c r="E882" s="425"/>
      <c r="F882" s="25">
        <f t="shared" ref="F882" si="99">+D882*E882</f>
        <v>0</v>
      </c>
    </row>
    <row r="883" spans="1:6" s="308" customFormat="1">
      <c r="A883" s="306" t="s">
        <v>2210</v>
      </c>
      <c r="B883" s="307" t="s">
        <v>2211</v>
      </c>
      <c r="C883" s="21"/>
      <c r="D883" s="68"/>
      <c r="E883" s="418"/>
      <c r="F883" s="31"/>
    </row>
    <row r="884" spans="1:6" s="308" customFormat="1" ht="48">
      <c r="A884" s="26" t="s">
        <v>2212</v>
      </c>
      <c r="B884" s="309" t="s">
        <v>2213</v>
      </c>
      <c r="C884" s="355" t="s">
        <v>14</v>
      </c>
      <c r="D884" s="315">
        <v>11</v>
      </c>
      <c r="E884" s="425"/>
      <c r="F884" s="25">
        <f t="shared" ref="F884" si="100">+D884*E884</f>
        <v>0</v>
      </c>
    </row>
    <row r="885" spans="1:6" s="308" customFormat="1">
      <c r="A885" s="306" t="s">
        <v>2214</v>
      </c>
      <c r="B885" s="307" t="s">
        <v>2215</v>
      </c>
      <c r="C885" s="21"/>
      <c r="D885" s="68"/>
      <c r="E885" s="418"/>
      <c r="F885" s="31"/>
    </row>
    <row r="886" spans="1:6" s="308" customFormat="1" ht="35.25" customHeight="1">
      <c r="A886" s="26" t="s">
        <v>2216</v>
      </c>
      <c r="B886" s="309" t="s">
        <v>2217</v>
      </c>
      <c r="C886" s="355" t="s">
        <v>21</v>
      </c>
      <c r="D886" s="317">
        <v>1</v>
      </c>
      <c r="E886" s="425"/>
      <c r="F886" s="25">
        <f t="shared" ref="F886" si="101">+D886*E886</f>
        <v>0</v>
      </c>
    </row>
    <row r="887" spans="1:6" s="308" customFormat="1">
      <c r="A887" s="306" t="s">
        <v>2218</v>
      </c>
      <c r="B887" s="307" t="s">
        <v>2219</v>
      </c>
      <c r="C887" s="21"/>
      <c r="D887" s="74"/>
      <c r="E887" s="418"/>
      <c r="F887" s="31"/>
    </row>
    <row r="888" spans="1:6" s="308" customFormat="1" ht="60">
      <c r="A888" s="26" t="s">
        <v>2220</v>
      </c>
      <c r="B888" s="309" t="s">
        <v>2221</v>
      </c>
      <c r="C888" s="355" t="s">
        <v>21</v>
      </c>
      <c r="D888" s="317">
        <v>1</v>
      </c>
      <c r="E888" s="425"/>
      <c r="F888" s="25">
        <f t="shared" ref="F888" si="102">+D888*E888</f>
        <v>0</v>
      </c>
    </row>
    <row r="889" spans="1:6" s="308" customFormat="1" ht="51">
      <c r="A889" s="306" t="s">
        <v>2222</v>
      </c>
      <c r="B889" s="307" t="s">
        <v>2223</v>
      </c>
      <c r="C889" s="21"/>
      <c r="D889" s="68"/>
      <c r="E889" s="418"/>
      <c r="F889" s="31"/>
    </row>
    <row r="890" spans="1:6" s="308" customFormat="1">
      <c r="A890" s="26" t="s">
        <v>2224</v>
      </c>
      <c r="B890" s="309" t="s">
        <v>2225</v>
      </c>
      <c r="C890" s="355" t="s">
        <v>14</v>
      </c>
      <c r="D890" s="315">
        <v>38</v>
      </c>
      <c r="E890" s="425"/>
      <c r="F890" s="25">
        <f t="shared" ref="F890:F891" si="103">+D890*E890</f>
        <v>0</v>
      </c>
    </row>
    <row r="891" spans="1:6" s="308" customFormat="1">
      <c r="A891" s="26" t="s">
        <v>2226</v>
      </c>
      <c r="B891" s="309" t="s">
        <v>2227</v>
      </c>
      <c r="C891" s="355" t="s">
        <v>14</v>
      </c>
      <c r="D891" s="315">
        <v>47</v>
      </c>
      <c r="E891" s="425"/>
      <c r="F891" s="25">
        <f t="shared" si="103"/>
        <v>0</v>
      </c>
    </row>
    <row r="892" spans="1:6" s="308" customFormat="1">
      <c r="A892" s="306" t="s">
        <v>2228</v>
      </c>
      <c r="B892" s="307" t="s">
        <v>2229</v>
      </c>
      <c r="C892" s="21"/>
      <c r="D892" s="68"/>
      <c r="E892" s="418"/>
      <c r="F892" s="31"/>
    </row>
    <row r="893" spans="1:6" s="308" customFormat="1" ht="24">
      <c r="A893" s="26" t="s">
        <v>2230</v>
      </c>
      <c r="B893" s="309" t="s">
        <v>2231</v>
      </c>
      <c r="C893" s="355" t="s">
        <v>14</v>
      </c>
      <c r="D893" s="315">
        <v>5</v>
      </c>
      <c r="E893" s="425"/>
      <c r="F893" s="25">
        <f t="shared" ref="F893" si="104">+D893*E893</f>
        <v>0</v>
      </c>
    </row>
    <row r="894" spans="1:6" s="308" customFormat="1" ht="38.25">
      <c r="A894" s="306" t="s">
        <v>2232</v>
      </c>
      <c r="B894" s="307" t="s">
        <v>2233</v>
      </c>
      <c r="C894" s="21"/>
      <c r="D894" s="68"/>
      <c r="E894" s="418"/>
      <c r="F894" s="31"/>
    </row>
    <row r="895" spans="1:6" s="308" customFormat="1">
      <c r="A895" s="26" t="s">
        <v>2234</v>
      </c>
      <c r="B895" s="309" t="s">
        <v>1618</v>
      </c>
      <c r="C895" s="355" t="s">
        <v>25</v>
      </c>
      <c r="D895" s="315">
        <v>45</v>
      </c>
      <c r="E895" s="425"/>
      <c r="F895" s="25">
        <f t="shared" ref="F895:F896" si="105">+D895*E895</f>
        <v>0</v>
      </c>
    </row>
    <row r="896" spans="1:6" s="308" customFormat="1">
      <c r="A896" s="26" t="s">
        <v>2235</v>
      </c>
      <c r="B896" s="309" t="s">
        <v>1619</v>
      </c>
      <c r="C896" s="355" t="s">
        <v>25</v>
      </c>
      <c r="D896" s="315">
        <v>10</v>
      </c>
      <c r="E896" s="425"/>
      <c r="F896" s="25">
        <f t="shared" si="105"/>
        <v>0</v>
      </c>
    </row>
    <row r="897" spans="1:6" s="308" customFormat="1" ht="12.75" customHeight="1">
      <c r="A897" s="306" t="s">
        <v>2236</v>
      </c>
      <c r="B897" s="307" t="s">
        <v>2237</v>
      </c>
      <c r="C897" s="21"/>
      <c r="D897" s="68"/>
      <c r="E897" s="418"/>
      <c r="F897" s="31"/>
    </row>
    <row r="898" spans="1:6" s="308" customFormat="1" ht="120">
      <c r="A898" s="26" t="s">
        <v>2238</v>
      </c>
      <c r="B898" s="356" t="s">
        <v>2239</v>
      </c>
      <c r="C898" s="355" t="s">
        <v>21</v>
      </c>
      <c r="D898" s="317">
        <v>1</v>
      </c>
      <c r="E898" s="425"/>
      <c r="F898" s="25">
        <f t="shared" ref="F898" si="106">+D898*E898</f>
        <v>0</v>
      </c>
    </row>
    <row r="899" spans="1:6" s="308" customFormat="1" ht="15" customHeight="1">
      <c r="A899" s="306" t="s">
        <v>2240</v>
      </c>
      <c r="B899" s="307" t="s">
        <v>2241</v>
      </c>
      <c r="C899" s="21"/>
      <c r="D899" s="74"/>
      <c r="E899" s="418"/>
      <c r="F899" s="31"/>
    </row>
    <row r="900" spans="1:6" s="308" customFormat="1" ht="120">
      <c r="A900" s="26" t="s">
        <v>2242</v>
      </c>
      <c r="B900" s="356" t="s">
        <v>2239</v>
      </c>
      <c r="C900" s="355" t="s">
        <v>21</v>
      </c>
      <c r="D900" s="317">
        <v>1</v>
      </c>
      <c r="E900" s="425"/>
      <c r="F900" s="25">
        <f t="shared" ref="F900" si="107">+D900*E900</f>
        <v>0</v>
      </c>
    </row>
    <row r="901" spans="1:6" s="308" customFormat="1" ht="13.5" customHeight="1">
      <c r="A901" s="306" t="s">
        <v>2243</v>
      </c>
      <c r="B901" s="307" t="s">
        <v>2244</v>
      </c>
      <c r="C901" s="21"/>
      <c r="D901" s="74"/>
      <c r="E901" s="418"/>
      <c r="F901" s="31"/>
    </row>
    <row r="902" spans="1:6" s="308" customFormat="1" ht="180">
      <c r="A902" s="26" t="s">
        <v>2245</v>
      </c>
      <c r="B902" s="356" t="s">
        <v>2246</v>
      </c>
      <c r="C902" s="355" t="s">
        <v>21</v>
      </c>
      <c r="D902" s="317">
        <v>1</v>
      </c>
      <c r="E902" s="425"/>
      <c r="F902" s="25">
        <f t="shared" ref="F902" si="108">+D902*E902</f>
        <v>0</v>
      </c>
    </row>
    <row r="903" spans="1:6" s="308" customFormat="1" ht="51">
      <c r="A903" s="306" t="s">
        <v>2247</v>
      </c>
      <c r="B903" s="307" t="s">
        <v>2248</v>
      </c>
      <c r="C903" s="21"/>
      <c r="D903" s="68"/>
      <c r="E903" s="418"/>
      <c r="F903" s="31"/>
    </row>
    <row r="904" spans="1:6" s="308" customFormat="1">
      <c r="A904" s="26" t="s">
        <v>2249</v>
      </c>
      <c r="B904" s="356" t="s">
        <v>2250</v>
      </c>
      <c r="C904" s="355" t="s">
        <v>25</v>
      </c>
      <c r="D904" s="315">
        <v>14</v>
      </c>
      <c r="E904" s="425"/>
      <c r="F904" s="25">
        <f t="shared" ref="F904:F906" si="109">+D904*E904</f>
        <v>0</v>
      </c>
    </row>
    <row r="905" spans="1:6" s="308" customFormat="1">
      <c r="A905" s="26" t="s">
        <v>2251</v>
      </c>
      <c r="B905" s="356" t="s">
        <v>2252</v>
      </c>
      <c r="C905" s="355" t="s">
        <v>25</v>
      </c>
      <c r="D905" s="315">
        <v>4</v>
      </c>
      <c r="E905" s="425"/>
      <c r="F905" s="25">
        <f t="shared" si="109"/>
        <v>0</v>
      </c>
    </row>
    <row r="906" spans="1:6" s="308" customFormat="1">
      <c r="A906" s="26" t="s">
        <v>2253</v>
      </c>
      <c r="B906" s="356" t="s">
        <v>2254</v>
      </c>
      <c r="C906" s="355" t="s">
        <v>25</v>
      </c>
      <c r="D906" s="315">
        <v>64</v>
      </c>
      <c r="E906" s="425"/>
      <c r="F906" s="25">
        <f t="shared" si="109"/>
        <v>0</v>
      </c>
    </row>
    <row r="907" spans="1:6" s="308" customFormat="1" ht="63.75">
      <c r="A907" s="306" t="s">
        <v>2255</v>
      </c>
      <c r="B907" s="307" t="s">
        <v>2256</v>
      </c>
      <c r="C907" s="21"/>
      <c r="D907" s="68"/>
      <c r="E907" s="418"/>
      <c r="F907" s="31"/>
    </row>
    <row r="908" spans="1:6" s="308" customFormat="1">
      <c r="A908" s="26" t="s">
        <v>2257</v>
      </c>
      <c r="B908" s="356" t="s">
        <v>2258</v>
      </c>
      <c r="C908" s="355" t="s">
        <v>21</v>
      </c>
      <c r="D908" s="317">
        <v>4</v>
      </c>
      <c r="E908" s="425"/>
      <c r="F908" s="25">
        <f t="shared" ref="F908:F909" si="110">+D908*E908</f>
        <v>0</v>
      </c>
    </row>
    <row r="909" spans="1:6" s="308" customFormat="1">
      <c r="A909" s="26" t="s">
        <v>2259</v>
      </c>
      <c r="B909" s="356" t="s">
        <v>2260</v>
      </c>
      <c r="C909" s="355" t="s">
        <v>21</v>
      </c>
      <c r="D909" s="317">
        <v>11</v>
      </c>
      <c r="E909" s="425"/>
      <c r="F909" s="25">
        <f t="shared" si="110"/>
        <v>0</v>
      </c>
    </row>
    <row r="910" spans="1:6" s="308" customFormat="1" ht="38.25">
      <c r="A910" s="306" t="s">
        <v>2261</v>
      </c>
      <c r="B910" s="307" t="s">
        <v>2262</v>
      </c>
      <c r="C910" s="21"/>
      <c r="D910" s="74"/>
      <c r="E910" s="418"/>
      <c r="F910" s="31"/>
    </row>
    <row r="911" spans="1:6" s="308" customFormat="1">
      <c r="A911" s="26" t="s">
        <v>2263</v>
      </c>
      <c r="B911" s="356" t="s">
        <v>2264</v>
      </c>
      <c r="C911" s="355" t="s">
        <v>21</v>
      </c>
      <c r="D911" s="317">
        <v>4</v>
      </c>
      <c r="E911" s="425"/>
      <c r="F911" s="25">
        <f t="shared" ref="F911" si="111">+D911*E911</f>
        <v>0</v>
      </c>
    </row>
    <row r="912" spans="1:6" s="308" customFormat="1" ht="25.5">
      <c r="A912" s="306" t="s">
        <v>2265</v>
      </c>
      <c r="B912" s="307" t="s">
        <v>2266</v>
      </c>
      <c r="C912" s="21"/>
      <c r="D912" s="74"/>
      <c r="E912" s="418"/>
      <c r="F912" s="31"/>
    </row>
    <row r="913" spans="1:6" s="308" customFormat="1">
      <c r="A913" s="26" t="s">
        <v>2267</v>
      </c>
      <c r="B913" s="356" t="s">
        <v>2268</v>
      </c>
      <c r="C913" s="355" t="s">
        <v>21</v>
      </c>
      <c r="D913" s="317">
        <v>4</v>
      </c>
      <c r="E913" s="425"/>
      <c r="F913" s="25">
        <f t="shared" ref="F913" si="112">+D913*E913</f>
        <v>0</v>
      </c>
    </row>
    <row r="914" spans="1:6" s="308" customFormat="1" ht="51">
      <c r="A914" s="306" t="s">
        <v>2269</v>
      </c>
      <c r="B914" s="307" t="s">
        <v>2270</v>
      </c>
      <c r="C914" s="21"/>
      <c r="D914" s="74"/>
      <c r="E914" s="418"/>
      <c r="F914" s="31"/>
    </row>
    <row r="915" spans="1:6" s="308" customFormat="1">
      <c r="A915" s="26" t="s">
        <v>2271</v>
      </c>
      <c r="B915" s="356" t="s">
        <v>2272</v>
      </c>
      <c r="C915" s="355" t="s">
        <v>21</v>
      </c>
      <c r="D915" s="317">
        <v>2</v>
      </c>
      <c r="E915" s="425"/>
      <c r="F915" s="25">
        <f t="shared" ref="F915" si="113">+D915*E915</f>
        <v>0</v>
      </c>
    </row>
    <row r="916" spans="1:6" s="308" customFormat="1" ht="51">
      <c r="A916" s="306" t="s">
        <v>2273</v>
      </c>
      <c r="B916" s="307" t="s">
        <v>2274</v>
      </c>
      <c r="C916" s="21"/>
      <c r="D916" s="74"/>
      <c r="E916" s="418"/>
      <c r="F916" s="31"/>
    </row>
    <row r="917" spans="1:6" s="308" customFormat="1">
      <c r="A917" s="26" t="s">
        <v>2275</v>
      </c>
      <c r="B917" s="356" t="s">
        <v>2276</v>
      </c>
      <c r="C917" s="355" t="s">
        <v>21</v>
      </c>
      <c r="D917" s="317">
        <v>2</v>
      </c>
      <c r="E917" s="425"/>
      <c r="F917" s="25">
        <f t="shared" ref="F917" si="114">+D917*E917</f>
        <v>0</v>
      </c>
    </row>
    <row r="918" spans="1:6" s="308" customFormat="1" ht="25.5">
      <c r="A918" s="306" t="s">
        <v>2277</v>
      </c>
      <c r="B918" s="307" t="s">
        <v>2278</v>
      </c>
      <c r="C918" s="21"/>
      <c r="D918" s="74"/>
      <c r="E918" s="418"/>
      <c r="F918" s="31"/>
    </row>
    <row r="919" spans="1:6" s="308" customFormat="1">
      <c r="A919" s="26" t="s">
        <v>2279</v>
      </c>
      <c r="B919" s="356" t="s">
        <v>2280</v>
      </c>
      <c r="C919" s="355" t="s">
        <v>21</v>
      </c>
      <c r="D919" s="317">
        <v>2</v>
      </c>
      <c r="E919" s="425"/>
      <c r="F919" s="25">
        <f t="shared" ref="F919" si="115">+D919*E919</f>
        <v>0</v>
      </c>
    </row>
    <row r="920" spans="1:6" s="308" customFormat="1" ht="25.5">
      <c r="A920" s="306" t="s">
        <v>2281</v>
      </c>
      <c r="B920" s="307" t="s">
        <v>2282</v>
      </c>
      <c r="C920" s="21"/>
      <c r="D920" s="74"/>
      <c r="E920" s="418"/>
      <c r="F920" s="31"/>
    </row>
    <row r="921" spans="1:6" s="308" customFormat="1">
      <c r="A921" s="26" t="s">
        <v>2283</v>
      </c>
      <c r="B921" s="356" t="s">
        <v>2284</v>
      </c>
      <c r="C921" s="355" t="s">
        <v>21</v>
      </c>
      <c r="D921" s="317">
        <v>1</v>
      </c>
      <c r="E921" s="425"/>
      <c r="F921" s="25">
        <f t="shared" ref="F921" si="116">+D921*E921</f>
        <v>0</v>
      </c>
    </row>
    <row r="922" spans="1:6" s="308" customFormat="1" ht="25.5">
      <c r="A922" s="306" t="s">
        <v>2285</v>
      </c>
      <c r="B922" s="307" t="s">
        <v>2286</v>
      </c>
      <c r="C922" s="21"/>
      <c r="D922" s="74"/>
      <c r="E922" s="418"/>
      <c r="F922" s="31"/>
    </row>
    <row r="923" spans="1:6" s="308" customFormat="1">
      <c r="A923" s="26" t="s">
        <v>2287</v>
      </c>
      <c r="B923" s="356" t="s">
        <v>2288</v>
      </c>
      <c r="C923" s="355" t="s">
        <v>21</v>
      </c>
      <c r="D923" s="317">
        <v>3</v>
      </c>
      <c r="E923" s="425"/>
      <c r="F923" s="25">
        <f t="shared" ref="F923:F924" si="117">+D923*E923</f>
        <v>0</v>
      </c>
    </row>
    <row r="924" spans="1:6" s="308" customFormat="1">
      <c r="A924" s="26" t="s">
        <v>2289</v>
      </c>
      <c r="B924" s="356" t="s">
        <v>2290</v>
      </c>
      <c r="C924" s="355" t="s">
        <v>21</v>
      </c>
      <c r="D924" s="317">
        <v>3</v>
      </c>
      <c r="E924" s="425"/>
      <c r="F924" s="25">
        <f t="shared" si="117"/>
        <v>0</v>
      </c>
    </row>
    <row r="925" spans="1:6" s="308" customFormat="1" ht="51">
      <c r="A925" s="306" t="s">
        <v>2291</v>
      </c>
      <c r="B925" s="307" t="s">
        <v>2292</v>
      </c>
      <c r="C925" s="21"/>
      <c r="D925" s="74"/>
      <c r="E925" s="418"/>
      <c r="F925" s="31"/>
    </row>
    <row r="926" spans="1:6" s="308" customFormat="1">
      <c r="A926" s="26" t="s">
        <v>2293</v>
      </c>
      <c r="B926" s="356" t="s">
        <v>1620</v>
      </c>
      <c r="C926" s="355" t="s">
        <v>21</v>
      </c>
      <c r="D926" s="317">
        <v>5</v>
      </c>
      <c r="E926" s="425"/>
      <c r="F926" s="25">
        <f t="shared" ref="F926:F928" si="118">+D926*E926</f>
        <v>0</v>
      </c>
    </row>
    <row r="927" spans="1:6" s="308" customFormat="1">
      <c r="A927" s="26" t="s">
        <v>2294</v>
      </c>
      <c r="B927" s="356" t="s">
        <v>2295</v>
      </c>
      <c r="C927" s="355" t="s">
        <v>21</v>
      </c>
      <c r="D927" s="317">
        <v>2</v>
      </c>
      <c r="E927" s="425"/>
      <c r="F927" s="25">
        <f t="shared" si="118"/>
        <v>0</v>
      </c>
    </row>
    <row r="928" spans="1:6" s="308" customFormat="1">
      <c r="A928" s="26" t="s">
        <v>2296</v>
      </c>
      <c r="B928" s="356" t="s">
        <v>1618</v>
      </c>
      <c r="C928" s="355" t="s">
        <v>21</v>
      </c>
      <c r="D928" s="317">
        <v>2</v>
      </c>
      <c r="E928" s="425"/>
      <c r="F928" s="25">
        <f t="shared" si="118"/>
        <v>0</v>
      </c>
    </row>
    <row r="929" spans="1:6" s="308" customFormat="1">
      <c r="A929" s="306" t="s">
        <v>2297</v>
      </c>
      <c r="B929" s="307" t="s">
        <v>2298</v>
      </c>
      <c r="C929" s="21"/>
      <c r="D929" s="74"/>
      <c r="E929" s="418"/>
      <c r="F929" s="31"/>
    </row>
    <row r="930" spans="1:6" s="308" customFormat="1">
      <c r="A930" s="26" t="s">
        <v>2299</v>
      </c>
      <c r="B930" s="356" t="s">
        <v>2300</v>
      </c>
      <c r="C930" s="355" t="s">
        <v>21</v>
      </c>
      <c r="D930" s="317">
        <v>1</v>
      </c>
      <c r="E930" s="425"/>
      <c r="F930" s="25">
        <f t="shared" ref="F930" si="119">+D930*E930</f>
        <v>0</v>
      </c>
    </row>
    <row r="931" spans="1:6" s="308" customFormat="1">
      <c r="A931" s="306" t="s">
        <v>2301</v>
      </c>
      <c r="B931" s="307" t="s">
        <v>2302</v>
      </c>
      <c r="C931" s="21"/>
      <c r="D931" s="68"/>
      <c r="E931" s="418"/>
      <c r="F931" s="31"/>
    </row>
    <row r="932" spans="1:6" s="308" customFormat="1">
      <c r="A932" s="26" t="s">
        <v>2303</v>
      </c>
      <c r="B932" s="356" t="s">
        <v>2304</v>
      </c>
      <c r="C932" s="355" t="s">
        <v>21</v>
      </c>
      <c r="D932" s="317">
        <v>1</v>
      </c>
      <c r="E932" s="425"/>
      <c r="F932" s="25">
        <f t="shared" ref="F932" si="120">+D932*E932</f>
        <v>0</v>
      </c>
    </row>
    <row r="933" spans="1:6" s="308" customFormat="1">
      <c r="A933" s="306" t="s">
        <v>2305</v>
      </c>
      <c r="B933" s="307" t="s">
        <v>2306</v>
      </c>
      <c r="C933" s="21"/>
      <c r="D933" s="74"/>
      <c r="E933" s="418"/>
      <c r="F933" s="31"/>
    </row>
    <row r="934" spans="1:6" s="308" customFormat="1">
      <c r="A934" s="26" t="s">
        <v>2307</v>
      </c>
      <c r="B934" s="356" t="s">
        <v>2308</v>
      </c>
      <c r="C934" s="355" t="s">
        <v>21</v>
      </c>
      <c r="D934" s="317">
        <v>1</v>
      </c>
      <c r="E934" s="425"/>
      <c r="F934" s="25">
        <f t="shared" ref="F934" si="121">+D934*E934</f>
        <v>0</v>
      </c>
    </row>
    <row r="935" spans="1:6" s="308" customFormat="1">
      <c r="A935" s="306" t="s">
        <v>2309</v>
      </c>
      <c r="B935" s="307" t="s">
        <v>2310</v>
      </c>
      <c r="C935" s="21"/>
      <c r="D935" s="74"/>
      <c r="E935" s="418"/>
      <c r="F935" s="31"/>
    </row>
    <row r="936" spans="1:6" s="308" customFormat="1">
      <c r="A936" s="26" t="s">
        <v>2311</v>
      </c>
      <c r="B936" s="356" t="s">
        <v>2312</v>
      </c>
      <c r="C936" s="355" t="s">
        <v>21</v>
      </c>
      <c r="D936" s="317">
        <v>18</v>
      </c>
      <c r="E936" s="425"/>
      <c r="F936" s="25">
        <f t="shared" ref="F936" si="122">+D936*E936</f>
        <v>0</v>
      </c>
    </row>
    <row r="937" spans="1:6" s="308" customFormat="1">
      <c r="A937" s="306" t="s">
        <v>2313</v>
      </c>
      <c r="B937" s="307" t="s">
        <v>2314</v>
      </c>
      <c r="C937" s="21"/>
      <c r="D937" s="74"/>
      <c r="E937" s="418"/>
      <c r="F937" s="31"/>
    </row>
    <row r="938" spans="1:6" s="308" customFormat="1">
      <c r="A938" s="26" t="s">
        <v>2315</v>
      </c>
      <c r="B938" s="356" t="s">
        <v>2312</v>
      </c>
      <c r="C938" s="355" t="s">
        <v>21</v>
      </c>
      <c r="D938" s="317">
        <v>6</v>
      </c>
      <c r="E938" s="425"/>
      <c r="F938" s="25">
        <f t="shared" ref="F938:F940" si="123">+D938*E938</f>
        <v>0</v>
      </c>
    </row>
    <row r="939" spans="1:6" s="308" customFormat="1">
      <c r="A939" s="26" t="s">
        <v>2316</v>
      </c>
      <c r="B939" s="356" t="s">
        <v>2317</v>
      </c>
      <c r="C939" s="355" t="s">
        <v>21</v>
      </c>
      <c r="D939" s="317">
        <v>4</v>
      </c>
      <c r="E939" s="425"/>
      <c r="F939" s="25">
        <f t="shared" si="123"/>
        <v>0</v>
      </c>
    </row>
    <row r="940" spans="1:6" s="308" customFormat="1">
      <c r="A940" s="26" t="s">
        <v>2318</v>
      </c>
      <c r="B940" s="356" t="s">
        <v>2319</v>
      </c>
      <c r="C940" s="355" t="s">
        <v>21</v>
      </c>
      <c r="D940" s="317">
        <v>4</v>
      </c>
      <c r="E940" s="425"/>
      <c r="F940" s="25">
        <f t="shared" si="123"/>
        <v>0</v>
      </c>
    </row>
    <row r="941" spans="1:6" s="308" customFormat="1">
      <c r="A941" s="306" t="s">
        <v>2320</v>
      </c>
      <c r="B941" s="307" t="s">
        <v>2321</v>
      </c>
      <c r="C941" s="21"/>
      <c r="D941" s="68"/>
      <c r="E941" s="418"/>
      <c r="F941" s="31"/>
    </row>
    <row r="942" spans="1:6" s="308" customFormat="1" ht="24">
      <c r="A942" s="26" t="s">
        <v>2322</v>
      </c>
      <c r="B942" s="356" t="s">
        <v>2323</v>
      </c>
      <c r="C942" s="355" t="s">
        <v>14</v>
      </c>
      <c r="D942" s="315">
        <v>37</v>
      </c>
      <c r="E942" s="425"/>
      <c r="F942" s="25">
        <f t="shared" ref="F942" si="124">+D942*E942</f>
        <v>0</v>
      </c>
    </row>
    <row r="943" spans="1:6" s="308" customFormat="1" ht="76.5">
      <c r="A943" s="306" t="s">
        <v>2324</v>
      </c>
      <c r="B943" s="307" t="s">
        <v>2325</v>
      </c>
      <c r="C943" s="21"/>
      <c r="D943" s="68"/>
      <c r="E943" s="418"/>
      <c r="F943" s="31"/>
    </row>
    <row r="944" spans="1:6" s="308" customFormat="1">
      <c r="A944" s="26" t="s">
        <v>2326</v>
      </c>
      <c r="B944" s="356" t="s">
        <v>2327</v>
      </c>
      <c r="C944" s="355" t="s">
        <v>25</v>
      </c>
      <c r="D944" s="315">
        <v>4</v>
      </c>
      <c r="E944" s="425"/>
      <c r="F944" s="25">
        <f t="shared" ref="F944:F949" si="125">+D944*E944</f>
        <v>0</v>
      </c>
    </row>
    <row r="945" spans="1:6" s="308" customFormat="1">
      <c r="A945" s="26" t="s">
        <v>2328</v>
      </c>
      <c r="B945" s="356" t="s">
        <v>2329</v>
      </c>
      <c r="C945" s="355" t="s">
        <v>25</v>
      </c>
      <c r="D945" s="315">
        <v>3</v>
      </c>
      <c r="E945" s="425"/>
      <c r="F945" s="25">
        <f t="shared" si="125"/>
        <v>0</v>
      </c>
    </row>
    <row r="946" spans="1:6" s="308" customFormat="1">
      <c r="A946" s="26" t="s">
        <v>2330</v>
      </c>
      <c r="B946" s="356" t="s">
        <v>2331</v>
      </c>
      <c r="C946" s="355" t="s">
        <v>25</v>
      </c>
      <c r="D946" s="315">
        <v>2.5</v>
      </c>
      <c r="E946" s="425"/>
      <c r="F946" s="25">
        <f t="shared" si="125"/>
        <v>0</v>
      </c>
    </row>
    <row r="947" spans="1:6" s="308" customFormat="1">
      <c r="A947" s="26" t="s">
        <v>2332</v>
      </c>
      <c r="B947" s="356" t="s">
        <v>2333</v>
      </c>
      <c r="C947" s="355" t="s">
        <v>25</v>
      </c>
      <c r="D947" s="315">
        <v>3</v>
      </c>
      <c r="E947" s="425"/>
      <c r="F947" s="25">
        <f t="shared" si="125"/>
        <v>0</v>
      </c>
    </row>
    <row r="948" spans="1:6" s="308" customFormat="1">
      <c r="A948" s="26" t="s">
        <v>2334</v>
      </c>
      <c r="B948" s="356" t="s">
        <v>2335</v>
      </c>
      <c r="C948" s="355" t="s">
        <v>25</v>
      </c>
      <c r="D948" s="315">
        <v>2</v>
      </c>
      <c r="E948" s="425"/>
      <c r="F948" s="25">
        <f t="shared" si="125"/>
        <v>0</v>
      </c>
    </row>
    <row r="949" spans="1:6" s="308" customFormat="1">
      <c r="A949" s="26" t="s">
        <v>2336</v>
      </c>
      <c r="B949" s="356" t="s">
        <v>2337</v>
      </c>
      <c r="C949" s="355" t="s">
        <v>25</v>
      </c>
      <c r="D949" s="315">
        <v>2.5</v>
      </c>
      <c r="E949" s="425"/>
      <c r="F949" s="25">
        <f t="shared" si="125"/>
        <v>0</v>
      </c>
    </row>
    <row r="950" spans="1:6" s="308" customFormat="1" ht="63.75">
      <c r="A950" s="306" t="s">
        <v>2338</v>
      </c>
      <c r="B950" s="307" t="s">
        <v>2339</v>
      </c>
      <c r="C950" s="21"/>
      <c r="D950" s="68"/>
      <c r="E950" s="418"/>
      <c r="F950" s="31"/>
    </row>
    <row r="951" spans="1:6" s="308" customFormat="1">
      <c r="A951" s="26" t="s">
        <v>2340</v>
      </c>
      <c r="B951" s="356" t="s">
        <v>2341</v>
      </c>
      <c r="C951" s="355" t="s">
        <v>25</v>
      </c>
      <c r="D951" s="315">
        <v>5</v>
      </c>
      <c r="E951" s="425"/>
      <c r="F951" s="25">
        <f t="shared" ref="F951:F953" si="126">+D951*E951</f>
        <v>0</v>
      </c>
    </row>
    <row r="952" spans="1:6" s="308" customFormat="1">
      <c r="A952" s="26" t="s">
        <v>2342</v>
      </c>
      <c r="B952" s="356" t="s">
        <v>2343</v>
      </c>
      <c r="C952" s="355" t="s">
        <v>25</v>
      </c>
      <c r="D952" s="315">
        <v>68</v>
      </c>
      <c r="E952" s="425"/>
      <c r="F952" s="25">
        <f t="shared" si="126"/>
        <v>0</v>
      </c>
    </row>
    <row r="953" spans="1:6" s="308" customFormat="1">
      <c r="A953" s="26" t="s">
        <v>2344</v>
      </c>
      <c r="B953" s="356" t="s">
        <v>2345</v>
      </c>
      <c r="C953" s="355" t="s">
        <v>25</v>
      </c>
      <c r="D953" s="315">
        <v>4</v>
      </c>
      <c r="E953" s="425"/>
      <c r="F953" s="25">
        <f t="shared" si="126"/>
        <v>0</v>
      </c>
    </row>
    <row r="954" spans="1:6" s="308" customFormat="1">
      <c r="A954" s="306" t="s">
        <v>2346</v>
      </c>
      <c r="B954" s="307" t="s">
        <v>2347</v>
      </c>
      <c r="C954" s="21"/>
      <c r="D954" s="68"/>
      <c r="E954" s="418"/>
      <c r="F954" s="31"/>
    </row>
    <row r="955" spans="1:6" s="308" customFormat="1" ht="24">
      <c r="A955" s="26" t="s">
        <v>2348</v>
      </c>
      <c r="B955" s="356" t="s">
        <v>2349</v>
      </c>
      <c r="C955" s="355" t="s">
        <v>56</v>
      </c>
      <c r="D955" s="317">
        <v>1</v>
      </c>
      <c r="E955" s="425"/>
      <c r="F955" s="25">
        <f t="shared" ref="F955" si="127">+D955*E955</f>
        <v>0</v>
      </c>
    </row>
    <row r="956" spans="1:6" s="308" customFormat="1">
      <c r="A956" s="306" t="s">
        <v>2350</v>
      </c>
      <c r="B956" s="307" t="s">
        <v>2351</v>
      </c>
      <c r="C956" s="21"/>
      <c r="D956" s="74"/>
      <c r="E956" s="418"/>
      <c r="F956" s="31"/>
    </row>
    <row r="957" spans="1:6" s="308" customFormat="1" ht="24">
      <c r="A957" s="26" t="s">
        <v>2352</v>
      </c>
      <c r="B957" s="356" t="s">
        <v>2353</v>
      </c>
      <c r="C957" s="355" t="s">
        <v>56</v>
      </c>
      <c r="D957" s="317">
        <v>1</v>
      </c>
      <c r="E957" s="425"/>
      <c r="F957" s="25">
        <f t="shared" ref="F957" si="128">+D957*E957</f>
        <v>0</v>
      </c>
    </row>
    <row r="958" spans="1:6" s="308" customFormat="1">
      <c r="A958" s="306" t="s">
        <v>2354</v>
      </c>
      <c r="B958" s="307" t="s">
        <v>2190</v>
      </c>
      <c r="C958" s="21"/>
      <c r="D958" s="68"/>
      <c r="E958" s="418"/>
      <c r="F958" s="31"/>
    </row>
    <row r="959" spans="1:6" s="308" customFormat="1" ht="24">
      <c r="A959" s="26" t="s">
        <v>2355</v>
      </c>
      <c r="B959" s="356" t="s">
        <v>2356</v>
      </c>
      <c r="C959" s="355" t="s">
        <v>2189</v>
      </c>
      <c r="D959" s="315">
        <v>10</v>
      </c>
      <c r="E959" s="418"/>
      <c r="F959" s="25">
        <f>SUM(F873:F957)*0.1</f>
        <v>0</v>
      </c>
    </row>
    <row r="960" spans="1:6" s="308" customFormat="1">
      <c r="A960" s="44" t="s">
        <v>2589</v>
      </c>
      <c r="B960" s="44" t="s">
        <v>2590</v>
      </c>
      <c r="C960" s="36"/>
      <c r="D960" s="45"/>
      <c r="E960" s="417"/>
      <c r="F960" s="67">
        <f>SUM(F961:F985)</f>
        <v>0</v>
      </c>
    </row>
    <row r="961" spans="1:6" s="308" customFormat="1">
      <c r="A961" s="306" t="s">
        <v>2591</v>
      </c>
      <c r="B961" s="307" t="s">
        <v>2539</v>
      </c>
      <c r="C961" s="21"/>
      <c r="D961" s="68"/>
      <c r="E961" s="418"/>
      <c r="F961" s="31"/>
    </row>
    <row r="962" spans="1:6" s="308" customFormat="1" ht="24">
      <c r="A962" s="26" t="s">
        <v>2592</v>
      </c>
      <c r="B962" s="309" t="s">
        <v>2768</v>
      </c>
      <c r="C962" s="21"/>
      <c r="D962" s="68"/>
      <c r="E962" s="418"/>
      <c r="F962" s="31"/>
    </row>
    <row r="963" spans="1:6" s="308" customFormat="1">
      <c r="A963" s="306" t="s">
        <v>2593</v>
      </c>
      <c r="B963" s="307" t="s">
        <v>2093</v>
      </c>
      <c r="C963" s="21"/>
      <c r="D963" s="68"/>
      <c r="E963" s="418"/>
      <c r="F963" s="31"/>
    </row>
    <row r="964" spans="1:6" s="308" customFormat="1" ht="24">
      <c r="A964" s="26" t="s">
        <v>2594</v>
      </c>
      <c r="B964" s="309" t="s">
        <v>2595</v>
      </c>
      <c r="C964" s="355" t="s">
        <v>56</v>
      </c>
      <c r="D964" s="321">
        <v>1</v>
      </c>
      <c r="E964" s="425"/>
      <c r="F964" s="25">
        <f t="shared" ref="F964" si="129">+D964*E964</f>
        <v>0</v>
      </c>
    </row>
    <row r="965" spans="1:6" s="308" customFormat="1" ht="38.25">
      <c r="A965" s="306" t="s">
        <v>2596</v>
      </c>
      <c r="B965" s="307" t="s">
        <v>2599</v>
      </c>
      <c r="C965" s="21"/>
      <c r="D965" s="68"/>
      <c r="E965" s="418"/>
      <c r="F965" s="31"/>
    </row>
    <row r="966" spans="1:6" s="308" customFormat="1">
      <c r="A966" s="26" t="s">
        <v>2597</v>
      </c>
      <c r="B966" s="309" t="s">
        <v>2600</v>
      </c>
      <c r="C966" s="355" t="s">
        <v>13</v>
      </c>
      <c r="D966" s="310">
        <v>150</v>
      </c>
      <c r="E966" s="425"/>
      <c r="F966" s="25">
        <f t="shared" ref="F966:F967" si="130">+D966*E966</f>
        <v>0</v>
      </c>
    </row>
    <row r="967" spans="1:6" s="308" customFormat="1">
      <c r="A967" s="26" t="s">
        <v>2598</v>
      </c>
      <c r="B967" s="309" t="s">
        <v>2601</v>
      </c>
      <c r="C967" s="355" t="s">
        <v>13</v>
      </c>
      <c r="D967" s="310">
        <v>10</v>
      </c>
      <c r="E967" s="425"/>
      <c r="F967" s="25">
        <f t="shared" si="130"/>
        <v>0</v>
      </c>
    </row>
    <row r="968" spans="1:6" s="308" customFormat="1">
      <c r="A968" s="306" t="s">
        <v>2602</v>
      </c>
      <c r="B968" s="307" t="s">
        <v>2117</v>
      </c>
      <c r="C968" s="21"/>
      <c r="D968" s="68"/>
      <c r="E968" s="418"/>
      <c r="F968" s="31"/>
    </row>
    <row r="969" spans="1:6" s="308" customFormat="1">
      <c r="A969" s="26" t="s">
        <v>2603</v>
      </c>
      <c r="B969" s="309" t="s">
        <v>2119</v>
      </c>
      <c r="C969" s="355" t="s">
        <v>14</v>
      </c>
      <c r="D969" s="310">
        <v>110</v>
      </c>
      <c r="E969" s="425"/>
      <c r="F969" s="25">
        <f t="shared" ref="F969" si="131">+D969*E969</f>
        <v>0</v>
      </c>
    </row>
    <row r="970" spans="1:6" s="308" customFormat="1" ht="25.5">
      <c r="A970" s="306" t="s">
        <v>2605</v>
      </c>
      <c r="B970" s="307" t="s">
        <v>2604</v>
      </c>
      <c r="C970" s="21"/>
      <c r="D970" s="68"/>
      <c r="E970" s="418"/>
      <c r="F970" s="31"/>
    </row>
    <row r="971" spans="1:6" s="308" customFormat="1" ht="24">
      <c r="A971" s="26" t="s">
        <v>2606</v>
      </c>
      <c r="B971" s="309" t="s">
        <v>2607</v>
      </c>
      <c r="C971" s="355" t="s">
        <v>13</v>
      </c>
      <c r="D971" s="310">
        <v>27</v>
      </c>
      <c r="E971" s="425"/>
      <c r="F971" s="25">
        <f t="shared" ref="F971" si="132">+D971*E971</f>
        <v>0</v>
      </c>
    </row>
    <row r="972" spans="1:6" s="308" customFormat="1" ht="51">
      <c r="A972" s="306" t="s">
        <v>2608</v>
      </c>
      <c r="B972" s="307" t="s">
        <v>2616</v>
      </c>
      <c r="C972" s="21"/>
      <c r="D972" s="68"/>
      <c r="E972" s="418"/>
      <c r="F972" s="31"/>
    </row>
    <row r="973" spans="1:6" s="308" customFormat="1">
      <c r="A973" s="26" t="s">
        <v>2609</v>
      </c>
      <c r="B973" s="309" t="s">
        <v>2615</v>
      </c>
      <c r="C973" s="355" t="s">
        <v>13</v>
      </c>
      <c r="D973" s="310">
        <v>120</v>
      </c>
      <c r="E973" s="425"/>
      <c r="F973" s="25">
        <f t="shared" ref="F973" si="133">+D973*E973</f>
        <v>0</v>
      </c>
    </row>
    <row r="974" spans="1:6" s="308" customFormat="1" ht="25.5">
      <c r="A974" s="306" t="s">
        <v>2611</v>
      </c>
      <c r="B974" s="307" t="s">
        <v>2610</v>
      </c>
      <c r="C974" s="21"/>
      <c r="D974" s="68"/>
      <c r="E974" s="418"/>
      <c r="F974" s="31"/>
    </row>
    <row r="975" spans="1:6" s="308" customFormat="1">
      <c r="A975" s="26" t="s">
        <v>2612</v>
      </c>
      <c r="B975" s="309" t="s">
        <v>2617</v>
      </c>
      <c r="C975" s="355" t="s">
        <v>13</v>
      </c>
      <c r="D975" s="310">
        <v>30</v>
      </c>
      <c r="E975" s="425"/>
      <c r="F975" s="25">
        <f t="shared" ref="F975" si="134">+D975*E975</f>
        <v>0</v>
      </c>
    </row>
    <row r="976" spans="1:6" s="308" customFormat="1">
      <c r="A976" s="306" t="s">
        <v>2613</v>
      </c>
      <c r="B976" s="307" t="s">
        <v>2155</v>
      </c>
      <c r="C976" s="21"/>
      <c r="D976" s="68"/>
      <c r="E976" s="418"/>
      <c r="F976" s="31"/>
    </row>
    <row r="977" spans="1:6" s="308" customFormat="1">
      <c r="A977" s="26" t="s">
        <v>2614</v>
      </c>
      <c r="B977" s="309" t="s">
        <v>2157</v>
      </c>
      <c r="C977" s="355" t="s">
        <v>25</v>
      </c>
      <c r="D977" s="310">
        <v>150</v>
      </c>
      <c r="E977" s="425"/>
      <c r="F977" s="25">
        <f t="shared" ref="F977" si="135">+D977*E977</f>
        <v>0</v>
      </c>
    </row>
    <row r="978" spans="1:6" s="308" customFormat="1" ht="63.75">
      <c r="A978" s="306" t="s">
        <v>2618</v>
      </c>
      <c r="B978" s="312" t="s">
        <v>2627</v>
      </c>
      <c r="C978" s="21"/>
      <c r="D978" s="74"/>
      <c r="E978" s="419"/>
      <c r="F978" s="31"/>
    </row>
    <row r="979" spans="1:6" s="308" customFormat="1" ht="36">
      <c r="A979" s="26" t="s">
        <v>2619</v>
      </c>
      <c r="B979" s="32" t="s">
        <v>2628</v>
      </c>
      <c r="C979" s="33" t="s">
        <v>21</v>
      </c>
      <c r="D979" s="321">
        <v>4</v>
      </c>
      <c r="E979" s="425"/>
      <c r="F979" s="25">
        <f t="shared" ref="F979" si="136">D979*E979</f>
        <v>0</v>
      </c>
    </row>
    <row r="980" spans="1:6" s="308" customFormat="1" ht="36">
      <c r="A980" s="26" t="s">
        <v>2620</v>
      </c>
      <c r="B980" s="32" t="s">
        <v>2631</v>
      </c>
      <c r="C980" s="33" t="s">
        <v>21</v>
      </c>
      <c r="D980" s="321">
        <v>8</v>
      </c>
      <c r="E980" s="425"/>
      <c r="F980" s="25">
        <f t="shared" ref="F980" si="137">D980*E980</f>
        <v>0</v>
      </c>
    </row>
    <row r="981" spans="1:6" s="308" customFormat="1" ht="36">
      <c r="A981" s="26" t="s">
        <v>2621</v>
      </c>
      <c r="B981" s="32" t="s">
        <v>2629</v>
      </c>
      <c r="C981" s="33" t="s">
        <v>21</v>
      </c>
      <c r="D981" s="321">
        <v>4</v>
      </c>
      <c r="E981" s="425"/>
      <c r="F981" s="25">
        <f t="shared" ref="F981" si="138">D981*E981</f>
        <v>0</v>
      </c>
    </row>
    <row r="982" spans="1:6" s="308" customFormat="1" ht="51">
      <c r="A982" s="306" t="s">
        <v>2622</v>
      </c>
      <c r="B982" s="312" t="s">
        <v>2626</v>
      </c>
      <c r="C982" s="21"/>
      <c r="D982" s="74"/>
      <c r="E982" s="419"/>
      <c r="F982" s="31"/>
    </row>
    <row r="983" spans="1:6" s="308" customFormat="1" ht="36">
      <c r="A983" s="26" t="s">
        <v>2623</v>
      </c>
      <c r="B983" s="32" t="s">
        <v>2630</v>
      </c>
      <c r="C983" s="33" t="s">
        <v>21</v>
      </c>
      <c r="D983" s="321">
        <v>1</v>
      </c>
      <c r="E983" s="425"/>
      <c r="F983" s="25">
        <f t="shared" ref="F983:F985" si="139">D983*E983</f>
        <v>0</v>
      </c>
    </row>
    <row r="984" spans="1:6" s="308" customFormat="1" ht="36">
      <c r="A984" s="26" t="s">
        <v>2624</v>
      </c>
      <c r="B984" s="32" t="s">
        <v>2632</v>
      </c>
      <c r="C984" s="33" t="s">
        <v>21</v>
      </c>
      <c r="D984" s="321">
        <v>2</v>
      </c>
      <c r="E984" s="425"/>
      <c r="F984" s="25">
        <f t="shared" si="139"/>
        <v>0</v>
      </c>
    </row>
    <row r="985" spans="1:6" s="308" customFormat="1" ht="36">
      <c r="A985" s="26" t="s">
        <v>2625</v>
      </c>
      <c r="B985" s="32" t="s">
        <v>2629</v>
      </c>
      <c r="C985" s="33" t="s">
        <v>21</v>
      </c>
      <c r="D985" s="321">
        <v>1</v>
      </c>
      <c r="E985" s="425"/>
      <c r="F985" s="25">
        <f t="shared" si="139"/>
        <v>0</v>
      </c>
    </row>
    <row r="986" spans="1:6" s="308" customFormat="1">
      <c r="A986" s="44" t="s">
        <v>2633</v>
      </c>
      <c r="B986" s="44" t="s">
        <v>2636</v>
      </c>
      <c r="C986" s="36"/>
      <c r="D986" s="45"/>
      <c r="E986" s="417"/>
      <c r="F986" s="67"/>
    </row>
    <row r="987" spans="1:6" s="308" customFormat="1">
      <c r="A987" s="306" t="s">
        <v>2634</v>
      </c>
      <c r="B987" s="307" t="s">
        <v>2637</v>
      </c>
      <c r="C987" s="21"/>
      <c r="D987" s="68"/>
      <c r="E987" s="418"/>
      <c r="F987" s="31"/>
    </row>
    <row r="988" spans="1:6" s="308" customFormat="1">
      <c r="A988" s="26" t="s">
        <v>2635</v>
      </c>
      <c r="B988" s="309" t="s">
        <v>2762</v>
      </c>
      <c r="C988" s="21"/>
      <c r="D988" s="68"/>
      <c r="E988" s="418"/>
      <c r="F988" s="31"/>
    </row>
    <row r="989" spans="1:6" ht="15.75">
      <c r="A989" s="1" t="s">
        <v>35</v>
      </c>
      <c r="B989" s="1" t="s">
        <v>57</v>
      </c>
      <c r="C989" s="2"/>
      <c r="D989" s="3" t="s">
        <v>5</v>
      </c>
      <c r="E989" s="407"/>
      <c r="F989" s="4"/>
    </row>
    <row r="990" spans="1:6" ht="15">
      <c r="A990" s="40" t="s">
        <v>36</v>
      </c>
      <c r="B990" s="40" t="s">
        <v>2638</v>
      </c>
      <c r="C990" s="41"/>
      <c r="D990" s="42"/>
      <c r="E990" s="408"/>
      <c r="F990" s="46"/>
    </row>
    <row r="991" spans="1:6" ht="15">
      <c r="A991" s="37" t="s">
        <v>79</v>
      </c>
      <c r="B991" s="37" t="s">
        <v>103</v>
      </c>
      <c r="C991" s="38"/>
      <c r="D991" s="39" t="s">
        <v>5</v>
      </c>
      <c r="E991" s="416"/>
      <c r="F991" s="43">
        <f>F1004+F1033+F1050+F1069+F1086+F1087+F1090+F1104+F1111+F1114+F1117+F1121</f>
        <v>0</v>
      </c>
    </row>
    <row r="992" spans="1:6">
      <c r="A992" s="44" t="s">
        <v>222</v>
      </c>
      <c r="B992" s="44" t="s">
        <v>11</v>
      </c>
      <c r="C992" s="36"/>
      <c r="D992" s="45"/>
      <c r="E992" s="417"/>
      <c r="F992" s="67"/>
    </row>
    <row r="993" spans="1:17" s="308" customFormat="1" ht="25.5">
      <c r="A993" s="306" t="s">
        <v>615</v>
      </c>
      <c r="B993" s="307" t="s">
        <v>106</v>
      </c>
      <c r="C993" s="21"/>
      <c r="D993" s="68"/>
      <c r="E993" s="418"/>
      <c r="F993" s="31"/>
    </row>
    <row r="994" spans="1:17" s="308" customFormat="1" ht="36">
      <c r="A994" s="26" t="s">
        <v>616</v>
      </c>
      <c r="B994" s="309" t="s">
        <v>23</v>
      </c>
      <c r="C994" s="21"/>
      <c r="D994" s="68"/>
      <c r="E994" s="418"/>
      <c r="F994" s="31"/>
    </row>
    <row r="995" spans="1:17" s="308" customFormat="1" ht="36">
      <c r="A995" s="26" t="s">
        <v>617</v>
      </c>
      <c r="B995" s="309" t="s">
        <v>1045</v>
      </c>
      <c r="C995" s="21"/>
      <c r="D995" s="68"/>
      <c r="E995" s="418"/>
      <c r="F995" s="31"/>
    </row>
    <row r="996" spans="1:17" s="308" customFormat="1">
      <c r="A996" s="306" t="s">
        <v>618</v>
      </c>
      <c r="B996" s="307" t="s">
        <v>15</v>
      </c>
      <c r="C996" s="21"/>
      <c r="D996" s="68"/>
      <c r="E996" s="418"/>
      <c r="F996" s="31"/>
    </row>
    <row r="997" spans="1:17" s="308" customFormat="1" ht="60">
      <c r="A997" s="26" t="s">
        <v>619</v>
      </c>
      <c r="B997" s="309" t="s">
        <v>16</v>
      </c>
      <c r="C997" s="21"/>
      <c r="D997" s="68"/>
      <c r="E997" s="418"/>
      <c r="F997" s="31"/>
    </row>
    <row r="998" spans="1:17" s="308" customFormat="1" ht="25.5">
      <c r="A998" s="306" t="s">
        <v>620</v>
      </c>
      <c r="B998" s="307" t="s">
        <v>112</v>
      </c>
      <c r="C998" s="21"/>
      <c r="D998" s="68"/>
      <c r="E998" s="418"/>
      <c r="F998" s="31"/>
    </row>
    <row r="999" spans="1:17" s="308" customFormat="1" ht="48">
      <c r="A999" s="26" t="s">
        <v>621</v>
      </c>
      <c r="B999" s="309" t="s">
        <v>114</v>
      </c>
      <c r="C999" s="21"/>
      <c r="D999" s="68"/>
      <c r="E999" s="418"/>
      <c r="F999" s="31"/>
    </row>
    <row r="1000" spans="1:17" s="308" customFormat="1">
      <c r="A1000" s="306" t="s">
        <v>622</v>
      </c>
      <c r="B1000" s="307" t="s">
        <v>12</v>
      </c>
      <c r="C1000" s="21"/>
      <c r="D1000" s="68"/>
      <c r="E1000" s="418"/>
      <c r="F1000" s="31"/>
    </row>
    <row r="1001" spans="1:17" s="308" customFormat="1" ht="108">
      <c r="A1001" s="26" t="s">
        <v>623</v>
      </c>
      <c r="B1001" s="309" t="s">
        <v>1046</v>
      </c>
      <c r="C1001" s="21"/>
      <c r="D1001" s="68"/>
      <c r="E1001" s="418"/>
      <c r="F1001" s="31"/>
    </row>
    <row r="1002" spans="1:17" s="320" customFormat="1" ht="13.5">
      <c r="A1002" s="306" t="s">
        <v>624</v>
      </c>
      <c r="B1002" s="307" t="s">
        <v>223</v>
      </c>
      <c r="C1002" s="21"/>
      <c r="D1002" s="68"/>
      <c r="E1002" s="418"/>
      <c r="F1002" s="31"/>
      <c r="G1002" s="323"/>
      <c r="H1002" s="324"/>
      <c r="I1002" s="318"/>
      <c r="J1002" s="318"/>
      <c r="K1002" s="319"/>
      <c r="M1002" s="319"/>
      <c r="N1002" s="319"/>
      <c r="O1002" s="319"/>
      <c r="Q1002" s="319"/>
    </row>
    <row r="1003" spans="1:17" s="320" customFormat="1" ht="36">
      <c r="A1003" s="26" t="s">
        <v>625</v>
      </c>
      <c r="B1003" s="327" t="s">
        <v>1469</v>
      </c>
      <c r="C1003" s="21"/>
      <c r="D1003" s="68"/>
      <c r="E1003" s="418"/>
      <c r="F1003" s="31"/>
      <c r="G1003" s="323"/>
      <c r="H1003" s="324"/>
      <c r="I1003" s="318"/>
      <c r="J1003" s="318"/>
      <c r="K1003" s="319"/>
      <c r="M1003" s="319"/>
      <c r="N1003" s="319"/>
      <c r="O1003" s="319"/>
      <c r="Q1003" s="319"/>
    </row>
    <row r="1004" spans="1:17" s="30" customFormat="1">
      <c r="A1004" s="44" t="s">
        <v>80</v>
      </c>
      <c r="B1004" s="44" t="s">
        <v>81</v>
      </c>
      <c r="C1004" s="36"/>
      <c r="D1004" s="45"/>
      <c r="E1004" s="417"/>
      <c r="F1004" s="67">
        <f>SUM(F1005:F1032)</f>
        <v>0</v>
      </c>
      <c r="G1004" s="28"/>
      <c r="H1004" s="29"/>
      <c r="J1004" s="29"/>
      <c r="K1004" s="29"/>
      <c r="L1004" s="29"/>
      <c r="N1004" s="29"/>
    </row>
    <row r="1005" spans="1:17" s="322" customFormat="1">
      <c r="A1005" s="306" t="s">
        <v>626</v>
      </c>
      <c r="B1005" s="307" t="s">
        <v>188</v>
      </c>
      <c r="C1005" s="21"/>
      <c r="D1005" s="68"/>
      <c r="E1005" s="418"/>
      <c r="F1005" s="31"/>
    </row>
    <row r="1006" spans="1:17" s="320" customFormat="1" ht="24">
      <c r="A1006" s="26" t="s">
        <v>627</v>
      </c>
      <c r="B1006" s="32" t="s">
        <v>224</v>
      </c>
      <c r="C1006" s="33" t="s">
        <v>56</v>
      </c>
      <c r="D1006" s="317">
        <v>1</v>
      </c>
      <c r="E1006" s="425"/>
      <c r="F1006" s="25">
        <f>+D1006*E1006</f>
        <v>0</v>
      </c>
      <c r="G1006" s="323"/>
      <c r="H1006" s="324"/>
      <c r="I1006" s="318"/>
      <c r="J1006" s="318"/>
      <c r="K1006" s="319"/>
      <c r="M1006" s="319"/>
      <c r="N1006" s="319"/>
      <c r="O1006" s="319"/>
      <c r="Q1006" s="319"/>
    </row>
    <row r="1007" spans="1:17" s="322" customFormat="1" ht="25.5">
      <c r="A1007" s="306" t="s">
        <v>628</v>
      </c>
      <c r="B1007" s="307" t="s">
        <v>189</v>
      </c>
      <c r="C1007" s="21"/>
      <c r="D1007" s="68"/>
      <c r="E1007" s="418"/>
      <c r="F1007" s="31"/>
    </row>
    <row r="1008" spans="1:17" s="322" customFormat="1" ht="48">
      <c r="A1008" s="35" t="s">
        <v>629</v>
      </c>
      <c r="B1008" s="32" t="s">
        <v>225</v>
      </c>
      <c r="C1008" s="21"/>
      <c r="D1008" s="68"/>
      <c r="E1008" s="418"/>
      <c r="F1008" s="31"/>
    </row>
    <row r="1009" spans="1:17" s="320" customFormat="1" ht="13.5">
      <c r="A1009" s="35" t="s">
        <v>630</v>
      </c>
      <c r="B1009" s="32" t="s">
        <v>191</v>
      </c>
      <c r="C1009" s="33" t="s">
        <v>13</v>
      </c>
      <c r="D1009" s="315">
        <v>20</v>
      </c>
      <c r="E1009" s="425"/>
      <c r="F1009" s="25">
        <f>+D1009*E1009</f>
        <v>0</v>
      </c>
      <c r="G1009" s="323"/>
      <c r="H1009" s="324"/>
      <c r="I1009" s="318"/>
      <c r="J1009" s="318"/>
      <c r="K1009" s="319"/>
      <c r="M1009" s="319"/>
      <c r="N1009" s="319"/>
      <c r="O1009" s="319"/>
      <c r="Q1009" s="319"/>
    </row>
    <row r="1010" spans="1:17" s="320" customFormat="1" ht="24">
      <c r="A1010" s="35" t="s">
        <v>631</v>
      </c>
      <c r="B1010" s="32" t="s">
        <v>192</v>
      </c>
      <c r="C1010" s="33" t="s">
        <v>13</v>
      </c>
      <c r="D1010" s="315">
        <v>2</v>
      </c>
      <c r="E1010" s="425"/>
      <c r="F1010" s="25">
        <f>D1010*E1010</f>
        <v>0</v>
      </c>
      <c r="G1010" s="323"/>
      <c r="H1010" s="324"/>
      <c r="I1010" s="318"/>
      <c r="J1010" s="318"/>
      <c r="K1010" s="319"/>
      <c r="M1010" s="319"/>
      <c r="N1010" s="319"/>
      <c r="O1010" s="319"/>
      <c r="Q1010" s="319"/>
    </row>
    <row r="1011" spans="1:17" s="320" customFormat="1" ht="51">
      <c r="A1011" s="306" t="s">
        <v>632</v>
      </c>
      <c r="B1011" s="325" t="s">
        <v>193</v>
      </c>
      <c r="C1011" s="21"/>
      <c r="D1011" s="68"/>
      <c r="E1011" s="421"/>
      <c r="F1011" s="25"/>
      <c r="G1011" s="323"/>
      <c r="H1011" s="324"/>
      <c r="I1011" s="318"/>
      <c r="J1011" s="318"/>
      <c r="K1011" s="319"/>
      <c r="M1011" s="319"/>
      <c r="N1011" s="319"/>
      <c r="O1011" s="319"/>
      <c r="Q1011" s="319"/>
    </row>
    <row r="1012" spans="1:17" s="320" customFormat="1" ht="13.5">
      <c r="A1012" s="35" t="s">
        <v>633</v>
      </c>
      <c r="B1012" s="32" t="s">
        <v>194</v>
      </c>
      <c r="C1012" s="326" t="s">
        <v>13</v>
      </c>
      <c r="D1012" s="315">
        <v>22</v>
      </c>
      <c r="E1012" s="425"/>
      <c r="F1012" s="25">
        <f>D1012*E1012</f>
        <v>0</v>
      </c>
      <c r="G1012" s="323"/>
      <c r="H1012" s="324"/>
      <c r="I1012" s="318"/>
      <c r="J1012" s="318"/>
      <c r="K1012" s="319"/>
      <c r="M1012" s="319"/>
      <c r="N1012" s="319"/>
      <c r="O1012" s="319"/>
      <c r="Q1012" s="319"/>
    </row>
    <row r="1013" spans="1:17" s="322" customFormat="1" ht="38.25">
      <c r="A1013" s="306" t="s">
        <v>634</v>
      </c>
      <c r="B1013" s="307" t="s">
        <v>195</v>
      </c>
      <c r="C1013" s="21"/>
      <c r="D1013" s="68"/>
      <c r="E1013" s="418"/>
      <c r="F1013" s="31"/>
    </row>
    <row r="1014" spans="1:17" s="320" customFormat="1" ht="13.5">
      <c r="A1014" s="26" t="s">
        <v>635</v>
      </c>
      <c r="B1014" s="327" t="s">
        <v>196</v>
      </c>
      <c r="C1014" s="33" t="s">
        <v>14</v>
      </c>
      <c r="D1014" s="315">
        <v>1065</v>
      </c>
      <c r="E1014" s="425"/>
      <c r="F1014" s="25">
        <f>+D1014*E1014</f>
        <v>0</v>
      </c>
      <c r="G1014" s="323"/>
      <c r="H1014" s="324"/>
      <c r="I1014" s="318"/>
      <c r="J1014" s="318"/>
      <c r="K1014" s="319"/>
      <c r="M1014" s="319"/>
      <c r="N1014" s="319"/>
      <c r="O1014" s="319"/>
      <c r="Q1014" s="319"/>
    </row>
    <row r="1015" spans="1:17" s="322" customFormat="1" ht="25.5">
      <c r="A1015" s="306" t="s">
        <v>636</v>
      </c>
      <c r="B1015" s="307" t="s">
        <v>197</v>
      </c>
      <c r="C1015" s="21"/>
      <c r="D1015" s="68"/>
      <c r="E1015" s="418"/>
      <c r="F1015" s="31"/>
    </row>
    <row r="1016" spans="1:17" s="320" customFormat="1" ht="48">
      <c r="A1016" s="26" t="s">
        <v>637</v>
      </c>
      <c r="B1016" s="32" t="s">
        <v>226</v>
      </c>
      <c r="C1016" s="33" t="s">
        <v>14</v>
      </c>
      <c r="D1016" s="315">
        <v>1065</v>
      </c>
      <c r="E1016" s="425"/>
      <c r="F1016" s="25">
        <f>+D1016*E1016</f>
        <v>0</v>
      </c>
      <c r="G1016" s="323"/>
      <c r="H1016" s="324"/>
      <c r="I1016" s="318"/>
      <c r="J1016" s="318"/>
      <c r="K1016" s="319"/>
      <c r="M1016" s="319"/>
      <c r="N1016" s="319"/>
      <c r="O1016" s="319"/>
      <c r="Q1016" s="319"/>
    </row>
    <row r="1017" spans="1:17" s="320" customFormat="1" ht="89.25">
      <c r="A1017" s="306" t="s">
        <v>638</v>
      </c>
      <c r="B1017" s="307" t="s">
        <v>227</v>
      </c>
      <c r="C1017" s="33"/>
      <c r="D1017" s="315"/>
      <c r="E1017" s="421"/>
      <c r="F1017" s="25"/>
      <c r="G1017" s="323"/>
      <c r="H1017" s="324"/>
      <c r="I1017" s="318"/>
      <c r="J1017" s="318"/>
      <c r="K1017" s="319"/>
      <c r="M1017" s="319"/>
      <c r="N1017" s="319"/>
      <c r="O1017" s="319"/>
      <c r="Q1017" s="319"/>
    </row>
    <row r="1018" spans="1:17" s="320" customFormat="1" ht="72">
      <c r="A1018" s="35" t="s">
        <v>639</v>
      </c>
      <c r="B1018" s="309" t="s">
        <v>228</v>
      </c>
      <c r="C1018" s="33" t="s">
        <v>13</v>
      </c>
      <c r="D1018" s="315">
        <v>320</v>
      </c>
      <c r="E1018" s="425"/>
      <c r="F1018" s="25">
        <f>+D1018*E1018</f>
        <v>0</v>
      </c>
      <c r="G1018" s="323"/>
      <c r="H1018" s="324"/>
      <c r="I1018" s="318"/>
      <c r="J1018" s="318"/>
      <c r="K1018" s="319"/>
      <c r="M1018" s="319"/>
      <c r="N1018" s="319"/>
      <c r="O1018" s="319"/>
      <c r="Q1018" s="319"/>
    </row>
    <row r="1019" spans="1:17" s="308" customFormat="1" ht="140.25">
      <c r="A1019" s="306" t="s">
        <v>640</v>
      </c>
      <c r="B1019" s="307" t="s">
        <v>229</v>
      </c>
      <c r="C1019" s="21"/>
      <c r="D1019" s="68"/>
      <c r="E1019" s="418"/>
      <c r="F1019" s="31"/>
    </row>
    <row r="1020" spans="1:17" s="308" customFormat="1" ht="72">
      <c r="A1020" s="26" t="s">
        <v>641</v>
      </c>
      <c r="B1020" s="32" t="s">
        <v>230</v>
      </c>
      <c r="C1020" s="33" t="s">
        <v>13</v>
      </c>
      <c r="D1020" s="315">
        <v>195</v>
      </c>
      <c r="E1020" s="425"/>
      <c r="F1020" s="25">
        <f t="shared" ref="F1020" si="140">+D1020*E1020</f>
        <v>0</v>
      </c>
    </row>
    <row r="1021" spans="1:17" s="308" customFormat="1">
      <c r="A1021" s="306" t="s">
        <v>642</v>
      </c>
      <c r="B1021" s="312" t="s">
        <v>123</v>
      </c>
      <c r="C1021" s="21"/>
      <c r="D1021" s="68"/>
      <c r="E1021" s="419"/>
      <c r="F1021" s="31"/>
    </row>
    <row r="1022" spans="1:17" s="308" customFormat="1" ht="24">
      <c r="A1022" s="35" t="s">
        <v>643</v>
      </c>
      <c r="B1022" s="32" t="s">
        <v>231</v>
      </c>
      <c r="C1022" s="33" t="s">
        <v>14</v>
      </c>
      <c r="D1022" s="315">
        <v>650</v>
      </c>
      <c r="E1022" s="425"/>
      <c r="F1022" s="25">
        <f>+D1022*E1022</f>
        <v>0</v>
      </c>
    </row>
    <row r="1023" spans="1:17" s="308" customFormat="1">
      <c r="A1023" s="306" t="s">
        <v>644</v>
      </c>
      <c r="B1023" s="312" t="s">
        <v>125</v>
      </c>
      <c r="C1023" s="21"/>
      <c r="D1023" s="68"/>
      <c r="E1023" s="419"/>
      <c r="F1023" s="31"/>
    </row>
    <row r="1024" spans="1:17" s="308" customFormat="1" ht="24">
      <c r="A1024" s="26" t="s">
        <v>645</v>
      </c>
      <c r="B1024" s="32" t="s">
        <v>232</v>
      </c>
      <c r="C1024" s="33" t="s">
        <v>14</v>
      </c>
      <c r="D1024" s="315">
        <v>650</v>
      </c>
      <c r="E1024" s="425"/>
      <c r="F1024" s="25">
        <f>+D1024*E1024</f>
        <v>0</v>
      </c>
    </row>
    <row r="1025" spans="1:18" s="308" customFormat="1" ht="63.75">
      <c r="A1025" s="306" t="s">
        <v>646</v>
      </c>
      <c r="B1025" s="307" t="s">
        <v>233</v>
      </c>
      <c r="C1025" s="21"/>
      <c r="D1025" s="68"/>
      <c r="E1025" s="418"/>
      <c r="F1025" s="31"/>
    </row>
    <row r="1026" spans="1:18" s="308" customFormat="1" ht="78.75" customHeight="1">
      <c r="A1026" s="26" t="s">
        <v>647</v>
      </c>
      <c r="B1026" s="313" t="s">
        <v>648</v>
      </c>
      <c r="C1026" s="33" t="s">
        <v>25</v>
      </c>
      <c r="D1026" s="315">
        <v>20</v>
      </c>
      <c r="E1026" s="425"/>
      <c r="F1026" s="25">
        <f>+D1026*E1026</f>
        <v>0</v>
      </c>
    </row>
    <row r="1027" spans="1:18" s="308" customFormat="1" ht="25.5">
      <c r="A1027" s="306" t="s">
        <v>649</v>
      </c>
      <c r="B1027" s="312" t="s">
        <v>173</v>
      </c>
      <c r="C1027" s="21"/>
      <c r="D1027" s="68"/>
      <c r="E1027" s="419"/>
      <c r="F1027" s="31"/>
    </row>
    <row r="1028" spans="1:18" s="308" customFormat="1" ht="36">
      <c r="A1028" s="26" t="s">
        <v>650</v>
      </c>
      <c r="B1028" s="314" t="s">
        <v>234</v>
      </c>
      <c r="C1028" s="33" t="s">
        <v>25</v>
      </c>
      <c r="D1028" s="315">
        <v>6</v>
      </c>
      <c r="E1028" s="425"/>
      <c r="F1028" s="25">
        <f>+D1028*E1028</f>
        <v>0</v>
      </c>
    </row>
    <row r="1029" spans="1:18" s="308" customFormat="1" ht="36">
      <c r="A1029" s="26" t="s">
        <v>651</v>
      </c>
      <c r="B1029" s="314" t="s">
        <v>235</v>
      </c>
      <c r="C1029" s="33" t="s">
        <v>25</v>
      </c>
      <c r="D1029" s="315">
        <v>9</v>
      </c>
      <c r="E1029" s="425"/>
      <c r="F1029" s="25">
        <f>+D1029*E1029</f>
        <v>0</v>
      </c>
    </row>
    <row r="1030" spans="1:18" s="308" customFormat="1" ht="48">
      <c r="A1030" s="26" t="s">
        <v>652</v>
      </c>
      <c r="B1030" s="32" t="s">
        <v>236</v>
      </c>
      <c r="C1030" s="33" t="s">
        <v>25</v>
      </c>
      <c r="D1030" s="315">
        <v>87</v>
      </c>
      <c r="E1030" s="425"/>
      <c r="F1030" s="25">
        <f>+D1030*E1030</f>
        <v>0</v>
      </c>
    </row>
    <row r="1031" spans="1:18" s="337" customFormat="1" ht="25.5">
      <c r="A1031" s="306" t="s">
        <v>653</v>
      </c>
      <c r="B1031" s="312" t="s">
        <v>1048</v>
      </c>
      <c r="C1031" s="21"/>
      <c r="D1031" s="68"/>
      <c r="E1031" s="419"/>
      <c r="F1031" s="31"/>
    </row>
    <row r="1032" spans="1:18" s="320" customFormat="1" ht="60">
      <c r="A1032" s="26" t="s">
        <v>654</v>
      </c>
      <c r="B1032" s="32" t="s">
        <v>2779</v>
      </c>
      <c r="C1032" s="33" t="s">
        <v>25</v>
      </c>
      <c r="D1032" s="315">
        <v>7</v>
      </c>
      <c r="E1032" s="425"/>
      <c r="F1032" s="25">
        <f>D1032*E1032</f>
        <v>0</v>
      </c>
      <c r="G1032" s="323"/>
      <c r="H1032" s="323"/>
      <c r="I1032" s="324"/>
      <c r="J1032" s="318"/>
      <c r="K1032" s="318"/>
      <c r="L1032" s="319"/>
      <c r="N1032" s="319"/>
      <c r="O1032" s="319"/>
      <c r="P1032" s="319"/>
      <c r="R1032" s="319"/>
    </row>
    <row r="1033" spans="1:18" s="30" customFormat="1">
      <c r="A1033" s="44" t="s">
        <v>82</v>
      </c>
      <c r="B1033" s="44" t="s">
        <v>1338</v>
      </c>
      <c r="C1033" s="36"/>
      <c r="D1033" s="45"/>
      <c r="E1033" s="417"/>
      <c r="F1033" s="67">
        <f>SUM(F1034:F1049)</f>
        <v>0</v>
      </c>
      <c r="G1033" s="28"/>
      <c r="H1033" s="29"/>
      <c r="J1033" s="29"/>
      <c r="K1033" s="29"/>
      <c r="L1033" s="29"/>
      <c r="N1033" s="29"/>
    </row>
    <row r="1034" spans="1:18" s="308" customFormat="1">
      <c r="A1034" s="306" t="s">
        <v>1339</v>
      </c>
      <c r="B1034" s="307" t="s">
        <v>1150</v>
      </c>
      <c r="C1034" s="21"/>
      <c r="D1034" s="68"/>
      <c r="E1034" s="418"/>
      <c r="F1034" s="31"/>
    </row>
    <row r="1035" spans="1:18" s="308" customFormat="1">
      <c r="A1035" s="35" t="s">
        <v>1340</v>
      </c>
      <c r="B1035" s="32" t="s">
        <v>1152</v>
      </c>
      <c r="C1035" s="33" t="s">
        <v>25</v>
      </c>
      <c r="D1035" s="315">
        <v>58</v>
      </c>
      <c r="E1035" s="425"/>
      <c r="F1035" s="25">
        <f>+D1035*E1035</f>
        <v>0</v>
      </c>
    </row>
    <row r="1036" spans="1:18" s="308" customFormat="1">
      <c r="A1036" s="306" t="s">
        <v>1341</v>
      </c>
      <c r="B1036" s="307" t="s">
        <v>1059</v>
      </c>
      <c r="C1036" s="21"/>
      <c r="D1036" s="68"/>
      <c r="E1036" s="418"/>
      <c r="F1036" s="31"/>
    </row>
    <row r="1037" spans="1:18" s="308" customFormat="1">
      <c r="A1037" s="35" t="s">
        <v>1342</v>
      </c>
      <c r="B1037" s="32" t="s">
        <v>1168</v>
      </c>
      <c r="C1037" s="33" t="s">
        <v>13</v>
      </c>
      <c r="D1037" s="315">
        <v>35</v>
      </c>
      <c r="E1037" s="425"/>
      <c r="F1037" s="25">
        <f>+D1037*E1037</f>
        <v>0</v>
      </c>
    </row>
    <row r="1038" spans="1:18" s="308" customFormat="1">
      <c r="A1038" s="35" t="s">
        <v>1343</v>
      </c>
      <c r="B1038" s="32" t="s">
        <v>1063</v>
      </c>
      <c r="C1038" s="33" t="s">
        <v>13</v>
      </c>
      <c r="D1038" s="315">
        <v>2</v>
      </c>
      <c r="E1038" s="425"/>
      <c r="F1038" s="25">
        <f>+D1038*E1038</f>
        <v>0</v>
      </c>
    </row>
    <row r="1039" spans="1:18" s="308" customFormat="1">
      <c r="A1039" s="306" t="s">
        <v>1344</v>
      </c>
      <c r="B1039" s="307" t="s">
        <v>1065</v>
      </c>
      <c r="C1039" s="21"/>
      <c r="D1039" s="68"/>
      <c r="E1039" s="418"/>
      <c r="F1039" s="31"/>
    </row>
    <row r="1040" spans="1:18" s="308" customFormat="1">
      <c r="A1040" s="35" t="s">
        <v>1345</v>
      </c>
      <c r="B1040" s="32" t="s">
        <v>1067</v>
      </c>
      <c r="C1040" s="33" t="s">
        <v>14</v>
      </c>
      <c r="D1040" s="315">
        <v>47</v>
      </c>
      <c r="E1040" s="425"/>
      <c r="F1040" s="25">
        <f>+D1040*E1040</f>
        <v>0</v>
      </c>
    </row>
    <row r="1041" spans="1:18" s="337" customFormat="1" ht="25.5">
      <c r="A1041" s="306" t="s">
        <v>1346</v>
      </c>
      <c r="B1041" s="307" t="s">
        <v>1069</v>
      </c>
      <c r="C1041" s="21"/>
      <c r="D1041" s="68"/>
      <c r="E1041" s="419"/>
      <c r="F1041" s="31"/>
    </row>
    <row r="1042" spans="1:18" s="320" customFormat="1" ht="13.5">
      <c r="A1042" s="35" t="s">
        <v>1347</v>
      </c>
      <c r="B1042" s="32" t="s">
        <v>1072</v>
      </c>
      <c r="C1042" s="33" t="s">
        <v>25</v>
      </c>
      <c r="D1042" s="315">
        <v>58</v>
      </c>
      <c r="E1042" s="425"/>
      <c r="F1042" s="25">
        <f t="shared" ref="F1042" si="141">D1042*E1042</f>
        <v>0</v>
      </c>
      <c r="G1042" s="323"/>
      <c r="H1042" s="323"/>
      <c r="I1042" s="324"/>
      <c r="J1042" s="318"/>
      <c r="K1042" s="318"/>
      <c r="L1042" s="319"/>
      <c r="N1042" s="319"/>
      <c r="O1042" s="319"/>
      <c r="P1042" s="319"/>
      <c r="R1042" s="319"/>
    </row>
    <row r="1043" spans="1:18" s="337" customFormat="1">
      <c r="A1043" s="306" t="s">
        <v>1348</v>
      </c>
      <c r="B1043" s="312" t="s">
        <v>1128</v>
      </c>
      <c r="C1043" s="21"/>
      <c r="D1043" s="68"/>
      <c r="E1043" s="419"/>
      <c r="F1043" s="31"/>
    </row>
    <row r="1044" spans="1:18" s="320" customFormat="1" ht="14.25" customHeight="1">
      <c r="A1044" s="35" t="s">
        <v>1349</v>
      </c>
      <c r="B1044" s="32" t="s">
        <v>1075</v>
      </c>
      <c r="C1044" s="33" t="s">
        <v>13</v>
      </c>
      <c r="D1044" s="315">
        <v>35</v>
      </c>
      <c r="E1044" s="425"/>
      <c r="F1044" s="25">
        <f t="shared" ref="F1044" si="142">D1044*E1044</f>
        <v>0</v>
      </c>
      <c r="G1044" s="323"/>
      <c r="H1044" s="323"/>
      <c r="I1044" s="324"/>
      <c r="J1044" s="318"/>
      <c r="K1044" s="318"/>
      <c r="L1044" s="319"/>
      <c r="N1044" s="319"/>
      <c r="O1044" s="319"/>
      <c r="P1044" s="319"/>
      <c r="R1044" s="319"/>
    </row>
    <row r="1045" spans="1:18" s="337" customFormat="1" ht="25.5">
      <c r="A1045" s="306" t="s">
        <v>1350</v>
      </c>
      <c r="B1045" s="312" t="s">
        <v>2357</v>
      </c>
      <c r="C1045" s="21"/>
      <c r="D1045" s="68"/>
      <c r="E1045" s="419"/>
      <c r="F1045" s="31"/>
    </row>
    <row r="1046" spans="1:18" s="320" customFormat="1" ht="13.5">
      <c r="A1046" s="35" t="s">
        <v>1351</v>
      </c>
      <c r="B1046" s="32" t="s">
        <v>1088</v>
      </c>
      <c r="C1046" s="33" t="s">
        <v>21</v>
      </c>
      <c r="D1046" s="315">
        <v>1</v>
      </c>
      <c r="E1046" s="425"/>
      <c r="F1046" s="25">
        <f t="shared" ref="F1046:F1047" si="143">D1046*E1046</f>
        <v>0</v>
      </c>
      <c r="G1046" s="323"/>
      <c r="H1046" s="323"/>
      <c r="I1046" s="324"/>
      <c r="J1046" s="318"/>
      <c r="K1046" s="318"/>
      <c r="L1046" s="319"/>
      <c r="N1046" s="319"/>
      <c r="O1046" s="319"/>
      <c r="P1046" s="319"/>
      <c r="R1046" s="319"/>
    </row>
    <row r="1047" spans="1:18" s="320" customFormat="1" ht="13.5">
      <c r="A1047" s="35" t="s">
        <v>1352</v>
      </c>
      <c r="B1047" s="32" t="s">
        <v>1090</v>
      </c>
      <c r="C1047" s="33" t="s">
        <v>21</v>
      </c>
      <c r="D1047" s="315">
        <v>2</v>
      </c>
      <c r="E1047" s="425"/>
      <c r="F1047" s="25">
        <f t="shared" si="143"/>
        <v>0</v>
      </c>
      <c r="G1047" s="323"/>
      <c r="H1047" s="323"/>
      <c r="I1047" s="324"/>
      <c r="J1047" s="318"/>
      <c r="K1047" s="318"/>
      <c r="L1047" s="319"/>
      <c r="N1047" s="319"/>
      <c r="O1047" s="319"/>
      <c r="P1047" s="319"/>
      <c r="R1047" s="319"/>
    </row>
    <row r="1048" spans="1:18" s="308" customFormat="1">
      <c r="A1048" s="306" t="s">
        <v>1353</v>
      </c>
      <c r="B1048" s="307" t="s">
        <v>1113</v>
      </c>
      <c r="C1048" s="21"/>
      <c r="D1048" s="68"/>
      <c r="E1048" s="418"/>
      <c r="F1048" s="31"/>
    </row>
    <row r="1049" spans="1:18" s="308" customFormat="1">
      <c r="A1049" s="35" t="s">
        <v>1354</v>
      </c>
      <c r="B1049" s="32" t="s">
        <v>1115</v>
      </c>
      <c r="C1049" s="33" t="s">
        <v>25</v>
      </c>
      <c r="D1049" s="315">
        <v>58</v>
      </c>
      <c r="E1049" s="425"/>
      <c r="F1049" s="25">
        <f t="shared" ref="F1049" si="144">+D1049*E1049</f>
        <v>0</v>
      </c>
    </row>
    <row r="1050" spans="1:18" s="30" customFormat="1">
      <c r="A1050" s="44" t="s">
        <v>84</v>
      </c>
      <c r="B1050" s="44" t="s">
        <v>83</v>
      </c>
      <c r="C1050" s="36"/>
      <c r="D1050" s="45"/>
      <c r="E1050" s="417"/>
      <c r="F1050" s="67">
        <f>SUM(F1051:F1068)</f>
        <v>0</v>
      </c>
      <c r="G1050" s="28"/>
      <c r="H1050" s="29"/>
      <c r="J1050" s="29"/>
      <c r="K1050" s="29"/>
      <c r="L1050" s="29"/>
      <c r="N1050" s="29"/>
    </row>
    <row r="1051" spans="1:18" s="308" customFormat="1">
      <c r="A1051" s="306" t="s">
        <v>1355</v>
      </c>
      <c r="B1051" s="307" t="s">
        <v>1150</v>
      </c>
      <c r="C1051" s="21"/>
      <c r="D1051" s="68"/>
      <c r="E1051" s="418"/>
      <c r="F1051" s="31"/>
    </row>
    <row r="1052" spans="1:18" s="308" customFormat="1">
      <c r="A1052" s="35" t="s">
        <v>1356</v>
      </c>
      <c r="B1052" s="32" t="s">
        <v>1152</v>
      </c>
      <c r="C1052" s="33" t="s">
        <v>25</v>
      </c>
      <c r="D1052" s="315">
        <v>38</v>
      </c>
      <c r="E1052" s="425"/>
      <c r="F1052" s="25">
        <f>+D1052*E1052</f>
        <v>0</v>
      </c>
    </row>
    <row r="1053" spans="1:18" s="308" customFormat="1">
      <c r="A1053" s="306" t="s">
        <v>1357</v>
      </c>
      <c r="B1053" s="307" t="s">
        <v>1059</v>
      </c>
      <c r="C1053" s="21"/>
      <c r="D1053" s="68"/>
      <c r="E1053" s="418"/>
      <c r="F1053" s="31"/>
    </row>
    <row r="1054" spans="1:18" s="308" customFormat="1">
      <c r="A1054" s="35" t="s">
        <v>1358</v>
      </c>
      <c r="B1054" s="32" t="s">
        <v>1168</v>
      </c>
      <c r="C1054" s="33" t="s">
        <v>13</v>
      </c>
      <c r="D1054" s="315">
        <v>23</v>
      </c>
      <c r="E1054" s="425"/>
      <c r="F1054" s="25">
        <f>+D1054*E1054</f>
        <v>0</v>
      </c>
    </row>
    <row r="1055" spans="1:18" s="308" customFormat="1">
      <c r="A1055" s="35" t="s">
        <v>1359</v>
      </c>
      <c r="B1055" s="32" t="s">
        <v>1063</v>
      </c>
      <c r="C1055" s="33" t="s">
        <v>13</v>
      </c>
      <c r="D1055" s="315">
        <v>1</v>
      </c>
      <c r="E1055" s="425"/>
      <c r="F1055" s="25">
        <f>+D1055*E1055</f>
        <v>0</v>
      </c>
    </row>
    <row r="1056" spans="1:18" s="308" customFormat="1">
      <c r="A1056" s="306" t="s">
        <v>1360</v>
      </c>
      <c r="B1056" s="307" t="s">
        <v>1065</v>
      </c>
      <c r="C1056" s="21"/>
      <c r="D1056" s="68"/>
      <c r="E1056" s="418"/>
      <c r="F1056" s="31"/>
    </row>
    <row r="1057" spans="1:18" s="308" customFormat="1">
      <c r="A1057" s="35" t="s">
        <v>1361</v>
      </c>
      <c r="B1057" s="32" t="s">
        <v>1067</v>
      </c>
      <c r="C1057" s="33" t="s">
        <v>14</v>
      </c>
      <c r="D1057" s="315">
        <v>31</v>
      </c>
      <c r="E1057" s="425"/>
      <c r="F1057" s="25">
        <f>+D1057*E1057</f>
        <v>0</v>
      </c>
    </row>
    <row r="1058" spans="1:18" s="337" customFormat="1" ht="25.5">
      <c r="A1058" s="306" t="s">
        <v>1362</v>
      </c>
      <c r="B1058" s="307" t="s">
        <v>1069</v>
      </c>
      <c r="C1058" s="21"/>
      <c r="D1058" s="68"/>
      <c r="E1058" s="419"/>
      <c r="F1058" s="31"/>
    </row>
    <row r="1059" spans="1:18" s="320" customFormat="1" ht="13.5">
      <c r="A1059" s="35" t="s">
        <v>1363</v>
      </c>
      <c r="B1059" s="32" t="s">
        <v>1072</v>
      </c>
      <c r="C1059" s="33" t="s">
        <v>25</v>
      </c>
      <c r="D1059" s="315">
        <v>38</v>
      </c>
      <c r="E1059" s="425"/>
      <c r="F1059" s="25">
        <f t="shared" ref="F1059" si="145">D1059*E1059</f>
        <v>0</v>
      </c>
      <c r="G1059" s="323"/>
      <c r="H1059" s="323"/>
      <c r="I1059" s="324"/>
      <c r="J1059" s="318"/>
      <c r="K1059" s="318"/>
      <c r="L1059" s="319"/>
      <c r="N1059" s="319"/>
      <c r="O1059" s="319"/>
      <c r="P1059" s="319"/>
      <c r="R1059" s="319"/>
    </row>
    <row r="1060" spans="1:18" s="337" customFormat="1">
      <c r="A1060" s="306" t="s">
        <v>1364</v>
      </c>
      <c r="B1060" s="312" t="s">
        <v>1128</v>
      </c>
      <c r="C1060" s="21"/>
      <c r="D1060" s="68"/>
      <c r="E1060" s="419"/>
      <c r="F1060" s="31"/>
    </row>
    <row r="1061" spans="1:18" s="320" customFormat="1" ht="14.25" customHeight="1">
      <c r="A1061" s="35" t="s">
        <v>1365</v>
      </c>
      <c r="B1061" s="32" t="s">
        <v>1075</v>
      </c>
      <c r="C1061" s="33" t="s">
        <v>13</v>
      </c>
      <c r="D1061" s="315">
        <v>23</v>
      </c>
      <c r="E1061" s="425"/>
      <c r="F1061" s="25">
        <f t="shared" ref="F1061" si="146">D1061*E1061</f>
        <v>0</v>
      </c>
      <c r="G1061" s="323"/>
      <c r="H1061" s="323"/>
      <c r="I1061" s="324"/>
      <c r="J1061" s="318"/>
      <c r="K1061" s="318"/>
      <c r="L1061" s="319"/>
      <c r="N1061" s="319"/>
      <c r="O1061" s="319"/>
      <c r="P1061" s="319"/>
      <c r="R1061" s="319"/>
    </row>
    <row r="1062" spans="1:18" s="337" customFormat="1" ht="38.25">
      <c r="A1062" s="306" t="s">
        <v>1366</v>
      </c>
      <c r="B1062" s="312" t="s">
        <v>1079</v>
      </c>
      <c r="C1062" s="21"/>
      <c r="D1062" s="68"/>
      <c r="E1062" s="419"/>
      <c r="F1062" s="31"/>
    </row>
    <row r="1063" spans="1:18" s="320" customFormat="1" ht="13.5">
      <c r="A1063" s="35" t="s">
        <v>1367</v>
      </c>
      <c r="B1063" s="32" t="s">
        <v>1088</v>
      </c>
      <c r="C1063" s="33" t="s">
        <v>21</v>
      </c>
      <c r="D1063" s="317">
        <v>1</v>
      </c>
      <c r="E1063" s="425"/>
      <c r="F1063" s="25">
        <f t="shared" ref="F1063:F1064" si="147">D1063*E1063</f>
        <v>0</v>
      </c>
      <c r="G1063" s="323"/>
      <c r="H1063" s="323"/>
      <c r="I1063" s="324"/>
      <c r="J1063" s="318"/>
      <c r="K1063" s="318"/>
      <c r="L1063" s="319"/>
      <c r="N1063" s="319"/>
      <c r="O1063" s="319"/>
      <c r="P1063" s="319"/>
      <c r="R1063" s="319"/>
    </row>
    <row r="1064" spans="1:18" s="320" customFormat="1" ht="13.5">
      <c r="A1064" s="35" t="s">
        <v>1368</v>
      </c>
      <c r="B1064" s="32" t="s">
        <v>1090</v>
      </c>
      <c r="C1064" s="33" t="s">
        <v>21</v>
      </c>
      <c r="D1064" s="317">
        <v>1</v>
      </c>
      <c r="E1064" s="425"/>
      <c r="F1064" s="25">
        <f t="shared" si="147"/>
        <v>0</v>
      </c>
      <c r="G1064" s="323"/>
      <c r="H1064" s="323"/>
      <c r="I1064" s="324"/>
      <c r="J1064" s="318"/>
      <c r="K1064" s="318"/>
      <c r="L1064" s="319"/>
      <c r="N1064" s="319"/>
      <c r="O1064" s="319"/>
      <c r="P1064" s="319"/>
      <c r="R1064" s="319"/>
    </row>
    <row r="1065" spans="1:18" s="320" customFormat="1" ht="13.5">
      <c r="A1065" s="306" t="s">
        <v>1369</v>
      </c>
      <c r="B1065" s="312" t="s">
        <v>2358</v>
      </c>
      <c r="C1065" s="21"/>
      <c r="D1065" s="74"/>
      <c r="E1065" s="419"/>
      <c r="F1065" s="31"/>
      <c r="G1065" s="323"/>
      <c r="H1065" s="323"/>
      <c r="I1065" s="324"/>
      <c r="J1065" s="318"/>
      <c r="K1065" s="318"/>
      <c r="L1065" s="319"/>
      <c r="N1065" s="319"/>
      <c r="O1065" s="319"/>
      <c r="P1065" s="319"/>
      <c r="R1065" s="319"/>
    </row>
    <row r="1066" spans="1:18" s="320" customFormat="1" ht="13.5">
      <c r="A1066" s="35" t="s">
        <v>1370</v>
      </c>
      <c r="B1066" s="32" t="s">
        <v>2359</v>
      </c>
      <c r="C1066" s="33" t="s">
        <v>56</v>
      </c>
      <c r="D1066" s="317">
        <v>1</v>
      </c>
      <c r="E1066" s="425"/>
      <c r="F1066" s="25">
        <f t="shared" ref="F1066" si="148">D1066*E1066</f>
        <v>0</v>
      </c>
      <c r="G1066" s="323"/>
      <c r="H1066" s="323"/>
      <c r="I1066" s="324"/>
      <c r="J1066" s="318"/>
      <c r="K1066" s="318"/>
      <c r="L1066" s="319"/>
      <c r="N1066" s="319"/>
      <c r="O1066" s="319"/>
      <c r="P1066" s="319"/>
      <c r="R1066" s="319"/>
    </row>
    <row r="1067" spans="1:18" s="308" customFormat="1">
      <c r="A1067" s="306" t="s">
        <v>2360</v>
      </c>
      <c r="B1067" s="307" t="s">
        <v>1113</v>
      </c>
      <c r="C1067" s="21"/>
      <c r="D1067" s="68"/>
      <c r="E1067" s="418"/>
      <c r="F1067" s="31"/>
    </row>
    <row r="1068" spans="1:18" s="308" customFormat="1">
      <c r="A1068" s="35" t="s">
        <v>2361</v>
      </c>
      <c r="B1068" s="32" t="s">
        <v>1115</v>
      </c>
      <c r="C1068" s="33" t="s">
        <v>25</v>
      </c>
      <c r="D1068" s="315">
        <v>38</v>
      </c>
      <c r="E1068" s="425"/>
      <c r="F1068" s="25">
        <f t="shared" ref="F1068" si="149">+D1068*E1068</f>
        <v>0</v>
      </c>
    </row>
    <row r="1069" spans="1:18" s="30" customFormat="1">
      <c r="A1069" s="44" t="s">
        <v>86</v>
      </c>
      <c r="B1069" s="44" t="s">
        <v>85</v>
      </c>
      <c r="C1069" s="36"/>
      <c r="D1069" s="45"/>
      <c r="E1069" s="417"/>
      <c r="F1069" s="67">
        <f>SUM(F1070:F1085)</f>
        <v>0</v>
      </c>
      <c r="G1069" s="28"/>
      <c r="H1069" s="29"/>
      <c r="J1069" s="29"/>
      <c r="K1069" s="29"/>
      <c r="L1069" s="29"/>
      <c r="N1069" s="29"/>
    </row>
    <row r="1070" spans="1:18" s="308" customFormat="1">
      <c r="A1070" s="312" t="s">
        <v>1371</v>
      </c>
      <c r="B1070" s="307" t="s">
        <v>1150</v>
      </c>
      <c r="C1070" s="21"/>
      <c r="D1070" s="68"/>
      <c r="E1070" s="418"/>
      <c r="F1070" s="31"/>
    </row>
    <row r="1071" spans="1:18" s="308" customFormat="1">
      <c r="A1071" s="26" t="s">
        <v>1372</v>
      </c>
      <c r="B1071" s="32" t="s">
        <v>1303</v>
      </c>
      <c r="C1071" s="33" t="s">
        <v>25</v>
      </c>
      <c r="D1071" s="315">
        <v>156</v>
      </c>
      <c r="E1071" s="425"/>
      <c r="F1071" s="25">
        <f>+D1071*E1071</f>
        <v>0</v>
      </c>
    </row>
    <row r="1072" spans="1:18" s="308" customFormat="1">
      <c r="A1072" s="312" t="s">
        <v>1373</v>
      </c>
      <c r="B1072" s="307" t="s">
        <v>1305</v>
      </c>
      <c r="C1072" s="21"/>
      <c r="D1072" s="68"/>
      <c r="E1072" s="418"/>
      <c r="F1072" s="31"/>
    </row>
    <row r="1073" spans="1:18" s="308" customFormat="1" ht="24">
      <c r="A1073" s="26" t="s">
        <v>1374</v>
      </c>
      <c r="B1073" s="32" t="s">
        <v>1375</v>
      </c>
      <c r="C1073" s="33" t="s">
        <v>13</v>
      </c>
      <c r="D1073" s="315">
        <v>160</v>
      </c>
      <c r="E1073" s="425"/>
      <c r="F1073" s="25">
        <f>+D1073*E1073</f>
        <v>0</v>
      </c>
    </row>
    <row r="1074" spans="1:18" s="308" customFormat="1">
      <c r="A1074" s="26" t="s">
        <v>1376</v>
      </c>
      <c r="B1074" s="32" t="s">
        <v>1063</v>
      </c>
      <c r="C1074" s="33" t="s">
        <v>13</v>
      </c>
      <c r="D1074" s="315">
        <v>8</v>
      </c>
      <c r="E1074" s="425"/>
      <c r="F1074" s="25">
        <f>+D1074*E1074</f>
        <v>0</v>
      </c>
    </row>
    <row r="1075" spans="1:18" s="308" customFormat="1" ht="14.25" customHeight="1">
      <c r="A1075" s="26" t="s">
        <v>1377</v>
      </c>
      <c r="B1075" s="32" t="s">
        <v>1173</v>
      </c>
      <c r="C1075" s="33" t="s">
        <v>14</v>
      </c>
      <c r="D1075" s="315">
        <v>20</v>
      </c>
      <c r="E1075" s="425"/>
      <c r="F1075" s="25">
        <f>+D1075*E1075</f>
        <v>0</v>
      </c>
    </row>
    <row r="1076" spans="1:18" s="308" customFormat="1">
      <c r="A1076" s="312" t="s">
        <v>1378</v>
      </c>
      <c r="B1076" s="307" t="s">
        <v>1065</v>
      </c>
      <c r="C1076" s="21"/>
      <c r="D1076" s="68"/>
      <c r="E1076" s="418"/>
      <c r="F1076" s="31"/>
    </row>
    <row r="1077" spans="1:18" s="308" customFormat="1">
      <c r="A1077" s="26" t="s">
        <v>1379</v>
      </c>
      <c r="B1077" s="32" t="s">
        <v>1067</v>
      </c>
      <c r="C1077" s="33" t="s">
        <v>14</v>
      </c>
      <c r="D1077" s="315">
        <v>125</v>
      </c>
      <c r="E1077" s="425"/>
      <c r="F1077" s="25">
        <f>+D1077*E1077</f>
        <v>0</v>
      </c>
    </row>
    <row r="1078" spans="1:18" s="308" customFormat="1" ht="25.5">
      <c r="A1078" s="312" t="s">
        <v>1380</v>
      </c>
      <c r="B1078" s="307" t="s">
        <v>1312</v>
      </c>
      <c r="C1078" s="21"/>
      <c r="D1078" s="68"/>
      <c r="E1078" s="418"/>
      <c r="F1078" s="31"/>
    </row>
    <row r="1079" spans="1:18" s="308" customFormat="1">
      <c r="A1079" s="26" t="s">
        <v>1381</v>
      </c>
      <c r="B1079" s="32" t="s">
        <v>1382</v>
      </c>
      <c r="C1079" s="33" t="s">
        <v>25</v>
      </c>
      <c r="D1079" s="315">
        <v>156</v>
      </c>
      <c r="E1079" s="425"/>
      <c r="F1079" s="25">
        <f>+D1079*E1079</f>
        <v>0</v>
      </c>
    </row>
    <row r="1080" spans="1:18" s="337" customFormat="1">
      <c r="A1080" s="312" t="s">
        <v>1383</v>
      </c>
      <c r="B1080" s="312" t="s">
        <v>1128</v>
      </c>
      <c r="C1080" s="21"/>
      <c r="D1080" s="68"/>
      <c r="E1080" s="419"/>
      <c r="F1080" s="31"/>
    </row>
    <row r="1081" spans="1:18" s="320" customFormat="1" ht="14.25" customHeight="1">
      <c r="A1081" s="26" t="s">
        <v>1384</v>
      </c>
      <c r="B1081" s="32" t="s">
        <v>1075</v>
      </c>
      <c r="C1081" s="33" t="s">
        <v>13</v>
      </c>
      <c r="D1081" s="315">
        <v>80</v>
      </c>
      <c r="E1081" s="425"/>
      <c r="F1081" s="25">
        <f t="shared" ref="F1081" si="150">D1081*E1081</f>
        <v>0</v>
      </c>
      <c r="G1081" s="323"/>
      <c r="H1081" s="323"/>
      <c r="I1081" s="324"/>
      <c r="J1081" s="318"/>
      <c r="K1081" s="318"/>
      <c r="L1081" s="319"/>
      <c r="N1081" s="319"/>
      <c r="O1081" s="319"/>
      <c r="P1081" s="319"/>
      <c r="R1081" s="319"/>
    </row>
    <row r="1082" spans="1:18" s="337" customFormat="1" ht="25.5">
      <c r="A1082" s="312" t="s">
        <v>1385</v>
      </c>
      <c r="B1082" s="312" t="s">
        <v>1331</v>
      </c>
      <c r="C1082" s="21"/>
      <c r="D1082" s="68"/>
      <c r="E1082" s="419"/>
      <c r="F1082" s="31"/>
    </row>
    <row r="1083" spans="1:18" s="320" customFormat="1" ht="14.25" customHeight="1">
      <c r="A1083" s="26" t="s">
        <v>1386</v>
      </c>
      <c r="B1083" s="32" t="s">
        <v>1333</v>
      </c>
      <c r="C1083" s="33" t="s">
        <v>25</v>
      </c>
      <c r="D1083" s="315">
        <v>312</v>
      </c>
      <c r="E1083" s="425"/>
      <c r="F1083" s="25">
        <f t="shared" ref="F1083" si="151">D1083*E1083</f>
        <v>0</v>
      </c>
      <c r="G1083" s="323"/>
      <c r="H1083" s="323"/>
      <c r="I1083" s="324"/>
      <c r="J1083" s="318"/>
      <c r="K1083" s="318"/>
      <c r="L1083" s="319"/>
      <c r="N1083" s="319"/>
      <c r="O1083" s="319"/>
      <c r="P1083" s="319"/>
      <c r="R1083" s="319"/>
    </row>
    <row r="1084" spans="1:18" s="337" customFormat="1" ht="38.25">
      <c r="A1084" s="312" t="s">
        <v>1387</v>
      </c>
      <c r="B1084" s="312" t="s">
        <v>1335</v>
      </c>
      <c r="C1084" s="21"/>
      <c r="D1084" s="68"/>
      <c r="E1084" s="419"/>
      <c r="F1084" s="31"/>
    </row>
    <row r="1085" spans="1:18" s="320" customFormat="1" ht="14.25" customHeight="1">
      <c r="A1085" s="26" t="s">
        <v>1388</v>
      </c>
      <c r="B1085" s="32" t="s">
        <v>1337</v>
      </c>
      <c r="C1085" s="33" t="s">
        <v>25</v>
      </c>
      <c r="D1085" s="315">
        <v>156</v>
      </c>
      <c r="E1085" s="425"/>
      <c r="F1085" s="25">
        <f t="shared" ref="F1085" si="152">D1085*E1085</f>
        <v>0</v>
      </c>
      <c r="G1085" s="323"/>
      <c r="H1085" s="323"/>
      <c r="I1085" s="324"/>
      <c r="J1085" s="318"/>
      <c r="K1085" s="318"/>
      <c r="L1085" s="319"/>
      <c r="N1085" s="319"/>
      <c r="O1085" s="319"/>
      <c r="P1085" s="319"/>
      <c r="R1085" s="319"/>
    </row>
    <row r="1086" spans="1:18" s="30" customFormat="1">
      <c r="A1086" s="44" t="s">
        <v>655</v>
      </c>
      <c r="B1086" s="44" t="s">
        <v>1389</v>
      </c>
      <c r="C1086" s="36"/>
      <c r="D1086" s="45"/>
      <c r="E1086" s="417"/>
      <c r="F1086" s="67"/>
      <c r="G1086" s="28"/>
      <c r="H1086" s="29"/>
      <c r="J1086" s="29"/>
      <c r="K1086" s="29"/>
      <c r="L1086" s="29"/>
      <c r="N1086" s="29"/>
    </row>
    <row r="1087" spans="1:18" s="30" customFormat="1">
      <c r="A1087" s="44" t="s">
        <v>656</v>
      </c>
      <c r="B1087" s="44" t="s">
        <v>358</v>
      </c>
      <c r="C1087" s="36"/>
      <c r="D1087" s="45"/>
      <c r="E1087" s="417"/>
      <c r="F1087" s="67">
        <f>SUM(F1088:F1089)</f>
        <v>0</v>
      </c>
      <c r="G1087" s="28"/>
      <c r="H1087" s="29"/>
      <c r="J1087" s="29"/>
      <c r="K1087" s="29"/>
      <c r="L1087" s="29"/>
      <c r="N1087" s="29"/>
    </row>
    <row r="1088" spans="1:18" s="322" customFormat="1">
      <c r="A1088" s="306" t="s">
        <v>657</v>
      </c>
      <c r="B1088" s="307" t="s">
        <v>378</v>
      </c>
      <c r="C1088" s="21"/>
      <c r="D1088" s="22"/>
      <c r="E1088" s="418"/>
      <c r="F1088" s="31"/>
    </row>
    <row r="1089" spans="1:17" s="320" customFormat="1" ht="24">
      <c r="A1089" s="35" t="s">
        <v>658</v>
      </c>
      <c r="B1089" s="32" t="s">
        <v>2362</v>
      </c>
      <c r="C1089" s="33" t="s">
        <v>13</v>
      </c>
      <c r="D1089" s="315">
        <v>58</v>
      </c>
      <c r="E1089" s="425"/>
      <c r="F1089" s="25">
        <f>+D1089*E1089</f>
        <v>0</v>
      </c>
      <c r="G1089" s="323"/>
      <c r="H1089" s="324"/>
      <c r="I1089" s="318"/>
      <c r="J1089" s="318"/>
      <c r="K1089" s="319"/>
      <c r="M1089" s="319"/>
      <c r="N1089" s="319"/>
      <c r="O1089" s="319"/>
      <c r="Q1089" s="319"/>
    </row>
    <row r="1090" spans="1:17" s="30" customFormat="1">
      <c r="A1090" s="44" t="s">
        <v>659</v>
      </c>
      <c r="B1090" s="44" t="s">
        <v>382</v>
      </c>
      <c r="C1090" s="36"/>
      <c r="D1090" s="56"/>
      <c r="E1090" s="417"/>
      <c r="F1090" s="67">
        <f>SUM(F1091:F1103)</f>
        <v>0</v>
      </c>
      <c r="G1090" s="28"/>
      <c r="H1090" s="29"/>
      <c r="J1090" s="29"/>
      <c r="K1090" s="29"/>
      <c r="L1090" s="29"/>
      <c r="N1090" s="29"/>
    </row>
    <row r="1091" spans="1:17" s="322" customFormat="1">
      <c r="A1091" s="306" t="s">
        <v>660</v>
      </c>
      <c r="B1091" s="307" t="s">
        <v>2363</v>
      </c>
      <c r="C1091" s="21"/>
      <c r="D1091" s="68"/>
      <c r="E1091" s="418"/>
      <c r="F1091" s="31"/>
    </row>
    <row r="1092" spans="1:17" s="320" customFormat="1" ht="13.5">
      <c r="A1092" s="26" t="s">
        <v>661</v>
      </c>
      <c r="B1092" s="32" t="s">
        <v>1681</v>
      </c>
      <c r="C1092" s="33" t="s">
        <v>14</v>
      </c>
      <c r="D1092" s="315">
        <v>385</v>
      </c>
      <c r="E1092" s="425"/>
      <c r="F1092" s="25">
        <f>+D1092*E1092</f>
        <v>0</v>
      </c>
      <c r="G1092" s="323"/>
      <c r="H1092" s="324"/>
      <c r="I1092" s="318"/>
      <c r="J1092" s="318"/>
      <c r="K1092" s="319"/>
      <c r="M1092" s="319"/>
      <c r="N1092" s="319"/>
      <c r="O1092" s="319"/>
      <c r="Q1092" s="319"/>
    </row>
    <row r="1093" spans="1:17" s="320" customFormat="1" ht="24">
      <c r="A1093" s="26" t="s">
        <v>2364</v>
      </c>
      <c r="B1093" s="32" t="s">
        <v>385</v>
      </c>
      <c r="C1093" s="33" t="s">
        <v>14</v>
      </c>
      <c r="D1093" s="315">
        <v>385</v>
      </c>
      <c r="E1093" s="425"/>
      <c r="F1093" s="25">
        <f>+D1093*E1093</f>
        <v>0</v>
      </c>
      <c r="G1093" s="323"/>
      <c r="H1093" s="324"/>
      <c r="I1093" s="318"/>
      <c r="J1093" s="318"/>
      <c r="K1093" s="319"/>
      <c r="M1093" s="319"/>
      <c r="N1093" s="319"/>
      <c r="O1093" s="319"/>
      <c r="Q1093" s="319"/>
    </row>
    <row r="1094" spans="1:17" s="320" customFormat="1" ht="242.25">
      <c r="A1094" s="306" t="s">
        <v>662</v>
      </c>
      <c r="B1094" s="307" t="s">
        <v>2365</v>
      </c>
      <c r="C1094" s="60"/>
      <c r="D1094" s="330"/>
      <c r="E1094" s="422"/>
      <c r="F1094" s="25"/>
      <c r="G1094" s="323"/>
      <c r="H1094" s="324"/>
      <c r="I1094" s="318"/>
      <c r="J1094" s="318"/>
      <c r="K1094" s="319"/>
      <c r="M1094" s="319"/>
      <c r="N1094" s="319"/>
      <c r="O1094" s="319"/>
      <c r="Q1094" s="319"/>
    </row>
    <row r="1095" spans="1:17" s="320" customFormat="1" ht="13.5">
      <c r="A1095" s="306" t="s">
        <v>663</v>
      </c>
      <c r="B1095" s="307" t="s">
        <v>1696</v>
      </c>
      <c r="C1095" s="60"/>
      <c r="D1095" s="330"/>
      <c r="E1095" s="422"/>
      <c r="F1095" s="25"/>
      <c r="G1095" s="323"/>
      <c r="H1095" s="324"/>
      <c r="I1095" s="318"/>
      <c r="J1095" s="318"/>
      <c r="K1095" s="319"/>
      <c r="M1095" s="319"/>
      <c r="N1095" s="319"/>
      <c r="O1095" s="319"/>
      <c r="Q1095" s="319"/>
    </row>
    <row r="1096" spans="1:17" s="320" customFormat="1" ht="13.5">
      <c r="A1096" s="62" t="s">
        <v>664</v>
      </c>
      <c r="B1096" s="61" t="s">
        <v>422</v>
      </c>
      <c r="C1096" s="60" t="s">
        <v>21</v>
      </c>
      <c r="D1096" s="331">
        <v>3</v>
      </c>
      <c r="E1096" s="425"/>
      <c r="F1096" s="25">
        <f t="shared" ref="F1096:F1101" si="153">+D1096*E1096</f>
        <v>0</v>
      </c>
      <c r="G1096" s="323"/>
      <c r="H1096" s="324"/>
      <c r="I1096" s="318"/>
      <c r="J1096" s="318"/>
      <c r="K1096" s="319"/>
      <c r="M1096" s="319"/>
      <c r="N1096" s="319"/>
      <c r="O1096" s="319"/>
      <c r="Q1096" s="319"/>
    </row>
    <row r="1097" spans="1:17" s="320" customFormat="1" ht="13.5">
      <c r="A1097" s="62" t="s">
        <v>665</v>
      </c>
      <c r="B1097" s="61" t="s">
        <v>423</v>
      </c>
      <c r="C1097" s="60" t="s">
        <v>21</v>
      </c>
      <c r="D1097" s="331">
        <v>3</v>
      </c>
      <c r="E1097" s="425"/>
      <c r="F1097" s="25">
        <f t="shared" si="153"/>
        <v>0</v>
      </c>
      <c r="G1097" s="323"/>
      <c r="H1097" s="324"/>
      <c r="I1097" s="318"/>
      <c r="J1097" s="318"/>
      <c r="K1097" s="319"/>
      <c r="M1097" s="319"/>
      <c r="N1097" s="319"/>
      <c r="O1097" s="319"/>
      <c r="Q1097" s="319"/>
    </row>
    <row r="1098" spans="1:17" s="320" customFormat="1" ht="13.5">
      <c r="A1098" s="62" t="s">
        <v>666</v>
      </c>
      <c r="B1098" s="61" t="s">
        <v>667</v>
      </c>
      <c r="C1098" s="60" t="s">
        <v>21</v>
      </c>
      <c r="D1098" s="331">
        <v>4</v>
      </c>
      <c r="E1098" s="425"/>
      <c r="F1098" s="25">
        <f t="shared" si="153"/>
        <v>0</v>
      </c>
      <c r="G1098" s="323"/>
      <c r="H1098" s="324"/>
      <c r="I1098" s="318"/>
      <c r="J1098" s="318"/>
      <c r="K1098" s="319"/>
      <c r="M1098" s="319"/>
      <c r="N1098" s="319"/>
      <c r="O1098" s="319"/>
      <c r="Q1098" s="319"/>
    </row>
    <row r="1099" spans="1:17" s="320" customFormat="1" ht="13.5">
      <c r="A1099" s="62" t="s">
        <v>668</v>
      </c>
      <c r="B1099" s="61" t="s">
        <v>669</v>
      </c>
      <c r="C1099" s="60" t="s">
        <v>21</v>
      </c>
      <c r="D1099" s="331">
        <v>3</v>
      </c>
      <c r="E1099" s="425"/>
      <c r="F1099" s="25">
        <f t="shared" si="153"/>
        <v>0</v>
      </c>
      <c r="G1099" s="323"/>
      <c r="H1099" s="324"/>
      <c r="I1099" s="318"/>
      <c r="J1099" s="318"/>
      <c r="K1099" s="319"/>
      <c r="M1099" s="319"/>
      <c r="N1099" s="319"/>
      <c r="O1099" s="319"/>
      <c r="Q1099" s="319"/>
    </row>
    <row r="1100" spans="1:17" s="320" customFormat="1" ht="13.5">
      <c r="A1100" s="62" t="s">
        <v>670</v>
      </c>
      <c r="B1100" s="61" t="s">
        <v>671</v>
      </c>
      <c r="C1100" s="60" t="s">
        <v>21</v>
      </c>
      <c r="D1100" s="331">
        <v>4</v>
      </c>
      <c r="E1100" s="425"/>
      <c r="F1100" s="25">
        <f t="shared" si="153"/>
        <v>0</v>
      </c>
      <c r="G1100" s="323"/>
      <c r="H1100" s="324"/>
      <c r="I1100" s="318"/>
      <c r="J1100" s="318"/>
      <c r="K1100" s="319"/>
      <c r="M1100" s="319"/>
      <c r="N1100" s="319"/>
      <c r="O1100" s="319"/>
      <c r="Q1100" s="319"/>
    </row>
    <row r="1101" spans="1:17" s="320" customFormat="1" ht="84">
      <c r="A1101" s="62" t="s">
        <v>672</v>
      </c>
      <c r="B1101" s="61" t="s">
        <v>2366</v>
      </c>
      <c r="C1101" s="60" t="s">
        <v>21</v>
      </c>
      <c r="D1101" s="331">
        <v>17</v>
      </c>
      <c r="E1101" s="425"/>
      <c r="F1101" s="25">
        <f t="shared" si="153"/>
        <v>0</v>
      </c>
      <c r="G1101" s="323"/>
      <c r="H1101" s="324"/>
      <c r="I1101" s="318"/>
      <c r="J1101" s="318"/>
      <c r="K1101" s="319"/>
      <c r="M1101" s="319"/>
      <c r="N1101" s="319"/>
      <c r="O1101" s="319"/>
      <c r="Q1101" s="319"/>
    </row>
    <row r="1102" spans="1:17" s="320" customFormat="1" ht="13.5">
      <c r="A1102" s="306" t="s">
        <v>673</v>
      </c>
      <c r="B1102" s="307" t="s">
        <v>430</v>
      </c>
      <c r="C1102" s="60"/>
      <c r="D1102" s="330"/>
      <c r="E1102" s="422"/>
      <c r="F1102" s="25"/>
      <c r="G1102" s="323"/>
      <c r="H1102" s="324"/>
      <c r="I1102" s="318"/>
      <c r="J1102" s="318"/>
      <c r="K1102" s="319"/>
      <c r="M1102" s="319"/>
      <c r="N1102" s="319"/>
      <c r="O1102" s="319"/>
      <c r="Q1102" s="319"/>
    </row>
    <row r="1103" spans="1:17" s="320" customFormat="1" ht="24">
      <c r="A1103" s="62" t="s">
        <v>674</v>
      </c>
      <c r="B1103" s="61" t="s">
        <v>432</v>
      </c>
      <c r="C1103" s="60" t="s">
        <v>21</v>
      </c>
      <c r="D1103" s="331">
        <v>51</v>
      </c>
      <c r="E1103" s="425"/>
      <c r="F1103" s="25">
        <f t="shared" ref="F1103" si="154">+D1103*E1103</f>
        <v>0</v>
      </c>
      <c r="G1103" s="323"/>
      <c r="H1103" s="324"/>
      <c r="I1103" s="318"/>
      <c r="J1103" s="318"/>
      <c r="K1103" s="319"/>
      <c r="M1103" s="319"/>
      <c r="N1103" s="319"/>
      <c r="O1103" s="319"/>
      <c r="Q1103" s="319"/>
    </row>
    <row r="1104" spans="1:17" s="308" customFormat="1">
      <c r="A1104" s="44" t="s">
        <v>675</v>
      </c>
      <c r="B1104" s="44" t="s">
        <v>435</v>
      </c>
      <c r="C1104" s="36"/>
      <c r="D1104" s="56"/>
      <c r="E1104" s="417"/>
      <c r="F1104" s="67">
        <f>SUM(F1105:F1110)</f>
        <v>0</v>
      </c>
    </row>
    <row r="1105" spans="1:17" s="308" customFormat="1" ht="38.25">
      <c r="A1105" s="311" t="s">
        <v>676</v>
      </c>
      <c r="B1105" s="312" t="s">
        <v>677</v>
      </c>
      <c r="C1105" s="21"/>
      <c r="D1105" s="68"/>
      <c r="E1105" s="419"/>
      <c r="F1105" s="31"/>
    </row>
    <row r="1106" spans="1:17" s="308" customFormat="1" ht="84">
      <c r="A1106" s="26" t="s">
        <v>678</v>
      </c>
      <c r="B1106" s="32" t="s">
        <v>2367</v>
      </c>
      <c r="C1106" s="33" t="s">
        <v>21</v>
      </c>
      <c r="D1106" s="317">
        <v>9</v>
      </c>
      <c r="E1106" s="425"/>
      <c r="F1106" s="25">
        <f t="shared" ref="F1106" si="155">+D1106*E1106</f>
        <v>0</v>
      </c>
    </row>
    <row r="1107" spans="1:17" s="320" customFormat="1" ht="25.5">
      <c r="A1107" s="306" t="s">
        <v>679</v>
      </c>
      <c r="B1107" s="306" t="s">
        <v>680</v>
      </c>
      <c r="C1107" s="60"/>
      <c r="D1107" s="331"/>
      <c r="E1107" s="422"/>
      <c r="F1107" s="25"/>
      <c r="G1107" s="323"/>
      <c r="H1107" s="324"/>
      <c r="I1107" s="318"/>
      <c r="J1107" s="318"/>
      <c r="K1107" s="319"/>
      <c r="M1107" s="319"/>
      <c r="N1107" s="319"/>
      <c r="O1107" s="319"/>
      <c r="Q1107" s="319"/>
    </row>
    <row r="1108" spans="1:17" s="320" customFormat="1" ht="108">
      <c r="A1108" s="62" t="s">
        <v>681</v>
      </c>
      <c r="B1108" s="61" t="s">
        <v>682</v>
      </c>
      <c r="C1108" s="60" t="s">
        <v>21</v>
      </c>
      <c r="D1108" s="331">
        <v>1</v>
      </c>
      <c r="E1108" s="425"/>
      <c r="F1108" s="25">
        <f t="shared" ref="F1108" si="156">+D1108*E1108</f>
        <v>0</v>
      </c>
      <c r="G1108" s="323"/>
      <c r="H1108" s="324"/>
      <c r="I1108" s="318"/>
      <c r="J1108" s="318"/>
      <c r="K1108" s="319"/>
      <c r="M1108" s="319"/>
      <c r="N1108" s="319"/>
      <c r="O1108" s="319"/>
      <c r="Q1108" s="319"/>
    </row>
    <row r="1109" spans="1:17" s="320" customFormat="1" ht="13.5">
      <c r="A1109" s="306" t="s">
        <v>683</v>
      </c>
      <c r="B1109" s="306" t="s">
        <v>684</v>
      </c>
      <c r="C1109" s="60"/>
      <c r="D1109" s="331"/>
      <c r="E1109" s="422"/>
      <c r="F1109" s="25"/>
      <c r="G1109" s="323"/>
      <c r="H1109" s="324"/>
      <c r="I1109" s="318"/>
      <c r="J1109" s="318"/>
      <c r="K1109" s="319"/>
      <c r="M1109" s="319"/>
      <c r="N1109" s="319"/>
      <c r="O1109" s="319"/>
      <c r="Q1109" s="319"/>
    </row>
    <row r="1110" spans="1:17" s="320" customFormat="1" ht="36">
      <c r="A1110" s="62" t="s">
        <v>685</v>
      </c>
      <c r="B1110" s="61" t="s">
        <v>686</v>
      </c>
      <c r="C1110" s="60" t="s">
        <v>21</v>
      </c>
      <c r="D1110" s="331">
        <v>8</v>
      </c>
      <c r="E1110" s="425"/>
      <c r="F1110" s="25">
        <f t="shared" ref="F1110" si="157">+D1110*E1110</f>
        <v>0</v>
      </c>
      <c r="G1110" s="323"/>
      <c r="H1110" s="324"/>
      <c r="I1110" s="318"/>
      <c r="J1110" s="318"/>
      <c r="K1110" s="319"/>
      <c r="M1110" s="319"/>
      <c r="N1110" s="319"/>
      <c r="O1110" s="319"/>
      <c r="Q1110" s="319"/>
    </row>
    <row r="1111" spans="1:17" s="30" customFormat="1">
      <c r="A1111" s="44" t="s">
        <v>687</v>
      </c>
      <c r="B1111" s="44" t="s">
        <v>449</v>
      </c>
      <c r="C1111" s="36"/>
      <c r="D1111" s="56"/>
      <c r="E1111" s="417"/>
      <c r="F1111" s="67">
        <f>SUM(F1112:F1113)</f>
        <v>0</v>
      </c>
      <c r="G1111" s="28"/>
      <c r="H1111" s="29"/>
      <c r="J1111" s="29"/>
      <c r="K1111" s="29"/>
      <c r="L1111" s="29"/>
      <c r="N1111" s="29"/>
    </row>
    <row r="1112" spans="1:17" s="320" customFormat="1" ht="63.75">
      <c r="A1112" s="306" t="s">
        <v>688</v>
      </c>
      <c r="B1112" s="306" t="s">
        <v>2774</v>
      </c>
      <c r="C1112" s="60"/>
      <c r="D1112" s="330"/>
      <c r="E1112" s="422"/>
      <c r="F1112" s="25"/>
      <c r="G1112" s="323"/>
      <c r="H1112" s="324"/>
      <c r="I1112" s="318"/>
      <c r="J1112" s="318"/>
      <c r="K1112" s="319"/>
      <c r="M1112" s="319"/>
      <c r="N1112" s="319"/>
      <c r="O1112" s="319"/>
      <c r="Q1112" s="319"/>
    </row>
    <row r="1113" spans="1:17" s="320" customFormat="1" ht="255">
      <c r="A1113" s="62" t="s">
        <v>689</v>
      </c>
      <c r="B1113" s="63" t="s">
        <v>2368</v>
      </c>
      <c r="C1113" s="60" t="s">
        <v>21</v>
      </c>
      <c r="D1113" s="331">
        <v>1</v>
      </c>
      <c r="E1113" s="425"/>
      <c r="F1113" s="25">
        <f t="shared" ref="F1113" si="158">+D1113*E1113</f>
        <v>0</v>
      </c>
      <c r="G1113" s="323"/>
      <c r="H1113" s="324"/>
      <c r="I1113" s="318"/>
      <c r="J1113" s="318"/>
      <c r="K1113" s="319"/>
      <c r="M1113" s="319"/>
      <c r="N1113" s="319"/>
      <c r="O1113" s="319"/>
      <c r="Q1113" s="319"/>
    </row>
    <row r="1114" spans="1:17" s="30" customFormat="1">
      <c r="A1114" s="44" t="s">
        <v>690</v>
      </c>
      <c r="B1114" s="44" t="s">
        <v>40</v>
      </c>
      <c r="C1114" s="36"/>
      <c r="D1114" s="56"/>
      <c r="E1114" s="417"/>
      <c r="F1114" s="67">
        <f>SUM(F1115:F1116)</f>
        <v>0</v>
      </c>
      <c r="G1114" s="28"/>
      <c r="H1114" s="29"/>
      <c r="J1114" s="29"/>
      <c r="K1114" s="29"/>
      <c r="L1114" s="29"/>
      <c r="N1114" s="29"/>
    </row>
    <row r="1115" spans="1:17" s="308" customFormat="1" ht="25.5">
      <c r="A1115" s="311" t="s">
        <v>691</v>
      </c>
      <c r="B1115" s="312" t="s">
        <v>237</v>
      </c>
      <c r="C1115" s="21"/>
      <c r="D1115" s="68"/>
      <c r="E1115" s="419"/>
      <c r="F1115" s="31"/>
    </row>
    <row r="1116" spans="1:17" s="308" customFormat="1">
      <c r="A1116" s="26" t="s">
        <v>692</v>
      </c>
      <c r="B1116" s="32" t="s">
        <v>238</v>
      </c>
      <c r="C1116" s="33" t="s">
        <v>13</v>
      </c>
      <c r="D1116" s="315">
        <v>28</v>
      </c>
      <c r="E1116" s="425"/>
      <c r="F1116" s="25">
        <f>+D1116*E1116</f>
        <v>0</v>
      </c>
    </row>
    <row r="1117" spans="1:17" s="316" customFormat="1">
      <c r="A1117" s="44" t="s">
        <v>693</v>
      </c>
      <c r="B1117" s="44" t="s">
        <v>2369</v>
      </c>
      <c r="C1117" s="36"/>
      <c r="D1117" s="56"/>
      <c r="E1117" s="417"/>
      <c r="F1117" s="67">
        <f>SUM(F1118:F1120)</f>
        <v>0</v>
      </c>
    </row>
    <row r="1118" spans="1:17" s="316" customFormat="1" ht="38.25">
      <c r="A1118" s="311" t="s">
        <v>694</v>
      </c>
      <c r="B1118" s="312" t="s">
        <v>2370</v>
      </c>
      <c r="C1118" s="21"/>
      <c r="D1118" s="68"/>
      <c r="E1118" s="419"/>
      <c r="F1118" s="31"/>
    </row>
    <row r="1119" spans="1:17" s="316" customFormat="1" ht="144">
      <c r="A1119" s="35" t="s">
        <v>695</v>
      </c>
      <c r="B1119" s="314" t="s">
        <v>2371</v>
      </c>
      <c r="C1119" s="33" t="s">
        <v>56</v>
      </c>
      <c r="D1119" s="317">
        <v>1</v>
      </c>
      <c r="E1119" s="425"/>
      <c r="F1119" s="25">
        <f>+D1119*E1119</f>
        <v>0</v>
      </c>
    </row>
    <row r="1120" spans="1:17" s="316" customFormat="1" ht="192">
      <c r="A1120" s="35" t="s">
        <v>696</v>
      </c>
      <c r="B1120" s="314" t="s">
        <v>2372</v>
      </c>
      <c r="C1120" s="33" t="s">
        <v>56</v>
      </c>
      <c r="D1120" s="317">
        <v>1</v>
      </c>
      <c r="E1120" s="425"/>
      <c r="F1120" s="25">
        <f>+D1120*E1120</f>
        <v>0</v>
      </c>
    </row>
    <row r="1121" spans="1:6" s="308" customFormat="1">
      <c r="A1121" s="44" t="s">
        <v>698</v>
      </c>
      <c r="B1121" s="44" t="s">
        <v>239</v>
      </c>
      <c r="C1121" s="36"/>
      <c r="D1121" s="56"/>
      <c r="E1121" s="417"/>
      <c r="F1121" s="67">
        <f>SUM(F1122:F1129)</f>
        <v>0</v>
      </c>
    </row>
    <row r="1122" spans="1:6" s="308" customFormat="1" ht="25.5">
      <c r="A1122" s="311" t="s">
        <v>2373</v>
      </c>
      <c r="B1122" s="312" t="s">
        <v>240</v>
      </c>
      <c r="C1122" s="21"/>
      <c r="D1122" s="68"/>
      <c r="E1122" s="419"/>
      <c r="F1122" s="31"/>
    </row>
    <row r="1123" spans="1:6" s="308" customFormat="1" ht="36">
      <c r="A1123" s="35" t="s">
        <v>2374</v>
      </c>
      <c r="B1123" s="32" t="s">
        <v>241</v>
      </c>
      <c r="C1123" s="33" t="s">
        <v>21</v>
      </c>
      <c r="D1123" s="317">
        <v>2</v>
      </c>
      <c r="E1123" s="425"/>
      <c r="F1123" s="25">
        <f>+D1123*E1123</f>
        <v>0</v>
      </c>
    </row>
    <row r="1124" spans="1:6" s="308" customFormat="1" ht="36">
      <c r="A1124" s="35" t="s">
        <v>2375</v>
      </c>
      <c r="B1124" s="32" t="s">
        <v>2506</v>
      </c>
      <c r="C1124" s="33" t="s">
        <v>21</v>
      </c>
      <c r="D1124" s="321">
        <v>1</v>
      </c>
      <c r="E1124" s="425"/>
      <c r="F1124" s="25">
        <f>+D1124*E1124</f>
        <v>0</v>
      </c>
    </row>
    <row r="1125" spans="1:6" s="308" customFormat="1" ht="48">
      <c r="A1125" s="35" t="s">
        <v>2377</v>
      </c>
      <c r="B1125" s="314" t="s">
        <v>2376</v>
      </c>
      <c r="C1125" s="33" t="s">
        <v>21</v>
      </c>
      <c r="D1125" s="321">
        <v>2</v>
      </c>
      <c r="E1125" s="425"/>
      <c r="F1125" s="25">
        <f>+D1125*E1125</f>
        <v>0</v>
      </c>
    </row>
    <row r="1126" spans="1:6" s="308" customFormat="1" ht="36">
      <c r="A1126" s="35" t="s">
        <v>2379</v>
      </c>
      <c r="B1126" s="32" t="s">
        <v>2378</v>
      </c>
      <c r="C1126" s="33" t="s">
        <v>21</v>
      </c>
      <c r="D1126" s="321">
        <v>1</v>
      </c>
      <c r="E1126" s="425"/>
      <c r="F1126" s="25">
        <f>+D1126*E1126</f>
        <v>0</v>
      </c>
    </row>
    <row r="1127" spans="1:6" s="308" customFormat="1" ht="48">
      <c r="A1127" s="35" t="s">
        <v>2505</v>
      </c>
      <c r="B1127" s="32" t="s">
        <v>2507</v>
      </c>
      <c r="C1127" s="33" t="s">
        <v>21</v>
      </c>
      <c r="D1127" s="321">
        <v>2</v>
      </c>
      <c r="E1127" s="425"/>
      <c r="F1127" s="25">
        <f>+D1127*E1127</f>
        <v>0</v>
      </c>
    </row>
    <row r="1128" spans="1:6" s="308" customFormat="1">
      <c r="A1128" s="311" t="s">
        <v>2380</v>
      </c>
      <c r="B1128" s="312" t="s">
        <v>242</v>
      </c>
      <c r="C1128" s="21"/>
      <c r="D1128" s="74"/>
      <c r="E1128" s="419"/>
      <c r="F1128" s="31"/>
    </row>
    <row r="1129" spans="1:6" s="308" customFormat="1" ht="36">
      <c r="A1129" s="26" t="s">
        <v>2381</v>
      </c>
      <c r="B1129" s="314" t="s">
        <v>697</v>
      </c>
      <c r="C1129" s="33" t="s">
        <v>21</v>
      </c>
      <c r="D1129" s="317">
        <v>2</v>
      </c>
      <c r="E1129" s="425"/>
      <c r="F1129" s="25">
        <f t="shared" ref="F1129" si="159">+D1129*E1129</f>
        <v>0</v>
      </c>
    </row>
    <row r="1130" spans="1:6" ht="15.75">
      <c r="A1130" s="1" t="s">
        <v>35</v>
      </c>
      <c r="B1130" s="1" t="s">
        <v>57</v>
      </c>
      <c r="C1130" s="2"/>
      <c r="D1130" s="48" t="s">
        <v>5</v>
      </c>
      <c r="E1130" s="407"/>
      <c r="F1130" s="4"/>
    </row>
    <row r="1131" spans="1:6" ht="15">
      <c r="A1131" s="40" t="s">
        <v>36</v>
      </c>
      <c r="B1131" s="40" t="s">
        <v>2638</v>
      </c>
      <c r="C1131" s="41"/>
      <c r="D1131" s="52"/>
      <c r="E1131" s="408"/>
      <c r="F1131" s="46"/>
    </row>
    <row r="1132" spans="1:6" ht="15">
      <c r="A1132" s="37" t="s">
        <v>894</v>
      </c>
      <c r="B1132" s="37" t="s">
        <v>907</v>
      </c>
      <c r="C1132" s="38"/>
      <c r="D1132" s="55" t="s">
        <v>5</v>
      </c>
      <c r="E1132" s="416"/>
      <c r="F1132" s="43">
        <f>F1139+F1158+F1165+F1183+F1190+F1199+F1214+F1219+F1228+F1237</f>
        <v>0</v>
      </c>
    </row>
    <row r="1133" spans="1:6">
      <c r="A1133" s="44" t="s">
        <v>895</v>
      </c>
      <c r="B1133" s="44" t="s">
        <v>11</v>
      </c>
      <c r="C1133" s="36"/>
      <c r="D1133" s="56"/>
      <c r="E1133" s="417"/>
      <c r="F1133" s="67"/>
    </row>
    <row r="1134" spans="1:6" ht="25.5">
      <c r="A1134" s="306" t="s">
        <v>898</v>
      </c>
      <c r="B1134" s="307" t="s">
        <v>106</v>
      </c>
      <c r="C1134" s="21"/>
      <c r="D1134" s="68"/>
      <c r="E1134" s="418"/>
      <c r="F1134" s="31"/>
    </row>
    <row r="1135" spans="1:6" ht="36">
      <c r="A1135" s="26" t="s">
        <v>896</v>
      </c>
      <c r="B1135" s="309" t="s">
        <v>23</v>
      </c>
      <c r="C1135" s="21"/>
      <c r="D1135" s="68"/>
      <c r="E1135" s="418"/>
      <c r="F1135" s="31"/>
    </row>
    <row r="1136" spans="1:6" ht="36">
      <c r="A1136" s="26" t="s">
        <v>897</v>
      </c>
      <c r="B1136" s="309" t="s">
        <v>901</v>
      </c>
      <c r="C1136" s="21"/>
      <c r="D1136" s="68"/>
      <c r="E1136" s="418"/>
      <c r="F1136" s="31"/>
    </row>
    <row r="1137" spans="1:6" ht="14.25">
      <c r="A1137" s="325" t="s">
        <v>92</v>
      </c>
      <c r="B1137" s="307" t="s">
        <v>12</v>
      </c>
      <c r="C1137" s="33"/>
      <c r="D1137" s="57"/>
      <c r="E1137" s="377"/>
      <c r="F1137" s="23"/>
    </row>
    <row r="1138" spans="1:6" ht="144">
      <c r="A1138" s="24" t="s">
        <v>899</v>
      </c>
      <c r="B1138" s="358" t="s">
        <v>55</v>
      </c>
      <c r="C1138" s="33"/>
      <c r="D1138" s="57"/>
      <c r="E1138" s="377"/>
      <c r="F1138" s="23"/>
    </row>
    <row r="1139" spans="1:6">
      <c r="A1139" s="44" t="s">
        <v>900</v>
      </c>
      <c r="B1139" s="44" t="s">
        <v>8</v>
      </c>
      <c r="C1139" s="36"/>
      <c r="D1139" s="45"/>
      <c r="E1139" s="417"/>
      <c r="F1139" s="67">
        <f>SUM(F1140:F1157)</f>
        <v>0</v>
      </c>
    </row>
    <row r="1140" spans="1:6" ht="51">
      <c r="A1140" s="306" t="s">
        <v>902</v>
      </c>
      <c r="B1140" s="359" t="s">
        <v>908</v>
      </c>
      <c r="C1140" s="360"/>
      <c r="D1140" s="361"/>
      <c r="E1140" s="361"/>
      <c r="F1140" s="362"/>
    </row>
    <row r="1141" spans="1:6" ht="24">
      <c r="A1141" s="26" t="s">
        <v>903</v>
      </c>
      <c r="B1141" s="363" t="s">
        <v>911</v>
      </c>
      <c r="C1141" s="364" t="s">
        <v>13</v>
      </c>
      <c r="D1141" s="315">
        <v>3</v>
      </c>
      <c r="E1141" s="425"/>
      <c r="F1141" s="365">
        <f>D1141*E1141</f>
        <v>0</v>
      </c>
    </row>
    <row r="1142" spans="1:6">
      <c r="A1142" s="26" t="s">
        <v>904</v>
      </c>
      <c r="B1142" s="313" t="s">
        <v>913</v>
      </c>
      <c r="C1142" s="366" t="s">
        <v>14</v>
      </c>
      <c r="D1142" s="315">
        <v>30</v>
      </c>
      <c r="E1142" s="425"/>
      <c r="F1142" s="365">
        <f t="shared" ref="F1142" si="160">D1142*E1142</f>
        <v>0</v>
      </c>
    </row>
    <row r="1143" spans="1:6" ht="38.25">
      <c r="A1143" s="306" t="s">
        <v>905</v>
      </c>
      <c r="B1143" s="359" t="s">
        <v>909</v>
      </c>
      <c r="C1143" s="360"/>
      <c r="D1143" s="361"/>
      <c r="E1143" s="361"/>
      <c r="F1143" s="362"/>
    </row>
    <row r="1144" spans="1:6" ht="24">
      <c r="A1144" s="26" t="s">
        <v>906</v>
      </c>
      <c r="B1144" s="363" t="s">
        <v>912</v>
      </c>
      <c r="C1144" s="364" t="s">
        <v>13</v>
      </c>
      <c r="D1144" s="315">
        <v>17.5</v>
      </c>
      <c r="E1144" s="425"/>
      <c r="F1144" s="365">
        <f t="shared" ref="F1144:F1145" si="161">D1144*E1144</f>
        <v>0</v>
      </c>
    </row>
    <row r="1145" spans="1:6" ht="24">
      <c r="A1145" s="26" t="s">
        <v>921</v>
      </c>
      <c r="B1145" s="367" t="s">
        <v>914</v>
      </c>
      <c r="C1145" s="368" t="s">
        <v>14</v>
      </c>
      <c r="D1145" s="315">
        <v>204</v>
      </c>
      <c r="E1145" s="425"/>
      <c r="F1145" s="365">
        <f t="shared" si="161"/>
        <v>0</v>
      </c>
    </row>
    <row r="1146" spans="1:6" ht="89.25">
      <c r="A1146" s="306" t="s">
        <v>923</v>
      </c>
      <c r="B1146" s="369" t="s">
        <v>910</v>
      </c>
      <c r="C1146" s="370"/>
      <c r="D1146" s="361"/>
      <c r="E1146" s="361"/>
      <c r="F1146" s="362"/>
    </row>
    <row r="1147" spans="1:6" ht="36">
      <c r="A1147" s="26" t="s">
        <v>924</v>
      </c>
      <c r="B1147" s="371" t="s">
        <v>915</v>
      </c>
      <c r="C1147" s="372" t="s">
        <v>13</v>
      </c>
      <c r="D1147" s="315">
        <v>10.5</v>
      </c>
      <c r="E1147" s="425"/>
      <c r="F1147" s="365">
        <f t="shared" ref="F1147:F1148" si="162">D1147*E1147</f>
        <v>0</v>
      </c>
    </row>
    <row r="1148" spans="1:6" ht="24">
      <c r="A1148" s="26" t="s">
        <v>925</v>
      </c>
      <c r="B1148" s="373" t="s">
        <v>916</v>
      </c>
      <c r="C1148" s="374" t="s">
        <v>14</v>
      </c>
      <c r="D1148" s="315">
        <v>52.6</v>
      </c>
      <c r="E1148" s="425"/>
      <c r="F1148" s="365">
        <f t="shared" si="162"/>
        <v>0</v>
      </c>
    </row>
    <row r="1149" spans="1:6" ht="76.5">
      <c r="A1149" s="306" t="s">
        <v>926</v>
      </c>
      <c r="B1149" s="375" t="s">
        <v>917</v>
      </c>
      <c r="C1149" s="376"/>
      <c r="D1149" s="377"/>
      <c r="E1149" s="377"/>
      <c r="F1149" s="357"/>
    </row>
    <row r="1150" spans="1:6">
      <c r="A1150" s="26" t="s">
        <v>927</v>
      </c>
      <c r="B1150" s="378" t="s">
        <v>918</v>
      </c>
      <c r="C1150" s="376" t="s">
        <v>20</v>
      </c>
      <c r="D1150" s="379">
        <v>1100</v>
      </c>
      <c r="E1150" s="425"/>
      <c r="F1150" s="365">
        <f t="shared" ref="F1150:F1152" si="163">D1150*E1150</f>
        <v>0</v>
      </c>
    </row>
    <row r="1151" spans="1:6">
      <c r="A1151" s="26" t="s">
        <v>928</v>
      </c>
      <c r="B1151" s="378" t="s">
        <v>919</v>
      </c>
      <c r="C1151" s="376" t="s">
        <v>20</v>
      </c>
      <c r="D1151" s="379">
        <v>1000</v>
      </c>
      <c r="E1151" s="425"/>
      <c r="F1151" s="365">
        <f t="shared" si="163"/>
        <v>0</v>
      </c>
    </row>
    <row r="1152" spans="1:6">
      <c r="A1152" s="26" t="s">
        <v>929</v>
      </c>
      <c r="B1152" s="378" t="s">
        <v>920</v>
      </c>
      <c r="C1152" s="376" t="s">
        <v>20</v>
      </c>
      <c r="D1152" s="379">
        <v>1650</v>
      </c>
      <c r="E1152" s="425"/>
      <c r="F1152" s="365">
        <f t="shared" si="163"/>
        <v>0</v>
      </c>
    </row>
    <row r="1153" spans="1:6" ht="63.75">
      <c r="A1153" s="306" t="s">
        <v>930</v>
      </c>
      <c r="B1153" s="369" t="s">
        <v>922</v>
      </c>
      <c r="C1153" s="380"/>
      <c r="D1153" s="377"/>
      <c r="E1153" s="377"/>
      <c r="F1153" s="357"/>
    </row>
    <row r="1154" spans="1:6">
      <c r="A1154" s="26" t="s">
        <v>931</v>
      </c>
      <c r="B1154" s="378" t="s">
        <v>933</v>
      </c>
      <c r="C1154" s="376" t="s">
        <v>21</v>
      </c>
      <c r="D1154" s="381">
        <v>4</v>
      </c>
      <c r="E1154" s="425"/>
      <c r="F1154" s="365">
        <f t="shared" ref="F1154:F1155" si="164">D1154*E1154</f>
        <v>0</v>
      </c>
    </row>
    <row r="1155" spans="1:6">
      <c r="A1155" s="26" t="s">
        <v>932</v>
      </c>
      <c r="B1155" s="378" t="s">
        <v>934</v>
      </c>
      <c r="C1155" s="376" t="s">
        <v>21</v>
      </c>
      <c r="D1155" s="381">
        <v>1</v>
      </c>
      <c r="E1155" s="425"/>
      <c r="F1155" s="365">
        <f t="shared" si="164"/>
        <v>0</v>
      </c>
    </row>
    <row r="1156" spans="1:6" ht="38.25">
      <c r="A1156" s="306" t="s">
        <v>996</v>
      </c>
      <c r="B1156" s="369" t="s">
        <v>998</v>
      </c>
      <c r="C1156" s="380"/>
      <c r="D1156" s="377"/>
      <c r="E1156" s="377"/>
      <c r="F1156" s="357"/>
    </row>
    <row r="1157" spans="1:6">
      <c r="A1157" s="26" t="s">
        <v>997</v>
      </c>
      <c r="B1157" s="378" t="s">
        <v>999</v>
      </c>
      <c r="C1157" s="374" t="s">
        <v>14</v>
      </c>
      <c r="D1157" s="315">
        <v>45.4</v>
      </c>
      <c r="E1157" s="425"/>
      <c r="F1157" s="365">
        <f t="shared" ref="F1157" si="165">D1157*E1157</f>
        <v>0</v>
      </c>
    </row>
    <row r="1158" spans="1:6">
      <c r="A1158" s="44" t="s">
        <v>935</v>
      </c>
      <c r="B1158" s="44" t="s">
        <v>9</v>
      </c>
      <c r="C1158" s="36"/>
      <c r="D1158" s="45"/>
      <c r="E1158" s="417"/>
      <c r="F1158" s="67">
        <f>SUM(F1159:F1164)</f>
        <v>0</v>
      </c>
    </row>
    <row r="1159" spans="1:6" ht="63.75">
      <c r="A1159" s="306" t="s">
        <v>936</v>
      </c>
      <c r="B1159" s="325" t="s">
        <v>938</v>
      </c>
      <c r="C1159" s="21"/>
      <c r="D1159" s="64"/>
      <c r="E1159" s="424"/>
      <c r="F1159" s="34"/>
    </row>
    <row r="1160" spans="1:6" ht="36">
      <c r="A1160" s="26" t="s">
        <v>937</v>
      </c>
      <c r="B1160" s="313" t="s">
        <v>941</v>
      </c>
      <c r="C1160" s="382" t="s">
        <v>14</v>
      </c>
      <c r="D1160" s="315">
        <v>90.8</v>
      </c>
      <c r="E1160" s="425"/>
      <c r="F1160" s="383">
        <f>D1160*E1160</f>
        <v>0</v>
      </c>
    </row>
    <row r="1161" spans="1:6" ht="51">
      <c r="A1161" s="306" t="s">
        <v>939</v>
      </c>
      <c r="B1161" s="384" t="s">
        <v>946</v>
      </c>
      <c r="C1161" s="385"/>
      <c r="D1161" s="386"/>
      <c r="E1161" s="386"/>
      <c r="F1161" s="387"/>
    </row>
    <row r="1162" spans="1:6" ht="24">
      <c r="A1162" s="26" t="s">
        <v>940</v>
      </c>
      <c r="B1162" s="388" t="s">
        <v>947</v>
      </c>
      <c r="C1162" s="389" t="s">
        <v>14</v>
      </c>
      <c r="D1162" s="390">
        <v>45.4</v>
      </c>
      <c r="E1162" s="425"/>
      <c r="F1162" s="391">
        <f t="shared" ref="F1162" si="166">D1162*E1162</f>
        <v>0</v>
      </c>
    </row>
    <row r="1163" spans="1:6" ht="114.75">
      <c r="A1163" s="306" t="s">
        <v>944</v>
      </c>
      <c r="B1163" s="384" t="s">
        <v>942</v>
      </c>
      <c r="C1163" s="385"/>
      <c r="D1163" s="386"/>
      <c r="E1163" s="386"/>
      <c r="F1163" s="387"/>
    </row>
    <row r="1164" spans="1:6" ht="48">
      <c r="A1164" s="26" t="s">
        <v>945</v>
      </c>
      <c r="B1164" s="388" t="s">
        <v>943</v>
      </c>
      <c r="C1164" s="389" t="s">
        <v>14</v>
      </c>
      <c r="D1164" s="390">
        <v>45.4</v>
      </c>
      <c r="E1164" s="425"/>
      <c r="F1164" s="391">
        <f t="shared" ref="F1164" si="167">D1164*E1164</f>
        <v>0</v>
      </c>
    </row>
    <row r="1165" spans="1:6">
      <c r="A1165" s="44" t="s">
        <v>948</v>
      </c>
      <c r="B1165" s="44" t="s">
        <v>977</v>
      </c>
      <c r="C1165" s="36"/>
      <c r="D1165" s="45"/>
      <c r="E1165" s="417"/>
      <c r="F1165" s="67">
        <f>SUM(F1166:F1182)</f>
        <v>0</v>
      </c>
    </row>
    <row r="1166" spans="1:6" ht="76.5">
      <c r="A1166" s="306" t="s">
        <v>949</v>
      </c>
      <c r="B1166" s="325" t="s">
        <v>1000</v>
      </c>
      <c r="C1166" s="21"/>
      <c r="D1166" s="64"/>
      <c r="E1166" s="424"/>
      <c r="F1166" s="34"/>
    </row>
    <row r="1167" spans="1:6" ht="72">
      <c r="A1167" s="26" t="s">
        <v>950</v>
      </c>
      <c r="B1167" s="313" t="s">
        <v>1001</v>
      </c>
      <c r="C1167" s="382" t="s">
        <v>14</v>
      </c>
      <c r="D1167" s="315">
        <v>45.4</v>
      </c>
      <c r="E1167" s="425"/>
      <c r="F1167" s="383">
        <f>D1167*E1167</f>
        <v>0</v>
      </c>
    </row>
    <row r="1168" spans="1:6" ht="24">
      <c r="A1168" s="26" t="s">
        <v>1002</v>
      </c>
      <c r="B1168" s="313" t="s">
        <v>1003</v>
      </c>
      <c r="C1168" s="382" t="s">
        <v>14</v>
      </c>
      <c r="D1168" s="315">
        <v>16.8</v>
      </c>
      <c r="E1168" s="425"/>
      <c r="F1168" s="383">
        <f>D1168*E1168</f>
        <v>0</v>
      </c>
    </row>
    <row r="1169" spans="1:6" ht="51">
      <c r="A1169" s="306" t="s">
        <v>957</v>
      </c>
      <c r="B1169" s="325" t="s">
        <v>1004</v>
      </c>
      <c r="C1169" s="21"/>
      <c r="D1169" s="64"/>
      <c r="E1169" s="424"/>
      <c r="F1169" s="34"/>
    </row>
    <row r="1170" spans="1:6" ht="24">
      <c r="A1170" s="26" t="s">
        <v>958</v>
      </c>
      <c r="B1170" s="313" t="s">
        <v>1471</v>
      </c>
      <c r="C1170" s="382" t="s">
        <v>14</v>
      </c>
      <c r="D1170" s="315">
        <v>45.4</v>
      </c>
      <c r="E1170" s="425"/>
      <c r="F1170" s="383">
        <f>D1170*E1170</f>
        <v>0</v>
      </c>
    </row>
    <row r="1171" spans="1:6" ht="38.25">
      <c r="A1171" s="306" t="s">
        <v>1005</v>
      </c>
      <c r="B1171" s="325" t="s">
        <v>1007</v>
      </c>
      <c r="C1171" s="21"/>
      <c r="D1171" s="64"/>
      <c r="E1171" s="424"/>
      <c r="F1171" s="34"/>
    </row>
    <row r="1172" spans="1:6" ht="24">
      <c r="A1172" s="26" t="s">
        <v>1006</v>
      </c>
      <c r="B1172" s="313" t="s">
        <v>1472</v>
      </c>
      <c r="C1172" s="382" t="s">
        <v>14</v>
      </c>
      <c r="D1172" s="315">
        <v>54</v>
      </c>
      <c r="E1172" s="425"/>
      <c r="F1172" s="383">
        <f>D1172*E1172</f>
        <v>0</v>
      </c>
    </row>
    <row r="1173" spans="1:6" ht="38.25">
      <c r="A1173" s="306" t="s">
        <v>1009</v>
      </c>
      <c r="B1173" s="384" t="s">
        <v>1008</v>
      </c>
      <c r="C1173" s="21"/>
      <c r="D1173" s="64"/>
      <c r="E1173" s="424"/>
      <c r="F1173" s="34"/>
    </row>
    <row r="1174" spans="1:6" ht="24">
      <c r="A1174" s="26" t="s">
        <v>1010</v>
      </c>
      <c r="B1174" s="313" t="s">
        <v>1473</v>
      </c>
      <c r="C1174" s="382" t="s">
        <v>14</v>
      </c>
      <c r="D1174" s="315">
        <v>45.4</v>
      </c>
      <c r="E1174" s="425"/>
      <c r="F1174" s="383">
        <f>D1174*E1174</f>
        <v>0</v>
      </c>
    </row>
    <row r="1175" spans="1:6" ht="38.25">
      <c r="A1175" s="306" t="s">
        <v>1012</v>
      </c>
      <c r="B1175" s="384" t="s">
        <v>1011</v>
      </c>
      <c r="C1175" s="21"/>
      <c r="D1175" s="64"/>
      <c r="E1175" s="424"/>
      <c r="F1175" s="34"/>
    </row>
    <row r="1176" spans="1:6">
      <c r="A1176" s="26" t="s">
        <v>1013</v>
      </c>
      <c r="B1176" s="388" t="s">
        <v>1014</v>
      </c>
      <c r="C1176" s="382" t="s">
        <v>14</v>
      </c>
      <c r="D1176" s="315">
        <v>45.4</v>
      </c>
      <c r="E1176" s="425"/>
      <c r="F1176" s="383">
        <f>D1176*E1176</f>
        <v>0</v>
      </c>
    </row>
    <row r="1177" spans="1:6" ht="76.5">
      <c r="A1177" s="306" t="s">
        <v>1015</v>
      </c>
      <c r="B1177" s="384" t="s">
        <v>2552</v>
      </c>
      <c r="C1177" s="21"/>
      <c r="D1177" s="64"/>
      <c r="E1177" s="424"/>
      <c r="F1177" s="34"/>
    </row>
    <row r="1178" spans="1:6" ht="24">
      <c r="A1178" s="26" t="s">
        <v>1016</v>
      </c>
      <c r="B1178" s="388" t="s">
        <v>1470</v>
      </c>
      <c r="C1178" s="382" t="s">
        <v>14</v>
      </c>
      <c r="D1178" s="315">
        <v>45.4</v>
      </c>
      <c r="E1178" s="425"/>
      <c r="F1178" s="383">
        <f>D1178*E1178</f>
        <v>0</v>
      </c>
    </row>
    <row r="1179" spans="1:6" ht="24">
      <c r="A1179" s="26" t="s">
        <v>1017</v>
      </c>
      <c r="B1179" s="388" t="s">
        <v>1018</v>
      </c>
      <c r="C1179" s="382" t="s">
        <v>14</v>
      </c>
      <c r="D1179" s="315">
        <v>45.4</v>
      </c>
      <c r="E1179" s="425"/>
      <c r="F1179" s="383">
        <f>D1179*E1179</f>
        <v>0</v>
      </c>
    </row>
    <row r="1180" spans="1:6" ht="63.75">
      <c r="A1180" s="306" t="s">
        <v>1404</v>
      </c>
      <c r="B1180" s="384" t="s">
        <v>1406</v>
      </c>
      <c r="C1180" s="21"/>
      <c r="D1180" s="64"/>
      <c r="E1180" s="424"/>
      <c r="F1180" s="34"/>
    </row>
    <row r="1181" spans="1:6">
      <c r="A1181" s="26" t="s">
        <v>1405</v>
      </c>
      <c r="B1181" s="388" t="s">
        <v>1408</v>
      </c>
      <c r="C1181" s="382" t="s">
        <v>21</v>
      </c>
      <c r="D1181" s="317">
        <v>2</v>
      </c>
      <c r="E1181" s="425"/>
      <c r="F1181" s="383">
        <f>D1181*E1181</f>
        <v>0</v>
      </c>
    </row>
    <row r="1182" spans="1:6" ht="24">
      <c r="A1182" s="26" t="s">
        <v>1407</v>
      </c>
      <c r="B1182" s="388" t="s">
        <v>1409</v>
      </c>
      <c r="C1182" s="382" t="s">
        <v>56</v>
      </c>
      <c r="D1182" s="317">
        <v>2</v>
      </c>
      <c r="E1182" s="425"/>
      <c r="F1182" s="383">
        <f>D1182*E1182</f>
        <v>0</v>
      </c>
    </row>
    <row r="1183" spans="1:6">
      <c r="A1183" s="44" t="s">
        <v>951</v>
      </c>
      <c r="B1183" s="44" t="s">
        <v>955</v>
      </c>
      <c r="C1183" s="36"/>
      <c r="D1183" s="45"/>
      <c r="E1183" s="417"/>
      <c r="F1183" s="67">
        <f>SUM(F1184:F1189)</f>
        <v>0</v>
      </c>
    </row>
    <row r="1184" spans="1:6" ht="191.25">
      <c r="A1184" s="306" t="s">
        <v>965</v>
      </c>
      <c r="B1184" s="325" t="s">
        <v>959</v>
      </c>
      <c r="C1184" s="21"/>
      <c r="D1184" s="315"/>
      <c r="E1184" s="424"/>
      <c r="F1184" s="34"/>
    </row>
    <row r="1185" spans="1:6">
      <c r="A1185" s="26" t="s">
        <v>966</v>
      </c>
      <c r="B1185" s="313" t="s">
        <v>956</v>
      </c>
      <c r="C1185" s="382" t="s">
        <v>21</v>
      </c>
      <c r="D1185" s="317">
        <v>6</v>
      </c>
      <c r="E1185" s="425"/>
      <c r="F1185" s="383">
        <f>D1185*E1185</f>
        <v>0</v>
      </c>
    </row>
    <row r="1186" spans="1:6" ht="76.5">
      <c r="A1186" s="306" t="s">
        <v>2382</v>
      </c>
      <c r="B1186" s="307" t="s">
        <v>960</v>
      </c>
      <c r="C1186" s="21"/>
      <c r="D1186" s="317"/>
      <c r="E1186" s="424"/>
      <c r="F1186" s="34"/>
    </row>
    <row r="1187" spans="1:6" ht="108">
      <c r="A1187" s="26" t="s">
        <v>2383</v>
      </c>
      <c r="B1187" s="313" t="s">
        <v>976</v>
      </c>
      <c r="C1187" s="382" t="s">
        <v>21</v>
      </c>
      <c r="D1187" s="317">
        <v>2</v>
      </c>
      <c r="E1187" s="425"/>
      <c r="F1187" s="383">
        <f>D1187*E1187</f>
        <v>0</v>
      </c>
    </row>
    <row r="1188" spans="1:6" ht="96">
      <c r="A1188" s="26" t="s">
        <v>2384</v>
      </c>
      <c r="B1188" s="313" t="s">
        <v>961</v>
      </c>
      <c r="C1188" s="382" t="s">
        <v>21</v>
      </c>
      <c r="D1188" s="317">
        <v>1</v>
      </c>
      <c r="E1188" s="425"/>
      <c r="F1188" s="383">
        <f>D1188*E1188</f>
        <v>0</v>
      </c>
    </row>
    <row r="1189" spans="1:6" ht="96">
      <c r="A1189" s="26" t="s">
        <v>2385</v>
      </c>
      <c r="B1189" s="313" t="s">
        <v>962</v>
      </c>
      <c r="C1189" s="382" t="s">
        <v>21</v>
      </c>
      <c r="D1189" s="317">
        <v>2</v>
      </c>
      <c r="E1189" s="425"/>
      <c r="F1189" s="383">
        <f>D1189*E1189</f>
        <v>0</v>
      </c>
    </row>
    <row r="1190" spans="1:6">
      <c r="A1190" s="44" t="s">
        <v>967</v>
      </c>
      <c r="B1190" s="44" t="s">
        <v>953</v>
      </c>
      <c r="C1190" s="36"/>
      <c r="D1190" s="45"/>
      <c r="E1190" s="417"/>
      <c r="F1190" s="67">
        <f>SUM(F1191:F1198)</f>
        <v>0</v>
      </c>
    </row>
    <row r="1191" spans="1:6" ht="140.25">
      <c r="A1191" s="306" t="s">
        <v>968</v>
      </c>
      <c r="B1191" s="325" t="s">
        <v>2486</v>
      </c>
      <c r="C1191" s="21"/>
      <c r="D1191" s="64"/>
      <c r="E1191" s="424"/>
      <c r="F1191" s="34"/>
    </row>
    <row r="1192" spans="1:6" ht="24">
      <c r="A1192" s="26" t="s">
        <v>969</v>
      </c>
      <c r="B1192" s="313" t="s">
        <v>979</v>
      </c>
      <c r="C1192" s="382" t="s">
        <v>14</v>
      </c>
      <c r="D1192" s="315">
        <v>95</v>
      </c>
      <c r="E1192" s="425"/>
      <c r="F1192" s="383">
        <f>D1192*E1192</f>
        <v>0</v>
      </c>
    </row>
    <row r="1193" spans="1:6">
      <c r="A1193" s="26" t="s">
        <v>2386</v>
      </c>
      <c r="B1193" s="313" t="s">
        <v>978</v>
      </c>
      <c r="C1193" s="382" t="s">
        <v>14</v>
      </c>
      <c r="D1193" s="315">
        <v>6.6</v>
      </c>
      <c r="E1193" s="425"/>
      <c r="F1193" s="383">
        <f>D1193*E1193</f>
        <v>0</v>
      </c>
    </row>
    <row r="1194" spans="1:6" ht="36">
      <c r="A1194" s="26" t="s">
        <v>2387</v>
      </c>
      <c r="B1194" s="313" t="s">
        <v>980</v>
      </c>
      <c r="C1194" s="382" t="s">
        <v>14</v>
      </c>
      <c r="D1194" s="310">
        <v>80</v>
      </c>
      <c r="E1194" s="425"/>
      <c r="F1194" s="383">
        <f>D1194*E1194</f>
        <v>0</v>
      </c>
    </row>
    <row r="1195" spans="1:6">
      <c r="A1195" s="26" t="s">
        <v>2388</v>
      </c>
      <c r="B1195" s="313" t="s">
        <v>981</v>
      </c>
      <c r="C1195" s="382" t="s">
        <v>14</v>
      </c>
      <c r="D1195" s="310">
        <v>7.5</v>
      </c>
      <c r="E1195" s="425"/>
      <c r="F1195" s="383">
        <f>D1195*E1195</f>
        <v>0</v>
      </c>
    </row>
    <row r="1196" spans="1:6" ht="38.25">
      <c r="A1196" s="306" t="s">
        <v>2487</v>
      </c>
      <c r="B1196" s="325" t="s">
        <v>2491</v>
      </c>
      <c r="C1196" s="21"/>
      <c r="D1196" s="64"/>
      <c r="E1196" s="424"/>
      <c r="F1196" s="34"/>
    </row>
    <row r="1197" spans="1:6" ht="24">
      <c r="A1197" s="26" t="s">
        <v>2488</v>
      </c>
      <c r="B1197" s="313" t="s">
        <v>2490</v>
      </c>
      <c r="C1197" s="382" t="s">
        <v>14</v>
      </c>
      <c r="D1197" s="310">
        <v>85</v>
      </c>
      <c r="E1197" s="425"/>
      <c r="F1197" s="383">
        <f>D1197*E1197</f>
        <v>0</v>
      </c>
    </row>
    <row r="1198" spans="1:6" ht="24">
      <c r="A1198" s="26" t="s">
        <v>2489</v>
      </c>
      <c r="B1198" s="313" t="s">
        <v>2492</v>
      </c>
      <c r="C1198" s="382" t="s">
        <v>14</v>
      </c>
      <c r="D1198" s="310">
        <v>58</v>
      </c>
      <c r="E1198" s="425"/>
      <c r="F1198" s="383">
        <f>D1198*E1198</f>
        <v>0</v>
      </c>
    </row>
    <row r="1199" spans="1:6">
      <c r="A1199" s="44" t="s">
        <v>970</v>
      </c>
      <c r="B1199" s="44" t="s">
        <v>10</v>
      </c>
      <c r="C1199" s="36"/>
      <c r="D1199" s="45"/>
      <c r="E1199" s="417"/>
      <c r="F1199" s="67">
        <f>SUM(F1200:F1213)</f>
        <v>0</v>
      </c>
    </row>
    <row r="1200" spans="1:6" ht="153">
      <c r="A1200" s="306" t="s">
        <v>971</v>
      </c>
      <c r="B1200" s="307" t="s">
        <v>986</v>
      </c>
      <c r="C1200" s="21"/>
      <c r="D1200" s="64"/>
      <c r="E1200" s="424"/>
      <c r="F1200" s="34"/>
    </row>
    <row r="1201" spans="1:6" ht="60">
      <c r="A1201" s="26" t="s">
        <v>972</v>
      </c>
      <c r="B1201" s="392" t="s">
        <v>982</v>
      </c>
      <c r="C1201" s="382" t="s">
        <v>14</v>
      </c>
      <c r="D1201" s="315">
        <v>41.5</v>
      </c>
      <c r="E1201" s="425"/>
      <c r="F1201" s="383">
        <f>D1201*E1201</f>
        <v>0</v>
      </c>
    </row>
    <row r="1202" spans="1:6" ht="165.75">
      <c r="A1202" s="306" t="s">
        <v>2389</v>
      </c>
      <c r="B1202" s="307" t="s">
        <v>984</v>
      </c>
      <c r="C1202" s="21"/>
      <c r="D1202" s="64"/>
      <c r="E1202" s="424"/>
      <c r="F1202" s="34"/>
    </row>
    <row r="1203" spans="1:6" ht="84">
      <c r="A1203" s="26" t="s">
        <v>2390</v>
      </c>
      <c r="B1203" s="392" t="s">
        <v>983</v>
      </c>
      <c r="C1203" s="382" t="s">
        <v>14</v>
      </c>
      <c r="D1203" s="315">
        <v>7.2</v>
      </c>
      <c r="E1203" s="425"/>
      <c r="F1203" s="383">
        <f>D1203*E1203</f>
        <v>0</v>
      </c>
    </row>
    <row r="1204" spans="1:6" ht="178.5">
      <c r="A1204" s="306" t="s">
        <v>2391</v>
      </c>
      <c r="B1204" s="307" t="s">
        <v>985</v>
      </c>
      <c r="C1204" s="21"/>
      <c r="D1204" s="64"/>
      <c r="E1204" s="424"/>
      <c r="F1204" s="34"/>
    </row>
    <row r="1205" spans="1:6" ht="60">
      <c r="A1205" s="26" t="s">
        <v>2392</v>
      </c>
      <c r="B1205" s="392" t="s">
        <v>987</v>
      </c>
      <c r="C1205" s="382" t="s">
        <v>14</v>
      </c>
      <c r="D1205" s="315">
        <v>13.8</v>
      </c>
      <c r="E1205" s="425"/>
      <c r="F1205" s="383">
        <f>D1205*E1205</f>
        <v>0</v>
      </c>
    </row>
    <row r="1206" spans="1:6" ht="25.5">
      <c r="A1206" s="306" t="s">
        <v>2393</v>
      </c>
      <c r="B1206" s="307" t="s">
        <v>988</v>
      </c>
      <c r="C1206" s="21"/>
      <c r="D1206" s="64"/>
      <c r="E1206" s="424"/>
      <c r="F1206" s="34"/>
    </row>
    <row r="1207" spans="1:6" ht="36">
      <c r="A1207" s="26" t="s">
        <v>2394</v>
      </c>
      <c r="B1207" s="393" t="s">
        <v>989</v>
      </c>
      <c r="C1207" s="394" t="s">
        <v>25</v>
      </c>
      <c r="D1207" s="315">
        <v>6.2</v>
      </c>
      <c r="E1207" s="425"/>
      <c r="F1207" s="383">
        <f t="shared" ref="F1207:F1213" si="168">D1207*E1207</f>
        <v>0</v>
      </c>
    </row>
    <row r="1208" spans="1:6">
      <c r="A1208" s="26" t="s">
        <v>2395</v>
      </c>
      <c r="B1208" s="395" t="s">
        <v>990</v>
      </c>
      <c r="C1208" s="382" t="s">
        <v>21</v>
      </c>
      <c r="D1208" s="317">
        <v>2</v>
      </c>
      <c r="E1208" s="425"/>
      <c r="F1208" s="383">
        <f t="shared" si="168"/>
        <v>0</v>
      </c>
    </row>
    <row r="1209" spans="1:6">
      <c r="A1209" s="26" t="s">
        <v>2396</v>
      </c>
      <c r="B1209" s="393" t="s">
        <v>991</v>
      </c>
      <c r="C1209" s="382" t="s">
        <v>21</v>
      </c>
      <c r="D1209" s="317">
        <v>1</v>
      </c>
      <c r="E1209" s="425"/>
      <c r="F1209" s="383">
        <f t="shared" si="168"/>
        <v>0</v>
      </c>
    </row>
    <row r="1210" spans="1:6">
      <c r="A1210" s="26" t="s">
        <v>2397</v>
      </c>
      <c r="B1210" s="395" t="s">
        <v>992</v>
      </c>
      <c r="C1210" s="382" t="s">
        <v>21</v>
      </c>
      <c r="D1210" s="317">
        <v>2</v>
      </c>
      <c r="E1210" s="425"/>
      <c r="F1210" s="383">
        <f t="shared" si="168"/>
        <v>0</v>
      </c>
    </row>
    <row r="1211" spans="1:6" ht="36">
      <c r="A1211" s="26" t="s">
        <v>2398</v>
      </c>
      <c r="B1211" s="393" t="s">
        <v>993</v>
      </c>
      <c r="C1211" s="394" t="s">
        <v>25</v>
      </c>
      <c r="D1211" s="315">
        <v>4</v>
      </c>
      <c r="E1211" s="425"/>
      <c r="F1211" s="383">
        <f t="shared" si="168"/>
        <v>0</v>
      </c>
    </row>
    <row r="1212" spans="1:6" ht="48">
      <c r="A1212" s="26" t="s">
        <v>2399</v>
      </c>
      <c r="B1212" s="393" t="s">
        <v>994</v>
      </c>
      <c r="C1212" s="394" t="s">
        <v>14</v>
      </c>
      <c r="D1212" s="315">
        <v>2</v>
      </c>
      <c r="E1212" s="425"/>
      <c r="F1212" s="383">
        <f t="shared" si="168"/>
        <v>0</v>
      </c>
    </row>
    <row r="1213" spans="1:6">
      <c r="A1213" s="26" t="s">
        <v>2400</v>
      </c>
      <c r="B1213" s="393" t="s">
        <v>995</v>
      </c>
      <c r="C1213" s="394" t="s">
        <v>25</v>
      </c>
      <c r="D1213" s="315">
        <v>8</v>
      </c>
      <c r="E1213" s="425"/>
      <c r="F1213" s="383">
        <f t="shared" si="168"/>
        <v>0</v>
      </c>
    </row>
    <row r="1214" spans="1:6">
      <c r="A1214" s="44" t="s">
        <v>973</v>
      </c>
      <c r="B1214" s="44" t="s">
        <v>954</v>
      </c>
      <c r="C1214" s="36"/>
      <c r="D1214" s="45"/>
      <c r="E1214" s="417"/>
      <c r="F1214" s="67">
        <f>SUM(F1215:F1218)</f>
        <v>0</v>
      </c>
    </row>
    <row r="1215" spans="1:6" ht="102">
      <c r="A1215" s="306" t="s">
        <v>974</v>
      </c>
      <c r="B1215" s="307" t="s">
        <v>963</v>
      </c>
      <c r="C1215" s="21"/>
      <c r="D1215" s="64"/>
      <c r="E1215" s="424"/>
      <c r="F1215" s="34"/>
    </row>
    <row r="1216" spans="1:6" ht="108">
      <c r="A1216" s="26" t="s">
        <v>975</v>
      </c>
      <c r="B1216" s="313" t="s">
        <v>964</v>
      </c>
      <c r="C1216" s="382" t="s">
        <v>21</v>
      </c>
      <c r="D1216" s="317">
        <v>2</v>
      </c>
      <c r="E1216" s="425"/>
      <c r="F1216" s="383">
        <f>D1216*E1216</f>
        <v>0</v>
      </c>
    </row>
    <row r="1217" spans="1:6" ht="38.25">
      <c r="A1217" s="306" t="s">
        <v>974</v>
      </c>
      <c r="B1217" s="307" t="s">
        <v>1019</v>
      </c>
      <c r="C1217" s="21"/>
      <c r="D1217" s="93"/>
      <c r="E1217" s="424"/>
      <c r="F1217" s="34"/>
    </row>
    <row r="1218" spans="1:6" ht="60">
      <c r="A1218" s="26" t="s">
        <v>975</v>
      </c>
      <c r="B1218" s="313" t="s">
        <v>1020</v>
      </c>
      <c r="C1218" s="382" t="s">
        <v>56</v>
      </c>
      <c r="D1218" s="317">
        <v>2</v>
      </c>
      <c r="E1218" s="425"/>
      <c r="F1218" s="383">
        <f>D1218*E1218</f>
        <v>0</v>
      </c>
    </row>
    <row r="1219" spans="1:6">
      <c r="A1219" s="44" t="s">
        <v>1029</v>
      </c>
      <c r="B1219" s="44" t="s">
        <v>952</v>
      </c>
      <c r="C1219" s="36"/>
      <c r="D1219" s="45"/>
      <c r="E1219" s="417"/>
      <c r="F1219" s="67">
        <f>SUM(F1220:F1227)</f>
        <v>0</v>
      </c>
    </row>
    <row r="1220" spans="1:6" ht="178.5">
      <c r="A1220" s="306" t="s">
        <v>1032</v>
      </c>
      <c r="B1220" s="325" t="s">
        <v>1021</v>
      </c>
      <c r="C1220" s="21"/>
      <c r="D1220" s="64"/>
      <c r="E1220" s="424"/>
      <c r="F1220" s="34"/>
    </row>
    <row r="1221" spans="1:6" ht="48">
      <c r="A1221" s="26" t="s">
        <v>1033</v>
      </c>
      <c r="B1221" s="313" t="s">
        <v>1023</v>
      </c>
      <c r="C1221" s="382" t="s">
        <v>14</v>
      </c>
      <c r="D1221" s="315">
        <v>34</v>
      </c>
      <c r="E1221" s="425"/>
      <c r="F1221" s="383">
        <f>D1221*E1221</f>
        <v>0</v>
      </c>
    </row>
    <row r="1222" spans="1:6" ht="48">
      <c r="A1222" s="26" t="s">
        <v>1034</v>
      </c>
      <c r="B1222" s="313" t="s">
        <v>1024</v>
      </c>
      <c r="C1222" s="382" t="s">
        <v>14</v>
      </c>
      <c r="D1222" s="315">
        <v>9</v>
      </c>
      <c r="E1222" s="425"/>
      <c r="F1222" s="383">
        <f>D1222*E1222</f>
        <v>0</v>
      </c>
    </row>
    <row r="1223" spans="1:6" ht="48">
      <c r="A1223" s="26" t="s">
        <v>1035</v>
      </c>
      <c r="B1223" s="396" t="s">
        <v>1022</v>
      </c>
      <c r="C1223" s="394" t="s">
        <v>25</v>
      </c>
      <c r="D1223" s="315">
        <v>34.5</v>
      </c>
      <c r="E1223" s="425"/>
      <c r="F1223" s="383">
        <f>D1223*E1223</f>
        <v>0</v>
      </c>
    </row>
    <row r="1224" spans="1:6" ht="63.75">
      <c r="A1224" s="306" t="s">
        <v>1039</v>
      </c>
      <c r="B1224" s="307" t="s">
        <v>1025</v>
      </c>
      <c r="C1224" s="394"/>
      <c r="D1224" s="64"/>
      <c r="E1224" s="424"/>
      <c r="F1224" s="34"/>
    </row>
    <row r="1225" spans="1:6" ht="60">
      <c r="A1225" s="26" t="s">
        <v>1040</v>
      </c>
      <c r="B1225" s="309" t="s">
        <v>1026</v>
      </c>
      <c r="C1225" s="397" t="s">
        <v>14</v>
      </c>
      <c r="D1225" s="315">
        <v>9</v>
      </c>
      <c r="E1225" s="425"/>
      <c r="F1225" s="383">
        <f>D1225*E1225</f>
        <v>0</v>
      </c>
    </row>
    <row r="1226" spans="1:6" ht="165.75">
      <c r="A1226" s="306" t="s">
        <v>2401</v>
      </c>
      <c r="B1226" s="307" t="s">
        <v>1027</v>
      </c>
      <c r="C1226" s="398"/>
      <c r="D1226" s="399"/>
      <c r="E1226" s="399"/>
      <c r="F1226" s="400"/>
    </row>
    <row r="1227" spans="1:6" ht="48">
      <c r="A1227" s="26" t="s">
        <v>2402</v>
      </c>
      <c r="B1227" s="401" t="s">
        <v>1028</v>
      </c>
      <c r="C1227" s="397" t="s">
        <v>14</v>
      </c>
      <c r="D1227" s="402">
        <v>38.799999999999997</v>
      </c>
      <c r="E1227" s="425"/>
      <c r="F1227" s="403">
        <f t="shared" ref="F1227" si="169">+E1227*D1227</f>
        <v>0</v>
      </c>
    </row>
    <row r="1228" spans="1:6">
      <c r="A1228" s="44" t="s">
        <v>2403</v>
      </c>
      <c r="B1228" s="44" t="s">
        <v>1030</v>
      </c>
      <c r="C1228" s="36"/>
      <c r="D1228" s="45"/>
      <c r="E1228" s="417"/>
      <c r="F1228" s="67">
        <f>SUM(F1229:F1236)</f>
        <v>0</v>
      </c>
    </row>
    <row r="1229" spans="1:6" ht="25.5">
      <c r="A1229" s="306" t="s">
        <v>2404</v>
      </c>
      <c r="B1229" s="325" t="s">
        <v>1031</v>
      </c>
      <c r="C1229" s="21"/>
      <c r="D1229" s="64"/>
      <c r="E1229" s="424"/>
      <c r="F1229" s="34"/>
    </row>
    <row r="1230" spans="1:6">
      <c r="A1230" s="26" t="s">
        <v>2405</v>
      </c>
      <c r="B1230" s="313" t="s">
        <v>1036</v>
      </c>
      <c r="C1230" s="382" t="s">
        <v>14</v>
      </c>
      <c r="D1230" s="315">
        <v>60</v>
      </c>
      <c r="E1230" s="425"/>
      <c r="F1230" s="383">
        <f>D1230*E1230</f>
        <v>0</v>
      </c>
    </row>
    <row r="1231" spans="1:6" ht="24">
      <c r="A1231" s="26" t="s">
        <v>2406</v>
      </c>
      <c r="B1231" s="313" t="s">
        <v>1037</v>
      </c>
      <c r="C1231" s="382" t="s">
        <v>14</v>
      </c>
      <c r="D1231" s="315">
        <v>60</v>
      </c>
      <c r="E1231" s="425"/>
      <c r="F1231" s="383">
        <f>D1231*E1231</f>
        <v>0</v>
      </c>
    </row>
    <row r="1232" spans="1:6" ht="24">
      <c r="A1232" s="26" t="s">
        <v>2407</v>
      </c>
      <c r="B1232" s="313" t="s">
        <v>1038</v>
      </c>
      <c r="C1232" s="382" t="s">
        <v>14</v>
      </c>
      <c r="D1232" s="315">
        <v>44</v>
      </c>
      <c r="E1232" s="425"/>
      <c r="F1232" s="383">
        <f>D1232*E1232</f>
        <v>0</v>
      </c>
    </row>
    <row r="1233" spans="1:6" ht="51">
      <c r="A1233" s="306" t="s">
        <v>2408</v>
      </c>
      <c r="B1233" s="325" t="s">
        <v>1041</v>
      </c>
      <c r="C1233" s="21"/>
      <c r="D1233" s="64"/>
      <c r="E1233" s="424"/>
      <c r="F1233" s="34"/>
    </row>
    <row r="1234" spans="1:6">
      <c r="A1234" s="26" t="s">
        <v>2409</v>
      </c>
      <c r="B1234" s="313" t="s">
        <v>1042</v>
      </c>
      <c r="C1234" s="382" t="s">
        <v>14</v>
      </c>
      <c r="D1234" s="315">
        <v>84</v>
      </c>
      <c r="E1234" s="425"/>
      <c r="F1234" s="383">
        <f>D1234*E1234</f>
        <v>0</v>
      </c>
    </row>
    <row r="1235" spans="1:6" ht="24">
      <c r="A1235" s="26" t="s">
        <v>2410</v>
      </c>
      <c r="B1235" s="313" t="s">
        <v>1043</v>
      </c>
      <c r="C1235" s="382" t="s">
        <v>14</v>
      </c>
      <c r="D1235" s="315">
        <v>36</v>
      </c>
      <c r="E1235" s="425"/>
      <c r="F1235" s="383">
        <f>D1235*E1235</f>
        <v>0</v>
      </c>
    </row>
    <row r="1236" spans="1:6">
      <c r="A1236" s="26" t="s">
        <v>2411</v>
      </c>
      <c r="B1236" s="313" t="s">
        <v>1044</v>
      </c>
      <c r="C1236" s="382" t="s">
        <v>14</v>
      </c>
      <c r="D1236" s="315">
        <v>44</v>
      </c>
      <c r="E1236" s="425"/>
      <c r="F1236" s="383">
        <f>D1236*E1236</f>
        <v>0</v>
      </c>
    </row>
    <row r="1237" spans="1:6">
      <c r="A1237" s="44" t="s">
        <v>2481</v>
      </c>
      <c r="B1237" s="44" t="s">
        <v>176</v>
      </c>
      <c r="C1237" s="36"/>
      <c r="D1237" s="45"/>
      <c r="E1237" s="417"/>
      <c r="F1237" s="67">
        <f>SUM(F1238:F1241)</f>
        <v>0</v>
      </c>
    </row>
    <row r="1238" spans="1:6" ht="38.25">
      <c r="A1238" s="20" t="s">
        <v>2482</v>
      </c>
      <c r="B1238" s="404" t="s">
        <v>1621</v>
      </c>
      <c r="C1238" s="33"/>
      <c r="D1238" s="57"/>
      <c r="E1238" s="377"/>
      <c r="F1238" s="23"/>
    </row>
    <row r="1239" spans="1:6">
      <c r="A1239" s="24" t="s">
        <v>2483</v>
      </c>
      <c r="B1239" s="358" t="s">
        <v>1622</v>
      </c>
      <c r="C1239" s="33" t="s">
        <v>21</v>
      </c>
      <c r="D1239" s="58">
        <v>1</v>
      </c>
      <c r="E1239" s="425"/>
      <c r="F1239" s="25">
        <f>D1239*E1239</f>
        <v>0</v>
      </c>
    </row>
    <row r="1240" spans="1:6" ht="38.25">
      <c r="A1240" s="20" t="s">
        <v>2484</v>
      </c>
      <c r="B1240" s="20" t="s">
        <v>24</v>
      </c>
      <c r="C1240" s="21"/>
      <c r="D1240" s="68"/>
      <c r="E1240" s="377"/>
      <c r="F1240" s="23"/>
    </row>
    <row r="1241" spans="1:6">
      <c r="A1241" s="24" t="s">
        <v>2485</v>
      </c>
      <c r="B1241" s="313" t="s">
        <v>1410</v>
      </c>
      <c r="C1241" s="382" t="s">
        <v>14</v>
      </c>
      <c r="D1241" s="315">
        <v>44</v>
      </c>
      <c r="E1241" s="425"/>
      <c r="F1241" s="383">
        <f>D1241*E1241</f>
        <v>0</v>
      </c>
    </row>
  </sheetData>
  <sheetProtection algorithmName="SHA-512" hashValue="9QSzSE/c1HiNvUSY5eaERNu0Id3/vxFPyGi70mMb+EQgIpI4HlQlf0RkKPRZPv5BEv4uycThDbqAWr8fRBOwdw==" saltValue="BdTE4QRRCoNqJkmJbnnVjQ==" spinCount="100000" sheet="1" selectLockedCells="1"/>
  <phoneticPr fontId="88" type="noConversion"/>
  <pageMargins left="0.39370078740157483" right="0.39370078740157483" top="0.98425196850393704" bottom="0.39370078740157483" header="0.31496062992125984" footer="0.11811023622047245"/>
  <pageSetup paperSize="9" fitToHeight="0" orientation="landscape" r:id="rId1"/>
  <headerFooter>
    <oddHeader>&amp;L&amp;"Arial,Krepko poševno"&amp;8investitor: MOL&amp;C&amp;"Arial,Krepko poševno"&amp;8&amp;F&amp;R&amp;"Arial,Krepko poševno"&amp;8objekt: KOPALIŠČE ILIRIJA</oddHeader>
    <oddFooter>&amp;L&amp;"-,Krepko ležeče"&amp;8&amp;A&amp;C&amp;"-,Krepko ležeče"&amp;9&amp;G&amp;R&amp;"-,Krepko ležeče"&amp;P&amp;"-,Ležeče"&amp;9/&amp;N</oddFooter>
  </headerFooter>
  <rowBreaks count="11" manualBreakCount="11">
    <brk id="21" max="16383" man="1"/>
    <brk id="125" max="16383" man="1"/>
    <brk id="174" max="16383" man="1"/>
    <brk id="278" max="16383" man="1"/>
    <brk id="316" max="16383" man="1"/>
    <brk id="564" max="16383" man="1"/>
    <brk id="674" max="16383" man="1"/>
    <brk id="798" max="16383" man="1"/>
    <brk id="814" max="16383" man="1"/>
    <brk id="988" max="16383" man="1"/>
    <brk id="1129" max="16383"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5E9ED6-9494-452E-9D20-9462E3AA5D81}">
  <sheetPr>
    <tabColor theme="7" tint="0.79998168889431442"/>
    <pageSetUpPr fitToPage="1"/>
  </sheetPr>
  <dimension ref="A1:IE135"/>
  <sheetViews>
    <sheetView view="pageBreakPreview" topLeftCell="A7" zoomScale="90" zoomScaleNormal="100" zoomScaleSheetLayoutView="90" zoomScalePageLayoutView="140" workbookViewId="0">
      <selection activeCell="G29" sqref="G29"/>
    </sheetView>
  </sheetViews>
  <sheetFormatPr defaultColWidth="11.42578125" defaultRowHeight="15"/>
  <cols>
    <col min="1" max="2" width="4.42578125" style="98" customWidth="1"/>
    <col min="3" max="3" width="5.7109375" style="170" customWidth="1"/>
    <col min="4" max="4" width="62.42578125" style="287" customWidth="1"/>
    <col min="5" max="5" width="15.28515625" style="283" customWidth="1"/>
    <col min="6" max="6" width="15.28515625" style="167" customWidth="1"/>
    <col min="7" max="7" width="15.28515625" style="94" customWidth="1"/>
    <col min="8" max="8" width="15.28515625" style="95" customWidth="1"/>
    <col min="9" max="74" width="8.85546875" style="96" customWidth="1"/>
    <col min="75" max="191" width="8.85546875" style="97" customWidth="1"/>
    <col min="192" max="215" width="8.85546875" style="96" customWidth="1"/>
    <col min="216" max="222" width="12.140625" style="96" customWidth="1"/>
    <col min="223" max="239" width="12" style="96" customWidth="1"/>
    <col min="240" max="16384" width="11.42578125" style="267"/>
  </cols>
  <sheetData>
    <row r="1" spans="1:74" ht="15.75">
      <c r="A1" s="471"/>
      <c r="B1" s="471"/>
      <c r="C1" s="471"/>
      <c r="D1" s="471"/>
      <c r="E1" s="471"/>
      <c r="F1" s="471"/>
    </row>
    <row r="2" spans="1:74" ht="20.25">
      <c r="B2" s="99"/>
      <c r="C2" s="99" t="s">
        <v>35</v>
      </c>
      <c r="D2" s="100" t="s">
        <v>57</v>
      </c>
      <c r="E2" s="101"/>
      <c r="F2" s="102"/>
      <c r="G2" s="103"/>
      <c r="H2" s="104"/>
    </row>
    <row r="3" spans="1:74" ht="18">
      <c r="B3" s="105"/>
      <c r="C3" s="105" t="s">
        <v>36</v>
      </c>
      <c r="D3" s="106" t="s">
        <v>2638</v>
      </c>
      <c r="E3" s="107"/>
      <c r="F3" s="108"/>
      <c r="G3" s="109"/>
      <c r="H3" s="110"/>
    </row>
    <row r="4" spans="1:74">
      <c r="B4" s="111"/>
      <c r="C4" s="112" t="s">
        <v>64</v>
      </c>
      <c r="D4" s="111" t="s">
        <v>100</v>
      </c>
      <c r="E4" s="113"/>
      <c r="F4" s="114"/>
      <c r="G4" s="115"/>
      <c r="H4" s="114"/>
    </row>
    <row r="5" spans="1:74">
      <c r="B5" s="116"/>
      <c r="C5" s="117" t="s">
        <v>58</v>
      </c>
      <c r="D5" s="116" t="s">
        <v>2640</v>
      </c>
      <c r="E5" s="118"/>
      <c r="F5" s="119"/>
      <c r="G5" s="120"/>
      <c r="H5" s="121"/>
    </row>
    <row r="8" spans="1:74" s="97" customFormat="1" ht="18">
      <c r="A8" s="98"/>
      <c r="B8" s="122"/>
      <c r="C8" s="123"/>
      <c r="D8" s="124" t="s">
        <v>2641</v>
      </c>
      <c r="E8" s="125"/>
      <c r="F8" s="126"/>
      <c r="G8" s="472"/>
      <c r="H8" s="473"/>
      <c r="I8" s="96"/>
      <c r="J8" s="96"/>
      <c r="K8" s="96"/>
      <c r="L8" s="96"/>
      <c r="M8" s="96"/>
      <c r="N8" s="96"/>
      <c r="O8" s="96"/>
      <c r="P8" s="96"/>
      <c r="Q8" s="96"/>
      <c r="R8" s="96"/>
      <c r="S8" s="96"/>
      <c r="T8" s="96"/>
      <c r="U8" s="96"/>
      <c r="V8" s="96"/>
      <c r="W8" s="96"/>
      <c r="X8" s="96"/>
      <c r="Y8" s="96"/>
      <c r="Z8" s="96"/>
      <c r="AA8" s="96"/>
      <c r="AB8" s="96"/>
      <c r="AC8" s="96"/>
      <c r="AD8" s="96"/>
      <c r="AE8" s="96"/>
      <c r="AF8" s="96"/>
      <c r="AG8" s="96"/>
      <c r="AH8" s="96"/>
      <c r="AI8" s="96"/>
      <c r="AJ8" s="96"/>
      <c r="AK8" s="96"/>
      <c r="AL8" s="96"/>
      <c r="AM8" s="96"/>
      <c r="AN8" s="96"/>
      <c r="AO8" s="96"/>
      <c r="AP8" s="96"/>
      <c r="AQ8" s="96"/>
      <c r="AR8" s="96"/>
      <c r="AS8" s="96"/>
      <c r="AT8" s="96"/>
      <c r="AU8" s="96"/>
      <c r="AV8" s="96"/>
      <c r="AW8" s="96"/>
      <c r="AX8" s="96"/>
      <c r="AY8" s="96"/>
      <c r="AZ8" s="96"/>
      <c r="BA8" s="96"/>
      <c r="BB8" s="96"/>
      <c r="BC8" s="96"/>
      <c r="BD8" s="96"/>
      <c r="BE8" s="96"/>
      <c r="BF8" s="96"/>
      <c r="BG8" s="96"/>
      <c r="BH8" s="96"/>
      <c r="BI8" s="96"/>
      <c r="BJ8" s="96"/>
      <c r="BK8" s="96"/>
      <c r="BL8" s="96"/>
      <c r="BM8" s="96"/>
      <c r="BN8" s="96"/>
      <c r="BO8" s="96"/>
      <c r="BP8" s="96"/>
      <c r="BQ8" s="96"/>
      <c r="BR8" s="96"/>
      <c r="BS8" s="96"/>
      <c r="BT8" s="96"/>
      <c r="BU8" s="96"/>
      <c r="BV8" s="96"/>
    </row>
    <row r="9" spans="1:74" s="132" customFormat="1" ht="31.5">
      <c r="A9" s="98"/>
      <c r="B9" s="127"/>
      <c r="C9" s="128"/>
      <c r="D9" s="129" t="s">
        <v>2642</v>
      </c>
      <c r="E9" s="130"/>
      <c r="F9" s="131"/>
      <c r="G9" s="474"/>
      <c r="H9" s="475"/>
      <c r="I9" s="96"/>
      <c r="J9" s="96"/>
      <c r="K9" s="96"/>
      <c r="L9" s="96"/>
      <c r="M9" s="96"/>
      <c r="N9" s="96"/>
      <c r="O9" s="96"/>
      <c r="P9" s="96"/>
      <c r="Q9" s="96"/>
      <c r="R9" s="96"/>
      <c r="S9" s="96"/>
      <c r="T9" s="96"/>
      <c r="U9" s="96"/>
      <c r="V9" s="96"/>
      <c r="W9" s="96"/>
      <c r="X9" s="96"/>
      <c r="Y9" s="96"/>
      <c r="Z9" s="96"/>
      <c r="AA9" s="96"/>
      <c r="AB9" s="96"/>
      <c r="AC9" s="96"/>
      <c r="AD9" s="96"/>
      <c r="AE9" s="96"/>
      <c r="AF9" s="96"/>
      <c r="AG9" s="96"/>
      <c r="AH9" s="96"/>
      <c r="AI9" s="96"/>
      <c r="AJ9" s="96"/>
      <c r="AK9" s="96"/>
      <c r="AL9" s="96"/>
      <c r="AM9" s="96"/>
      <c r="AN9" s="96"/>
      <c r="AO9" s="96"/>
      <c r="AP9" s="96"/>
      <c r="AQ9" s="96"/>
      <c r="AR9" s="96"/>
      <c r="AS9" s="96"/>
      <c r="AT9" s="96"/>
      <c r="AU9" s="96"/>
      <c r="AV9" s="96"/>
      <c r="AW9" s="96"/>
      <c r="AX9" s="96"/>
      <c r="AY9" s="96"/>
      <c r="AZ9" s="96"/>
      <c r="BA9" s="96"/>
      <c r="BB9" s="96"/>
      <c r="BC9" s="96"/>
      <c r="BD9" s="96"/>
      <c r="BE9" s="96"/>
      <c r="BF9" s="96"/>
      <c r="BG9" s="96"/>
      <c r="BH9" s="96"/>
      <c r="BI9" s="96"/>
      <c r="BJ9" s="96"/>
      <c r="BK9" s="96"/>
      <c r="BL9" s="96"/>
      <c r="BM9" s="96"/>
      <c r="BN9" s="96"/>
      <c r="BO9" s="96"/>
      <c r="BP9" s="96"/>
      <c r="BQ9" s="96"/>
      <c r="BR9" s="96"/>
      <c r="BS9" s="96"/>
      <c r="BT9" s="96"/>
      <c r="BU9" s="96"/>
      <c r="BV9" s="96"/>
    </row>
    <row r="10" spans="1:74" s="97" customFormat="1">
      <c r="A10" s="98"/>
      <c r="B10" s="127"/>
      <c r="C10" s="128"/>
      <c r="D10" s="133"/>
      <c r="E10" s="131"/>
      <c r="F10" s="134"/>
      <c r="G10" s="474" t="s">
        <v>54</v>
      </c>
      <c r="H10" s="475"/>
      <c r="I10" s="96"/>
      <c r="J10" s="96"/>
      <c r="K10" s="96"/>
      <c r="L10" s="96"/>
      <c r="M10" s="96"/>
      <c r="N10" s="96"/>
      <c r="O10" s="96"/>
      <c r="P10" s="96"/>
      <c r="Q10" s="96"/>
      <c r="R10" s="96"/>
      <c r="S10" s="96"/>
      <c r="T10" s="96"/>
      <c r="U10" s="96"/>
      <c r="V10" s="96"/>
      <c r="W10" s="96"/>
      <c r="X10" s="96"/>
      <c r="Y10" s="96"/>
      <c r="Z10" s="96"/>
      <c r="AA10" s="96"/>
      <c r="AB10" s="96"/>
      <c r="AC10" s="96"/>
      <c r="AD10" s="96"/>
      <c r="AE10" s="96"/>
      <c r="AF10" s="96"/>
      <c r="AG10" s="96"/>
      <c r="AH10" s="96"/>
      <c r="AI10" s="96"/>
      <c r="AJ10" s="96"/>
      <c r="AK10" s="96"/>
      <c r="AL10" s="96"/>
      <c r="AM10" s="96"/>
      <c r="AN10" s="96"/>
      <c r="AO10" s="96"/>
      <c r="AP10" s="96"/>
      <c r="AQ10" s="96"/>
      <c r="AR10" s="96"/>
      <c r="AS10" s="96"/>
      <c r="AT10" s="96"/>
      <c r="AU10" s="96"/>
      <c r="AV10" s="96"/>
      <c r="AW10" s="96"/>
      <c r="AX10" s="96"/>
      <c r="AY10" s="96"/>
      <c r="AZ10" s="96"/>
      <c r="BA10" s="96"/>
      <c r="BB10" s="96"/>
      <c r="BC10" s="96"/>
      <c r="BD10" s="96"/>
      <c r="BE10" s="96"/>
      <c r="BF10" s="96"/>
      <c r="BG10" s="96"/>
      <c r="BH10" s="96"/>
      <c r="BI10" s="96"/>
      <c r="BJ10" s="96"/>
      <c r="BK10" s="96"/>
      <c r="BL10" s="96"/>
      <c r="BM10" s="96"/>
      <c r="BN10" s="96"/>
      <c r="BO10" s="96"/>
      <c r="BP10" s="96"/>
      <c r="BQ10" s="96"/>
      <c r="BR10" s="96"/>
      <c r="BS10" s="96"/>
      <c r="BT10" s="96"/>
      <c r="BU10" s="96"/>
      <c r="BV10" s="96"/>
    </row>
    <row r="11" spans="1:74" s="97" customFormat="1" ht="15" customHeight="1">
      <c r="A11" s="98"/>
      <c r="B11" s="135" t="s">
        <v>4</v>
      </c>
      <c r="C11" s="136"/>
      <c r="D11" s="137" t="s">
        <v>2643</v>
      </c>
      <c r="E11" s="138"/>
      <c r="F11" s="139"/>
      <c r="G11" s="465">
        <f>$H$53</f>
        <v>0</v>
      </c>
      <c r="H11" s="476"/>
      <c r="I11" s="96"/>
      <c r="J11" s="96"/>
      <c r="K11" s="96"/>
      <c r="L11" s="96"/>
      <c r="M11" s="96"/>
      <c r="N11" s="96"/>
      <c r="O11" s="96"/>
      <c r="P11" s="96"/>
      <c r="Q11" s="96"/>
      <c r="R11" s="96"/>
      <c r="S11" s="96"/>
      <c r="T11" s="96"/>
      <c r="U11" s="96"/>
      <c r="V11" s="96"/>
      <c r="W11" s="96"/>
      <c r="X11" s="96"/>
      <c r="Y11" s="96"/>
      <c r="Z11" s="96"/>
      <c r="AA11" s="96"/>
      <c r="AB11" s="96"/>
      <c r="AC11" s="96"/>
      <c r="AD11" s="96"/>
      <c r="AE11" s="96"/>
      <c r="AF11" s="96"/>
      <c r="AG11" s="96"/>
      <c r="AH11" s="96"/>
      <c r="AI11" s="96"/>
      <c r="AJ11" s="96"/>
      <c r="AK11" s="96"/>
      <c r="AL11" s="96"/>
      <c r="AM11" s="96"/>
      <c r="AN11" s="96"/>
      <c r="AO11" s="96"/>
      <c r="AP11" s="96"/>
      <c r="AQ11" s="96"/>
      <c r="AR11" s="96"/>
      <c r="AS11" s="96"/>
      <c r="AT11" s="96"/>
      <c r="AU11" s="96"/>
      <c r="AV11" s="96"/>
      <c r="AW11" s="96"/>
      <c r="AX11" s="96"/>
      <c r="AY11" s="96"/>
      <c r="AZ11" s="96"/>
      <c r="BA11" s="96"/>
      <c r="BB11" s="96"/>
      <c r="BC11" s="96"/>
      <c r="BD11" s="96"/>
      <c r="BE11" s="96"/>
      <c r="BF11" s="96"/>
      <c r="BG11" s="96"/>
      <c r="BH11" s="96"/>
      <c r="BI11" s="96"/>
      <c r="BJ11" s="96"/>
      <c r="BK11" s="96"/>
      <c r="BL11" s="96"/>
      <c r="BM11" s="96"/>
      <c r="BN11" s="96"/>
      <c r="BO11" s="96"/>
      <c r="BP11" s="96"/>
      <c r="BQ11" s="96"/>
      <c r="BR11" s="96"/>
      <c r="BS11" s="96"/>
      <c r="BT11" s="96"/>
      <c r="BU11" s="96"/>
      <c r="BV11" s="96"/>
    </row>
    <row r="12" spans="1:74" s="97" customFormat="1" ht="15" customHeight="1">
      <c r="A12" s="98"/>
      <c r="B12" s="140" t="s">
        <v>30</v>
      </c>
      <c r="C12" s="141"/>
      <c r="D12" s="142" t="s">
        <v>2644</v>
      </c>
      <c r="E12" s="143"/>
      <c r="F12" s="144"/>
      <c r="G12" s="467">
        <f>$H$62</f>
        <v>0</v>
      </c>
      <c r="H12" s="468"/>
      <c r="I12" s="96"/>
      <c r="J12" s="96"/>
      <c r="K12" s="96"/>
      <c r="L12" s="96"/>
      <c r="M12" s="96"/>
      <c r="N12" s="96"/>
      <c r="O12" s="96"/>
      <c r="P12" s="96"/>
      <c r="Q12" s="96"/>
      <c r="R12" s="96"/>
      <c r="S12" s="96"/>
      <c r="T12" s="96"/>
      <c r="U12" s="96"/>
      <c r="V12" s="96"/>
      <c r="W12" s="96"/>
      <c r="X12" s="96"/>
      <c r="Y12" s="96"/>
      <c r="Z12" s="96"/>
      <c r="AA12" s="96"/>
      <c r="AB12" s="96"/>
      <c r="AC12" s="96"/>
      <c r="AD12" s="96"/>
      <c r="AE12" s="96"/>
      <c r="AF12" s="96"/>
      <c r="AG12" s="96"/>
      <c r="AH12" s="96"/>
      <c r="AI12" s="96"/>
      <c r="AJ12" s="96"/>
      <c r="AK12" s="96"/>
      <c r="AL12" s="96"/>
      <c r="AM12" s="96"/>
      <c r="AN12" s="96"/>
      <c r="AO12" s="96"/>
      <c r="AP12" s="96"/>
      <c r="AQ12" s="96"/>
      <c r="AR12" s="96"/>
      <c r="AS12" s="96"/>
      <c r="AT12" s="96"/>
      <c r="AU12" s="96"/>
      <c r="AV12" s="96"/>
      <c r="AW12" s="96"/>
      <c r="AX12" s="96"/>
      <c r="AY12" s="96"/>
      <c r="AZ12" s="96"/>
      <c r="BA12" s="96"/>
      <c r="BB12" s="96"/>
      <c r="BC12" s="96"/>
      <c r="BD12" s="96"/>
      <c r="BE12" s="96"/>
      <c r="BF12" s="96"/>
      <c r="BG12" s="96"/>
      <c r="BH12" s="96"/>
      <c r="BI12" s="96"/>
      <c r="BJ12" s="96"/>
      <c r="BK12" s="96"/>
      <c r="BL12" s="96"/>
      <c r="BM12" s="96"/>
      <c r="BN12" s="96"/>
      <c r="BO12" s="96"/>
      <c r="BP12" s="96"/>
      <c r="BQ12" s="96"/>
      <c r="BR12" s="96"/>
      <c r="BS12" s="96"/>
      <c r="BT12" s="96"/>
      <c r="BU12" s="96"/>
      <c r="BV12" s="96"/>
    </row>
    <row r="13" spans="1:74" s="97" customFormat="1" ht="15" customHeight="1">
      <c r="A13" s="98"/>
      <c r="B13" s="135" t="s">
        <v>31</v>
      </c>
      <c r="C13" s="145"/>
      <c r="D13" s="146" t="s">
        <v>2645</v>
      </c>
      <c r="E13" s="147"/>
      <c r="F13" s="148"/>
      <c r="G13" s="465">
        <f>$H$78</f>
        <v>0</v>
      </c>
      <c r="H13" s="466"/>
      <c r="I13" s="96"/>
      <c r="J13" s="96"/>
      <c r="K13" s="96"/>
      <c r="L13" s="96"/>
      <c r="M13" s="96"/>
      <c r="N13" s="96"/>
      <c r="O13" s="96"/>
      <c r="P13" s="96"/>
      <c r="Q13" s="96"/>
      <c r="R13" s="96"/>
      <c r="S13" s="96"/>
      <c r="T13" s="96"/>
      <c r="U13" s="96"/>
      <c r="V13" s="96"/>
      <c r="W13" s="96"/>
      <c r="X13" s="96"/>
      <c r="Y13" s="96"/>
      <c r="Z13" s="96"/>
      <c r="AA13" s="96"/>
      <c r="AB13" s="96"/>
      <c r="AC13" s="96"/>
      <c r="AD13" s="96"/>
      <c r="AE13" s="96"/>
      <c r="AF13" s="96"/>
      <c r="AG13" s="96"/>
      <c r="AH13" s="96"/>
      <c r="AI13" s="96"/>
      <c r="AJ13" s="96"/>
      <c r="AK13" s="96"/>
      <c r="AL13" s="96"/>
      <c r="AM13" s="96"/>
      <c r="AN13" s="96"/>
      <c r="AO13" s="96"/>
      <c r="AP13" s="96"/>
      <c r="AQ13" s="96"/>
      <c r="AR13" s="96"/>
      <c r="AS13" s="96"/>
      <c r="AT13" s="96"/>
      <c r="AU13" s="96"/>
      <c r="AV13" s="96"/>
      <c r="AW13" s="96"/>
      <c r="AX13" s="96"/>
      <c r="AY13" s="96"/>
      <c r="AZ13" s="96"/>
      <c r="BA13" s="96"/>
      <c r="BB13" s="96"/>
      <c r="BC13" s="96"/>
      <c r="BD13" s="96"/>
      <c r="BE13" s="96"/>
      <c r="BF13" s="96"/>
      <c r="BG13" s="96"/>
      <c r="BH13" s="96"/>
      <c r="BI13" s="96"/>
      <c r="BJ13" s="96"/>
      <c r="BK13" s="96"/>
      <c r="BL13" s="96"/>
      <c r="BM13" s="96"/>
      <c r="BN13" s="96"/>
      <c r="BO13" s="96"/>
      <c r="BP13" s="96"/>
      <c r="BQ13" s="96"/>
      <c r="BR13" s="96"/>
      <c r="BS13" s="96"/>
      <c r="BT13" s="96"/>
      <c r="BU13" s="96"/>
      <c r="BV13" s="96"/>
    </row>
    <row r="14" spans="1:74" s="97" customFormat="1" ht="15" customHeight="1">
      <c r="A14" s="98"/>
      <c r="B14" s="140" t="s">
        <v>32</v>
      </c>
      <c r="C14" s="141"/>
      <c r="D14" s="142" t="s">
        <v>2646</v>
      </c>
      <c r="E14" s="143"/>
      <c r="F14" s="144"/>
      <c r="G14" s="467">
        <f>$H$104</f>
        <v>0</v>
      </c>
      <c r="H14" s="468"/>
      <c r="I14" s="96"/>
      <c r="J14" s="96"/>
      <c r="K14" s="96"/>
      <c r="L14" s="96"/>
      <c r="M14" s="96"/>
      <c r="N14" s="96"/>
      <c r="O14" s="96"/>
      <c r="P14" s="96"/>
      <c r="Q14" s="96"/>
      <c r="R14" s="96"/>
      <c r="S14" s="96"/>
      <c r="T14" s="96"/>
      <c r="U14" s="96"/>
      <c r="V14" s="96"/>
      <c r="W14" s="96"/>
      <c r="X14" s="96"/>
      <c r="Y14" s="96"/>
      <c r="Z14" s="96"/>
      <c r="AA14" s="96"/>
      <c r="AB14" s="96"/>
      <c r="AC14" s="96"/>
      <c r="AD14" s="96"/>
      <c r="AE14" s="96"/>
      <c r="AF14" s="96"/>
      <c r="AG14" s="96"/>
      <c r="AH14" s="96"/>
      <c r="AI14" s="96"/>
      <c r="AJ14" s="96"/>
      <c r="AK14" s="96"/>
      <c r="AL14" s="96"/>
      <c r="AM14" s="96"/>
      <c r="AN14" s="96"/>
      <c r="AO14" s="96"/>
      <c r="AP14" s="96"/>
      <c r="AQ14" s="96"/>
      <c r="AR14" s="96"/>
      <c r="AS14" s="96"/>
      <c r="AT14" s="96"/>
      <c r="AU14" s="96"/>
      <c r="AV14" s="96"/>
      <c r="AW14" s="96"/>
      <c r="AX14" s="96"/>
      <c r="AY14" s="96"/>
      <c r="AZ14" s="96"/>
      <c r="BA14" s="96"/>
      <c r="BB14" s="96"/>
      <c r="BC14" s="96"/>
      <c r="BD14" s="96"/>
      <c r="BE14" s="96"/>
      <c r="BF14" s="96"/>
      <c r="BG14" s="96"/>
      <c r="BH14" s="96"/>
      <c r="BI14" s="96"/>
      <c r="BJ14" s="96"/>
      <c r="BK14" s="96"/>
      <c r="BL14" s="96"/>
      <c r="BM14" s="96"/>
      <c r="BN14" s="96"/>
      <c r="BO14" s="96"/>
      <c r="BP14" s="96"/>
      <c r="BQ14" s="96"/>
      <c r="BR14" s="96"/>
      <c r="BS14" s="96"/>
      <c r="BT14" s="96"/>
      <c r="BU14" s="96"/>
      <c r="BV14" s="96"/>
    </row>
    <row r="15" spans="1:74" s="97" customFormat="1" ht="15" customHeight="1">
      <c r="A15" s="98"/>
      <c r="B15" s="135" t="s">
        <v>2647</v>
      </c>
      <c r="C15" s="145"/>
      <c r="D15" s="146" t="s">
        <v>2648</v>
      </c>
      <c r="E15" s="147"/>
      <c r="F15" s="148"/>
      <c r="G15" s="465">
        <f>$H$114</f>
        <v>0</v>
      </c>
      <c r="H15" s="466"/>
      <c r="I15" s="96"/>
      <c r="J15" s="96"/>
      <c r="K15" s="96"/>
      <c r="L15" s="96"/>
      <c r="M15" s="96"/>
      <c r="N15" s="96"/>
      <c r="O15" s="96"/>
      <c r="P15" s="96"/>
      <c r="Q15" s="96"/>
      <c r="R15" s="96"/>
      <c r="S15" s="96"/>
      <c r="T15" s="96"/>
      <c r="U15" s="96"/>
      <c r="V15" s="96"/>
      <c r="W15" s="96"/>
      <c r="X15" s="96"/>
      <c r="Y15" s="96"/>
      <c r="Z15" s="96"/>
      <c r="AA15" s="96"/>
      <c r="AB15" s="96"/>
      <c r="AC15" s="96"/>
      <c r="AD15" s="96"/>
      <c r="AE15" s="96"/>
      <c r="AF15" s="96"/>
      <c r="AG15" s="96"/>
      <c r="AH15" s="96"/>
      <c r="AI15" s="96"/>
      <c r="AJ15" s="96"/>
      <c r="AK15" s="96"/>
      <c r="AL15" s="96"/>
      <c r="AM15" s="96"/>
      <c r="AN15" s="96"/>
      <c r="AO15" s="96"/>
      <c r="AP15" s="96"/>
      <c r="AQ15" s="96"/>
      <c r="AR15" s="96"/>
      <c r="AS15" s="96"/>
      <c r="AT15" s="96"/>
      <c r="AU15" s="96"/>
      <c r="AV15" s="96"/>
      <c r="AW15" s="96"/>
      <c r="AX15" s="96"/>
      <c r="AY15" s="96"/>
      <c r="AZ15" s="96"/>
      <c r="BA15" s="96"/>
      <c r="BB15" s="96"/>
      <c r="BC15" s="96"/>
      <c r="BD15" s="96"/>
      <c r="BE15" s="96"/>
      <c r="BF15" s="96"/>
      <c r="BG15" s="96"/>
      <c r="BH15" s="96"/>
      <c r="BI15" s="96"/>
      <c r="BJ15" s="96"/>
      <c r="BK15" s="96"/>
      <c r="BL15" s="96"/>
      <c r="BM15" s="96"/>
      <c r="BN15" s="96"/>
      <c r="BO15" s="96"/>
      <c r="BP15" s="96"/>
      <c r="BQ15" s="96"/>
      <c r="BR15" s="96"/>
      <c r="BS15" s="96"/>
      <c r="BT15" s="96"/>
      <c r="BU15" s="96"/>
      <c r="BV15" s="96"/>
    </row>
    <row r="16" spans="1:74" s="97" customFormat="1" ht="15" customHeight="1">
      <c r="A16" s="98"/>
      <c r="B16" s="140" t="s">
        <v>2649</v>
      </c>
      <c r="C16" s="140"/>
      <c r="D16" s="149" t="s">
        <v>2650</v>
      </c>
      <c r="E16" s="150"/>
      <c r="F16" s="151"/>
      <c r="G16" s="467">
        <f>$H$123</f>
        <v>0</v>
      </c>
      <c r="H16" s="468"/>
      <c r="I16" s="96"/>
      <c r="J16" s="96"/>
      <c r="K16" s="96"/>
      <c r="L16" s="96"/>
      <c r="M16" s="96"/>
      <c r="N16" s="96"/>
      <c r="O16" s="96"/>
      <c r="P16" s="96"/>
      <c r="Q16" s="96"/>
      <c r="R16" s="96"/>
      <c r="S16" s="96"/>
      <c r="T16" s="96"/>
      <c r="U16" s="96"/>
      <c r="V16" s="96"/>
      <c r="W16" s="96"/>
      <c r="X16" s="96"/>
      <c r="Y16" s="96"/>
      <c r="Z16" s="96"/>
      <c r="AA16" s="96"/>
      <c r="AB16" s="96"/>
      <c r="AC16" s="96"/>
      <c r="AD16" s="96"/>
      <c r="AE16" s="96"/>
      <c r="AF16" s="96"/>
      <c r="AG16" s="96"/>
      <c r="AH16" s="96"/>
      <c r="AI16" s="96"/>
      <c r="AJ16" s="96"/>
      <c r="AK16" s="96"/>
      <c r="AL16" s="96"/>
      <c r="AM16" s="96"/>
      <c r="AN16" s="96"/>
      <c r="AO16" s="96"/>
      <c r="AP16" s="96"/>
      <c r="AQ16" s="96"/>
      <c r="AR16" s="96"/>
      <c r="AS16" s="96"/>
      <c r="AT16" s="96"/>
      <c r="AU16" s="96"/>
      <c r="AV16" s="96"/>
      <c r="AW16" s="96"/>
      <c r="AX16" s="96"/>
      <c r="AY16" s="96"/>
      <c r="AZ16" s="96"/>
      <c r="BA16" s="96"/>
      <c r="BB16" s="96"/>
      <c r="BC16" s="96"/>
      <c r="BD16" s="96"/>
      <c r="BE16" s="96"/>
      <c r="BF16" s="96"/>
      <c r="BG16" s="96"/>
      <c r="BH16" s="96"/>
      <c r="BI16" s="96"/>
      <c r="BJ16" s="96"/>
      <c r="BK16" s="96"/>
      <c r="BL16" s="96"/>
      <c r="BM16" s="96"/>
      <c r="BN16" s="96"/>
      <c r="BO16" s="96"/>
      <c r="BP16" s="96"/>
      <c r="BQ16" s="96"/>
      <c r="BR16" s="96"/>
      <c r="BS16" s="96"/>
      <c r="BT16" s="96"/>
      <c r="BU16" s="96"/>
      <c r="BV16" s="96"/>
    </row>
    <row r="17" spans="1:74" s="97" customFormat="1" ht="15" customHeight="1">
      <c r="A17" s="98"/>
      <c r="B17" s="135" t="s">
        <v>2651</v>
      </c>
      <c r="C17" s="135"/>
      <c r="D17" s="152" t="s">
        <v>2652</v>
      </c>
      <c r="E17" s="153"/>
      <c r="F17" s="154"/>
      <c r="G17" s="469">
        <f>$H$135</f>
        <v>0</v>
      </c>
      <c r="H17" s="470"/>
      <c r="I17" s="96"/>
      <c r="J17" s="96"/>
      <c r="K17" s="96"/>
      <c r="L17" s="96"/>
      <c r="M17" s="96"/>
      <c r="N17" s="96"/>
      <c r="O17" s="96"/>
      <c r="P17" s="96"/>
      <c r="Q17" s="96"/>
      <c r="R17" s="96"/>
      <c r="S17" s="96"/>
      <c r="T17" s="96"/>
      <c r="U17" s="96"/>
      <c r="V17" s="96"/>
      <c r="W17" s="96"/>
      <c r="X17" s="96"/>
      <c r="Y17" s="96"/>
      <c r="Z17" s="96"/>
      <c r="AA17" s="96"/>
      <c r="AB17" s="96"/>
      <c r="AC17" s="96"/>
      <c r="AD17" s="96"/>
      <c r="AE17" s="96"/>
      <c r="AF17" s="96"/>
      <c r="AG17" s="96"/>
      <c r="AH17" s="96"/>
      <c r="AI17" s="96"/>
      <c r="AJ17" s="96"/>
      <c r="AK17" s="96"/>
      <c r="AL17" s="96"/>
      <c r="AM17" s="96"/>
      <c r="AN17" s="96"/>
      <c r="AO17" s="96"/>
      <c r="AP17" s="96"/>
      <c r="AQ17" s="96"/>
      <c r="AR17" s="96"/>
      <c r="AS17" s="96"/>
      <c r="AT17" s="96"/>
      <c r="AU17" s="96"/>
      <c r="AV17" s="96"/>
      <c r="AW17" s="96"/>
      <c r="AX17" s="96"/>
      <c r="AY17" s="96"/>
      <c r="AZ17" s="96"/>
      <c r="BA17" s="96"/>
      <c r="BB17" s="96"/>
      <c r="BC17" s="96"/>
      <c r="BD17" s="96"/>
      <c r="BE17" s="96"/>
      <c r="BF17" s="96"/>
      <c r="BG17" s="96"/>
      <c r="BH17" s="96"/>
      <c r="BI17" s="96"/>
      <c r="BJ17" s="96"/>
      <c r="BK17" s="96"/>
      <c r="BL17" s="96"/>
      <c r="BM17" s="96"/>
      <c r="BN17" s="96"/>
      <c r="BO17" s="96"/>
      <c r="BP17" s="96"/>
      <c r="BQ17" s="96"/>
      <c r="BR17" s="96"/>
      <c r="BS17" s="96"/>
      <c r="BT17" s="96"/>
      <c r="BU17" s="96"/>
      <c r="BV17" s="96"/>
    </row>
    <row r="18" spans="1:74" ht="27">
      <c r="B18" s="155"/>
      <c r="C18" s="156"/>
      <c r="D18" s="157" t="s">
        <v>2653</v>
      </c>
      <c r="E18" s="158" t="s">
        <v>26</v>
      </c>
      <c r="F18" s="158">
        <v>1</v>
      </c>
      <c r="G18" s="460"/>
      <c r="H18" s="461"/>
    </row>
    <row r="19" spans="1:74" ht="27">
      <c r="B19" s="155"/>
      <c r="C19" s="156"/>
      <c r="D19" s="157" t="s">
        <v>2654</v>
      </c>
      <c r="E19" s="158" t="s">
        <v>26</v>
      </c>
      <c r="F19" s="158">
        <v>1</v>
      </c>
      <c r="G19" s="460"/>
      <c r="H19" s="461"/>
    </row>
    <row r="20" spans="1:74" s="97" customFormat="1" ht="25.5">
      <c r="A20" s="98"/>
      <c r="B20" s="159"/>
      <c r="C20" s="160" t="s">
        <v>58</v>
      </c>
      <c r="D20" s="161" t="s">
        <v>2655</v>
      </c>
      <c r="E20" s="162"/>
      <c r="F20" s="163"/>
      <c r="G20" s="292"/>
      <c r="H20" s="291">
        <f>SUM(G11:H19)</f>
        <v>0</v>
      </c>
      <c r="I20" s="96"/>
      <c r="J20" s="96"/>
      <c r="K20" s="96"/>
      <c r="L20" s="96"/>
      <c r="M20" s="96"/>
      <c r="N20" s="96"/>
      <c r="O20" s="96"/>
      <c r="P20" s="96"/>
      <c r="Q20" s="96"/>
      <c r="R20" s="96"/>
      <c r="S20" s="96"/>
      <c r="T20" s="96"/>
      <c r="U20" s="96"/>
      <c r="V20" s="96"/>
      <c r="W20" s="96"/>
      <c r="X20" s="96"/>
      <c r="Y20" s="96"/>
      <c r="Z20" s="96"/>
      <c r="AA20" s="96"/>
      <c r="AB20" s="96"/>
      <c r="AC20" s="96"/>
      <c r="AD20" s="96"/>
      <c r="AE20" s="96"/>
      <c r="AF20" s="96"/>
      <c r="AG20" s="96"/>
      <c r="AH20" s="96"/>
      <c r="AI20" s="96"/>
      <c r="AJ20" s="96"/>
      <c r="AK20" s="96"/>
      <c r="AL20" s="96"/>
      <c r="AM20" s="96"/>
      <c r="AN20" s="96"/>
      <c r="AO20" s="96"/>
      <c r="AP20" s="96"/>
      <c r="AQ20" s="96"/>
      <c r="AR20" s="96"/>
      <c r="AS20" s="96"/>
      <c r="AT20" s="96"/>
      <c r="AU20" s="96"/>
      <c r="AV20" s="96"/>
      <c r="AW20" s="96"/>
      <c r="AX20" s="96"/>
      <c r="AY20" s="96"/>
      <c r="AZ20" s="96"/>
      <c r="BA20" s="96"/>
      <c r="BB20" s="96"/>
      <c r="BC20" s="96"/>
      <c r="BD20" s="96"/>
      <c r="BE20" s="96"/>
      <c r="BF20" s="96"/>
      <c r="BG20" s="96"/>
      <c r="BH20" s="96"/>
      <c r="BI20" s="96"/>
      <c r="BJ20" s="96"/>
      <c r="BK20" s="96"/>
      <c r="BL20" s="96"/>
      <c r="BM20" s="96"/>
      <c r="BN20" s="96"/>
      <c r="BO20" s="96"/>
      <c r="BP20" s="96"/>
      <c r="BQ20" s="96"/>
      <c r="BR20" s="96"/>
      <c r="BS20" s="96"/>
      <c r="BT20" s="96"/>
      <c r="BU20" s="96"/>
      <c r="BV20" s="96"/>
    </row>
    <row r="21" spans="1:74" s="97" customFormat="1">
      <c r="A21" s="98"/>
      <c r="B21" s="98"/>
      <c r="C21" s="164"/>
      <c r="D21" s="165"/>
      <c r="E21" s="166"/>
      <c r="F21" s="167"/>
      <c r="G21" s="94"/>
      <c r="H21" s="168"/>
      <c r="I21" s="96"/>
      <c r="J21" s="96"/>
      <c r="K21" s="96"/>
      <c r="L21" s="96"/>
      <c r="M21" s="96"/>
      <c r="N21" s="96"/>
      <c r="O21" s="96"/>
      <c r="P21" s="96"/>
      <c r="Q21" s="96"/>
      <c r="R21" s="96"/>
      <c r="S21" s="96"/>
      <c r="T21" s="96"/>
      <c r="U21" s="96"/>
      <c r="V21" s="96"/>
      <c r="W21" s="96"/>
      <c r="X21" s="96"/>
      <c r="Y21" s="96"/>
      <c r="Z21" s="96"/>
      <c r="AA21" s="96"/>
      <c r="AB21" s="96"/>
      <c r="AC21" s="96"/>
      <c r="AD21" s="96"/>
      <c r="AE21" s="96"/>
      <c r="AF21" s="96"/>
      <c r="AG21" s="96"/>
      <c r="AH21" s="96"/>
      <c r="AI21" s="96"/>
      <c r="AJ21" s="96"/>
      <c r="AK21" s="96"/>
      <c r="AL21" s="96"/>
      <c r="AM21" s="96"/>
      <c r="AN21" s="96"/>
      <c r="AO21" s="96"/>
      <c r="AP21" s="96"/>
      <c r="AQ21" s="96"/>
      <c r="AR21" s="96"/>
      <c r="AS21" s="96"/>
      <c r="AT21" s="96"/>
      <c r="AU21" s="96"/>
      <c r="AV21" s="96"/>
      <c r="AW21" s="96"/>
      <c r="AX21" s="96"/>
      <c r="AY21" s="96"/>
      <c r="AZ21" s="96"/>
      <c r="BA21" s="96"/>
      <c r="BB21" s="96"/>
      <c r="BC21" s="96"/>
      <c r="BD21" s="96"/>
      <c r="BE21" s="96"/>
      <c r="BF21" s="96"/>
      <c r="BG21" s="96"/>
      <c r="BH21" s="96"/>
      <c r="BI21" s="96"/>
      <c r="BJ21" s="96"/>
      <c r="BK21" s="96"/>
      <c r="BL21" s="96"/>
      <c r="BM21" s="96"/>
      <c r="BN21" s="96"/>
      <c r="BO21" s="96"/>
      <c r="BP21" s="96"/>
      <c r="BQ21" s="96"/>
      <c r="BR21" s="96"/>
      <c r="BS21" s="96"/>
      <c r="BT21" s="96"/>
      <c r="BU21" s="96"/>
      <c r="BV21" s="96"/>
    </row>
    <row r="22" spans="1:74" s="97" customFormat="1">
      <c r="A22" s="98"/>
      <c r="B22" s="98"/>
      <c r="C22" s="164"/>
      <c r="D22" s="299" t="s">
        <v>2772</v>
      </c>
      <c r="E22" s="298"/>
      <c r="F22" s="167"/>
      <c r="G22" s="94"/>
      <c r="H22" s="169"/>
      <c r="I22" s="96"/>
      <c r="J22" s="96"/>
      <c r="K22" s="96"/>
      <c r="L22" s="96"/>
      <c r="M22" s="96"/>
      <c r="N22" s="96"/>
      <c r="O22" s="96"/>
      <c r="P22" s="96"/>
      <c r="Q22" s="96"/>
      <c r="R22" s="96"/>
      <c r="S22" s="96"/>
      <c r="T22" s="96"/>
      <c r="U22" s="96"/>
      <c r="V22" s="96"/>
      <c r="W22" s="96"/>
      <c r="X22" s="96"/>
      <c r="Y22" s="96"/>
      <c r="Z22" s="96"/>
      <c r="AA22" s="96"/>
      <c r="AB22" s="96"/>
      <c r="AC22" s="96"/>
      <c r="AD22" s="96"/>
      <c r="AE22" s="96"/>
      <c r="AF22" s="96"/>
      <c r="AG22" s="96"/>
      <c r="AH22" s="96"/>
      <c r="AI22" s="96"/>
      <c r="AJ22" s="96"/>
      <c r="AK22" s="96"/>
      <c r="AL22" s="96"/>
      <c r="AM22" s="96"/>
      <c r="AN22" s="96"/>
      <c r="AO22" s="96"/>
      <c r="AP22" s="96"/>
      <c r="AQ22" s="96"/>
      <c r="AR22" s="96"/>
      <c r="AS22" s="96"/>
      <c r="AT22" s="96"/>
      <c r="AU22" s="96"/>
      <c r="AV22" s="96"/>
      <c r="AW22" s="96"/>
      <c r="AX22" s="96"/>
      <c r="AY22" s="96"/>
      <c r="AZ22" s="96"/>
      <c r="BA22" s="96"/>
      <c r="BB22" s="96"/>
      <c r="BC22" s="96"/>
      <c r="BD22" s="96"/>
      <c r="BE22" s="96"/>
      <c r="BF22" s="96"/>
      <c r="BG22" s="96"/>
      <c r="BH22" s="96"/>
      <c r="BI22" s="96"/>
      <c r="BJ22" s="96"/>
      <c r="BK22" s="96"/>
      <c r="BL22" s="96"/>
      <c r="BM22" s="96"/>
      <c r="BN22" s="96"/>
      <c r="BO22" s="96"/>
      <c r="BP22" s="96"/>
      <c r="BQ22" s="96"/>
      <c r="BR22" s="96"/>
      <c r="BS22" s="96"/>
      <c r="BT22" s="96"/>
      <c r="BU22" s="96"/>
      <c r="BV22" s="96"/>
    </row>
    <row r="23" spans="1:74" s="97" customFormat="1">
      <c r="A23" s="98"/>
      <c r="B23" s="98"/>
      <c r="C23" s="170"/>
      <c r="D23" s="165"/>
      <c r="E23" s="166"/>
      <c r="F23" s="167"/>
      <c r="G23" s="94"/>
      <c r="H23" s="95"/>
      <c r="I23" s="96"/>
      <c r="J23" s="96"/>
      <c r="K23" s="96"/>
      <c r="L23" s="96"/>
      <c r="M23" s="96"/>
      <c r="N23" s="96"/>
      <c r="O23" s="96"/>
      <c r="P23" s="96"/>
      <c r="Q23" s="96"/>
      <c r="R23" s="96"/>
      <c r="S23" s="96"/>
      <c r="T23" s="96"/>
      <c r="U23" s="96"/>
      <c r="V23" s="96"/>
      <c r="W23" s="96"/>
      <c r="X23" s="96"/>
      <c r="Y23" s="96"/>
      <c r="Z23" s="96"/>
      <c r="AA23" s="96"/>
      <c r="AB23" s="96"/>
      <c r="AC23" s="96"/>
      <c r="AD23" s="96"/>
      <c r="AE23" s="96"/>
      <c r="AF23" s="96"/>
      <c r="AG23" s="96"/>
      <c r="AH23" s="96"/>
      <c r="AI23" s="96"/>
      <c r="AJ23" s="96"/>
      <c r="AK23" s="96"/>
      <c r="AL23" s="96"/>
      <c r="AM23" s="96"/>
      <c r="AN23" s="96"/>
      <c r="AO23" s="96"/>
      <c r="AP23" s="96"/>
      <c r="AQ23" s="96"/>
      <c r="AR23" s="96"/>
      <c r="AS23" s="96"/>
      <c r="AT23" s="96"/>
      <c r="AU23" s="96"/>
      <c r="AV23" s="96"/>
      <c r="AW23" s="96"/>
      <c r="AX23" s="96"/>
      <c r="AY23" s="96"/>
      <c r="AZ23" s="96"/>
      <c r="BA23" s="96"/>
      <c r="BB23" s="96"/>
      <c r="BC23" s="96"/>
      <c r="BD23" s="96"/>
      <c r="BE23" s="96"/>
      <c r="BF23" s="96"/>
      <c r="BG23" s="96"/>
      <c r="BH23" s="96"/>
      <c r="BI23" s="96"/>
      <c r="BJ23" s="96"/>
      <c r="BK23" s="96"/>
      <c r="BL23" s="96"/>
      <c r="BM23" s="96"/>
      <c r="BN23" s="96"/>
      <c r="BO23" s="96"/>
      <c r="BP23" s="96"/>
      <c r="BQ23" s="96"/>
      <c r="BR23" s="96"/>
      <c r="BS23" s="96"/>
      <c r="BT23" s="96"/>
      <c r="BU23" s="96"/>
      <c r="BV23" s="96"/>
    </row>
    <row r="24" spans="1:74" s="97" customFormat="1" ht="15.75" thickBot="1">
      <c r="A24" s="98"/>
      <c r="B24" s="98"/>
      <c r="C24" s="170"/>
      <c r="D24" s="171"/>
      <c r="E24" s="166"/>
      <c r="F24" s="167"/>
      <c r="G24" s="94"/>
      <c r="H24" s="95"/>
      <c r="I24" s="96"/>
      <c r="J24" s="96"/>
      <c r="K24" s="96"/>
      <c r="L24" s="96"/>
      <c r="M24" s="96"/>
      <c r="N24" s="96"/>
      <c r="O24" s="96"/>
      <c r="P24" s="96"/>
      <c r="Q24" s="96"/>
      <c r="R24" s="96"/>
      <c r="S24" s="96"/>
      <c r="T24" s="96"/>
      <c r="U24" s="96"/>
      <c r="V24" s="96"/>
      <c r="W24" s="96"/>
      <c r="X24" s="96"/>
      <c r="Y24" s="96"/>
      <c r="Z24" s="96"/>
      <c r="AA24" s="96"/>
      <c r="AB24" s="96"/>
      <c r="AC24" s="96"/>
      <c r="AD24" s="96"/>
      <c r="AE24" s="96"/>
      <c r="AF24" s="96"/>
      <c r="AG24" s="96"/>
      <c r="AH24" s="96"/>
      <c r="AI24" s="96"/>
      <c r="AJ24" s="96"/>
      <c r="AK24" s="96"/>
      <c r="AL24" s="96"/>
      <c r="AM24" s="96"/>
      <c r="AN24" s="96"/>
      <c r="AO24" s="96"/>
      <c r="AP24" s="96"/>
      <c r="AQ24" s="96"/>
      <c r="AR24" s="96"/>
      <c r="AS24" s="96"/>
      <c r="AT24" s="96"/>
      <c r="AU24" s="96"/>
      <c r="AV24" s="96"/>
      <c r="AW24" s="96"/>
      <c r="AX24" s="96"/>
      <c r="AY24" s="96"/>
      <c r="AZ24" s="96"/>
      <c r="BA24" s="96"/>
      <c r="BB24" s="96"/>
      <c r="BC24" s="96"/>
      <c r="BD24" s="96"/>
      <c r="BE24" s="96"/>
      <c r="BF24" s="96"/>
      <c r="BG24" s="96"/>
      <c r="BH24" s="96"/>
      <c r="BI24" s="96"/>
      <c r="BJ24" s="96"/>
      <c r="BK24" s="96"/>
      <c r="BL24" s="96"/>
      <c r="BM24" s="96"/>
      <c r="BN24" s="96"/>
      <c r="BO24" s="96"/>
      <c r="BP24" s="96"/>
      <c r="BQ24" s="96"/>
      <c r="BR24" s="96"/>
      <c r="BS24" s="96"/>
      <c r="BT24" s="96"/>
      <c r="BU24" s="96"/>
      <c r="BV24" s="96"/>
    </row>
    <row r="25" spans="1:74" s="97" customFormat="1" ht="15.75" thickBot="1">
      <c r="A25" s="462" t="s">
        <v>2656</v>
      </c>
      <c r="B25" s="463"/>
      <c r="C25" s="464"/>
      <c r="D25" s="172" t="s">
        <v>2657</v>
      </c>
      <c r="E25" s="173" t="s">
        <v>2658</v>
      </c>
      <c r="F25" s="174" t="s">
        <v>2659</v>
      </c>
      <c r="G25" s="175" t="s">
        <v>2660</v>
      </c>
      <c r="H25" s="176" t="s">
        <v>2661</v>
      </c>
      <c r="I25" s="96"/>
      <c r="J25" s="96"/>
      <c r="K25" s="96"/>
      <c r="L25" s="96"/>
      <c r="M25" s="96"/>
      <c r="N25" s="96"/>
      <c r="O25" s="96"/>
      <c r="P25" s="96"/>
      <c r="Q25" s="96"/>
      <c r="R25" s="96"/>
      <c r="S25" s="96"/>
      <c r="T25" s="96"/>
      <c r="U25" s="96"/>
      <c r="V25" s="96"/>
      <c r="W25" s="96"/>
      <c r="X25" s="96"/>
      <c r="Y25" s="96"/>
      <c r="Z25" s="96"/>
      <c r="AA25" s="96"/>
      <c r="AB25" s="96"/>
      <c r="AC25" s="96"/>
      <c r="AD25" s="96"/>
      <c r="AE25" s="96"/>
      <c r="AF25" s="96"/>
      <c r="AG25" s="96"/>
      <c r="AH25" s="96"/>
      <c r="AI25" s="96"/>
      <c r="AJ25" s="96"/>
      <c r="AK25" s="96"/>
      <c r="AL25" s="96"/>
      <c r="AM25" s="96"/>
      <c r="AN25" s="96"/>
      <c r="AO25" s="96"/>
      <c r="AP25" s="96"/>
      <c r="AQ25" s="96"/>
      <c r="AR25" s="96"/>
      <c r="AS25" s="96"/>
      <c r="AT25" s="96"/>
      <c r="AU25" s="96"/>
      <c r="AV25" s="96"/>
      <c r="AW25" s="96"/>
      <c r="AX25" s="96"/>
      <c r="AY25" s="96"/>
      <c r="AZ25" s="96"/>
      <c r="BA25" s="96"/>
      <c r="BB25" s="96"/>
      <c r="BC25" s="96"/>
      <c r="BD25" s="96"/>
      <c r="BE25" s="96"/>
      <c r="BF25" s="96"/>
      <c r="BG25" s="96"/>
      <c r="BH25" s="96"/>
      <c r="BI25" s="96"/>
      <c r="BJ25" s="96"/>
      <c r="BK25" s="96"/>
      <c r="BL25" s="96"/>
      <c r="BM25" s="96"/>
      <c r="BN25" s="96"/>
      <c r="BO25" s="96"/>
      <c r="BP25" s="96"/>
      <c r="BQ25" s="96"/>
      <c r="BR25" s="96"/>
      <c r="BS25" s="96"/>
      <c r="BT25" s="96"/>
      <c r="BU25" s="96"/>
      <c r="BV25" s="96"/>
    </row>
    <row r="26" spans="1:74" s="97" customFormat="1">
      <c r="A26" s="177"/>
      <c r="B26" s="177"/>
      <c r="C26" s="177"/>
      <c r="D26" s="178"/>
      <c r="E26" s="179"/>
      <c r="F26" s="180"/>
      <c r="G26" s="181"/>
      <c r="H26" s="182"/>
      <c r="I26" s="96"/>
      <c r="J26" s="96"/>
      <c r="K26" s="96"/>
      <c r="L26" s="96"/>
      <c r="M26" s="96"/>
      <c r="N26" s="96"/>
      <c r="O26" s="96"/>
      <c r="P26" s="96"/>
      <c r="Q26" s="96"/>
      <c r="R26" s="96"/>
      <c r="S26" s="96"/>
      <c r="T26" s="96"/>
      <c r="U26" s="96"/>
      <c r="V26" s="96"/>
      <c r="W26" s="96"/>
      <c r="X26" s="96"/>
      <c r="Y26" s="96"/>
      <c r="Z26" s="96"/>
      <c r="AA26" s="96"/>
      <c r="AB26" s="96"/>
      <c r="AC26" s="96"/>
      <c r="AD26" s="96"/>
      <c r="AE26" s="96"/>
      <c r="AF26" s="96"/>
      <c r="AG26" s="96"/>
      <c r="AH26" s="96"/>
      <c r="AI26" s="96"/>
      <c r="AJ26" s="96"/>
      <c r="AK26" s="96"/>
      <c r="AL26" s="96"/>
      <c r="AM26" s="96"/>
      <c r="AN26" s="96"/>
      <c r="AO26" s="96"/>
      <c r="AP26" s="96"/>
      <c r="AQ26" s="96"/>
      <c r="AR26" s="96"/>
      <c r="AS26" s="96"/>
      <c r="AT26" s="96"/>
      <c r="AU26" s="96"/>
      <c r="AV26" s="96"/>
      <c r="AW26" s="96"/>
      <c r="AX26" s="96"/>
      <c r="AY26" s="96"/>
      <c r="AZ26" s="96"/>
      <c r="BA26" s="96"/>
      <c r="BB26" s="96"/>
      <c r="BC26" s="96"/>
      <c r="BD26" s="96"/>
      <c r="BE26" s="96"/>
      <c r="BF26" s="96"/>
      <c r="BG26" s="96"/>
      <c r="BH26" s="96"/>
      <c r="BI26" s="96"/>
      <c r="BJ26" s="96"/>
      <c r="BK26" s="96"/>
      <c r="BL26" s="96"/>
      <c r="BM26" s="96"/>
      <c r="BN26" s="96"/>
      <c r="BO26" s="96"/>
      <c r="BP26" s="96"/>
      <c r="BQ26" s="96"/>
      <c r="BR26" s="96"/>
      <c r="BS26" s="96"/>
      <c r="BT26" s="96"/>
      <c r="BU26" s="96"/>
      <c r="BV26" s="96"/>
    </row>
    <row r="27" spans="1:74" s="188" customFormat="1" ht="16.5">
      <c r="A27" s="183"/>
      <c r="B27" s="184" t="s">
        <v>4</v>
      </c>
      <c r="C27" s="185"/>
      <c r="D27" s="186" t="s">
        <v>2643</v>
      </c>
      <c r="E27" s="187"/>
      <c r="F27" s="94"/>
      <c r="G27" s="94"/>
      <c r="H27" s="95"/>
      <c r="I27" s="96"/>
      <c r="J27" s="96"/>
      <c r="K27" s="96"/>
      <c r="L27" s="96"/>
      <c r="M27" s="96"/>
      <c r="N27" s="96"/>
      <c r="O27" s="96"/>
      <c r="P27" s="96"/>
      <c r="Q27" s="96"/>
      <c r="R27" s="96"/>
      <c r="S27" s="96"/>
      <c r="T27" s="96"/>
      <c r="U27" s="96"/>
      <c r="V27" s="96"/>
      <c r="W27" s="96"/>
      <c r="X27" s="96"/>
      <c r="Y27" s="96"/>
      <c r="Z27" s="96"/>
      <c r="AA27" s="96"/>
      <c r="AB27" s="96"/>
      <c r="AC27" s="96"/>
      <c r="AD27" s="96"/>
      <c r="AE27" s="96"/>
      <c r="AF27" s="96"/>
      <c r="AG27" s="96"/>
      <c r="AH27" s="96"/>
      <c r="AI27" s="96"/>
      <c r="AJ27" s="96"/>
      <c r="AK27" s="96"/>
      <c r="AL27" s="96"/>
      <c r="AM27" s="96"/>
      <c r="AN27" s="96"/>
      <c r="AO27" s="96"/>
      <c r="AP27" s="96"/>
      <c r="AQ27" s="96"/>
      <c r="AR27" s="96"/>
      <c r="AS27" s="96"/>
      <c r="AT27" s="96"/>
      <c r="AU27" s="96"/>
      <c r="AV27" s="96"/>
      <c r="AW27" s="96"/>
      <c r="AX27" s="96"/>
      <c r="AY27" s="96"/>
      <c r="AZ27" s="96"/>
      <c r="BA27" s="96"/>
      <c r="BB27" s="96"/>
      <c r="BC27" s="96"/>
      <c r="BD27" s="96"/>
      <c r="BE27" s="96"/>
      <c r="BF27" s="96"/>
      <c r="BG27" s="96"/>
      <c r="BH27" s="96"/>
      <c r="BI27" s="96"/>
      <c r="BJ27" s="96"/>
      <c r="BK27" s="96"/>
      <c r="BL27" s="96"/>
      <c r="BM27" s="96"/>
      <c r="BN27" s="96"/>
      <c r="BO27" s="96"/>
      <c r="BP27" s="96"/>
      <c r="BQ27" s="96"/>
      <c r="BR27" s="96"/>
      <c r="BS27" s="96"/>
      <c r="BT27" s="96"/>
      <c r="BU27" s="96"/>
      <c r="BV27" s="96"/>
    </row>
    <row r="28" spans="1:74" s="97" customFormat="1">
      <c r="A28" s="177"/>
      <c r="B28" s="177"/>
      <c r="C28" s="177"/>
      <c r="D28" s="178"/>
      <c r="E28" s="179"/>
      <c r="F28" s="180"/>
      <c r="G28" s="181"/>
      <c r="H28" s="182"/>
      <c r="I28" s="96"/>
      <c r="J28" s="96"/>
      <c r="K28" s="96"/>
      <c r="L28" s="96"/>
      <c r="M28" s="96"/>
      <c r="N28" s="96"/>
      <c r="O28" s="96"/>
      <c r="P28" s="96"/>
      <c r="Q28" s="96"/>
      <c r="R28" s="96"/>
      <c r="S28" s="96"/>
      <c r="T28" s="96"/>
      <c r="U28" s="96"/>
      <c r="V28" s="96"/>
      <c r="W28" s="96"/>
      <c r="X28" s="96"/>
      <c r="Y28" s="96"/>
      <c r="Z28" s="96"/>
      <c r="AA28" s="96"/>
      <c r="AB28" s="96"/>
      <c r="AC28" s="96"/>
      <c r="AD28" s="96"/>
      <c r="AE28" s="96"/>
      <c r="AF28" s="96"/>
      <c r="AG28" s="96"/>
      <c r="AH28" s="96"/>
      <c r="AI28" s="96"/>
      <c r="AJ28" s="96"/>
      <c r="AK28" s="96"/>
      <c r="AL28" s="96"/>
      <c r="AM28" s="96"/>
      <c r="AN28" s="96"/>
      <c r="AO28" s="96"/>
      <c r="AP28" s="96"/>
      <c r="AQ28" s="96"/>
      <c r="AR28" s="96"/>
      <c r="AS28" s="96"/>
      <c r="AT28" s="96"/>
      <c r="AU28" s="96"/>
      <c r="AV28" s="96"/>
      <c r="AW28" s="96"/>
      <c r="AX28" s="96"/>
      <c r="AY28" s="96"/>
      <c r="AZ28" s="96"/>
      <c r="BA28" s="96"/>
      <c r="BB28" s="96"/>
      <c r="BC28" s="96"/>
      <c r="BD28" s="96"/>
      <c r="BE28" s="96"/>
      <c r="BF28" s="96"/>
      <c r="BG28" s="96"/>
      <c r="BH28" s="96"/>
      <c r="BI28" s="96"/>
      <c r="BJ28" s="96"/>
      <c r="BK28" s="96"/>
      <c r="BL28" s="96"/>
      <c r="BM28" s="96"/>
      <c r="BN28" s="96"/>
      <c r="BO28" s="96"/>
      <c r="BP28" s="96"/>
      <c r="BQ28" s="96"/>
      <c r="BR28" s="96"/>
      <c r="BS28" s="96"/>
      <c r="BT28" s="96"/>
      <c r="BU28" s="96"/>
      <c r="BV28" s="96"/>
    </row>
    <row r="29" spans="1:74" s="97" customFormat="1" ht="114.75">
      <c r="A29" s="189">
        <v>3</v>
      </c>
      <c r="B29" s="189">
        <v>1</v>
      </c>
      <c r="C29" s="189" t="s">
        <v>4</v>
      </c>
      <c r="D29" s="190" t="s">
        <v>2662</v>
      </c>
      <c r="E29" s="191" t="s">
        <v>21</v>
      </c>
      <c r="F29" s="453">
        <v>4</v>
      </c>
      <c r="G29" s="193"/>
      <c r="H29" s="194">
        <f>ROUND((F29*G29),2)</f>
        <v>0</v>
      </c>
      <c r="I29" s="96"/>
      <c r="J29" s="96"/>
      <c r="K29" s="96"/>
      <c r="L29" s="96"/>
      <c r="M29" s="96"/>
      <c r="N29" s="96"/>
      <c r="O29" s="96"/>
      <c r="P29" s="96"/>
      <c r="Q29" s="96"/>
      <c r="R29" s="96"/>
      <c r="S29" s="96"/>
      <c r="T29" s="96"/>
      <c r="U29" s="96"/>
      <c r="V29" s="96"/>
      <c r="W29" s="96"/>
      <c r="X29" s="96"/>
      <c r="Y29" s="96"/>
      <c r="Z29" s="96"/>
      <c r="AA29" s="96"/>
      <c r="AB29" s="96"/>
      <c r="AC29" s="96"/>
      <c r="AD29" s="96"/>
      <c r="AE29" s="96"/>
      <c r="AF29" s="96"/>
      <c r="AG29" s="96"/>
      <c r="AH29" s="96"/>
      <c r="AI29" s="96"/>
      <c r="AJ29" s="96"/>
      <c r="AK29" s="96"/>
      <c r="AL29" s="96"/>
      <c r="AM29" s="96"/>
      <c r="AN29" s="96"/>
      <c r="AO29" s="96"/>
      <c r="AP29" s="96"/>
      <c r="AQ29" s="96"/>
      <c r="AR29" s="96"/>
      <c r="AS29" s="96"/>
      <c r="AT29" s="96"/>
      <c r="AU29" s="96"/>
      <c r="AV29" s="96"/>
      <c r="AW29" s="96"/>
      <c r="AX29" s="96"/>
      <c r="AY29" s="96"/>
      <c r="AZ29" s="96"/>
      <c r="BA29" s="96"/>
      <c r="BB29" s="96"/>
      <c r="BC29" s="96"/>
      <c r="BD29" s="96"/>
      <c r="BE29" s="96"/>
      <c r="BF29" s="96"/>
      <c r="BG29" s="96"/>
      <c r="BH29" s="96"/>
      <c r="BI29" s="96"/>
      <c r="BJ29" s="96"/>
      <c r="BK29" s="96"/>
      <c r="BL29" s="96"/>
      <c r="BM29" s="96"/>
      <c r="BN29" s="96"/>
      <c r="BO29" s="96"/>
      <c r="BP29" s="96"/>
      <c r="BQ29" s="96"/>
      <c r="BR29" s="96"/>
      <c r="BS29" s="96"/>
      <c r="BT29" s="96"/>
      <c r="BU29" s="96"/>
      <c r="BV29" s="96"/>
    </row>
    <row r="30" spans="1:74" s="97" customFormat="1" ht="127.5">
      <c r="A30" s="189">
        <v>3</v>
      </c>
      <c r="B30" s="189">
        <v>1</v>
      </c>
      <c r="C30" s="189" t="s">
        <v>30</v>
      </c>
      <c r="D30" s="195" t="s">
        <v>2663</v>
      </c>
      <c r="E30" s="191" t="s">
        <v>21</v>
      </c>
      <c r="F30" s="453">
        <v>4</v>
      </c>
      <c r="G30" s="193"/>
      <c r="H30" s="194">
        <f t="shared" ref="H30:H39" si="0">ROUND((F30*G30),2)</f>
        <v>0</v>
      </c>
      <c r="I30" s="96"/>
      <c r="J30" s="96"/>
      <c r="K30" s="96"/>
      <c r="L30" s="96"/>
      <c r="M30" s="96"/>
      <c r="N30" s="96"/>
      <c r="O30" s="96"/>
      <c r="P30" s="96"/>
      <c r="Q30" s="96"/>
      <c r="R30" s="96"/>
      <c r="S30" s="96"/>
      <c r="T30" s="96"/>
      <c r="U30" s="96"/>
      <c r="V30" s="96"/>
      <c r="W30" s="96"/>
      <c r="X30" s="96"/>
      <c r="Y30" s="96"/>
      <c r="Z30" s="96"/>
      <c r="AA30" s="96"/>
      <c r="AB30" s="96"/>
      <c r="AC30" s="96"/>
      <c r="AD30" s="96"/>
      <c r="AE30" s="96"/>
      <c r="AF30" s="96"/>
      <c r="AG30" s="96"/>
      <c r="AH30" s="96"/>
      <c r="AI30" s="96"/>
      <c r="AJ30" s="96"/>
      <c r="AK30" s="96"/>
      <c r="AL30" s="96"/>
      <c r="AM30" s="96"/>
      <c r="AN30" s="96"/>
      <c r="AO30" s="96"/>
      <c r="AP30" s="96"/>
      <c r="AQ30" s="96"/>
      <c r="AR30" s="96"/>
      <c r="AS30" s="96"/>
      <c r="AT30" s="96"/>
      <c r="AU30" s="96"/>
      <c r="AV30" s="96"/>
      <c r="AW30" s="96"/>
      <c r="AX30" s="96"/>
      <c r="AY30" s="96"/>
      <c r="AZ30" s="96"/>
      <c r="BA30" s="96"/>
      <c r="BB30" s="96"/>
      <c r="BC30" s="96"/>
      <c r="BD30" s="96"/>
      <c r="BE30" s="96"/>
      <c r="BF30" s="96"/>
      <c r="BG30" s="96"/>
      <c r="BH30" s="96"/>
      <c r="BI30" s="96"/>
      <c r="BJ30" s="96"/>
      <c r="BK30" s="96"/>
      <c r="BL30" s="96"/>
      <c r="BM30" s="96"/>
      <c r="BN30" s="96"/>
      <c r="BO30" s="96"/>
      <c r="BP30" s="96"/>
      <c r="BQ30" s="96"/>
      <c r="BR30" s="96"/>
      <c r="BS30" s="96"/>
      <c r="BT30" s="96"/>
      <c r="BU30" s="96"/>
      <c r="BV30" s="96"/>
    </row>
    <row r="31" spans="1:74" s="97" customFormat="1" ht="127.5">
      <c r="A31" s="189">
        <v>3</v>
      </c>
      <c r="B31" s="189">
        <v>1</v>
      </c>
      <c r="C31" s="189" t="s">
        <v>31</v>
      </c>
      <c r="D31" s="195" t="s">
        <v>2664</v>
      </c>
      <c r="E31" s="191" t="s">
        <v>21</v>
      </c>
      <c r="F31" s="453">
        <v>4</v>
      </c>
      <c r="G31" s="193"/>
      <c r="H31" s="194">
        <f t="shared" si="0"/>
        <v>0</v>
      </c>
      <c r="I31" s="96"/>
      <c r="J31" s="96"/>
      <c r="K31" s="96"/>
      <c r="L31" s="96"/>
      <c r="M31" s="96"/>
      <c r="N31" s="96"/>
      <c r="O31" s="96"/>
      <c r="P31" s="96"/>
      <c r="Q31" s="96"/>
      <c r="R31" s="96"/>
      <c r="S31" s="96"/>
      <c r="T31" s="96"/>
      <c r="U31" s="96"/>
      <c r="V31" s="96"/>
      <c r="W31" s="96"/>
      <c r="X31" s="96"/>
      <c r="Y31" s="96"/>
      <c r="Z31" s="96"/>
      <c r="AA31" s="96"/>
      <c r="AB31" s="96"/>
      <c r="AC31" s="96"/>
      <c r="AD31" s="96"/>
      <c r="AE31" s="96"/>
      <c r="AF31" s="96"/>
      <c r="AG31" s="96"/>
      <c r="AH31" s="96"/>
      <c r="AI31" s="96"/>
      <c r="AJ31" s="96"/>
      <c r="AK31" s="96"/>
      <c r="AL31" s="96"/>
      <c r="AM31" s="96"/>
      <c r="AN31" s="96"/>
      <c r="AO31" s="96"/>
      <c r="AP31" s="96"/>
      <c r="AQ31" s="96"/>
      <c r="AR31" s="96"/>
      <c r="AS31" s="96"/>
      <c r="AT31" s="96"/>
      <c r="AU31" s="96"/>
      <c r="AV31" s="96"/>
      <c r="AW31" s="96"/>
      <c r="AX31" s="96"/>
      <c r="AY31" s="96"/>
      <c r="AZ31" s="96"/>
      <c r="BA31" s="96"/>
      <c r="BB31" s="96"/>
      <c r="BC31" s="96"/>
      <c r="BD31" s="96"/>
      <c r="BE31" s="96"/>
      <c r="BF31" s="96"/>
      <c r="BG31" s="96"/>
      <c r="BH31" s="96"/>
      <c r="BI31" s="96"/>
      <c r="BJ31" s="96"/>
      <c r="BK31" s="96"/>
      <c r="BL31" s="96"/>
      <c r="BM31" s="96"/>
      <c r="BN31" s="96"/>
      <c r="BO31" s="96"/>
      <c r="BP31" s="96"/>
      <c r="BQ31" s="96"/>
      <c r="BR31" s="96"/>
      <c r="BS31" s="96"/>
      <c r="BT31" s="96"/>
      <c r="BU31" s="96"/>
      <c r="BV31" s="96"/>
    </row>
    <row r="32" spans="1:74" s="97" customFormat="1" ht="102">
      <c r="A32" s="189">
        <v>3</v>
      </c>
      <c r="B32" s="189">
        <v>1</v>
      </c>
      <c r="C32" s="189" t="s">
        <v>32</v>
      </c>
      <c r="D32" s="195" t="s">
        <v>2665</v>
      </c>
      <c r="E32" s="196" t="s">
        <v>488</v>
      </c>
      <c r="F32" s="192">
        <v>5.6</v>
      </c>
      <c r="G32" s="193"/>
      <c r="H32" s="194">
        <f t="shared" si="0"/>
        <v>0</v>
      </c>
      <c r="I32" s="96"/>
      <c r="J32" s="96"/>
      <c r="K32" s="96"/>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6"/>
      <c r="AK32" s="96"/>
      <c r="AL32" s="96"/>
      <c r="AM32" s="96"/>
      <c r="AN32" s="96"/>
      <c r="AO32" s="96"/>
      <c r="AP32" s="96"/>
      <c r="AQ32" s="96"/>
      <c r="AR32" s="96"/>
      <c r="AS32" s="96"/>
      <c r="AT32" s="96"/>
      <c r="AU32" s="96"/>
      <c r="AV32" s="96"/>
      <c r="AW32" s="96"/>
      <c r="AX32" s="96"/>
      <c r="AY32" s="96"/>
      <c r="AZ32" s="96"/>
      <c r="BA32" s="96"/>
      <c r="BB32" s="96"/>
      <c r="BC32" s="96"/>
      <c r="BD32" s="96"/>
      <c r="BE32" s="96"/>
      <c r="BF32" s="96"/>
      <c r="BG32" s="96"/>
      <c r="BH32" s="96"/>
      <c r="BI32" s="96"/>
      <c r="BJ32" s="96"/>
      <c r="BK32" s="96"/>
      <c r="BL32" s="96"/>
      <c r="BM32" s="96"/>
      <c r="BN32" s="96"/>
      <c r="BO32" s="96"/>
      <c r="BP32" s="96"/>
      <c r="BQ32" s="96"/>
      <c r="BR32" s="96"/>
      <c r="BS32" s="96"/>
      <c r="BT32" s="96"/>
      <c r="BU32" s="96"/>
      <c r="BV32" s="96"/>
    </row>
    <row r="33" spans="1:74" s="97" customFormat="1" ht="127.5">
      <c r="A33" s="189">
        <v>3</v>
      </c>
      <c r="B33" s="189">
        <v>1</v>
      </c>
      <c r="C33" s="189" t="s">
        <v>33</v>
      </c>
      <c r="D33" s="195" t="s">
        <v>2666</v>
      </c>
      <c r="E33" s="191" t="s">
        <v>21</v>
      </c>
      <c r="F33" s="453">
        <v>6</v>
      </c>
      <c r="G33" s="193"/>
      <c r="H33" s="194">
        <f t="shared" si="0"/>
        <v>0</v>
      </c>
      <c r="I33" s="96"/>
      <c r="J33" s="96"/>
      <c r="K33" s="96"/>
      <c r="L33" s="96"/>
      <c r="M33" s="96"/>
      <c r="N33" s="96"/>
      <c r="O33" s="96"/>
      <c r="P33" s="96"/>
      <c r="Q33" s="96"/>
      <c r="R33" s="96"/>
      <c r="S33" s="96"/>
      <c r="T33" s="96"/>
      <c r="U33" s="96"/>
      <c r="V33" s="96"/>
      <c r="W33" s="96"/>
      <c r="X33" s="96"/>
      <c r="Y33" s="96"/>
      <c r="Z33" s="96"/>
      <c r="AA33" s="96"/>
      <c r="AB33" s="96"/>
      <c r="AC33" s="96"/>
      <c r="AD33" s="96"/>
      <c r="AE33" s="96"/>
      <c r="AF33" s="96"/>
      <c r="AG33" s="96"/>
      <c r="AH33" s="96"/>
      <c r="AI33" s="96"/>
      <c r="AJ33" s="96"/>
      <c r="AK33" s="96"/>
      <c r="AL33" s="96"/>
      <c r="AM33" s="96"/>
      <c r="AN33" s="96"/>
      <c r="AO33" s="96"/>
      <c r="AP33" s="96"/>
      <c r="AQ33" s="96"/>
      <c r="AR33" s="96"/>
      <c r="AS33" s="96"/>
      <c r="AT33" s="96"/>
      <c r="AU33" s="96"/>
      <c r="AV33" s="96"/>
      <c r="AW33" s="96"/>
      <c r="AX33" s="96"/>
      <c r="AY33" s="96"/>
      <c r="AZ33" s="96"/>
      <c r="BA33" s="96"/>
      <c r="BB33" s="96"/>
      <c r="BC33" s="96"/>
      <c r="BD33" s="96"/>
      <c r="BE33" s="96"/>
      <c r="BF33" s="96"/>
      <c r="BG33" s="96"/>
      <c r="BH33" s="96"/>
      <c r="BI33" s="96"/>
      <c r="BJ33" s="96"/>
      <c r="BK33" s="96"/>
      <c r="BL33" s="96"/>
      <c r="BM33" s="96"/>
      <c r="BN33" s="96"/>
      <c r="BO33" s="96"/>
      <c r="BP33" s="96"/>
      <c r="BQ33" s="96"/>
      <c r="BR33" s="96"/>
      <c r="BS33" s="96"/>
      <c r="BT33" s="96"/>
      <c r="BU33" s="96"/>
      <c r="BV33" s="96"/>
    </row>
    <row r="34" spans="1:74" s="97" customFormat="1" ht="127.5">
      <c r="A34" s="189">
        <v>3</v>
      </c>
      <c r="B34" s="189">
        <v>1</v>
      </c>
      <c r="C34" s="189" t="s">
        <v>35</v>
      </c>
      <c r="D34" s="195" t="s">
        <v>2667</v>
      </c>
      <c r="E34" s="197" t="s">
        <v>21</v>
      </c>
      <c r="F34" s="453">
        <v>22</v>
      </c>
      <c r="G34" s="193"/>
      <c r="H34" s="194">
        <f t="shared" si="0"/>
        <v>0</v>
      </c>
      <c r="I34" s="96"/>
      <c r="J34" s="96"/>
      <c r="K34" s="96"/>
      <c r="L34" s="96"/>
      <c r="M34" s="96"/>
      <c r="N34" s="96"/>
      <c r="O34" s="96"/>
      <c r="P34" s="96"/>
      <c r="Q34" s="96"/>
      <c r="R34" s="96"/>
      <c r="S34" s="96"/>
      <c r="T34" s="96"/>
      <c r="U34" s="96"/>
      <c r="V34" s="96"/>
      <c r="W34" s="96"/>
      <c r="X34" s="96"/>
      <c r="Y34" s="96"/>
      <c r="Z34" s="96"/>
      <c r="AA34" s="96"/>
      <c r="AB34" s="96"/>
      <c r="AC34" s="96"/>
      <c r="AD34" s="96"/>
      <c r="AE34" s="96"/>
      <c r="AF34" s="96"/>
      <c r="AG34" s="96"/>
      <c r="AH34" s="96"/>
      <c r="AI34" s="96"/>
      <c r="AJ34" s="96"/>
      <c r="AK34" s="96"/>
      <c r="AL34" s="96"/>
      <c r="AM34" s="96"/>
      <c r="AN34" s="96"/>
      <c r="AO34" s="96"/>
      <c r="AP34" s="96"/>
      <c r="AQ34" s="96"/>
      <c r="AR34" s="96"/>
      <c r="AS34" s="96"/>
      <c r="AT34" s="96"/>
      <c r="AU34" s="96"/>
      <c r="AV34" s="96"/>
      <c r="AW34" s="96"/>
      <c r="AX34" s="96"/>
      <c r="AY34" s="96"/>
      <c r="AZ34" s="96"/>
      <c r="BA34" s="96"/>
      <c r="BB34" s="96"/>
      <c r="BC34" s="96"/>
      <c r="BD34" s="96"/>
      <c r="BE34" s="96"/>
      <c r="BF34" s="96"/>
      <c r="BG34" s="96"/>
      <c r="BH34" s="96"/>
      <c r="BI34" s="96"/>
      <c r="BJ34" s="96"/>
      <c r="BK34" s="96"/>
      <c r="BL34" s="96"/>
      <c r="BM34" s="96"/>
      <c r="BN34" s="96"/>
      <c r="BO34" s="96"/>
      <c r="BP34" s="96"/>
      <c r="BQ34" s="96"/>
      <c r="BR34" s="96"/>
      <c r="BS34" s="96"/>
      <c r="BT34" s="96"/>
      <c r="BU34" s="96"/>
      <c r="BV34" s="96"/>
    </row>
    <row r="35" spans="1:74" s="97" customFormat="1" ht="127.5">
      <c r="A35" s="189">
        <v>3</v>
      </c>
      <c r="B35" s="189">
        <v>1</v>
      </c>
      <c r="C35" s="189" t="s">
        <v>53</v>
      </c>
      <c r="D35" s="195" t="s">
        <v>2668</v>
      </c>
      <c r="E35" s="197" t="s">
        <v>21</v>
      </c>
      <c r="F35" s="453">
        <v>4</v>
      </c>
      <c r="G35" s="193"/>
      <c r="H35" s="194">
        <f t="shared" si="0"/>
        <v>0</v>
      </c>
      <c r="I35" s="96"/>
      <c r="J35" s="96"/>
      <c r="K35" s="96"/>
      <c r="L35" s="96"/>
      <c r="M35" s="96"/>
      <c r="N35" s="96"/>
      <c r="O35" s="96"/>
      <c r="P35" s="96"/>
      <c r="Q35" s="96"/>
      <c r="R35" s="96"/>
      <c r="S35" s="96"/>
      <c r="T35" s="96"/>
      <c r="U35" s="96"/>
      <c r="V35" s="96"/>
      <c r="W35" s="96"/>
      <c r="X35" s="96"/>
      <c r="Y35" s="96"/>
      <c r="Z35" s="96"/>
      <c r="AA35" s="96"/>
      <c r="AB35" s="96"/>
      <c r="AC35" s="96"/>
      <c r="AD35" s="96"/>
      <c r="AE35" s="96"/>
      <c r="AF35" s="96"/>
      <c r="AG35" s="96"/>
      <c r="AH35" s="96"/>
      <c r="AI35" s="96"/>
      <c r="AJ35" s="96"/>
      <c r="AK35" s="96"/>
      <c r="AL35" s="96"/>
      <c r="AM35" s="96"/>
      <c r="AN35" s="96"/>
      <c r="AO35" s="96"/>
      <c r="AP35" s="96"/>
      <c r="AQ35" s="96"/>
      <c r="AR35" s="96"/>
      <c r="AS35" s="96"/>
      <c r="AT35" s="96"/>
      <c r="AU35" s="96"/>
      <c r="AV35" s="96"/>
      <c r="AW35" s="96"/>
      <c r="AX35" s="96"/>
      <c r="AY35" s="96"/>
      <c r="AZ35" s="96"/>
      <c r="BA35" s="96"/>
      <c r="BB35" s="96"/>
      <c r="BC35" s="96"/>
      <c r="BD35" s="96"/>
      <c r="BE35" s="96"/>
      <c r="BF35" s="96"/>
      <c r="BG35" s="96"/>
      <c r="BH35" s="96"/>
      <c r="BI35" s="96"/>
      <c r="BJ35" s="96"/>
      <c r="BK35" s="96"/>
      <c r="BL35" s="96"/>
      <c r="BM35" s="96"/>
      <c r="BN35" s="96"/>
      <c r="BO35" s="96"/>
      <c r="BP35" s="96"/>
      <c r="BQ35" s="96"/>
      <c r="BR35" s="96"/>
      <c r="BS35" s="96"/>
      <c r="BT35" s="96"/>
      <c r="BU35" s="96"/>
      <c r="BV35" s="96"/>
    </row>
    <row r="36" spans="1:74" s="97" customFormat="1" ht="127.5">
      <c r="A36" s="189">
        <v>3</v>
      </c>
      <c r="B36" s="189">
        <v>1</v>
      </c>
      <c r="C36" s="189" t="s">
        <v>2493</v>
      </c>
      <c r="D36" s="195" t="s">
        <v>2669</v>
      </c>
      <c r="E36" s="197" t="s">
        <v>21</v>
      </c>
      <c r="F36" s="453">
        <v>8</v>
      </c>
      <c r="G36" s="193"/>
      <c r="H36" s="194">
        <f t="shared" si="0"/>
        <v>0</v>
      </c>
      <c r="I36" s="96"/>
      <c r="J36" s="96"/>
      <c r="K36" s="96"/>
      <c r="L36" s="96"/>
      <c r="M36" s="96"/>
      <c r="N36" s="96"/>
      <c r="O36" s="96"/>
      <c r="P36" s="96"/>
      <c r="Q36" s="96"/>
      <c r="R36" s="96"/>
      <c r="S36" s="96"/>
      <c r="T36" s="96"/>
      <c r="U36" s="96"/>
      <c r="V36" s="96"/>
      <c r="W36" s="96"/>
      <c r="X36" s="96"/>
      <c r="Y36" s="96"/>
      <c r="Z36" s="96"/>
      <c r="AA36" s="96"/>
      <c r="AB36" s="96"/>
      <c r="AC36" s="96"/>
      <c r="AD36" s="96"/>
      <c r="AE36" s="96"/>
      <c r="AF36" s="96"/>
      <c r="AG36" s="96"/>
      <c r="AH36" s="96"/>
      <c r="AI36" s="96"/>
      <c r="AJ36" s="96"/>
      <c r="AK36" s="96"/>
      <c r="AL36" s="96"/>
      <c r="AM36" s="96"/>
      <c r="AN36" s="96"/>
      <c r="AO36" s="96"/>
      <c r="AP36" s="96"/>
      <c r="AQ36" s="96"/>
      <c r="AR36" s="96"/>
      <c r="AS36" s="96"/>
      <c r="AT36" s="96"/>
      <c r="AU36" s="96"/>
      <c r="AV36" s="96"/>
      <c r="AW36" s="96"/>
      <c r="AX36" s="96"/>
      <c r="AY36" s="96"/>
      <c r="AZ36" s="96"/>
      <c r="BA36" s="96"/>
      <c r="BB36" s="96"/>
      <c r="BC36" s="96"/>
      <c r="BD36" s="96"/>
      <c r="BE36" s="96"/>
      <c r="BF36" s="96"/>
      <c r="BG36" s="96"/>
      <c r="BH36" s="96"/>
      <c r="BI36" s="96"/>
      <c r="BJ36" s="96"/>
      <c r="BK36" s="96"/>
      <c r="BL36" s="96"/>
      <c r="BM36" s="96"/>
      <c r="BN36" s="96"/>
      <c r="BO36" s="96"/>
      <c r="BP36" s="96"/>
      <c r="BQ36" s="96"/>
      <c r="BR36" s="96"/>
      <c r="BS36" s="96"/>
      <c r="BT36" s="96"/>
      <c r="BU36" s="96"/>
      <c r="BV36" s="96"/>
    </row>
    <row r="37" spans="1:74" s="97" customFormat="1" ht="140.25">
      <c r="A37" s="189">
        <v>3</v>
      </c>
      <c r="B37" s="189">
        <v>1</v>
      </c>
      <c r="C37" s="189" t="s">
        <v>2647</v>
      </c>
      <c r="D37" s="195" t="s">
        <v>2670</v>
      </c>
      <c r="E37" s="197" t="s">
        <v>21</v>
      </c>
      <c r="F37" s="453">
        <v>20</v>
      </c>
      <c r="G37" s="193"/>
      <c r="H37" s="194">
        <f t="shared" si="0"/>
        <v>0</v>
      </c>
      <c r="I37" s="96"/>
      <c r="J37" s="96"/>
      <c r="K37" s="96"/>
      <c r="L37" s="96"/>
      <c r="M37" s="96"/>
      <c r="N37" s="96"/>
      <c r="O37" s="96"/>
      <c r="P37" s="96"/>
      <c r="Q37" s="96"/>
      <c r="R37" s="96"/>
      <c r="S37" s="96"/>
      <c r="T37" s="96"/>
      <c r="U37" s="96"/>
      <c r="V37" s="96"/>
      <c r="W37" s="96"/>
      <c r="X37" s="96"/>
      <c r="Y37" s="96"/>
      <c r="Z37" s="96"/>
      <c r="AA37" s="96"/>
      <c r="AB37" s="96"/>
      <c r="AC37" s="96"/>
      <c r="AD37" s="96"/>
      <c r="AE37" s="96"/>
      <c r="AF37" s="96"/>
      <c r="AG37" s="96"/>
      <c r="AH37" s="96"/>
      <c r="AI37" s="96"/>
      <c r="AJ37" s="96"/>
      <c r="AK37" s="96"/>
      <c r="AL37" s="96"/>
      <c r="AM37" s="96"/>
      <c r="AN37" s="96"/>
      <c r="AO37" s="96"/>
      <c r="AP37" s="96"/>
      <c r="AQ37" s="96"/>
      <c r="AR37" s="96"/>
      <c r="AS37" s="96"/>
      <c r="AT37" s="96"/>
      <c r="AU37" s="96"/>
      <c r="AV37" s="96"/>
      <c r="AW37" s="96"/>
      <c r="AX37" s="96"/>
      <c r="AY37" s="96"/>
      <c r="AZ37" s="96"/>
      <c r="BA37" s="96"/>
      <c r="BB37" s="96"/>
      <c r="BC37" s="96"/>
      <c r="BD37" s="96"/>
      <c r="BE37" s="96"/>
      <c r="BF37" s="96"/>
      <c r="BG37" s="96"/>
      <c r="BH37" s="96"/>
      <c r="BI37" s="96"/>
      <c r="BJ37" s="96"/>
      <c r="BK37" s="96"/>
      <c r="BL37" s="96"/>
      <c r="BM37" s="96"/>
      <c r="BN37" s="96"/>
      <c r="BO37" s="96"/>
      <c r="BP37" s="96"/>
      <c r="BQ37" s="96"/>
      <c r="BR37" s="96"/>
      <c r="BS37" s="96"/>
      <c r="BT37" s="96"/>
      <c r="BU37" s="96"/>
      <c r="BV37" s="96"/>
    </row>
    <row r="38" spans="1:74" s="97" customFormat="1">
      <c r="A38" s="198"/>
      <c r="B38" s="198"/>
      <c r="C38" s="198" t="s">
        <v>614</v>
      </c>
      <c r="D38" s="199" t="s">
        <v>2671</v>
      </c>
      <c r="E38" s="191"/>
      <c r="F38" s="192"/>
      <c r="G38" s="200"/>
      <c r="H38" s="201"/>
      <c r="I38" s="96"/>
      <c r="J38" s="96"/>
      <c r="K38" s="96"/>
      <c r="L38" s="96"/>
      <c r="M38" s="96"/>
      <c r="N38" s="96"/>
      <c r="O38" s="96"/>
      <c r="P38" s="96"/>
      <c r="Q38" s="96"/>
      <c r="R38" s="96"/>
      <c r="S38" s="96"/>
      <c r="T38" s="96"/>
      <c r="U38" s="96"/>
      <c r="V38" s="96"/>
      <c r="W38" s="96"/>
      <c r="X38" s="96"/>
      <c r="Y38" s="96"/>
      <c r="Z38" s="96"/>
      <c r="AA38" s="96"/>
      <c r="AB38" s="96"/>
      <c r="AC38" s="96"/>
      <c r="AD38" s="96"/>
      <c r="AE38" s="96"/>
      <c r="AF38" s="96"/>
      <c r="AG38" s="96"/>
      <c r="AH38" s="96"/>
      <c r="AI38" s="96"/>
      <c r="AJ38" s="96"/>
      <c r="AK38" s="96"/>
      <c r="AL38" s="96"/>
      <c r="AM38" s="96"/>
      <c r="AN38" s="96"/>
      <c r="AO38" s="96"/>
      <c r="AP38" s="96"/>
      <c r="AQ38" s="96"/>
      <c r="AR38" s="96"/>
      <c r="AS38" s="96"/>
      <c r="AT38" s="96"/>
      <c r="AU38" s="96"/>
      <c r="AV38" s="96"/>
      <c r="AW38" s="96"/>
      <c r="AX38" s="96"/>
      <c r="AY38" s="96"/>
      <c r="AZ38" s="96"/>
      <c r="BA38" s="96"/>
      <c r="BB38" s="96"/>
      <c r="BC38" s="96"/>
      <c r="BD38" s="96"/>
      <c r="BE38" s="96"/>
      <c r="BF38" s="96"/>
      <c r="BG38" s="96"/>
      <c r="BH38" s="96"/>
      <c r="BI38" s="96"/>
      <c r="BJ38" s="96"/>
      <c r="BK38" s="96"/>
      <c r="BL38" s="96"/>
      <c r="BM38" s="96"/>
      <c r="BN38" s="96"/>
      <c r="BO38" s="96"/>
      <c r="BP38" s="96"/>
      <c r="BQ38" s="96"/>
      <c r="BR38" s="96"/>
      <c r="BS38" s="96"/>
      <c r="BT38" s="96"/>
      <c r="BU38" s="96"/>
      <c r="BV38" s="96"/>
    </row>
    <row r="39" spans="1:74" s="97" customFormat="1" ht="76.5">
      <c r="A39" s="189">
        <v>3</v>
      </c>
      <c r="B39" s="189">
        <v>1</v>
      </c>
      <c r="C39" s="189" t="s">
        <v>2672</v>
      </c>
      <c r="D39" s="202" t="s">
        <v>2673</v>
      </c>
      <c r="E39" s="203" t="s">
        <v>21</v>
      </c>
      <c r="F39" s="204">
        <v>2</v>
      </c>
      <c r="G39" s="193"/>
      <c r="H39" s="194">
        <f t="shared" si="0"/>
        <v>0</v>
      </c>
      <c r="I39" s="96"/>
      <c r="J39" s="96"/>
      <c r="K39" s="96"/>
      <c r="L39" s="96"/>
      <c r="M39" s="96"/>
      <c r="N39" s="96"/>
      <c r="O39" s="96"/>
      <c r="P39" s="96"/>
      <c r="Q39" s="96"/>
      <c r="R39" s="96"/>
      <c r="S39" s="96"/>
      <c r="T39" s="96"/>
      <c r="U39" s="96"/>
      <c r="V39" s="96"/>
      <c r="W39" s="96"/>
      <c r="X39" s="96"/>
      <c r="Y39" s="96"/>
      <c r="Z39" s="96"/>
      <c r="AA39" s="96"/>
      <c r="AB39" s="96"/>
      <c r="AC39" s="96"/>
      <c r="AD39" s="96"/>
      <c r="AE39" s="96"/>
      <c r="AF39" s="96"/>
      <c r="AG39" s="96"/>
      <c r="AH39" s="96"/>
      <c r="AI39" s="96"/>
      <c r="AJ39" s="96"/>
      <c r="AK39" s="96"/>
      <c r="AL39" s="96"/>
      <c r="AM39" s="96"/>
      <c r="AN39" s="96"/>
      <c r="AO39" s="96"/>
      <c r="AP39" s="96"/>
      <c r="AQ39" s="96"/>
      <c r="AR39" s="96"/>
      <c r="AS39" s="96"/>
      <c r="AT39" s="96"/>
      <c r="AU39" s="96"/>
      <c r="AV39" s="96"/>
      <c r="AW39" s="96"/>
      <c r="AX39" s="96"/>
      <c r="AY39" s="96"/>
      <c r="AZ39" s="96"/>
      <c r="BA39" s="96"/>
      <c r="BB39" s="96"/>
      <c r="BC39" s="96"/>
      <c r="BD39" s="96"/>
      <c r="BE39" s="96"/>
      <c r="BF39" s="96"/>
      <c r="BG39" s="96"/>
      <c r="BH39" s="96"/>
      <c r="BI39" s="96"/>
      <c r="BJ39" s="96"/>
      <c r="BK39" s="96"/>
      <c r="BL39" s="96"/>
      <c r="BM39" s="96"/>
      <c r="BN39" s="96"/>
      <c r="BO39" s="96"/>
      <c r="BP39" s="96"/>
      <c r="BQ39" s="96"/>
      <c r="BR39" s="96"/>
      <c r="BS39" s="96"/>
      <c r="BT39" s="96"/>
      <c r="BU39" s="96"/>
      <c r="BV39" s="96"/>
    </row>
    <row r="40" spans="1:74" s="97" customFormat="1">
      <c r="A40" s="189"/>
      <c r="B40" s="189"/>
      <c r="C40" s="189" t="s">
        <v>614</v>
      </c>
      <c r="D40" s="205" t="s">
        <v>2674</v>
      </c>
      <c r="E40" s="206"/>
      <c r="F40" s="192"/>
      <c r="G40" s="200"/>
      <c r="H40" s="201"/>
      <c r="I40" s="96"/>
      <c r="J40" s="96"/>
      <c r="K40" s="96"/>
      <c r="L40" s="96"/>
      <c r="M40" s="96"/>
      <c r="N40" s="96"/>
      <c r="O40" s="96"/>
      <c r="P40" s="96"/>
      <c r="Q40" s="96"/>
      <c r="R40" s="96"/>
      <c r="S40" s="96"/>
      <c r="T40" s="96"/>
      <c r="U40" s="96"/>
      <c r="V40" s="96"/>
      <c r="W40" s="96"/>
      <c r="X40" s="96"/>
      <c r="Y40" s="96"/>
      <c r="Z40" s="96"/>
      <c r="AA40" s="96"/>
      <c r="AB40" s="96"/>
      <c r="AC40" s="96"/>
      <c r="AD40" s="96"/>
      <c r="AE40" s="96"/>
      <c r="AF40" s="96"/>
      <c r="AG40" s="96"/>
      <c r="AH40" s="96"/>
      <c r="AI40" s="96"/>
      <c r="AJ40" s="96"/>
      <c r="AK40" s="96"/>
      <c r="AL40" s="96"/>
      <c r="AM40" s="96"/>
      <c r="AN40" s="96"/>
      <c r="AO40" s="96"/>
      <c r="AP40" s="96"/>
      <c r="AQ40" s="96"/>
      <c r="AR40" s="96"/>
      <c r="AS40" s="96"/>
      <c r="AT40" s="96"/>
      <c r="AU40" s="96"/>
      <c r="AV40" s="96"/>
      <c r="AW40" s="96"/>
      <c r="AX40" s="96"/>
      <c r="AY40" s="96"/>
      <c r="AZ40" s="96"/>
      <c r="BA40" s="96"/>
      <c r="BB40" s="96"/>
      <c r="BC40" s="96"/>
      <c r="BD40" s="96"/>
      <c r="BE40" s="96"/>
      <c r="BF40" s="96"/>
      <c r="BG40" s="96"/>
      <c r="BH40" s="96"/>
      <c r="BI40" s="96"/>
      <c r="BJ40" s="96"/>
      <c r="BK40" s="96"/>
      <c r="BL40" s="96"/>
      <c r="BM40" s="96"/>
      <c r="BN40" s="96"/>
      <c r="BO40" s="96"/>
      <c r="BP40" s="96"/>
      <c r="BQ40" s="96"/>
      <c r="BR40" s="96"/>
      <c r="BS40" s="96"/>
      <c r="BT40" s="96"/>
      <c r="BU40" s="96"/>
      <c r="BV40" s="96"/>
    </row>
    <row r="41" spans="1:74" s="97" customFormat="1" ht="38.25">
      <c r="A41" s="189">
        <v>3</v>
      </c>
      <c r="B41" s="189">
        <v>1</v>
      </c>
      <c r="C41" s="189" t="s">
        <v>2675</v>
      </c>
      <c r="D41" s="207" t="s">
        <v>2676</v>
      </c>
      <c r="E41" s="206" t="s">
        <v>21</v>
      </c>
      <c r="F41" s="453">
        <v>8</v>
      </c>
      <c r="G41" s="193"/>
      <c r="H41" s="194">
        <f>ROUND((F41*G41),2)</f>
        <v>0</v>
      </c>
      <c r="I41" s="96"/>
      <c r="J41" s="96"/>
      <c r="K41" s="96"/>
      <c r="L41" s="96"/>
      <c r="M41" s="96"/>
      <c r="N41" s="96"/>
      <c r="O41" s="96"/>
      <c r="P41" s="96"/>
      <c r="Q41" s="96"/>
      <c r="R41" s="96"/>
      <c r="S41" s="96"/>
      <c r="T41" s="96"/>
      <c r="U41" s="96"/>
      <c r="V41" s="96"/>
      <c r="W41" s="96"/>
      <c r="X41" s="96"/>
      <c r="Y41" s="96"/>
      <c r="Z41" s="96"/>
      <c r="AA41" s="96"/>
      <c r="AB41" s="96"/>
      <c r="AC41" s="96"/>
      <c r="AD41" s="96"/>
      <c r="AE41" s="96"/>
      <c r="AF41" s="96"/>
      <c r="AG41" s="96"/>
      <c r="AH41" s="96"/>
      <c r="AI41" s="96"/>
      <c r="AJ41" s="96"/>
      <c r="AK41" s="96"/>
      <c r="AL41" s="96"/>
      <c r="AM41" s="96"/>
      <c r="AN41" s="96"/>
      <c r="AO41" s="96"/>
      <c r="AP41" s="96"/>
      <c r="AQ41" s="96"/>
      <c r="AR41" s="96"/>
      <c r="AS41" s="96"/>
      <c r="AT41" s="96"/>
      <c r="AU41" s="96"/>
      <c r="AV41" s="96"/>
      <c r="AW41" s="96"/>
      <c r="AX41" s="96"/>
      <c r="AY41" s="96"/>
      <c r="AZ41" s="96"/>
      <c r="BA41" s="96"/>
      <c r="BB41" s="96"/>
      <c r="BC41" s="96"/>
      <c r="BD41" s="96"/>
      <c r="BE41" s="96"/>
      <c r="BF41" s="96"/>
      <c r="BG41" s="96"/>
      <c r="BH41" s="96"/>
      <c r="BI41" s="96"/>
      <c r="BJ41" s="96"/>
      <c r="BK41" s="96"/>
      <c r="BL41" s="96"/>
      <c r="BM41" s="96"/>
      <c r="BN41" s="96"/>
      <c r="BO41" s="96"/>
      <c r="BP41" s="96"/>
      <c r="BQ41" s="96"/>
      <c r="BR41" s="96"/>
      <c r="BS41" s="96"/>
      <c r="BT41" s="96"/>
      <c r="BU41" s="96"/>
      <c r="BV41" s="96"/>
    </row>
    <row r="42" spans="1:74" s="97" customFormat="1" ht="38.25">
      <c r="A42" s="189">
        <v>3</v>
      </c>
      <c r="B42" s="189">
        <v>1</v>
      </c>
      <c r="C42" s="189" t="s">
        <v>2649</v>
      </c>
      <c r="D42" s="207" t="s">
        <v>2677</v>
      </c>
      <c r="E42" s="206" t="s">
        <v>21</v>
      </c>
      <c r="F42" s="453">
        <v>6</v>
      </c>
      <c r="G42" s="193"/>
      <c r="H42" s="194">
        <f>ROUND((F42*G42),2)</f>
        <v>0</v>
      </c>
      <c r="I42" s="96"/>
      <c r="J42" s="96"/>
      <c r="K42" s="96"/>
      <c r="L42" s="96"/>
      <c r="M42" s="96"/>
      <c r="N42" s="96"/>
      <c r="O42" s="96"/>
      <c r="P42" s="96"/>
      <c r="Q42" s="96"/>
      <c r="R42" s="96"/>
      <c r="S42" s="96"/>
      <c r="T42" s="96"/>
      <c r="U42" s="96"/>
      <c r="V42" s="96"/>
      <c r="W42" s="96"/>
      <c r="X42" s="96"/>
      <c r="Y42" s="96"/>
      <c r="Z42" s="96"/>
      <c r="AA42" s="96"/>
      <c r="AB42" s="96"/>
      <c r="AC42" s="96"/>
      <c r="AD42" s="96"/>
      <c r="AE42" s="96"/>
      <c r="AF42" s="96"/>
      <c r="AG42" s="96"/>
      <c r="AH42" s="96"/>
      <c r="AI42" s="96"/>
      <c r="AJ42" s="96"/>
      <c r="AK42" s="96"/>
      <c r="AL42" s="96"/>
      <c r="AM42" s="96"/>
      <c r="AN42" s="96"/>
      <c r="AO42" s="96"/>
      <c r="AP42" s="96"/>
      <c r="AQ42" s="96"/>
      <c r="AR42" s="96"/>
      <c r="AS42" s="96"/>
      <c r="AT42" s="96"/>
      <c r="AU42" s="96"/>
      <c r="AV42" s="96"/>
      <c r="AW42" s="96"/>
      <c r="AX42" s="96"/>
      <c r="AY42" s="96"/>
      <c r="AZ42" s="96"/>
      <c r="BA42" s="96"/>
      <c r="BB42" s="96"/>
      <c r="BC42" s="96"/>
      <c r="BD42" s="96"/>
      <c r="BE42" s="96"/>
      <c r="BF42" s="96"/>
      <c r="BG42" s="96"/>
      <c r="BH42" s="96"/>
      <c r="BI42" s="96"/>
      <c r="BJ42" s="96"/>
      <c r="BK42" s="96"/>
      <c r="BL42" s="96"/>
      <c r="BM42" s="96"/>
      <c r="BN42" s="96"/>
      <c r="BO42" s="96"/>
      <c r="BP42" s="96"/>
      <c r="BQ42" s="96"/>
      <c r="BR42" s="96"/>
      <c r="BS42" s="96"/>
      <c r="BT42" s="96"/>
      <c r="BU42" s="96"/>
      <c r="BV42" s="96"/>
    </row>
    <row r="43" spans="1:74" s="97" customFormat="1">
      <c r="A43" s="189">
        <v>3</v>
      </c>
      <c r="B43" s="189">
        <v>1</v>
      </c>
      <c r="C43" s="189" t="s">
        <v>2678</v>
      </c>
      <c r="D43" s="207" t="s">
        <v>2679</v>
      </c>
      <c r="E43" s="206" t="s">
        <v>21</v>
      </c>
      <c r="F43" s="453">
        <v>6</v>
      </c>
      <c r="G43" s="193"/>
      <c r="H43" s="194">
        <f>ROUND((F43*G43),2)</f>
        <v>0</v>
      </c>
      <c r="I43" s="96"/>
      <c r="J43" s="96"/>
      <c r="K43" s="96"/>
      <c r="L43" s="96"/>
      <c r="M43" s="96"/>
      <c r="N43" s="96"/>
      <c r="O43" s="96"/>
      <c r="P43" s="96"/>
      <c r="Q43" s="96"/>
      <c r="R43" s="96"/>
      <c r="S43" s="96"/>
      <c r="T43" s="96"/>
      <c r="U43" s="96"/>
      <c r="V43" s="96"/>
      <c r="W43" s="96"/>
      <c r="X43" s="96"/>
      <c r="Y43" s="96"/>
      <c r="Z43" s="96"/>
      <c r="AA43" s="96"/>
      <c r="AB43" s="96"/>
      <c r="AC43" s="96"/>
      <c r="AD43" s="96"/>
      <c r="AE43" s="96"/>
      <c r="AF43" s="96"/>
      <c r="AG43" s="96"/>
      <c r="AH43" s="96"/>
      <c r="AI43" s="96"/>
      <c r="AJ43" s="96"/>
      <c r="AK43" s="96"/>
      <c r="AL43" s="96"/>
      <c r="AM43" s="96"/>
      <c r="AN43" s="96"/>
      <c r="AO43" s="96"/>
      <c r="AP43" s="96"/>
      <c r="AQ43" s="96"/>
      <c r="AR43" s="96"/>
      <c r="AS43" s="96"/>
      <c r="AT43" s="96"/>
      <c r="AU43" s="96"/>
      <c r="AV43" s="96"/>
      <c r="AW43" s="96"/>
      <c r="AX43" s="96"/>
      <c r="AY43" s="96"/>
      <c r="AZ43" s="96"/>
      <c r="BA43" s="96"/>
      <c r="BB43" s="96"/>
      <c r="BC43" s="96"/>
      <c r="BD43" s="96"/>
      <c r="BE43" s="96"/>
      <c r="BF43" s="96"/>
      <c r="BG43" s="96"/>
      <c r="BH43" s="96"/>
      <c r="BI43" s="96"/>
      <c r="BJ43" s="96"/>
      <c r="BK43" s="96"/>
      <c r="BL43" s="96"/>
      <c r="BM43" s="96"/>
      <c r="BN43" s="96"/>
      <c r="BO43" s="96"/>
      <c r="BP43" s="96"/>
      <c r="BQ43" s="96"/>
      <c r="BR43" s="96"/>
      <c r="BS43" s="96"/>
      <c r="BT43" s="96"/>
      <c r="BU43" s="96"/>
      <c r="BV43" s="96"/>
    </row>
    <row r="44" spans="1:74" s="97" customFormat="1">
      <c r="A44" s="189">
        <v>3</v>
      </c>
      <c r="B44" s="189">
        <v>1</v>
      </c>
      <c r="C44" s="189" t="s">
        <v>2680</v>
      </c>
      <c r="D44" s="207" t="s">
        <v>2681</v>
      </c>
      <c r="E44" s="206" t="s">
        <v>21</v>
      </c>
      <c r="F44" s="453">
        <v>6</v>
      </c>
      <c r="G44" s="193"/>
      <c r="H44" s="194">
        <f>ROUND((F44*G44),2)</f>
        <v>0</v>
      </c>
      <c r="I44" s="96"/>
      <c r="J44" s="96"/>
      <c r="K44" s="96"/>
      <c r="L44" s="96"/>
      <c r="M44" s="96"/>
      <c r="N44" s="96"/>
      <c r="O44" s="96"/>
      <c r="P44" s="96"/>
      <c r="Q44" s="96"/>
      <c r="R44" s="96"/>
      <c r="S44" s="96"/>
      <c r="T44" s="96"/>
      <c r="U44" s="96"/>
      <c r="V44" s="96"/>
      <c r="W44" s="96"/>
      <c r="X44" s="96"/>
      <c r="Y44" s="96"/>
      <c r="Z44" s="96"/>
      <c r="AA44" s="96"/>
      <c r="AB44" s="96"/>
      <c r="AC44" s="96"/>
      <c r="AD44" s="96"/>
      <c r="AE44" s="96"/>
      <c r="AF44" s="96"/>
      <c r="AG44" s="96"/>
      <c r="AH44" s="96"/>
      <c r="AI44" s="96"/>
      <c r="AJ44" s="96"/>
      <c r="AK44" s="96"/>
      <c r="AL44" s="96"/>
      <c r="AM44" s="96"/>
      <c r="AN44" s="96"/>
      <c r="AO44" s="96"/>
      <c r="AP44" s="96"/>
      <c r="AQ44" s="96"/>
      <c r="AR44" s="96"/>
      <c r="AS44" s="96"/>
      <c r="AT44" s="96"/>
      <c r="AU44" s="96"/>
      <c r="AV44" s="96"/>
      <c r="AW44" s="96"/>
      <c r="AX44" s="96"/>
      <c r="AY44" s="96"/>
      <c r="AZ44" s="96"/>
      <c r="BA44" s="96"/>
      <c r="BB44" s="96"/>
      <c r="BC44" s="96"/>
      <c r="BD44" s="96"/>
      <c r="BE44" s="96"/>
      <c r="BF44" s="96"/>
      <c r="BG44" s="96"/>
      <c r="BH44" s="96"/>
      <c r="BI44" s="96"/>
      <c r="BJ44" s="96"/>
      <c r="BK44" s="96"/>
      <c r="BL44" s="96"/>
      <c r="BM44" s="96"/>
      <c r="BN44" s="96"/>
      <c r="BO44" s="96"/>
      <c r="BP44" s="96"/>
      <c r="BQ44" s="96"/>
      <c r="BR44" s="96"/>
      <c r="BS44" s="96"/>
      <c r="BT44" s="96"/>
      <c r="BU44" s="96"/>
      <c r="BV44" s="96"/>
    </row>
    <row r="45" spans="1:74" s="97" customFormat="1">
      <c r="A45" s="189"/>
      <c r="B45" s="189"/>
      <c r="C45" s="189" t="s">
        <v>614</v>
      </c>
      <c r="D45" s="205" t="s">
        <v>2682</v>
      </c>
      <c r="E45" s="206"/>
      <c r="F45" s="453"/>
      <c r="G45" s="192"/>
      <c r="H45" s="208"/>
      <c r="I45" s="96"/>
      <c r="J45" s="96"/>
      <c r="K45" s="96"/>
      <c r="L45" s="96"/>
      <c r="M45" s="96"/>
      <c r="N45" s="96"/>
      <c r="O45" s="96"/>
      <c r="P45" s="96"/>
      <c r="Q45" s="96"/>
      <c r="R45" s="96"/>
      <c r="S45" s="96"/>
      <c r="T45" s="96"/>
      <c r="U45" s="96"/>
      <c r="V45" s="96"/>
      <c r="W45" s="96"/>
      <c r="X45" s="96"/>
      <c r="Y45" s="96"/>
      <c r="Z45" s="96"/>
      <c r="AA45" s="96"/>
      <c r="AB45" s="96"/>
      <c r="AC45" s="96"/>
      <c r="AD45" s="96"/>
      <c r="AE45" s="96"/>
      <c r="AF45" s="96"/>
      <c r="AG45" s="96"/>
      <c r="AH45" s="96"/>
      <c r="AI45" s="96"/>
      <c r="AJ45" s="96"/>
      <c r="AK45" s="96"/>
      <c r="AL45" s="96"/>
      <c r="AM45" s="96"/>
      <c r="AN45" s="96"/>
      <c r="AO45" s="96"/>
      <c r="AP45" s="96"/>
      <c r="AQ45" s="96"/>
      <c r="AR45" s="96"/>
      <c r="AS45" s="96"/>
      <c r="AT45" s="96"/>
      <c r="AU45" s="96"/>
      <c r="AV45" s="96"/>
      <c r="AW45" s="96"/>
      <c r="AX45" s="96"/>
      <c r="AY45" s="96"/>
      <c r="AZ45" s="96"/>
      <c r="BA45" s="96"/>
      <c r="BB45" s="96"/>
      <c r="BC45" s="96"/>
      <c r="BD45" s="96"/>
      <c r="BE45" s="96"/>
      <c r="BF45" s="96"/>
      <c r="BG45" s="96"/>
      <c r="BH45" s="96"/>
      <c r="BI45" s="96"/>
      <c r="BJ45" s="96"/>
      <c r="BK45" s="96"/>
      <c r="BL45" s="96"/>
      <c r="BM45" s="96"/>
      <c r="BN45" s="96"/>
      <c r="BO45" s="96"/>
      <c r="BP45" s="96"/>
      <c r="BQ45" s="96"/>
      <c r="BR45" s="96"/>
      <c r="BS45" s="96"/>
      <c r="BT45" s="96"/>
      <c r="BU45" s="96"/>
      <c r="BV45" s="96"/>
    </row>
    <row r="46" spans="1:74" s="97" customFormat="1" ht="318.75">
      <c r="A46" s="189">
        <v>3</v>
      </c>
      <c r="B46" s="189">
        <v>1</v>
      </c>
      <c r="C46" s="209" t="s">
        <v>2683</v>
      </c>
      <c r="D46" s="210" t="s">
        <v>2684</v>
      </c>
      <c r="E46" s="211" t="s">
        <v>21</v>
      </c>
      <c r="F46" s="454">
        <v>1</v>
      </c>
      <c r="G46" s="193"/>
      <c r="H46" s="194">
        <f t="shared" ref="H46:H52" si="1">ROUND((F46*G46),2)</f>
        <v>0</v>
      </c>
      <c r="I46" s="96"/>
      <c r="J46" s="96"/>
      <c r="K46" s="96"/>
      <c r="L46" s="96"/>
      <c r="M46" s="96"/>
      <c r="N46" s="96"/>
      <c r="O46" s="96"/>
      <c r="P46" s="96"/>
      <c r="Q46" s="96"/>
      <c r="R46" s="96"/>
      <c r="S46" s="96"/>
      <c r="T46" s="96"/>
      <c r="U46" s="96"/>
      <c r="V46" s="96"/>
      <c r="W46" s="96"/>
      <c r="X46" s="96"/>
      <c r="Y46" s="96"/>
      <c r="Z46" s="96"/>
      <c r="AA46" s="96"/>
      <c r="AB46" s="96"/>
      <c r="AC46" s="96"/>
      <c r="AD46" s="96"/>
      <c r="AE46" s="96"/>
      <c r="AF46" s="96"/>
      <c r="AG46" s="96"/>
      <c r="AH46" s="96"/>
      <c r="AI46" s="96"/>
      <c r="AJ46" s="96"/>
      <c r="AK46" s="96"/>
      <c r="AL46" s="96"/>
      <c r="AM46" s="96"/>
      <c r="AN46" s="96"/>
      <c r="AO46" s="96"/>
      <c r="AP46" s="96"/>
      <c r="AQ46" s="96"/>
      <c r="AR46" s="96"/>
      <c r="AS46" s="96"/>
      <c r="AT46" s="96"/>
      <c r="AU46" s="96"/>
      <c r="AV46" s="96"/>
      <c r="AW46" s="96"/>
      <c r="AX46" s="96"/>
      <c r="AY46" s="96"/>
      <c r="AZ46" s="96"/>
      <c r="BA46" s="96"/>
      <c r="BB46" s="96"/>
      <c r="BC46" s="96"/>
      <c r="BD46" s="96"/>
      <c r="BE46" s="96"/>
      <c r="BF46" s="96"/>
      <c r="BG46" s="96"/>
      <c r="BH46" s="96"/>
      <c r="BI46" s="96"/>
      <c r="BJ46" s="96"/>
      <c r="BK46" s="96"/>
      <c r="BL46" s="96"/>
      <c r="BM46" s="96"/>
      <c r="BN46" s="96"/>
      <c r="BO46" s="96"/>
      <c r="BP46" s="96"/>
      <c r="BQ46" s="96"/>
      <c r="BR46" s="96"/>
      <c r="BS46" s="96"/>
      <c r="BT46" s="96"/>
      <c r="BU46" s="96"/>
      <c r="BV46" s="96"/>
    </row>
    <row r="47" spans="1:74" s="97" customFormat="1" ht="127.5">
      <c r="A47" s="189">
        <v>3</v>
      </c>
      <c r="B47" s="189">
        <v>1</v>
      </c>
      <c r="C47" s="209" t="s">
        <v>2651</v>
      </c>
      <c r="D47" s="210" t="s">
        <v>2685</v>
      </c>
      <c r="E47" s="211" t="s">
        <v>21</v>
      </c>
      <c r="F47" s="454">
        <v>1</v>
      </c>
      <c r="G47" s="193"/>
      <c r="H47" s="194">
        <f t="shared" si="1"/>
        <v>0</v>
      </c>
      <c r="I47" s="96"/>
      <c r="J47" s="96"/>
      <c r="K47" s="96"/>
      <c r="L47" s="96"/>
      <c r="M47" s="96"/>
      <c r="N47" s="96"/>
      <c r="O47" s="96"/>
      <c r="P47" s="96"/>
      <c r="Q47" s="96"/>
      <c r="R47" s="96"/>
      <c r="S47" s="96"/>
      <c r="T47" s="96"/>
      <c r="U47" s="96"/>
      <c r="V47" s="96"/>
      <c r="W47" s="96"/>
      <c r="X47" s="96"/>
      <c r="Y47" s="96"/>
      <c r="Z47" s="96"/>
      <c r="AA47" s="96"/>
      <c r="AB47" s="96"/>
      <c r="AC47" s="96"/>
      <c r="AD47" s="96"/>
      <c r="AE47" s="96"/>
      <c r="AF47" s="96"/>
      <c r="AG47" s="96"/>
      <c r="AH47" s="96"/>
      <c r="AI47" s="96"/>
      <c r="AJ47" s="96"/>
      <c r="AK47" s="96"/>
      <c r="AL47" s="96"/>
      <c r="AM47" s="96"/>
      <c r="AN47" s="96"/>
      <c r="AO47" s="96"/>
      <c r="AP47" s="96"/>
      <c r="AQ47" s="96"/>
      <c r="AR47" s="96"/>
      <c r="AS47" s="96"/>
      <c r="AT47" s="96"/>
      <c r="AU47" s="96"/>
      <c r="AV47" s="96"/>
      <c r="AW47" s="96"/>
      <c r="AX47" s="96"/>
      <c r="AY47" s="96"/>
      <c r="AZ47" s="96"/>
      <c r="BA47" s="96"/>
      <c r="BB47" s="96"/>
      <c r="BC47" s="96"/>
      <c r="BD47" s="96"/>
      <c r="BE47" s="96"/>
      <c r="BF47" s="96"/>
      <c r="BG47" s="96"/>
      <c r="BH47" s="96"/>
      <c r="BI47" s="96"/>
      <c r="BJ47" s="96"/>
      <c r="BK47" s="96"/>
      <c r="BL47" s="96"/>
      <c r="BM47" s="96"/>
      <c r="BN47" s="96"/>
      <c r="BO47" s="96"/>
      <c r="BP47" s="96"/>
      <c r="BQ47" s="96"/>
      <c r="BR47" s="96"/>
      <c r="BS47" s="96"/>
      <c r="BT47" s="96"/>
      <c r="BU47" s="96"/>
      <c r="BV47" s="96"/>
    </row>
    <row r="48" spans="1:74" s="97" customFormat="1" ht="114.75">
      <c r="A48" s="189">
        <v>3</v>
      </c>
      <c r="B48" s="189">
        <v>1</v>
      </c>
      <c r="C48" s="209" t="s">
        <v>2686</v>
      </c>
      <c r="D48" s="210" t="s">
        <v>2687</v>
      </c>
      <c r="E48" s="211" t="s">
        <v>21</v>
      </c>
      <c r="F48" s="454">
        <v>1</v>
      </c>
      <c r="G48" s="193"/>
      <c r="H48" s="194">
        <f t="shared" si="1"/>
        <v>0</v>
      </c>
      <c r="I48" s="96"/>
      <c r="J48" s="96"/>
      <c r="K48" s="96"/>
      <c r="L48" s="96"/>
      <c r="M48" s="96"/>
      <c r="N48" s="96"/>
      <c r="O48" s="96"/>
      <c r="P48" s="96"/>
      <c r="Q48" s="96"/>
      <c r="R48" s="96"/>
      <c r="S48" s="96"/>
      <c r="T48" s="96"/>
      <c r="U48" s="96"/>
      <c r="V48" s="96"/>
      <c r="W48" s="96"/>
      <c r="X48" s="96"/>
      <c r="Y48" s="96"/>
      <c r="Z48" s="96"/>
      <c r="AA48" s="96"/>
      <c r="AB48" s="96"/>
      <c r="AC48" s="96"/>
      <c r="AD48" s="96"/>
      <c r="AE48" s="96"/>
      <c r="AF48" s="96"/>
      <c r="AG48" s="96"/>
      <c r="AH48" s="96"/>
      <c r="AI48" s="96"/>
      <c r="AJ48" s="96"/>
      <c r="AK48" s="96"/>
      <c r="AL48" s="96"/>
      <c r="AM48" s="96"/>
      <c r="AN48" s="96"/>
      <c r="AO48" s="96"/>
      <c r="AP48" s="96"/>
      <c r="AQ48" s="96"/>
      <c r="AR48" s="96"/>
      <c r="AS48" s="96"/>
      <c r="AT48" s="96"/>
      <c r="AU48" s="96"/>
      <c r="AV48" s="96"/>
      <c r="AW48" s="96"/>
      <c r="AX48" s="96"/>
      <c r="AY48" s="96"/>
      <c r="AZ48" s="96"/>
      <c r="BA48" s="96"/>
      <c r="BB48" s="96"/>
      <c r="BC48" s="96"/>
      <c r="BD48" s="96"/>
      <c r="BE48" s="96"/>
      <c r="BF48" s="96"/>
      <c r="BG48" s="96"/>
      <c r="BH48" s="96"/>
      <c r="BI48" s="96"/>
      <c r="BJ48" s="96"/>
      <c r="BK48" s="96"/>
      <c r="BL48" s="96"/>
      <c r="BM48" s="96"/>
      <c r="BN48" s="96"/>
      <c r="BO48" s="96"/>
      <c r="BP48" s="96"/>
      <c r="BQ48" s="96"/>
      <c r="BR48" s="96"/>
      <c r="BS48" s="96"/>
      <c r="BT48" s="96"/>
      <c r="BU48" s="96"/>
      <c r="BV48" s="96"/>
    </row>
    <row r="49" spans="1:74" s="97" customFormat="1" ht="264" customHeight="1">
      <c r="A49" s="189">
        <v>3</v>
      </c>
      <c r="B49" s="189">
        <v>1</v>
      </c>
      <c r="C49" s="209" t="s">
        <v>2688</v>
      </c>
      <c r="D49" s="210" t="s">
        <v>2689</v>
      </c>
      <c r="E49" s="211" t="s">
        <v>21</v>
      </c>
      <c r="F49" s="454">
        <v>4</v>
      </c>
      <c r="G49" s="193"/>
      <c r="H49" s="194">
        <f t="shared" si="1"/>
        <v>0</v>
      </c>
      <c r="I49" s="96"/>
      <c r="J49" s="96"/>
      <c r="K49" s="96"/>
      <c r="L49" s="96"/>
      <c r="M49" s="96"/>
      <c r="N49" s="96"/>
      <c r="O49" s="96"/>
      <c r="P49" s="96"/>
      <c r="Q49" s="96"/>
      <c r="R49" s="96"/>
      <c r="S49" s="96"/>
      <c r="T49" s="96"/>
      <c r="U49" s="96"/>
      <c r="V49" s="96"/>
      <c r="W49" s="96"/>
      <c r="X49" s="96"/>
      <c r="Y49" s="96"/>
      <c r="Z49" s="96"/>
      <c r="AA49" s="96"/>
      <c r="AB49" s="96"/>
      <c r="AC49" s="96"/>
      <c r="AD49" s="96"/>
      <c r="AE49" s="96"/>
      <c r="AF49" s="96"/>
      <c r="AG49" s="96"/>
      <c r="AH49" s="96"/>
      <c r="AI49" s="96"/>
      <c r="AJ49" s="96"/>
      <c r="AK49" s="96"/>
      <c r="AL49" s="96"/>
      <c r="AM49" s="96"/>
      <c r="AN49" s="96"/>
      <c r="AO49" s="96"/>
      <c r="AP49" s="96"/>
      <c r="AQ49" s="96"/>
      <c r="AR49" s="96"/>
      <c r="AS49" s="96"/>
      <c r="AT49" s="96"/>
      <c r="AU49" s="96"/>
      <c r="AV49" s="96"/>
      <c r="AW49" s="96"/>
      <c r="AX49" s="96"/>
      <c r="AY49" s="96"/>
      <c r="AZ49" s="96"/>
      <c r="BA49" s="96"/>
      <c r="BB49" s="96"/>
      <c r="BC49" s="96"/>
      <c r="BD49" s="96"/>
      <c r="BE49" s="96"/>
      <c r="BF49" s="96"/>
      <c r="BG49" s="96"/>
      <c r="BH49" s="96"/>
      <c r="BI49" s="96"/>
      <c r="BJ49" s="96"/>
      <c r="BK49" s="96"/>
      <c r="BL49" s="96"/>
      <c r="BM49" s="96"/>
      <c r="BN49" s="96"/>
      <c r="BO49" s="96"/>
      <c r="BP49" s="96"/>
      <c r="BQ49" s="96"/>
      <c r="BR49" s="96"/>
      <c r="BS49" s="96"/>
      <c r="BT49" s="96"/>
      <c r="BU49" s="96"/>
      <c r="BV49" s="96"/>
    </row>
    <row r="50" spans="1:74" s="97" customFormat="1" ht="76.5">
      <c r="A50" s="189">
        <v>3</v>
      </c>
      <c r="B50" s="189">
        <v>1</v>
      </c>
      <c r="C50" s="209" t="s">
        <v>2690</v>
      </c>
      <c r="D50" s="210" t="s">
        <v>2691</v>
      </c>
      <c r="E50" s="211" t="s">
        <v>21</v>
      </c>
      <c r="F50" s="454">
        <v>1</v>
      </c>
      <c r="G50" s="193"/>
      <c r="H50" s="194">
        <f t="shared" si="1"/>
        <v>0</v>
      </c>
      <c r="I50" s="96"/>
      <c r="J50" s="96"/>
      <c r="K50" s="96"/>
      <c r="L50" s="96"/>
      <c r="M50" s="96"/>
      <c r="N50" s="96"/>
      <c r="O50" s="96"/>
      <c r="P50" s="96"/>
      <c r="Q50" s="96"/>
      <c r="R50" s="96"/>
      <c r="S50" s="96"/>
      <c r="T50" s="96"/>
      <c r="U50" s="96"/>
      <c r="V50" s="96"/>
      <c r="W50" s="96"/>
      <c r="X50" s="96"/>
      <c r="Y50" s="96"/>
      <c r="Z50" s="96"/>
      <c r="AA50" s="96"/>
      <c r="AB50" s="96"/>
      <c r="AC50" s="96"/>
      <c r="AD50" s="96"/>
      <c r="AE50" s="96"/>
      <c r="AF50" s="96"/>
      <c r="AG50" s="96"/>
      <c r="AH50" s="96"/>
      <c r="AI50" s="96"/>
      <c r="AJ50" s="96"/>
      <c r="AK50" s="96"/>
      <c r="AL50" s="96"/>
      <c r="AM50" s="96"/>
      <c r="AN50" s="96"/>
      <c r="AO50" s="96"/>
      <c r="AP50" s="96"/>
      <c r="AQ50" s="96"/>
      <c r="AR50" s="96"/>
      <c r="AS50" s="96"/>
      <c r="AT50" s="96"/>
      <c r="AU50" s="96"/>
      <c r="AV50" s="96"/>
      <c r="AW50" s="96"/>
      <c r="AX50" s="96"/>
      <c r="AY50" s="96"/>
      <c r="AZ50" s="96"/>
      <c r="BA50" s="96"/>
      <c r="BB50" s="96"/>
      <c r="BC50" s="96"/>
      <c r="BD50" s="96"/>
      <c r="BE50" s="96"/>
      <c r="BF50" s="96"/>
      <c r="BG50" s="96"/>
      <c r="BH50" s="96"/>
      <c r="BI50" s="96"/>
      <c r="BJ50" s="96"/>
      <c r="BK50" s="96"/>
      <c r="BL50" s="96"/>
      <c r="BM50" s="96"/>
      <c r="BN50" s="96"/>
      <c r="BO50" s="96"/>
      <c r="BP50" s="96"/>
      <c r="BQ50" s="96"/>
      <c r="BR50" s="96"/>
      <c r="BS50" s="96"/>
      <c r="BT50" s="96"/>
      <c r="BU50" s="96"/>
      <c r="BV50" s="96"/>
    </row>
    <row r="51" spans="1:74" s="97" customFormat="1" ht="165.75">
      <c r="A51" s="189">
        <v>3</v>
      </c>
      <c r="B51" s="189">
        <v>1</v>
      </c>
      <c r="C51" s="209" t="s">
        <v>2692</v>
      </c>
      <c r="D51" s="210" t="s">
        <v>2693</v>
      </c>
      <c r="E51" s="211" t="s">
        <v>21</v>
      </c>
      <c r="F51" s="454">
        <v>1</v>
      </c>
      <c r="G51" s="193"/>
      <c r="H51" s="194">
        <f t="shared" si="1"/>
        <v>0</v>
      </c>
      <c r="I51" s="96"/>
      <c r="J51" s="96"/>
      <c r="K51" s="96"/>
      <c r="L51" s="96"/>
      <c r="M51" s="96"/>
      <c r="N51" s="96"/>
      <c r="O51" s="96"/>
      <c r="P51" s="96"/>
      <c r="Q51" s="96"/>
      <c r="R51" s="96"/>
      <c r="S51" s="96"/>
      <c r="T51" s="96"/>
      <c r="U51" s="96"/>
      <c r="V51" s="96"/>
      <c r="W51" s="96"/>
      <c r="X51" s="96"/>
      <c r="Y51" s="96"/>
      <c r="Z51" s="96"/>
      <c r="AA51" s="96"/>
      <c r="AB51" s="96"/>
      <c r="AC51" s="96"/>
      <c r="AD51" s="96"/>
      <c r="AE51" s="96"/>
      <c r="AF51" s="96"/>
      <c r="AG51" s="96"/>
      <c r="AH51" s="96"/>
      <c r="AI51" s="96"/>
      <c r="AJ51" s="96"/>
      <c r="AK51" s="96"/>
      <c r="AL51" s="96"/>
      <c r="AM51" s="96"/>
      <c r="AN51" s="96"/>
      <c r="AO51" s="96"/>
      <c r="AP51" s="96"/>
      <c r="AQ51" s="96"/>
      <c r="AR51" s="96"/>
      <c r="AS51" s="96"/>
      <c r="AT51" s="96"/>
      <c r="AU51" s="96"/>
      <c r="AV51" s="96"/>
      <c r="AW51" s="96"/>
      <c r="AX51" s="96"/>
      <c r="AY51" s="96"/>
      <c r="AZ51" s="96"/>
      <c r="BA51" s="96"/>
      <c r="BB51" s="96"/>
      <c r="BC51" s="96"/>
      <c r="BD51" s="96"/>
      <c r="BE51" s="96"/>
      <c r="BF51" s="96"/>
      <c r="BG51" s="96"/>
      <c r="BH51" s="96"/>
      <c r="BI51" s="96"/>
      <c r="BJ51" s="96"/>
      <c r="BK51" s="96"/>
      <c r="BL51" s="96"/>
      <c r="BM51" s="96"/>
      <c r="BN51" s="96"/>
      <c r="BO51" s="96"/>
      <c r="BP51" s="96"/>
      <c r="BQ51" s="96"/>
      <c r="BR51" s="96"/>
      <c r="BS51" s="96"/>
      <c r="BT51" s="96"/>
      <c r="BU51" s="96"/>
      <c r="BV51" s="96"/>
    </row>
    <row r="52" spans="1:74" s="97" customFormat="1" ht="171" customHeight="1">
      <c r="A52" s="189">
        <v>3</v>
      </c>
      <c r="B52" s="189">
        <v>1</v>
      </c>
      <c r="C52" s="209" t="s">
        <v>2694</v>
      </c>
      <c r="D52" s="210" t="s">
        <v>2695</v>
      </c>
      <c r="E52" s="211" t="s">
        <v>21</v>
      </c>
      <c r="F52" s="454">
        <v>6</v>
      </c>
      <c r="G52" s="193"/>
      <c r="H52" s="194">
        <f t="shared" si="1"/>
        <v>0</v>
      </c>
      <c r="I52" s="96"/>
      <c r="J52" s="96"/>
      <c r="K52" s="96"/>
      <c r="L52" s="96"/>
      <c r="M52" s="96"/>
      <c r="N52" s="96"/>
      <c r="O52" s="96"/>
      <c r="P52" s="96"/>
      <c r="Q52" s="96"/>
      <c r="R52" s="96"/>
      <c r="S52" s="96"/>
      <c r="T52" s="96"/>
      <c r="U52" s="96"/>
      <c r="V52" s="96"/>
      <c r="W52" s="96"/>
      <c r="X52" s="96"/>
      <c r="Y52" s="96"/>
      <c r="Z52" s="96"/>
      <c r="AA52" s="96"/>
      <c r="AB52" s="96"/>
      <c r="AC52" s="96"/>
      <c r="AD52" s="96"/>
      <c r="AE52" s="96"/>
      <c r="AF52" s="96"/>
      <c r="AG52" s="96"/>
      <c r="AH52" s="96"/>
      <c r="AI52" s="96"/>
      <c r="AJ52" s="96"/>
      <c r="AK52" s="96"/>
      <c r="AL52" s="96"/>
      <c r="AM52" s="96"/>
      <c r="AN52" s="96"/>
      <c r="AO52" s="96"/>
      <c r="AP52" s="96"/>
      <c r="AQ52" s="96"/>
      <c r="AR52" s="96"/>
      <c r="AS52" s="96"/>
      <c r="AT52" s="96"/>
      <c r="AU52" s="96"/>
      <c r="AV52" s="96"/>
      <c r="AW52" s="96"/>
      <c r="AX52" s="96"/>
      <c r="AY52" s="96"/>
      <c r="AZ52" s="96"/>
      <c r="BA52" s="96"/>
      <c r="BB52" s="96"/>
      <c r="BC52" s="96"/>
      <c r="BD52" s="96"/>
      <c r="BE52" s="96"/>
      <c r="BF52" s="96"/>
      <c r="BG52" s="96"/>
      <c r="BH52" s="96"/>
      <c r="BI52" s="96"/>
      <c r="BJ52" s="96"/>
      <c r="BK52" s="96"/>
      <c r="BL52" s="96"/>
      <c r="BM52" s="96"/>
      <c r="BN52" s="96"/>
      <c r="BO52" s="96"/>
      <c r="BP52" s="96"/>
      <c r="BQ52" s="96"/>
      <c r="BR52" s="96"/>
      <c r="BS52" s="96"/>
      <c r="BT52" s="96"/>
      <c r="BU52" s="96"/>
      <c r="BV52" s="96"/>
    </row>
    <row r="53" spans="1:74" s="97" customFormat="1">
      <c r="A53" s="212"/>
      <c r="B53" s="213" t="s">
        <v>4</v>
      </c>
      <c r="C53" s="214"/>
      <c r="D53" s="215" t="s">
        <v>2696</v>
      </c>
      <c r="E53" s="216"/>
      <c r="F53" s="217"/>
      <c r="G53" s="217"/>
      <c r="H53" s="218">
        <f>SUM(H29:H52)</f>
        <v>0</v>
      </c>
      <c r="I53" s="96"/>
      <c r="J53" s="96"/>
      <c r="K53" s="96"/>
      <c r="L53" s="96"/>
      <c r="M53" s="96"/>
      <c r="N53" s="96"/>
      <c r="O53" s="96"/>
      <c r="P53" s="96"/>
      <c r="Q53" s="96"/>
      <c r="R53" s="96"/>
      <c r="S53" s="96"/>
      <c r="T53" s="96"/>
      <c r="U53" s="96"/>
      <c r="V53" s="96"/>
      <c r="W53" s="96"/>
      <c r="X53" s="96"/>
      <c r="Y53" s="96"/>
      <c r="Z53" s="96"/>
      <c r="AA53" s="96"/>
      <c r="AB53" s="96"/>
      <c r="AC53" s="96"/>
      <c r="AD53" s="96"/>
      <c r="AE53" s="96"/>
      <c r="AF53" s="96"/>
      <c r="AG53" s="96"/>
      <c r="AH53" s="96"/>
      <c r="AI53" s="96"/>
      <c r="AJ53" s="96"/>
      <c r="AK53" s="96"/>
      <c r="AL53" s="96"/>
      <c r="AM53" s="96"/>
      <c r="AN53" s="96"/>
      <c r="AO53" s="96"/>
      <c r="AP53" s="96"/>
      <c r="AQ53" s="96"/>
      <c r="AR53" s="96"/>
      <c r="AS53" s="96"/>
      <c r="AT53" s="96"/>
      <c r="AU53" s="96"/>
      <c r="AV53" s="96"/>
      <c r="AW53" s="96"/>
      <c r="AX53" s="96"/>
      <c r="AY53" s="96"/>
      <c r="AZ53" s="96"/>
      <c r="BA53" s="96"/>
      <c r="BB53" s="96"/>
      <c r="BC53" s="96"/>
      <c r="BD53" s="96"/>
      <c r="BE53" s="96"/>
      <c r="BF53" s="96"/>
      <c r="BG53" s="96"/>
      <c r="BH53" s="96"/>
      <c r="BI53" s="96"/>
      <c r="BJ53" s="96"/>
      <c r="BK53" s="96"/>
      <c r="BL53" s="96"/>
      <c r="BM53" s="96"/>
      <c r="BN53" s="96"/>
      <c r="BO53" s="96"/>
      <c r="BP53" s="96"/>
      <c r="BQ53" s="96"/>
      <c r="BR53" s="96"/>
      <c r="BS53" s="96"/>
      <c r="BT53" s="96"/>
      <c r="BU53" s="96"/>
      <c r="BV53" s="96"/>
    </row>
    <row r="54" spans="1:74" s="97" customFormat="1">
      <c r="A54" s="219"/>
      <c r="B54" s="220"/>
      <c r="C54" s="219"/>
      <c r="D54" s="165"/>
      <c r="E54" s="166"/>
      <c r="F54" s="167"/>
      <c r="G54" s="181"/>
      <c r="H54" s="182"/>
      <c r="I54" s="96"/>
      <c r="J54" s="96"/>
      <c r="K54" s="96"/>
      <c r="L54" s="96"/>
      <c r="M54" s="96"/>
      <c r="N54" s="96"/>
      <c r="O54" s="96"/>
      <c r="P54" s="96"/>
      <c r="Q54" s="96"/>
      <c r="R54" s="96"/>
      <c r="S54" s="96"/>
      <c r="T54" s="96"/>
      <c r="U54" s="96"/>
      <c r="V54" s="96"/>
      <c r="W54" s="96"/>
      <c r="X54" s="96"/>
      <c r="Y54" s="96"/>
      <c r="Z54" s="96"/>
      <c r="AA54" s="96"/>
      <c r="AB54" s="96"/>
      <c r="AC54" s="96"/>
      <c r="AD54" s="96"/>
      <c r="AE54" s="96"/>
      <c r="AF54" s="96"/>
      <c r="AG54" s="96"/>
      <c r="AH54" s="96"/>
      <c r="AI54" s="96"/>
      <c r="AJ54" s="96"/>
      <c r="AK54" s="96"/>
      <c r="AL54" s="96"/>
      <c r="AM54" s="96"/>
      <c r="AN54" s="96"/>
      <c r="AO54" s="96"/>
      <c r="AP54" s="96"/>
      <c r="AQ54" s="96"/>
      <c r="AR54" s="96"/>
      <c r="AS54" s="96"/>
      <c r="AT54" s="96"/>
      <c r="AU54" s="96"/>
      <c r="AV54" s="96"/>
      <c r="AW54" s="96"/>
      <c r="AX54" s="96"/>
      <c r="AY54" s="96"/>
      <c r="AZ54" s="96"/>
      <c r="BA54" s="96"/>
      <c r="BB54" s="96"/>
      <c r="BC54" s="96"/>
      <c r="BD54" s="96"/>
      <c r="BE54" s="96"/>
      <c r="BF54" s="96"/>
      <c r="BG54" s="96"/>
      <c r="BH54" s="96"/>
      <c r="BI54" s="96"/>
      <c r="BJ54" s="96"/>
      <c r="BK54" s="96"/>
      <c r="BL54" s="96"/>
      <c r="BM54" s="96"/>
      <c r="BN54" s="96"/>
      <c r="BO54" s="96"/>
      <c r="BP54" s="96"/>
      <c r="BQ54" s="96"/>
      <c r="BR54" s="96"/>
      <c r="BS54" s="96"/>
      <c r="BT54" s="96"/>
      <c r="BU54" s="96"/>
      <c r="BV54" s="96"/>
    </row>
    <row r="55" spans="1:74" s="97" customFormat="1">
      <c r="A55" s="219"/>
      <c r="B55" s="220"/>
      <c r="C55" s="219"/>
      <c r="D55" s="165"/>
      <c r="E55" s="166"/>
      <c r="F55" s="167"/>
      <c r="G55" s="181"/>
      <c r="H55" s="182"/>
      <c r="I55" s="96"/>
      <c r="J55" s="96"/>
      <c r="K55" s="96"/>
      <c r="L55" s="96"/>
      <c r="M55" s="96"/>
      <c r="N55" s="96"/>
      <c r="O55" s="96"/>
      <c r="P55" s="96"/>
      <c r="Q55" s="96"/>
      <c r="R55" s="96"/>
      <c r="S55" s="96"/>
      <c r="T55" s="96"/>
      <c r="U55" s="96"/>
      <c r="V55" s="96"/>
      <c r="W55" s="96"/>
      <c r="X55" s="96"/>
      <c r="Y55" s="96"/>
      <c r="Z55" s="96"/>
      <c r="AA55" s="96"/>
      <c r="AB55" s="96"/>
      <c r="AC55" s="96"/>
      <c r="AD55" s="96"/>
      <c r="AE55" s="96"/>
      <c r="AF55" s="96"/>
      <c r="AG55" s="96"/>
      <c r="AH55" s="96"/>
      <c r="AI55" s="96"/>
      <c r="AJ55" s="96"/>
      <c r="AK55" s="96"/>
      <c r="AL55" s="96"/>
      <c r="AM55" s="96"/>
      <c r="AN55" s="96"/>
      <c r="AO55" s="96"/>
      <c r="AP55" s="96"/>
      <c r="AQ55" s="96"/>
      <c r="AR55" s="96"/>
      <c r="AS55" s="96"/>
      <c r="AT55" s="96"/>
      <c r="AU55" s="96"/>
      <c r="AV55" s="96"/>
      <c r="AW55" s="96"/>
      <c r="AX55" s="96"/>
      <c r="AY55" s="96"/>
      <c r="AZ55" s="96"/>
      <c r="BA55" s="96"/>
      <c r="BB55" s="96"/>
      <c r="BC55" s="96"/>
      <c r="BD55" s="96"/>
      <c r="BE55" s="96"/>
      <c r="BF55" s="96"/>
      <c r="BG55" s="96"/>
      <c r="BH55" s="96"/>
      <c r="BI55" s="96"/>
      <c r="BJ55" s="96"/>
      <c r="BK55" s="96"/>
      <c r="BL55" s="96"/>
      <c r="BM55" s="96"/>
      <c r="BN55" s="96"/>
      <c r="BO55" s="96"/>
      <c r="BP55" s="96"/>
      <c r="BQ55" s="96"/>
      <c r="BR55" s="96"/>
      <c r="BS55" s="96"/>
      <c r="BT55" s="96"/>
      <c r="BU55" s="96"/>
      <c r="BV55" s="96"/>
    </row>
    <row r="56" spans="1:74" s="188" customFormat="1" ht="16.5">
      <c r="A56" s="183"/>
      <c r="B56" s="184" t="s">
        <v>30</v>
      </c>
      <c r="C56" s="185"/>
      <c r="D56" s="186" t="s">
        <v>2644</v>
      </c>
      <c r="E56" s="187"/>
      <c r="F56" s="94"/>
      <c r="G56" s="94"/>
      <c r="H56" s="95"/>
      <c r="I56" s="96"/>
      <c r="J56" s="96"/>
      <c r="K56" s="96"/>
      <c r="L56" s="96"/>
      <c r="M56" s="96"/>
      <c r="N56" s="96"/>
      <c r="O56" s="96"/>
      <c r="P56" s="96"/>
      <c r="Q56" s="96"/>
      <c r="R56" s="96"/>
      <c r="S56" s="96"/>
      <c r="T56" s="96"/>
      <c r="U56" s="96"/>
      <c r="V56" s="96"/>
      <c r="W56" s="96"/>
      <c r="X56" s="96"/>
      <c r="Y56" s="96"/>
      <c r="Z56" s="96"/>
      <c r="AA56" s="96"/>
      <c r="AB56" s="96"/>
      <c r="AC56" s="96"/>
      <c r="AD56" s="96"/>
      <c r="AE56" s="96"/>
      <c r="AF56" s="96"/>
      <c r="AG56" s="96"/>
      <c r="AH56" s="96"/>
      <c r="AI56" s="96"/>
      <c r="AJ56" s="96"/>
      <c r="AK56" s="96"/>
      <c r="AL56" s="96"/>
      <c r="AM56" s="96"/>
      <c r="AN56" s="96"/>
      <c r="AO56" s="96"/>
      <c r="AP56" s="96"/>
      <c r="AQ56" s="96"/>
      <c r="AR56" s="96"/>
      <c r="AS56" s="96"/>
      <c r="AT56" s="96"/>
      <c r="AU56" s="96"/>
      <c r="AV56" s="96"/>
      <c r="AW56" s="96"/>
      <c r="AX56" s="96"/>
      <c r="AY56" s="96"/>
      <c r="AZ56" s="96"/>
      <c r="BA56" s="96"/>
      <c r="BB56" s="96"/>
      <c r="BC56" s="96"/>
      <c r="BD56" s="96"/>
      <c r="BE56" s="96"/>
      <c r="BF56" s="96"/>
      <c r="BG56" s="96"/>
      <c r="BH56" s="96"/>
      <c r="BI56" s="96"/>
      <c r="BJ56" s="96"/>
      <c r="BK56" s="96"/>
      <c r="BL56" s="96"/>
      <c r="BM56" s="96"/>
      <c r="BN56" s="96"/>
      <c r="BO56" s="96"/>
      <c r="BP56" s="96"/>
      <c r="BQ56" s="96"/>
      <c r="BR56" s="96"/>
      <c r="BS56" s="96"/>
      <c r="BT56" s="96"/>
      <c r="BU56" s="96"/>
      <c r="BV56" s="96"/>
    </row>
    <row r="57" spans="1:74" s="97" customFormat="1">
      <c r="A57" s="219"/>
      <c r="B57" s="220"/>
      <c r="C57" s="219"/>
      <c r="D57" s="165"/>
      <c r="E57" s="166"/>
      <c r="F57" s="167"/>
      <c r="G57" s="181"/>
      <c r="H57" s="182"/>
      <c r="I57" s="96"/>
      <c r="J57" s="96"/>
      <c r="K57" s="96"/>
      <c r="L57" s="96"/>
      <c r="M57" s="96"/>
      <c r="N57" s="96"/>
      <c r="O57" s="96"/>
      <c r="P57" s="96"/>
      <c r="Q57" s="96"/>
      <c r="R57" s="96"/>
      <c r="S57" s="96"/>
      <c r="T57" s="96"/>
      <c r="U57" s="96"/>
      <c r="V57" s="96"/>
      <c r="W57" s="96"/>
      <c r="X57" s="96"/>
      <c r="Y57" s="96"/>
      <c r="Z57" s="96"/>
      <c r="AA57" s="96"/>
      <c r="AB57" s="96"/>
      <c r="AC57" s="96"/>
      <c r="AD57" s="96"/>
      <c r="AE57" s="96"/>
      <c r="AF57" s="96"/>
      <c r="AG57" s="96"/>
      <c r="AH57" s="96"/>
      <c r="AI57" s="96"/>
      <c r="AJ57" s="96"/>
      <c r="AK57" s="96"/>
      <c r="AL57" s="96"/>
      <c r="AM57" s="96"/>
      <c r="AN57" s="96"/>
      <c r="AO57" s="96"/>
      <c r="AP57" s="96"/>
      <c r="AQ57" s="96"/>
      <c r="AR57" s="96"/>
      <c r="AS57" s="96"/>
      <c r="AT57" s="96"/>
      <c r="AU57" s="96"/>
      <c r="AV57" s="96"/>
      <c r="AW57" s="96"/>
      <c r="AX57" s="96"/>
      <c r="AY57" s="96"/>
      <c r="AZ57" s="96"/>
      <c r="BA57" s="96"/>
      <c r="BB57" s="96"/>
      <c r="BC57" s="96"/>
      <c r="BD57" s="96"/>
      <c r="BE57" s="96"/>
      <c r="BF57" s="96"/>
      <c r="BG57" s="96"/>
      <c r="BH57" s="96"/>
      <c r="BI57" s="96"/>
      <c r="BJ57" s="96"/>
      <c r="BK57" s="96"/>
      <c r="BL57" s="96"/>
      <c r="BM57" s="96"/>
      <c r="BN57" s="96"/>
      <c r="BO57" s="96"/>
      <c r="BP57" s="96"/>
      <c r="BQ57" s="96"/>
      <c r="BR57" s="96"/>
      <c r="BS57" s="96"/>
      <c r="BT57" s="96"/>
      <c r="BU57" s="96"/>
      <c r="BV57" s="96"/>
    </row>
    <row r="58" spans="1:74" s="227" customFormat="1">
      <c r="A58" s="221" t="s">
        <v>2697</v>
      </c>
      <c r="B58" s="222" t="s">
        <v>2698</v>
      </c>
      <c r="C58" s="221" t="s">
        <v>4</v>
      </c>
      <c r="D58" s="223" t="s">
        <v>2699</v>
      </c>
      <c r="E58" s="224" t="s">
        <v>21</v>
      </c>
      <c r="F58" s="455">
        <v>4</v>
      </c>
      <c r="G58" s="193"/>
      <c r="H58" s="201">
        <f>ROUND((F58*G58),2)</f>
        <v>0</v>
      </c>
      <c r="I58" s="226"/>
      <c r="J58" s="226"/>
      <c r="K58" s="226"/>
      <c r="L58" s="226"/>
      <c r="M58" s="226"/>
      <c r="N58" s="226"/>
      <c r="O58" s="226"/>
      <c r="P58" s="226"/>
      <c r="Q58" s="226"/>
      <c r="R58" s="226"/>
      <c r="S58" s="226"/>
      <c r="T58" s="226"/>
      <c r="U58" s="226"/>
      <c r="V58" s="226"/>
      <c r="W58" s="226"/>
      <c r="X58" s="226"/>
      <c r="Y58" s="226"/>
      <c r="Z58" s="226"/>
      <c r="AA58" s="226"/>
      <c r="AB58" s="226"/>
      <c r="AC58" s="226"/>
      <c r="AD58" s="226"/>
      <c r="AE58" s="226"/>
      <c r="AF58" s="226"/>
      <c r="AG58" s="226"/>
      <c r="AH58" s="226"/>
      <c r="AI58" s="226"/>
      <c r="AJ58" s="226"/>
      <c r="AK58" s="226"/>
      <c r="AL58" s="226"/>
      <c r="AM58" s="226"/>
      <c r="AN58" s="226"/>
      <c r="AO58" s="226"/>
      <c r="AP58" s="226"/>
      <c r="AQ58" s="226"/>
      <c r="AR58" s="226"/>
      <c r="AS58" s="226"/>
      <c r="AT58" s="226"/>
      <c r="AU58" s="226"/>
      <c r="AV58" s="226"/>
      <c r="AW58" s="226"/>
      <c r="AX58" s="226"/>
      <c r="AY58" s="226"/>
      <c r="AZ58" s="226"/>
      <c r="BA58" s="226"/>
      <c r="BB58" s="226"/>
      <c r="BC58" s="226"/>
      <c r="BD58" s="226"/>
      <c r="BE58" s="226"/>
      <c r="BF58" s="226"/>
      <c r="BG58" s="226"/>
      <c r="BH58" s="226"/>
      <c r="BI58" s="226"/>
      <c r="BJ58" s="226"/>
      <c r="BK58" s="226"/>
      <c r="BL58" s="226"/>
      <c r="BM58" s="226"/>
      <c r="BN58" s="226"/>
      <c r="BO58" s="226"/>
      <c r="BP58" s="226"/>
      <c r="BQ58" s="226"/>
      <c r="BR58" s="226"/>
      <c r="BS58" s="226"/>
      <c r="BT58" s="226"/>
      <c r="BU58" s="226"/>
      <c r="BV58" s="226"/>
    </row>
    <row r="59" spans="1:74" s="227" customFormat="1">
      <c r="A59" s="221" t="s">
        <v>2697</v>
      </c>
      <c r="B59" s="222" t="s">
        <v>2698</v>
      </c>
      <c r="C59" s="221" t="s">
        <v>30</v>
      </c>
      <c r="D59" s="228" t="s">
        <v>2700</v>
      </c>
      <c r="E59" s="224" t="s">
        <v>21</v>
      </c>
      <c r="F59" s="455">
        <v>6</v>
      </c>
      <c r="G59" s="193"/>
      <c r="H59" s="201">
        <f>ROUND((F59*G59),2)</f>
        <v>0</v>
      </c>
      <c r="I59" s="226"/>
      <c r="J59" s="226"/>
      <c r="K59" s="226"/>
      <c r="L59" s="226"/>
      <c r="M59" s="226"/>
      <c r="N59" s="226"/>
      <c r="O59" s="226"/>
      <c r="P59" s="226"/>
      <c r="Q59" s="226"/>
      <c r="R59" s="226"/>
      <c r="S59" s="226"/>
      <c r="T59" s="226"/>
      <c r="U59" s="226"/>
      <c r="V59" s="226"/>
      <c r="W59" s="226"/>
      <c r="X59" s="226"/>
      <c r="Y59" s="226"/>
      <c r="Z59" s="226"/>
      <c r="AA59" s="226"/>
      <c r="AB59" s="226"/>
      <c r="AC59" s="226"/>
      <c r="AD59" s="226"/>
      <c r="AE59" s="226"/>
      <c r="AF59" s="226"/>
      <c r="AG59" s="226"/>
      <c r="AH59" s="226"/>
      <c r="AI59" s="226"/>
      <c r="AJ59" s="226"/>
      <c r="AK59" s="226"/>
      <c r="AL59" s="226"/>
      <c r="AM59" s="226"/>
      <c r="AN59" s="226"/>
      <c r="AO59" s="226"/>
      <c r="AP59" s="226"/>
      <c r="AQ59" s="226"/>
      <c r="AR59" s="226"/>
      <c r="AS59" s="226"/>
      <c r="AT59" s="226"/>
      <c r="AU59" s="226"/>
      <c r="AV59" s="226"/>
      <c r="AW59" s="226"/>
      <c r="AX59" s="226"/>
      <c r="AY59" s="226"/>
      <c r="AZ59" s="226"/>
      <c r="BA59" s="226"/>
      <c r="BB59" s="226"/>
      <c r="BC59" s="226"/>
      <c r="BD59" s="226"/>
      <c r="BE59" s="226"/>
      <c r="BF59" s="226"/>
      <c r="BG59" s="226"/>
      <c r="BH59" s="226"/>
      <c r="BI59" s="226"/>
      <c r="BJ59" s="226"/>
      <c r="BK59" s="226"/>
      <c r="BL59" s="226"/>
      <c r="BM59" s="226"/>
      <c r="BN59" s="226"/>
      <c r="BO59" s="226"/>
      <c r="BP59" s="226"/>
      <c r="BQ59" s="226"/>
      <c r="BR59" s="226"/>
      <c r="BS59" s="226"/>
      <c r="BT59" s="226"/>
      <c r="BU59" s="226"/>
      <c r="BV59" s="226"/>
    </row>
    <row r="60" spans="1:74" s="97" customFormat="1">
      <c r="A60" s="209" t="s">
        <v>2697</v>
      </c>
      <c r="B60" s="229" t="s">
        <v>2698</v>
      </c>
      <c r="C60" s="221" t="s">
        <v>31</v>
      </c>
      <c r="D60" s="230" t="s">
        <v>2701</v>
      </c>
      <c r="E60" s="231" t="s">
        <v>21</v>
      </c>
      <c r="F60" s="456">
        <v>1</v>
      </c>
      <c r="G60" s="193"/>
      <c r="H60" s="194">
        <f>ROUND((F60*G60),2)</f>
        <v>0</v>
      </c>
      <c r="I60" s="96"/>
      <c r="J60" s="96"/>
      <c r="K60" s="96"/>
      <c r="L60" s="96"/>
      <c r="M60" s="96"/>
      <c r="N60" s="96"/>
      <c r="O60" s="96"/>
      <c r="P60" s="96"/>
      <c r="Q60" s="96"/>
      <c r="R60" s="96"/>
      <c r="S60" s="96"/>
      <c r="T60" s="96"/>
      <c r="U60" s="96"/>
      <c r="V60" s="96"/>
      <c r="W60" s="96"/>
      <c r="X60" s="96"/>
      <c r="Y60" s="96"/>
      <c r="Z60" s="96"/>
      <c r="AA60" s="96"/>
      <c r="AB60" s="96"/>
      <c r="AC60" s="96"/>
      <c r="AD60" s="96"/>
      <c r="AE60" s="96"/>
      <c r="AF60" s="96"/>
      <c r="AG60" s="96"/>
      <c r="AH60" s="96"/>
      <c r="AI60" s="96"/>
      <c r="AJ60" s="96"/>
      <c r="AK60" s="96"/>
      <c r="AL60" s="96"/>
      <c r="AM60" s="96"/>
      <c r="AN60" s="96"/>
      <c r="AO60" s="96"/>
      <c r="AP60" s="96"/>
      <c r="AQ60" s="96"/>
      <c r="AR60" s="96"/>
      <c r="AS60" s="96"/>
      <c r="AT60" s="96"/>
      <c r="AU60" s="96"/>
      <c r="AV60" s="96"/>
      <c r="AW60" s="96"/>
      <c r="AX60" s="96"/>
      <c r="AY60" s="96"/>
      <c r="AZ60" s="96"/>
      <c r="BA60" s="96"/>
      <c r="BB60" s="96"/>
      <c r="BC60" s="96"/>
      <c r="BD60" s="96"/>
      <c r="BE60" s="96"/>
      <c r="BF60" s="96"/>
      <c r="BG60" s="96"/>
      <c r="BH60" s="96"/>
      <c r="BI60" s="96"/>
      <c r="BJ60" s="96"/>
      <c r="BK60" s="96"/>
      <c r="BL60" s="96"/>
      <c r="BM60" s="96"/>
      <c r="BN60" s="96"/>
      <c r="BO60" s="96"/>
      <c r="BP60" s="96"/>
      <c r="BQ60" s="96"/>
      <c r="BR60" s="96"/>
      <c r="BS60" s="96"/>
      <c r="BT60" s="96"/>
      <c r="BU60" s="96"/>
      <c r="BV60" s="96"/>
    </row>
    <row r="61" spans="1:74" s="97" customFormat="1" ht="25.5">
      <c r="A61" s="209" t="s">
        <v>2697</v>
      </c>
      <c r="B61" s="229" t="s">
        <v>2698</v>
      </c>
      <c r="C61" s="221" t="s">
        <v>32</v>
      </c>
      <c r="D61" s="230" t="s">
        <v>2702</v>
      </c>
      <c r="E61" s="231" t="s">
        <v>488</v>
      </c>
      <c r="F61" s="232">
        <v>1000</v>
      </c>
      <c r="G61" s="193"/>
      <c r="H61" s="194">
        <f>ROUND((F61*G61),2)</f>
        <v>0</v>
      </c>
      <c r="I61" s="96"/>
      <c r="J61" s="96"/>
      <c r="K61" s="96"/>
      <c r="L61" s="96"/>
      <c r="M61" s="96"/>
      <c r="N61" s="96"/>
      <c r="O61" s="96"/>
      <c r="P61" s="96"/>
      <c r="Q61" s="96"/>
      <c r="R61" s="96"/>
      <c r="S61" s="96"/>
      <c r="T61" s="96"/>
      <c r="U61" s="96"/>
      <c r="V61" s="96"/>
      <c r="W61" s="96"/>
      <c r="X61" s="96"/>
      <c r="Y61" s="96"/>
      <c r="Z61" s="96"/>
      <c r="AA61" s="96"/>
      <c r="AB61" s="96"/>
      <c r="AC61" s="96"/>
      <c r="AD61" s="96"/>
      <c r="AE61" s="96"/>
      <c r="AF61" s="96"/>
      <c r="AG61" s="96"/>
      <c r="AH61" s="96"/>
      <c r="AI61" s="96"/>
      <c r="AJ61" s="96"/>
      <c r="AK61" s="96"/>
      <c r="AL61" s="96"/>
      <c r="AM61" s="96"/>
      <c r="AN61" s="96"/>
      <c r="AO61" s="96"/>
      <c r="AP61" s="96"/>
      <c r="AQ61" s="96"/>
      <c r="AR61" s="96"/>
      <c r="AS61" s="96"/>
      <c r="AT61" s="96"/>
      <c r="AU61" s="96"/>
      <c r="AV61" s="96"/>
      <c r="AW61" s="96"/>
      <c r="AX61" s="96"/>
      <c r="AY61" s="96"/>
      <c r="AZ61" s="96"/>
      <c r="BA61" s="96"/>
      <c r="BB61" s="96"/>
      <c r="BC61" s="96"/>
      <c r="BD61" s="96"/>
      <c r="BE61" s="96"/>
      <c r="BF61" s="96"/>
      <c r="BG61" s="96"/>
      <c r="BH61" s="96"/>
      <c r="BI61" s="96"/>
      <c r="BJ61" s="96"/>
      <c r="BK61" s="96"/>
      <c r="BL61" s="96"/>
      <c r="BM61" s="96"/>
      <c r="BN61" s="96"/>
      <c r="BO61" s="96"/>
      <c r="BP61" s="96"/>
      <c r="BQ61" s="96"/>
      <c r="BR61" s="96"/>
      <c r="BS61" s="96"/>
      <c r="BT61" s="96"/>
      <c r="BU61" s="96"/>
      <c r="BV61" s="96"/>
    </row>
    <row r="62" spans="1:74" s="97" customFormat="1">
      <c r="A62" s="209"/>
      <c r="B62" s="213" t="s">
        <v>30</v>
      </c>
      <c r="C62" s="214"/>
      <c r="D62" s="215" t="s">
        <v>2703</v>
      </c>
      <c r="E62" s="216"/>
      <c r="F62" s="217"/>
      <c r="G62" s="217"/>
      <c r="H62" s="218">
        <f>SUM(H58:H61)</f>
        <v>0</v>
      </c>
      <c r="I62" s="96"/>
      <c r="J62" s="96"/>
      <c r="K62" s="96"/>
      <c r="L62" s="96"/>
      <c r="M62" s="96"/>
      <c r="N62" s="96"/>
      <c r="O62" s="96"/>
      <c r="P62" s="96"/>
      <c r="Q62" s="96"/>
      <c r="R62" s="96"/>
      <c r="S62" s="96"/>
      <c r="T62" s="96"/>
      <c r="U62" s="96"/>
      <c r="V62" s="96"/>
      <c r="W62" s="96"/>
      <c r="X62" s="96"/>
      <c r="Y62" s="96"/>
      <c r="Z62" s="96"/>
      <c r="AA62" s="96"/>
      <c r="AB62" s="96"/>
      <c r="AC62" s="96"/>
      <c r="AD62" s="96"/>
      <c r="AE62" s="96"/>
      <c r="AF62" s="96"/>
      <c r="AG62" s="96"/>
      <c r="AH62" s="96"/>
      <c r="AI62" s="96"/>
      <c r="AJ62" s="96"/>
      <c r="AK62" s="96"/>
      <c r="AL62" s="96"/>
      <c r="AM62" s="96"/>
      <c r="AN62" s="96"/>
      <c r="AO62" s="96"/>
      <c r="AP62" s="96"/>
      <c r="AQ62" s="96"/>
      <c r="AR62" s="96"/>
      <c r="AS62" s="96"/>
      <c r="AT62" s="96"/>
      <c r="AU62" s="96"/>
      <c r="AV62" s="96"/>
      <c r="AW62" s="96"/>
      <c r="AX62" s="96"/>
      <c r="AY62" s="96"/>
      <c r="AZ62" s="96"/>
      <c r="BA62" s="96"/>
      <c r="BB62" s="96"/>
      <c r="BC62" s="96"/>
      <c r="BD62" s="96"/>
      <c r="BE62" s="96"/>
      <c r="BF62" s="96"/>
      <c r="BG62" s="96"/>
      <c r="BH62" s="96"/>
      <c r="BI62" s="96"/>
      <c r="BJ62" s="96"/>
      <c r="BK62" s="96"/>
      <c r="BL62" s="96"/>
      <c r="BM62" s="96"/>
      <c r="BN62" s="96"/>
      <c r="BO62" s="96"/>
      <c r="BP62" s="96"/>
      <c r="BQ62" s="96"/>
      <c r="BR62" s="96"/>
      <c r="BS62" s="96"/>
      <c r="BT62" s="96"/>
      <c r="BU62" s="96"/>
      <c r="BV62" s="96"/>
    </row>
    <row r="63" spans="1:74" s="97" customFormat="1">
      <c r="A63" s="219"/>
      <c r="B63" s="220"/>
      <c r="C63" s="219"/>
      <c r="D63" s="233"/>
      <c r="E63" s="166"/>
      <c r="F63" s="167"/>
      <c r="G63" s="181"/>
      <c r="H63" s="182"/>
      <c r="I63" s="96"/>
      <c r="J63" s="96"/>
      <c r="K63" s="96"/>
      <c r="L63" s="96"/>
      <c r="M63" s="96"/>
      <c r="N63" s="96"/>
      <c r="O63" s="96"/>
      <c r="P63" s="96"/>
      <c r="Q63" s="96"/>
      <c r="R63" s="96"/>
      <c r="S63" s="96"/>
      <c r="T63" s="96"/>
      <c r="U63" s="96"/>
      <c r="V63" s="96"/>
      <c r="W63" s="96"/>
      <c r="X63" s="96"/>
      <c r="Y63" s="96"/>
      <c r="Z63" s="96"/>
      <c r="AA63" s="96"/>
      <c r="AB63" s="96"/>
      <c r="AC63" s="96"/>
      <c r="AD63" s="96"/>
      <c r="AE63" s="96"/>
      <c r="AF63" s="96"/>
      <c r="AG63" s="96"/>
      <c r="AH63" s="96"/>
      <c r="AI63" s="96"/>
      <c r="AJ63" s="96"/>
      <c r="AK63" s="96"/>
      <c r="AL63" s="96"/>
      <c r="AM63" s="96"/>
      <c r="AN63" s="96"/>
      <c r="AO63" s="96"/>
      <c r="AP63" s="96"/>
      <c r="AQ63" s="96"/>
      <c r="AR63" s="96"/>
      <c r="AS63" s="96"/>
      <c r="AT63" s="96"/>
      <c r="AU63" s="96"/>
      <c r="AV63" s="96"/>
      <c r="AW63" s="96"/>
      <c r="AX63" s="96"/>
      <c r="AY63" s="96"/>
      <c r="AZ63" s="96"/>
      <c r="BA63" s="96"/>
      <c r="BB63" s="96"/>
      <c r="BC63" s="96"/>
      <c r="BD63" s="96"/>
      <c r="BE63" s="96"/>
      <c r="BF63" s="96"/>
      <c r="BG63" s="96"/>
      <c r="BH63" s="96"/>
      <c r="BI63" s="96"/>
      <c r="BJ63" s="96"/>
      <c r="BK63" s="96"/>
      <c r="BL63" s="96"/>
      <c r="BM63" s="96"/>
      <c r="BN63" s="96"/>
      <c r="BO63" s="96"/>
      <c r="BP63" s="96"/>
      <c r="BQ63" s="96"/>
      <c r="BR63" s="96"/>
      <c r="BS63" s="96"/>
      <c r="BT63" s="96"/>
      <c r="BU63" s="96"/>
      <c r="BV63" s="96"/>
    </row>
    <row r="64" spans="1:74" s="97" customFormat="1">
      <c r="A64" s="177"/>
      <c r="B64" s="177"/>
      <c r="C64" s="177"/>
      <c r="D64" s="178"/>
      <c r="E64" s="179"/>
      <c r="F64" s="180"/>
      <c r="G64" s="181"/>
      <c r="H64" s="182"/>
      <c r="I64" s="96"/>
      <c r="J64" s="96"/>
      <c r="K64" s="96"/>
      <c r="L64" s="96"/>
      <c r="M64" s="96"/>
      <c r="N64" s="96"/>
      <c r="O64" s="96"/>
      <c r="P64" s="96"/>
      <c r="Q64" s="96"/>
      <c r="R64" s="96"/>
      <c r="S64" s="96"/>
      <c r="T64" s="96"/>
      <c r="U64" s="96"/>
      <c r="V64" s="96"/>
      <c r="W64" s="96"/>
      <c r="X64" s="96"/>
      <c r="Y64" s="96"/>
      <c r="Z64" s="96"/>
      <c r="AA64" s="96"/>
      <c r="AB64" s="96"/>
      <c r="AC64" s="96"/>
      <c r="AD64" s="96"/>
      <c r="AE64" s="96"/>
      <c r="AF64" s="96"/>
      <c r="AG64" s="96"/>
      <c r="AH64" s="96"/>
      <c r="AI64" s="96"/>
      <c r="AJ64" s="96"/>
      <c r="AK64" s="96"/>
      <c r="AL64" s="96"/>
      <c r="AM64" s="96"/>
      <c r="AN64" s="96"/>
      <c r="AO64" s="96"/>
      <c r="AP64" s="96"/>
      <c r="AQ64" s="96"/>
      <c r="AR64" s="96"/>
      <c r="AS64" s="96"/>
      <c r="AT64" s="96"/>
      <c r="AU64" s="96"/>
      <c r="AV64" s="96"/>
      <c r="AW64" s="96"/>
      <c r="AX64" s="96"/>
      <c r="AY64" s="96"/>
      <c r="AZ64" s="96"/>
      <c r="BA64" s="96"/>
      <c r="BB64" s="96"/>
      <c r="BC64" s="96"/>
      <c r="BD64" s="96"/>
      <c r="BE64" s="96"/>
      <c r="BF64" s="96"/>
      <c r="BG64" s="96"/>
      <c r="BH64" s="96"/>
      <c r="BI64" s="96"/>
      <c r="BJ64" s="96"/>
      <c r="BK64" s="96"/>
      <c r="BL64" s="96"/>
      <c r="BM64" s="96"/>
      <c r="BN64" s="96"/>
      <c r="BO64" s="96"/>
      <c r="BP64" s="96"/>
      <c r="BQ64" s="96"/>
      <c r="BR64" s="96"/>
      <c r="BS64" s="96"/>
      <c r="BT64" s="96"/>
      <c r="BU64" s="96"/>
      <c r="BV64" s="96"/>
    </row>
    <row r="65" spans="1:74" s="188" customFormat="1" ht="16.5">
      <c r="A65" s="183"/>
      <c r="B65" s="184" t="s">
        <v>31</v>
      </c>
      <c r="C65" s="185"/>
      <c r="D65" s="186" t="s">
        <v>2645</v>
      </c>
      <c r="E65" s="187"/>
      <c r="F65" s="94"/>
      <c r="G65" s="94"/>
      <c r="H65" s="95"/>
      <c r="I65" s="96"/>
      <c r="J65" s="96"/>
      <c r="K65" s="96"/>
      <c r="L65" s="96"/>
      <c r="M65" s="96"/>
      <c r="N65" s="96"/>
      <c r="O65" s="96"/>
      <c r="P65" s="96"/>
      <c r="Q65" s="96"/>
      <c r="R65" s="96"/>
      <c r="S65" s="96"/>
      <c r="T65" s="96"/>
      <c r="U65" s="96"/>
      <c r="V65" s="96"/>
      <c r="W65" s="96"/>
      <c r="X65" s="96"/>
      <c r="Y65" s="96"/>
      <c r="Z65" s="96"/>
      <c r="AA65" s="96"/>
      <c r="AB65" s="96"/>
      <c r="AC65" s="96"/>
      <c r="AD65" s="96"/>
      <c r="AE65" s="96"/>
      <c r="AF65" s="96"/>
      <c r="AG65" s="96"/>
      <c r="AH65" s="96"/>
      <c r="AI65" s="96"/>
      <c r="AJ65" s="96"/>
      <c r="AK65" s="96"/>
      <c r="AL65" s="96"/>
      <c r="AM65" s="96"/>
      <c r="AN65" s="96"/>
      <c r="AO65" s="96"/>
      <c r="AP65" s="96"/>
      <c r="AQ65" s="96"/>
      <c r="AR65" s="96"/>
      <c r="AS65" s="96"/>
      <c r="AT65" s="96"/>
      <c r="AU65" s="96"/>
      <c r="AV65" s="96"/>
      <c r="AW65" s="96"/>
      <c r="AX65" s="96"/>
      <c r="AY65" s="96"/>
      <c r="AZ65" s="96"/>
      <c r="BA65" s="96"/>
      <c r="BB65" s="96"/>
      <c r="BC65" s="96"/>
      <c r="BD65" s="96"/>
      <c r="BE65" s="96"/>
      <c r="BF65" s="96"/>
      <c r="BG65" s="96"/>
      <c r="BH65" s="96"/>
      <c r="BI65" s="96"/>
      <c r="BJ65" s="96"/>
      <c r="BK65" s="96"/>
      <c r="BL65" s="96"/>
      <c r="BM65" s="96"/>
      <c r="BN65" s="96"/>
      <c r="BO65" s="96"/>
      <c r="BP65" s="96"/>
      <c r="BQ65" s="96"/>
      <c r="BR65" s="96"/>
      <c r="BS65" s="96"/>
      <c r="BT65" s="96"/>
      <c r="BU65" s="96"/>
      <c r="BV65" s="96"/>
    </row>
    <row r="66" spans="1:74" s="97" customFormat="1">
      <c r="A66" s="98"/>
      <c r="B66" s="164"/>
      <c r="D66" s="234"/>
      <c r="E66" s="187"/>
      <c r="F66" s="94"/>
      <c r="G66" s="94"/>
      <c r="H66" s="95"/>
      <c r="I66" s="96"/>
      <c r="J66" s="96"/>
      <c r="K66" s="96"/>
      <c r="L66" s="96"/>
      <c r="M66" s="96"/>
      <c r="N66" s="96"/>
      <c r="O66" s="96"/>
      <c r="P66" s="96"/>
      <c r="Q66" s="96"/>
      <c r="R66" s="96"/>
      <c r="S66" s="96"/>
      <c r="T66" s="96"/>
      <c r="U66" s="96"/>
      <c r="V66" s="96"/>
      <c r="W66" s="96"/>
      <c r="X66" s="96"/>
      <c r="Y66" s="96"/>
      <c r="Z66" s="96"/>
      <c r="AA66" s="96"/>
      <c r="AB66" s="96"/>
      <c r="AC66" s="96"/>
      <c r="AD66" s="96"/>
      <c r="AE66" s="96"/>
      <c r="AF66" s="96"/>
      <c r="AG66" s="96"/>
      <c r="AH66" s="96"/>
      <c r="AI66" s="96"/>
      <c r="AJ66" s="96"/>
      <c r="AK66" s="96"/>
      <c r="AL66" s="96"/>
      <c r="AM66" s="96"/>
      <c r="AN66" s="96"/>
      <c r="AO66" s="96"/>
      <c r="AP66" s="96"/>
      <c r="AQ66" s="96"/>
      <c r="AR66" s="96"/>
      <c r="AS66" s="96"/>
      <c r="AT66" s="96"/>
      <c r="AU66" s="96"/>
      <c r="AV66" s="96"/>
      <c r="AW66" s="96"/>
      <c r="AX66" s="96"/>
      <c r="AY66" s="96"/>
      <c r="AZ66" s="96"/>
      <c r="BA66" s="96"/>
      <c r="BB66" s="96"/>
      <c r="BC66" s="96"/>
      <c r="BD66" s="96"/>
      <c r="BE66" s="96"/>
      <c r="BF66" s="96"/>
      <c r="BG66" s="96"/>
      <c r="BH66" s="96"/>
      <c r="BI66" s="96"/>
      <c r="BJ66" s="96"/>
      <c r="BK66" s="96"/>
      <c r="BL66" s="96"/>
      <c r="BM66" s="96"/>
      <c r="BN66" s="96"/>
      <c r="BO66" s="96"/>
      <c r="BP66" s="96"/>
      <c r="BQ66" s="96"/>
      <c r="BR66" s="96"/>
      <c r="BS66" s="96"/>
      <c r="BT66" s="96"/>
      <c r="BU66" s="96"/>
      <c r="BV66" s="96"/>
    </row>
    <row r="67" spans="1:74" s="97" customFormat="1">
      <c r="A67" s="209" t="s">
        <v>2697</v>
      </c>
      <c r="B67" s="229" t="s">
        <v>2697</v>
      </c>
      <c r="C67" s="209" t="s">
        <v>4</v>
      </c>
      <c r="D67" s="230" t="s">
        <v>2704</v>
      </c>
      <c r="E67" s="206" t="s">
        <v>488</v>
      </c>
      <c r="F67" s="192">
        <v>150</v>
      </c>
      <c r="G67" s="193"/>
      <c r="H67" s="194">
        <f t="shared" ref="H67:H77" si="2">ROUND((F67*G67),2)</f>
        <v>0</v>
      </c>
      <c r="I67" s="96"/>
      <c r="J67" s="96"/>
      <c r="K67" s="96"/>
      <c r="L67" s="96"/>
      <c r="M67" s="96"/>
      <c r="N67" s="96"/>
      <c r="O67" s="96"/>
      <c r="P67" s="96"/>
      <c r="Q67" s="96"/>
      <c r="R67" s="96"/>
      <c r="S67" s="96"/>
      <c r="T67" s="96"/>
      <c r="U67" s="96"/>
      <c r="V67" s="96"/>
      <c r="W67" s="96"/>
      <c r="X67" s="96"/>
      <c r="Y67" s="96"/>
      <c r="Z67" s="96"/>
      <c r="AA67" s="96"/>
      <c r="AB67" s="96"/>
      <c r="AC67" s="96"/>
      <c r="AD67" s="96"/>
      <c r="AE67" s="96"/>
      <c r="AF67" s="96"/>
      <c r="AG67" s="96"/>
      <c r="AH67" s="96"/>
      <c r="AI67" s="96"/>
      <c r="AJ67" s="96"/>
      <c r="AK67" s="96"/>
      <c r="AL67" s="96"/>
      <c r="AM67" s="96"/>
      <c r="AN67" s="96"/>
      <c r="AO67" s="96"/>
      <c r="AP67" s="96"/>
      <c r="AQ67" s="96"/>
      <c r="AR67" s="96"/>
      <c r="AS67" s="96"/>
      <c r="AT67" s="96"/>
      <c r="AU67" s="96"/>
      <c r="AV67" s="96"/>
      <c r="AW67" s="96"/>
      <c r="AX67" s="96"/>
      <c r="AY67" s="96"/>
      <c r="AZ67" s="96"/>
      <c r="BA67" s="96"/>
      <c r="BB67" s="96"/>
      <c r="BC67" s="96"/>
      <c r="BD67" s="96"/>
      <c r="BE67" s="96"/>
      <c r="BF67" s="96"/>
      <c r="BG67" s="96"/>
      <c r="BH67" s="96"/>
      <c r="BI67" s="96"/>
      <c r="BJ67" s="96"/>
      <c r="BK67" s="96"/>
      <c r="BL67" s="96"/>
      <c r="BM67" s="96"/>
      <c r="BN67" s="96"/>
      <c r="BO67" s="96"/>
      <c r="BP67" s="96"/>
      <c r="BQ67" s="96"/>
      <c r="BR67" s="96"/>
      <c r="BS67" s="96"/>
      <c r="BT67" s="96"/>
      <c r="BU67" s="96"/>
      <c r="BV67" s="96"/>
    </row>
    <row r="68" spans="1:74" s="97" customFormat="1" ht="25.5">
      <c r="A68" s="209" t="s">
        <v>2697</v>
      </c>
      <c r="B68" s="229" t="s">
        <v>2697</v>
      </c>
      <c r="C68" s="209" t="s">
        <v>30</v>
      </c>
      <c r="D68" s="230" t="s">
        <v>2705</v>
      </c>
      <c r="E68" s="206" t="s">
        <v>21</v>
      </c>
      <c r="F68" s="453">
        <v>28</v>
      </c>
      <c r="G68" s="193"/>
      <c r="H68" s="194">
        <f t="shared" si="2"/>
        <v>0</v>
      </c>
      <c r="I68" s="96"/>
      <c r="J68" s="96"/>
      <c r="K68" s="96"/>
      <c r="L68" s="96"/>
      <c r="M68" s="96"/>
      <c r="N68" s="96"/>
      <c r="O68" s="96"/>
      <c r="P68" s="96"/>
      <c r="Q68" s="96"/>
      <c r="R68" s="96"/>
      <c r="S68" s="96"/>
      <c r="T68" s="96"/>
      <c r="U68" s="96"/>
      <c r="V68" s="96"/>
      <c r="W68" s="96"/>
      <c r="X68" s="96"/>
      <c r="Y68" s="96"/>
      <c r="Z68" s="96"/>
      <c r="AA68" s="96"/>
      <c r="AB68" s="96"/>
      <c r="AC68" s="96"/>
      <c r="AD68" s="96"/>
      <c r="AE68" s="96"/>
      <c r="AF68" s="96"/>
      <c r="AG68" s="96"/>
      <c r="AH68" s="96"/>
      <c r="AI68" s="96"/>
      <c r="AJ68" s="96"/>
      <c r="AK68" s="96"/>
      <c r="AL68" s="96"/>
      <c r="AM68" s="96"/>
      <c r="AN68" s="96"/>
      <c r="AO68" s="96"/>
      <c r="AP68" s="96"/>
      <c r="AQ68" s="96"/>
      <c r="AR68" s="96"/>
      <c r="AS68" s="96"/>
      <c r="AT68" s="96"/>
      <c r="AU68" s="96"/>
      <c r="AV68" s="96"/>
      <c r="AW68" s="96"/>
      <c r="AX68" s="96"/>
      <c r="AY68" s="96"/>
      <c r="AZ68" s="96"/>
      <c r="BA68" s="96"/>
      <c r="BB68" s="96"/>
      <c r="BC68" s="96"/>
      <c r="BD68" s="96"/>
      <c r="BE68" s="96"/>
      <c r="BF68" s="96"/>
      <c r="BG68" s="96"/>
      <c r="BH68" s="96"/>
      <c r="BI68" s="96"/>
      <c r="BJ68" s="96"/>
      <c r="BK68" s="96"/>
      <c r="BL68" s="96"/>
      <c r="BM68" s="96"/>
      <c r="BN68" s="96"/>
      <c r="BO68" s="96"/>
      <c r="BP68" s="96"/>
      <c r="BQ68" s="96"/>
      <c r="BR68" s="96"/>
      <c r="BS68" s="96"/>
      <c r="BT68" s="96"/>
      <c r="BU68" s="96"/>
      <c r="BV68" s="96"/>
    </row>
    <row r="69" spans="1:74" s="97" customFormat="1" ht="25.5">
      <c r="A69" s="209" t="s">
        <v>2697</v>
      </c>
      <c r="B69" s="229" t="s">
        <v>2697</v>
      </c>
      <c r="C69" s="209" t="s">
        <v>31</v>
      </c>
      <c r="D69" s="230" t="s">
        <v>2706</v>
      </c>
      <c r="E69" s="206" t="s">
        <v>21</v>
      </c>
      <c r="F69" s="453">
        <v>14</v>
      </c>
      <c r="G69" s="193"/>
      <c r="H69" s="194">
        <f t="shared" si="2"/>
        <v>0</v>
      </c>
      <c r="I69" s="96"/>
      <c r="J69" s="96"/>
      <c r="K69" s="96"/>
      <c r="L69" s="96"/>
      <c r="M69" s="96"/>
      <c r="N69" s="96"/>
      <c r="O69" s="96"/>
      <c r="P69" s="96"/>
      <c r="Q69" s="96"/>
      <c r="R69" s="96"/>
      <c r="S69" s="96"/>
      <c r="T69" s="96"/>
      <c r="U69" s="96"/>
      <c r="V69" s="96"/>
      <c r="W69" s="96"/>
      <c r="X69" s="96"/>
      <c r="Y69" s="96"/>
      <c r="Z69" s="96"/>
      <c r="AA69" s="96"/>
      <c r="AB69" s="96"/>
      <c r="AC69" s="96"/>
      <c r="AD69" s="96"/>
      <c r="AE69" s="96"/>
      <c r="AF69" s="96"/>
      <c r="AG69" s="96"/>
      <c r="AH69" s="96"/>
      <c r="AI69" s="96"/>
      <c r="AJ69" s="96"/>
      <c r="AK69" s="96"/>
      <c r="AL69" s="96"/>
      <c r="AM69" s="96"/>
      <c r="AN69" s="96"/>
      <c r="AO69" s="96"/>
      <c r="AP69" s="96"/>
      <c r="AQ69" s="96"/>
      <c r="AR69" s="96"/>
      <c r="AS69" s="96"/>
      <c r="AT69" s="96"/>
      <c r="AU69" s="96"/>
      <c r="AV69" s="96"/>
      <c r="AW69" s="96"/>
      <c r="AX69" s="96"/>
      <c r="AY69" s="96"/>
      <c r="AZ69" s="96"/>
      <c r="BA69" s="96"/>
      <c r="BB69" s="96"/>
      <c r="BC69" s="96"/>
      <c r="BD69" s="96"/>
      <c r="BE69" s="96"/>
      <c r="BF69" s="96"/>
      <c r="BG69" s="96"/>
      <c r="BH69" s="96"/>
      <c r="BI69" s="96"/>
      <c r="BJ69" s="96"/>
      <c r="BK69" s="96"/>
      <c r="BL69" s="96"/>
      <c r="BM69" s="96"/>
      <c r="BN69" s="96"/>
      <c r="BO69" s="96"/>
      <c r="BP69" s="96"/>
      <c r="BQ69" s="96"/>
      <c r="BR69" s="96"/>
      <c r="BS69" s="96"/>
      <c r="BT69" s="96"/>
      <c r="BU69" s="96"/>
      <c r="BV69" s="96"/>
    </row>
    <row r="70" spans="1:74" s="97" customFormat="1" ht="38.25">
      <c r="A70" s="209" t="s">
        <v>2697</v>
      </c>
      <c r="B70" s="229" t="s">
        <v>2697</v>
      </c>
      <c r="C70" s="209" t="s">
        <v>32</v>
      </c>
      <c r="D70" s="230" t="s">
        <v>2707</v>
      </c>
      <c r="E70" s="206" t="s">
        <v>21</v>
      </c>
      <c r="F70" s="453">
        <v>2</v>
      </c>
      <c r="G70" s="193"/>
      <c r="H70" s="194">
        <f t="shared" si="2"/>
        <v>0</v>
      </c>
      <c r="I70" s="96"/>
      <c r="J70" s="96"/>
      <c r="K70" s="96"/>
      <c r="L70" s="96"/>
      <c r="M70" s="96"/>
      <c r="N70" s="96"/>
      <c r="O70" s="96"/>
      <c r="P70" s="96"/>
      <c r="Q70" s="96"/>
      <c r="R70" s="96"/>
      <c r="S70" s="96"/>
      <c r="T70" s="96"/>
      <c r="U70" s="96"/>
      <c r="V70" s="96"/>
      <c r="W70" s="96"/>
      <c r="X70" s="96"/>
      <c r="Y70" s="96"/>
      <c r="Z70" s="96"/>
      <c r="AA70" s="96"/>
      <c r="AB70" s="96"/>
      <c r="AC70" s="96"/>
      <c r="AD70" s="96"/>
      <c r="AE70" s="96"/>
      <c r="AF70" s="96"/>
      <c r="AG70" s="96"/>
      <c r="AH70" s="96"/>
      <c r="AI70" s="96"/>
      <c r="AJ70" s="96"/>
      <c r="AK70" s="96"/>
      <c r="AL70" s="96"/>
      <c r="AM70" s="96"/>
      <c r="AN70" s="96"/>
      <c r="AO70" s="96"/>
      <c r="AP70" s="96"/>
      <c r="AQ70" s="96"/>
      <c r="AR70" s="96"/>
      <c r="AS70" s="96"/>
      <c r="AT70" s="96"/>
      <c r="AU70" s="96"/>
      <c r="AV70" s="96"/>
      <c r="AW70" s="96"/>
      <c r="AX70" s="96"/>
      <c r="AY70" s="96"/>
      <c r="AZ70" s="96"/>
      <c r="BA70" s="96"/>
      <c r="BB70" s="96"/>
      <c r="BC70" s="96"/>
      <c r="BD70" s="96"/>
      <c r="BE70" s="96"/>
      <c r="BF70" s="96"/>
      <c r="BG70" s="96"/>
      <c r="BH70" s="96"/>
      <c r="BI70" s="96"/>
      <c r="BJ70" s="96"/>
      <c r="BK70" s="96"/>
      <c r="BL70" s="96"/>
      <c r="BM70" s="96"/>
      <c r="BN70" s="96"/>
      <c r="BO70" s="96"/>
      <c r="BP70" s="96"/>
      <c r="BQ70" s="96"/>
      <c r="BR70" s="96"/>
      <c r="BS70" s="96"/>
      <c r="BT70" s="96"/>
      <c r="BU70" s="96"/>
      <c r="BV70" s="96"/>
    </row>
    <row r="71" spans="1:74" s="97" customFormat="1" ht="38.25">
      <c r="A71" s="209" t="s">
        <v>2697</v>
      </c>
      <c r="B71" s="229" t="s">
        <v>2697</v>
      </c>
      <c r="C71" s="209" t="s">
        <v>33</v>
      </c>
      <c r="D71" s="230" t="s">
        <v>2708</v>
      </c>
      <c r="E71" s="206" t="s">
        <v>21</v>
      </c>
      <c r="F71" s="453">
        <v>68</v>
      </c>
      <c r="G71" s="193"/>
      <c r="H71" s="194">
        <f t="shared" si="2"/>
        <v>0</v>
      </c>
      <c r="I71" s="96"/>
      <c r="J71" s="96"/>
      <c r="K71" s="96"/>
      <c r="L71" s="96"/>
      <c r="M71" s="96"/>
      <c r="N71" s="96"/>
      <c r="O71" s="96"/>
      <c r="P71" s="96"/>
      <c r="Q71" s="96"/>
      <c r="R71" s="96"/>
      <c r="S71" s="96"/>
      <c r="T71" s="96"/>
      <c r="U71" s="96"/>
      <c r="V71" s="96"/>
      <c r="W71" s="96"/>
      <c r="X71" s="96"/>
      <c r="Y71" s="96"/>
      <c r="Z71" s="96"/>
      <c r="AA71" s="96"/>
      <c r="AB71" s="96"/>
      <c r="AC71" s="96"/>
      <c r="AD71" s="96"/>
      <c r="AE71" s="96"/>
      <c r="AF71" s="96"/>
      <c r="AG71" s="96"/>
      <c r="AH71" s="96"/>
      <c r="AI71" s="96"/>
      <c r="AJ71" s="96"/>
      <c r="AK71" s="96"/>
      <c r="AL71" s="96"/>
      <c r="AM71" s="96"/>
      <c r="AN71" s="96"/>
      <c r="AO71" s="96"/>
      <c r="AP71" s="96"/>
      <c r="AQ71" s="96"/>
      <c r="AR71" s="96"/>
      <c r="AS71" s="96"/>
      <c r="AT71" s="96"/>
      <c r="AU71" s="96"/>
      <c r="AV71" s="96"/>
      <c r="AW71" s="96"/>
      <c r="AX71" s="96"/>
      <c r="AY71" s="96"/>
      <c r="AZ71" s="96"/>
      <c r="BA71" s="96"/>
      <c r="BB71" s="96"/>
      <c r="BC71" s="96"/>
      <c r="BD71" s="96"/>
      <c r="BE71" s="96"/>
      <c r="BF71" s="96"/>
      <c r="BG71" s="96"/>
      <c r="BH71" s="96"/>
      <c r="BI71" s="96"/>
      <c r="BJ71" s="96"/>
      <c r="BK71" s="96"/>
      <c r="BL71" s="96"/>
      <c r="BM71" s="96"/>
      <c r="BN71" s="96"/>
      <c r="BO71" s="96"/>
      <c r="BP71" s="96"/>
      <c r="BQ71" s="96"/>
      <c r="BR71" s="96"/>
      <c r="BS71" s="96"/>
      <c r="BT71" s="96"/>
      <c r="BU71" s="96"/>
      <c r="BV71" s="96"/>
    </row>
    <row r="72" spans="1:74" s="97" customFormat="1" ht="38.25">
      <c r="A72" s="209" t="s">
        <v>2697</v>
      </c>
      <c r="B72" s="229" t="s">
        <v>2697</v>
      </c>
      <c r="C72" s="209" t="s">
        <v>35</v>
      </c>
      <c r="D72" s="230" t="s">
        <v>2709</v>
      </c>
      <c r="E72" s="206" t="s">
        <v>21</v>
      </c>
      <c r="F72" s="453">
        <v>2</v>
      </c>
      <c r="G72" s="193"/>
      <c r="H72" s="194">
        <f t="shared" si="2"/>
        <v>0</v>
      </c>
      <c r="I72" s="96"/>
      <c r="J72" s="96"/>
      <c r="K72" s="96"/>
      <c r="L72" s="96"/>
      <c r="M72" s="96"/>
      <c r="N72" s="96"/>
      <c r="O72" s="96"/>
      <c r="P72" s="96"/>
      <c r="Q72" s="96"/>
      <c r="R72" s="96"/>
      <c r="S72" s="96"/>
      <c r="T72" s="96"/>
      <c r="U72" s="96"/>
      <c r="V72" s="96"/>
      <c r="W72" s="96"/>
      <c r="X72" s="96"/>
      <c r="Y72" s="96"/>
      <c r="Z72" s="96"/>
      <c r="AA72" s="96"/>
      <c r="AB72" s="96"/>
      <c r="AC72" s="96"/>
      <c r="AD72" s="96"/>
      <c r="AE72" s="96"/>
      <c r="AF72" s="96"/>
      <c r="AG72" s="96"/>
      <c r="AH72" s="96"/>
      <c r="AI72" s="96"/>
      <c r="AJ72" s="96"/>
      <c r="AK72" s="96"/>
      <c r="AL72" s="96"/>
      <c r="AM72" s="96"/>
      <c r="AN72" s="96"/>
      <c r="AO72" s="96"/>
      <c r="AP72" s="96"/>
      <c r="AQ72" s="96"/>
      <c r="AR72" s="96"/>
      <c r="AS72" s="96"/>
      <c r="AT72" s="96"/>
      <c r="AU72" s="96"/>
      <c r="AV72" s="96"/>
      <c r="AW72" s="96"/>
      <c r="AX72" s="96"/>
      <c r="AY72" s="96"/>
      <c r="AZ72" s="96"/>
      <c r="BA72" s="96"/>
      <c r="BB72" s="96"/>
      <c r="BC72" s="96"/>
      <c r="BD72" s="96"/>
      <c r="BE72" s="96"/>
      <c r="BF72" s="96"/>
      <c r="BG72" s="96"/>
      <c r="BH72" s="96"/>
      <c r="BI72" s="96"/>
      <c r="BJ72" s="96"/>
      <c r="BK72" s="96"/>
      <c r="BL72" s="96"/>
      <c r="BM72" s="96"/>
      <c r="BN72" s="96"/>
      <c r="BO72" s="96"/>
      <c r="BP72" s="96"/>
      <c r="BQ72" s="96"/>
      <c r="BR72" s="96"/>
      <c r="BS72" s="96"/>
      <c r="BT72" s="96"/>
      <c r="BU72" s="96"/>
      <c r="BV72" s="96"/>
    </row>
    <row r="73" spans="1:74" s="97" customFormat="1" ht="38.25">
      <c r="A73" s="209" t="s">
        <v>2697</v>
      </c>
      <c r="B73" s="229" t="s">
        <v>2697</v>
      </c>
      <c r="C73" s="209" t="s">
        <v>53</v>
      </c>
      <c r="D73" s="230" t="s">
        <v>2710</v>
      </c>
      <c r="E73" s="206" t="s">
        <v>21</v>
      </c>
      <c r="F73" s="453">
        <v>6</v>
      </c>
      <c r="G73" s="193"/>
      <c r="H73" s="194">
        <f t="shared" si="2"/>
        <v>0</v>
      </c>
      <c r="I73" s="96"/>
      <c r="J73" s="96"/>
      <c r="K73" s="96"/>
      <c r="L73" s="96"/>
      <c r="M73" s="96"/>
      <c r="N73" s="96"/>
      <c r="O73" s="96"/>
      <c r="P73" s="96"/>
      <c r="Q73" s="96"/>
      <c r="R73" s="96"/>
      <c r="S73" s="96"/>
      <c r="T73" s="96"/>
      <c r="U73" s="96"/>
      <c r="V73" s="96"/>
      <c r="W73" s="96"/>
      <c r="X73" s="96"/>
      <c r="Y73" s="96"/>
      <c r="Z73" s="96"/>
      <c r="AA73" s="96"/>
      <c r="AB73" s="96"/>
      <c r="AC73" s="96"/>
      <c r="AD73" s="96"/>
      <c r="AE73" s="96"/>
      <c r="AF73" s="96"/>
      <c r="AG73" s="96"/>
      <c r="AH73" s="96"/>
      <c r="AI73" s="96"/>
      <c r="AJ73" s="96"/>
      <c r="AK73" s="96"/>
      <c r="AL73" s="96"/>
      <c r="AM73" s="96"/>
      <c r="AN73" s="96"/>
      <c r="AO73" s="96"/>
      <c r="AP73" s="96"/>
      <c r="AQ73" s="96"/>
      <c r="AR73" s="96"/>
      <c r="AS73" s="96"/>
      <c r="AT73" s="96"/>
      <c r="AU73" s="96"/>
      <c r="AV73" s="96"/>
      <c r="AW73" s="96"/>
      <c r="AX73" s="96"/>
      <c r="AY73" s="96"/>
      <c r="AZ73" s="96"/>
      <c r="BA73" s="96"/>
      <c r="BB73" s="96"/>
      <c r="BC73" s="96"/>
      <c r="BD73" s="96"/>
      <c r="BE73" s="96"/>
      <c r="BF73" s="96"/>
      <c r="BG73" s="96"/>
      <c r="BH73" s="96"/>
      <c r="BI73" s="96"/>
      <c r="BJ73" s="96"/>
      <c r="BK73" s="96"/>
      <c r="BL73" s="96"/>
      <c r="BM73" s="96"/>
      <c r="BN73" s="96"/>
      <c r="BO73" s="96"/>
      <c r="BP73" s="96"/>
      <c r="BQ73" s="96"/>
      <c r="BR73" s="96"/>
      <c r="BS73" s="96"/>
      <c r="BT73" s="96"/>
      <c r="BU73" s="96"/>
      <c r="BV73" s="96"/>
    </row>
    <row r="74" spans="1:74" s="97" customFormat="1" ht="38.25">
      <c r="A74" s="209" t="s">
        <v>2697</v>
      </c>
      <c r="B74" s="229" t="s">
        <v>2697</v>
      </c>
      <c r="C74" s="209" t="s">
        <v>2493</v>
      </c>
      <c r="D74" s="230" t="s">
        <v>2711</v>
      </c>
      <c r="E74" s="206" t="s">
        <v>21</v>
      </c>
      <c r="F74" s="453">
        <v>2</v>
      </c>
      <c r="G74" s="193"/>
      <c r="H74" s="194">
        <f t="shared" si="2"/>
        <v>0</v>
      </c>
      <c r="I74" s="96"/>
      <c r="J74" s="96"/>
      <c r="K74" s="96"/>
      <c r="L74" s="96"/>
      <c r="M74" s="96"/>
      <c r="N74" s="96"/>
      <c r="O74" s="96"/>
      <c r="P74" s="96"/>
      <c r="Q74" s="96"/>
      <c r="R74" s="96"/>
      <c r="S74" s="96"/>
      <c r="T74" s="96"/>
      <c r="U74" s="96"/>
      <c r="V74" s="96"/>
      <c r="W74" s="96"/>
      <c r="X74" s="96"/>
      <c r="Y74" s="96"/>
      <c r="Z74" s="96"/>
      <c r="AA74" s="96"/>
      <c r="AB74" s="96"/>
      <c r="AC74" s="96"/>
      <c r="AD74" s="96"/>
      <c r="AE74" s="96"/>
      <c r="AF74" s="96"/>
      <c r="AG74" s="96"/>
      <c r="AH74" s="96"/>
      <c r="AI74" s="96"/>
      <c r="AJ74" s="96"/>
      <c r="AK74" s="96"/>
      <c r="AL74" s="96"/>
      <c r="AM74" s="96"/>
      <c r="AN74" s="96"/>
      <c r="AO74" s="96"/>
      <c r="AP74" s="96"/>
      <c r="AQ74" s="96"/>
      <c r="AR74" s="96"/>
      <c r="AS74" s="96"/>
      <c r="AT74" s="96"/>
      <c r="AU74" s="96"/>
      <c r="AV74" s="96"/>
      <c r="AW74" s="96"/>
      <c r="AX74" s="96"/>
      <c r="AY74" s="96"/>
      <c r="AZ74" s="96"/>
      <c r="BA74" s="96"/>
      <c r="BB74" s="96"/>
      <c r="BC74" s="96"/>
      <c r="BD74" s="96"/>
      <c r="BE74" s="96"/>
      <c r="BF74" s="96"/>
      <c r="BG74" s="96"/>
      <c r="BH74" s="96"/>
      <c r="BI74" s="96"/>
      <c r="BJ74" s="96"/>
      <c r="BK74" s="96"/>
      <c r="BL74" s="96"/>
      <c r="BM74" s="96"/>
      <c r="BN74" s="96"/>
      <c r="BO74" s="96"/>
      <c r="BP74" s="96"/>
      <c r="BQ74" s="96"/>
      <c r="BR74" s="96"/>
      <c r="BS74" s="96"/>
      <c r="BT74" s="96"/>
      <c r="BU74" s="96"/>
      <c r="BV74" s="96"/>
    </row>
    <row r="75" spans="1:74" s="97" customFormat="1" ht="38.25">
      <c r="A75" s="209" t="s">
        <v>2697</v>
      </c>
      <c r="B75" s="229" t="s">
        <v>2697</v>
      </c>
      <c r="C75" s="209" t="s">
        <v>2647</v>
      </c>
      <c r="D75" s="230" t="s">
        <v>2712</v>
      </c>
      <c r="E75" s="206" t="s">
        <v>21</v>
      </c>
      <c r="F75" s="453">
        <v>1</v>
      </c>
      <c r="G75" s="193"/>
      <c r="H75" s="194">
        <f>ROUND((F75*G75),2)</f>
        <v>0</v>
      </c>
      <c r="I75" s="96"/>
      <c r="J75" s="96"/>
      <c r="K75" s="96"/>
      <c r="L75" s="96"/>
      <c r="M75" s="96"/>
      <c r="N75" s="96"/>
      <c r="O75" s="96"/>
      <c r="P75" s="96"/>
      <c r="Q75" s="96"/>
      <c r="R75" s="96"/>
      <c r="S75" s="96"/>
      <c r="T75" s="96"/>
      <c r="U75" s="96"/>
      <c r="V75" s="96"/>
      <c r="W75" s="96"/>
      <c r="X75" s="96"/>
      <c r="Y75" s="96"/>
      <c r="Z75" s="96"/>
      <c r="AA75" s="96"/>
      <c r="AB75" s="96"/>
      <c r="AC75" s="96"/>
      <c r="AD75" s="96"/>
      <c r="AE75" s="96"/>
      <c r="AF75" s="96"/>
      <c r="AG75" s="96"/>
      <c r="AH75" s="96"/>
      <c r="AI75" s="96"/>
      <c r="AJ75" s="96"/>
      <c r="AK75" s="96"/>
      <c r="AL75" s="96"/>
      <c r="AM75" s="96"/>
      <c r="AN75" s="96"/>
      <c r="AO75" s="96"/>
      <c r="AP75" s="96"/>
      <c r="AQ75" s="96"/>
      <c r="AR75" s="96"/>
      <c r="AS75" s="96"/>
      <c r="AT75" s="96"/>
      <c r="AU75" s="96"/>
      <c r="AV75" s="96"/>
      <c r="AW75" s="96"/>
      <c r="AX75" s="96"/>
      <c r="AY75" s="96"/>
      <c r="AZ75" s="96"/>
      <c r="BA75" s="96"/>
      <c r="BB75" s="96"/>
      <c r="BC75" s="96"/>
      <c r="BD75" s="96"/>
      <c r="BE75" s="96"/>
      <c r="BF75" s="96"/>
      <c r="BG75" s="96"/>
      <c r="BH75" s="96"/>
      <c r="BI75" s="96"/>
      <c r="BJ75" s="96"/>
      <c r="BK75" s="96"/>
      <c r="BL75" s="96"/>
      <c r="BM75" s="96"/>
      <c r="BN75" s="96"/>
      <c r="BO75" s="96"/>
      <c r="BP75" s="96"/>
      <c r="BQ75" s="96"/>
      <c r="BR75" s="96"/>
      <c r="BS75" s="96"/>
      <c r="BT75" s="96"/>
      <c r="BU75" s="96"/>
      <c r="BV75" s="96"/>
    </row>
    <row r="76" spans="1:74" s="97" customFormat="1">
      <c r="A76" s="209" t="s">
        <v>2697</v>
      </c>
      <c r="B76" s="229" t="s">
        <v>2697</v>
      </c>
      <c r="C76" s="209" t="s">
        <v>2672</v>
      </c>
      <c r="D76" s="230" t="s">
        <v>2713</v>
      </c>
      <c r="E76" s="206" t="s">
        <v>488</v>
      </c>
      <c r="F76" s="192">
        <v>60</v>
      </c>
      <c r="G76" s="193"/>
      <c r="H76" s="194">
        <f t="shared" si="2"/>
        <v>0</v>
      </c>
      <c r="I76" s="96"/>
      <c r="J76" s="96"/>
      <c r="K76" s="96"/>
      <c r="L76" s="96"/>
      <c r="M76" s="96"/>
      <c r="N76" s="96"/>
      <c r="O76" s="96"/>
      <c r="P76" s="96"/>
      <c r="Q76" s="96"/>
      <c r="R76" s="96"/>
      <c r="S76" s="96"/>
      <c r="T76" s="96"/>
      <c r="U76" s="96"/>
      <c r="V76" s="96"/>
      <c r="W76" s="96"/>
      <c r="X76" s="96"/>
      <c r="Y76" s="96"/>
      <c r="Z76" s="96"/>
      <c r="AA76" s="96"/>
      <c r="AB76" s="96"/>
      <c r="AC76" s="96"/>
      <c r="AD76" s="96"/>
      <c r="AE76" s="96"/>
      <c r="AF76" s="96"/>
      <c r="AG76" s="96"/>
      <c r="AH76" s="96"/>
      <c r="AI76" s="96"/>
      <c r="AJ76" s="96"/>
      <c r="AK76" s="96"/>
      <c r="AL76" s="96"/>
      <c r="AM76" s="96"/>
      <c r="AN76" s="96"/>
      <c r="AO76" s="96"/>
      <c r="AP76" s="96"/>
      <c r="AQ76" s="96"/>
      <c r="AR76" s="96"/>
      <c r="AS76" s="96"/>
      <c r="AT76" s="96"/>
      <c r="AU76" s="96"/>
      <c r="AV76" s="96"/>
      <c r="AW76" s="96"/>
      <c r="AX76" s="96"/>
      <c r="AY76" s="96"/>
      <c r="AZ76" s="96"/>
      <c r="BA76" s="96"/>
      <c r="BB76" s="96"/>
      <c r="BC76" s="96"/>
      <c r="BD76" s="96"/>
      <c r="BE76" s="96"/>
      <c r="BF76" s="96"/>
      <c r="BG76" s="96"/>
      <c r="BH76" s="96"/>
      <c r="BI76" s="96"/>
      <c r="BJ76" s="96"/>
      <c r="BK76" s="96"/>
      <c r="BL76" s="96"/>
      <c r="BM76" s="96"/>
      <c r="BN76" s="96"/>
      <c r="BO76" s="96"/>
      <c r="BP76" s="96"/>
      <c r="BQ76" s="96"/>
      <c r="BR76" s="96"/>
      <c r="BS76" s="96"/>
      <c r="BT76" s="96"/>
      <c r="BU76" s="96"/>
      <c r="BV76" s="96"/>
    </row>
    <row r="77" spans="1:74" s="97" customFormat="1">
      <c r="A77" s="209" t="s">
        <v>2697</v>
      </c>
      <c r="B77" s="229" t="s">
        <v>2697</v>
      </c>
      <c r="C77" s="209" t="s">
        <v>2675</v>
      </c>
      <c r="D77" s="230" t="s">
        <v>2714</v>
      </c>
      <c r="E77" s="206" t="s">
        <v>488</v>
      </c>
      <c r="F77" s="192">
        <v>150</v>
      </c>
      <c r="G77" s="193"/>
      <c r="H77" s="194">
        <f t="shared" si="2"/>
        <v>0</v>
      </c>
      <c r="I77" s="96"/>
      <c r="J77" s="96"/>
      <c r="K77" s="96"/>
      <c r="L77" s="96"/>
      <c r="M77" s="96"/>
      <c r="N77" s="96"/>
      <c r="O77" s="96"/>
      <c r="P77" s="96"/>
      <c r="Q77" s="96"/>
      <c r="R77" s="96"/>
      <c r="S77" s="96"/>
      <c r="T77" s="96"/>
      <c r="U77" s="96"/>
      <c r="V77" s="96"/>
      <c r="W77" s="96"/>
      <c r="X77" s="96"/>
      <c r="Y77" s="96"/>
      <c r="Z77" s="96"/>
      <c r="AA77" s="96"/>
      <c r="AB77" s="96"/>
      <c r="AC77" s="96"/>
      <c r="AD77" s="96"/>
      <c r="AE77" s="96"/>
      <c r="AF77" s="96"/>
      <c r="AG77" s="96"/>
      <c r="AH77" s="96"/>
      <c r="AI77" s="96"/>
      <c r="AJ77" s="96"/>
      <c r="AK77" s="96"/>
      <c r="AL77" s="96"/>
      <c r="AM77" s="96"/>
      <c r="AN77" s="96"/>
      <c r="AO77" s="96"/>
      <c r="AP77" s="96"/>
      <c r="AQ77" s="96"/>
      <c r="AR77" s="96"/>
      <c r="AS77" s="96"/>
      <c r="AT77" s="96"/>
      <c r="AU77" s="96"/>
      <c r="AV77" s="96"/>
      <c r="AW77" s="96"/>
      <c r="AX77" s="96"/>
      <c r="AY77" s="96"/>
      <c r="AZ77" s="96"/>
      <c r="BA77" s="96"/>
      <c r="BB77" s="96"/>
      <c r="BC77" s="96"/>
      <c r="BD77" s="96"/>
      <c r="BE77" s="96"/>
      <c r="BF77" s="96"/>
      <c r="BG77" s="96"/>
      <c r="BH77" s="96"/>
      <c r="BI77" s="96"/>
      <c r="BJ77" s="96"/>
      <c r="BK77" s="96"/>
      <c r="BL77" s="96"/>
      <c r="BM77" s="96"/>
      <c r="BN77" s="96"/>
      <c r="BO77" s="96"/>
      <c r="BP77" s="96"/>
      <c r="BQ77" s="96"/>
      <c r="BR77" s="96"/>
      <c r="BS77" s="96"/>
      <c r="BT77" s="96"/>
      <c r="BU77" s="96"/>
      <c r="BV77" s="96"/>
    </row>
    <row r="78" spans="1:74" s="97" customFormat="1">
      <c r="A78" s="209"/>
      <c r="B78" s="213" t="s">
        <v>31</v>
      </c>
      <c r="C78" s="214"/>
      <c r="D78" s="215" t="s">
        <v>2715</v>
      </c>
      <c r="E78" s="216"/>
      <c r="F78" s="217"/>
      <c r="G78" s="217"/>
      <c r="H78" s="218">
        <f>SUM(H67:H77)</f>
        <v>0</v>
      </c>
      <c r="I78" s="96"/>
      <c r="J78" s="96"/>
      <c r="K78" s="96"/>
      <c r="L78" s="96"/>
      <c r="M78" s="96"/>
      <c r="N78" s="96"/>
      <c r="O78" s="96"/>
      <c r="P78" s="96"/>
      <c r="Q78" s="96"/>
      <c r="R78" s="96"/>
      <c r="S78" s="96"/>
      <c r="T78" s="96"/>
      <c r="U78" s="96"/>
      <c r="V78" s="96"/>
      <c r="W78" s="96"/>
      <c r="X78" s="96"/>
      <c r="Y78" s="96"/>
      <c r="Z78" s="96"/>
      <c r="AA78" s="96"/>
      <c r="AB78" s="96"/>
      <c r="AC78" s="96"/>
      <c r="AD78" s="96"/>
      <c r="AE78" s="96"/>
      <c r="AF78" s="96"/>
      <c r="AG78" s="96"/>
      <c r="AH78" s="96"/>
      <c r="AI78" s="96"/>
      <c r="AJ78" s="96"/>
      <c r="AK78" s="96"/>
      <c r="AL78" s="96"/>
      <c r="AM78" s="96"/>
      <c r="AN78" s="96"/>
      <c r="AO78" s="96"/>
      <c r="AP78" s="96"/>
      <c r="AQ78" s="96"/>
      <c r="AR78" s="96"/>
      <c r="AS78" s="96"/>
      <c r="AT78" s="96"/>
      <c r="AU78" s="96"/>
      <c r="AV78" s="96"/>
      <c r="AW78" s="96"/>
      <c r="AX78" s="96"/>
      <c r="AY78" s="96"/>
      <c r="AZ78" s="96"/>
      <c r="BA78" s="96"/>
      <c r="BB78" s="96"/>
      <c r="BC78" s="96"/>
      <c r="BD78" s="96"/>
      <c r="BE78" s="96"/>
      <c r="BF78" s="96"/>
      <c r="BG78" s="96"/>
      <c r="BH78" s="96"/>
      <c r="BI78" s="96"/>
      <c r="BJ78" s="96"/>
      <c r="BK78" s="96"/>
      <c r="BL78" s="96"/>
      <c r="BM78" s="96"/>
      <c r="BN78" s="96"/>
      <c r="BO78" s="96"/>
      <c r="BP78" s="96"/>
      <c r="BQ78" s="96"/>
      <c r="BR78" s="96"/>
      <c r="BS78" s="96"/>
      <c r="BT78" s="96"/>
      <c r="BU78" s="96"/>
      <c r="BV78" s="96"/>
    </row>
    <row r="79" spans="1:74" s="97" customFormat="1">
      <c r="A79" s="235"/>
      <c r="B79" s="236"/>
      <c r="C79" s="236"/>
      <c r="D79" s="233"/>
      <c r="E79" s="179"/>
      <c r="F79" s="180"/>
      <c r="G79" s="181"/>
      <c r="H79" s="237"/>
      <c r="I79" s="96"/>
      <c r="J79" s="96"/>
      <c r="K79" s="96"/>
      <c r="L79" s="96"/>
      <c r="M79" s="96"/>
      <c r="N79" s="96"/>
      <c r="O79" s="96"/>
      <c r="P79" s="96"/>
      <c r="Q79" s="96"/>
      <c r="R79" s="96"/>
      <c r="S79" s="96"/>
      <c r="T79" s="96"/>
      <c r="U79" s="96"/>
      <c r="V79" s="96"/>
      <c r="W79" s="96"/>
      <c r="X79" s="96"/>
      <c r="Y79" s="96"/>
      <c r="Z79" s="96"/>
      <c r="AA79" s="96"/>
      <c r="AB79" s="96"/>
      <c r="AC79" s="96"/>
      <c r="AD79" s="96"/>
      <c r="AE79" s="96"/>
      <c r="AF79" s="96"/>
      <c r="AG79" s="96"/>
      <c r="AH79" s="96"/>
      <c r="AI79" s="96"/>
      <c r="AJ79" s="96"/>
      <c r="AK79" s="96"/>
      <c r="AL79" s="96"/>
      <c r="AM79" s="96"/>
      <c r="AN79" s="96"/>
      <c r="AO79" s="96"/>
      <c r="AP79" s="96"/>
      <c r="AQ79" s="96"/>
      <c r="AR79" s="96"/>
      <c r="AS79" s="96"/>
      <c r="AT79" s="96"/>
      <c r="AU79" s="96"/>
      <c r="AV79" s="96"/>
      <c r="AW79" s="96"/>
      <c r="AX79" s="96"/>
      <c r="AY79" s="96"/>
      <c r="AZ79" s="96"/>
      <c r="BA79" s="96"/>
      <c r="BB79" s="96"/>
      <c r="BC79" s="96"/>
      <c r="BD79" s="96"/>
      <c r="BE79" s="96"/>
      <c r="BF79" s="96"/>
      <c r="BG79" s="96"/>
      <c r="BH79" s="96"/>
      <c r="BI79" s="96"/>
      <c r="BJ79" s="96"/>
      <c r="BK79" s="96"/>
      <c r="BL79" s="96"/>
      <c r="BM79" s="96"/>
      <c r="BN79" s="96"/>
      <c r="BO79" s="96"/>
      <c r="BP79" s="96"/>
      <c r="BQ79" s="96"/>
      <c r="BR79" s="96"/>
      <c r="BS79" s="96"/>
      <c r="BT79" s="96"/>
      <c r="BU79" s="96"/>
      <c r="BV79" s="96"/>
    </row>
    <row r="80" spans="1:74" s="97" customFormat="1">
      <c r="A80" s="235"/>
      <c r="B80" s="236"/>
      <c r="C80" s="236"/>
      <c r="D80" s="233"/>
      <c r="E80" s="179"/>
      <c r="F80" s="180"/>
      <c r="G80" s="181"/>
      <c r="H80" s="237"/>
      <c r="I80" s="96"/>
      <c r="J80" s="96"/>
      <c r="K80" s="96"/>
      <c r="L80" s="96"/>
      <c r="M80" s="96"/>
      <c r="N80" s="96"/>
      <c r="O80" s="96"/>
      <c r="P80" s="96"/>
      <c r="Q80" s="96"/>
      <c r="R80" s="96"/>
      <c r="S80" s="96"/>
      <c r="T80" s="96"/>
      <c r="U80" s="96"/>
      <c r="V80" s="96"/>
      <c r="W80" s="96"/>
      <c r="X80" s="96"/>
      <c r="Y80" s="96"/>
      <c r="Z80" s="96"/>
      <c r="AA80" s="96"/>
      <c r="AB80" s="96"/>
      <c r="AC80" s="96"/>
      <c r="AD80" s="96"/>
      <c r="AE80" s="96"/>
      <c r="AF80" s="96"/>
      <c r="AG80" s="96"/>
      <c r="AH80" s="96"/>
      <c r="AI80" s="96"/>
      <c r="AJ80" s="96"/>
      <c r="AK80" s="96"/>
      <c r="AL80" s="96"/>
      <c r="AM80" s="96"/>
      <c r="AN80" s="96"/>
      <c r="AO80" s="96"/>
      <c r="AP80" s="96"/>
      <c r="AQ80" s="96"/>
      <c r="AR80" s="96"/>
      <c r="AS80" s="96"/>
      <c r="AT80" s="96"/>
      <c r="AU80" s="96"/>
      <c r="AV80" s="96"/>
      <c r="AW80" s="96"/>
      <c r="AX80" s="96"/>
      <c r="AY80" s="96"/>
      <c r="AZ80" s="96"/>
      <c r="BA80" s="96"/>
      <c r="BB80" s="96"/>
      <c r="BC80" s="96"/>
      <c r="BD80" s="96"/>
      <c r="BE80" s="96"/>
      <c r="BF80" s="96"/>
      <c r="BG80" s="96"/>
      <c r="BH80" s="96"/>
      <c r="BI80" s="96"/>
      <c r="BJ80" s="96"/>
      <c r="BK80" s="96"/>
      <c r="BL80" s="96"/>
      <c r="BM80" s="96"/>
      <c r="BN80" s="96"/>
      <c r="BO80" s="96"/>
      <c r="BP80" s="96"/>
      <c r="BQ80" s="96"/>
      <c r="BR80" s="96"/>
      <c r="BS80" s="96"/>
      <c r="BT80" s="96"/>
      <c r="BU80" s="96"/>
      <c r="BV80" s="96"/>
    </row>
    <row r="81" spans="1:74" s="188" customFormat="1" ht="16.5">
      <c r="A81" s="183"/>
      <c r="B81" s="184" t="s">
        <v>32</v>
      </c>
      <c r="C81" s="185"/>
      <c r="D81" s="186" t="s">
        <v>2646</v>
      </c>
      <c r="E81" s="187"/>
      <c r="F81" s="94"/>
      <c r="G81" s="94"/>
      <c r="H81" s="95"/>
      <c r="I81" s="96"/>
      <c r="J81" s="96"/>
      <c r="K81" s="96"/>
      <c r="L81" s="96"/>
      <c r="M81" s="96"/>
      <c r="N81" s="96"/>
      <c r="O81" s="96"/>
      <c r="P81" s="96"/>
      <c r="Q81" s="96"/>
      <c r="R81" s="96"/>
      <c r="S81" s="96"/>
      <c r="T81" s="96"/>
      <c r="U81" s="96"/>
      <c r="V81" s="96"/>
      <c r="W81" s="96"/>
      <c r="X81" s="96"/>
      <c r="Y81" s="96"/>
      <c r="Z81" s="96"/>
      <c r="AA81" s="96"/>
      <c r="AB81" s="96"/>
      <c r="AC81" s="96"/>
      <c r="AD81" s="96"/>
      <c r="AE81" s="96"/>
      <c r="AF81" s="96"/>
      <c r="AG81" s="96"/>
      <c r="AH81" s="96"/>
      <c r="AI81" s="96"/>
      <c r="AJ81" s="96"/>
      <c r="AK81" s="96"/>
      <c r="AL81" s="96"/>
      <c r="AM81" s="96"/>
      <c r="AN81" s="96"/>
      <c r="AO81" s="96"/>
      <c r="AP81" s="96"/>
      <c r="AQ81" s="96"/>
      <c r="AR81" s="96"/>
      <c r="AS81" s="96"/>
      <c r="AT81" s="96"/>
      <c r="AU81" s="96"/>
      <c r="AV81" s="96"/>
      <c r="AW81" s="96"/>
      <c r="AX81" s="96"/>
      <c r="AY81" s="96"/>
      <c r="AZ81" s="96"/>
      <c r="BA81" s="96"/>
      <c r="BB81" s="96"/>
      <c r="BC81" s="96"/>
      <c r="BD81" s="96"/>
      <c r="BE81" s="96"/>
      <c r="BF81" s="96"/>
      <c r="BG81" s="96"/>
      <c r="BH81" s="96"/>
      <c r="BI81" s="96"/>
      <c r="BJ81" s="96"/>
      <c r="BK81" s="96"/>
      <c r="BL81" s="96"/>
      <c r="BM81" s="96"/>
      <c r="BN81" s="96"/>
      <c r="BO81" s="96"/>
      <c r="BP81" s="96"/>
      <c r="BQ81" s="96"/>
      <c r="BR81" s="96"/>
      <c r="BS81" s="96"/>
      <c r="BT81" s="96"/>
      <c r="BU81" s="96"/>
      <c r="BV81" s="96"/>
    </row>
    <row r="82" spans="1:74" s="97" customFormat="1">
      <c r="A82" s="98"/>
      <c r="B82" s="164"/>
      <c r="D82" s="238" t="s">
        <v>2716</v>
      </c>
      <c r="E82" s="187"/>
      <c r="F82" s="94"/>
      <c r="G82" s="94"/>
      <c r="H82" s="95"/>
      <c r="I82" s="96"/>
      <c r="J82" s="96"/>
      <c r="K82" s="96"/>
      <c r="L82" s="96"/>
      <c r="M82" s="96"/>
      <c r="N82" s="96"/>
      <c r="O82" s="96"/>
      <c r="P82" s="96"/>
      <c r="Q82" s="96"/>
      <c r="R82" s="96"/>
      <c r="S82" s="96"/>
      <c r="T82" s="96"/>
      <c r="U82" s="96"/>
      <c r="V82" s="96"/>
      <c r="W82" s="96"/>
      <c r="X82" s="96"/>
      <c r="Y82" s="96"/>
      <c r="Z82" s="96"/>
      <c r="AA82" s="96"/>
      <c r="AB82" s="96"/>
      <c r="AC82" s="96"/>
      <c r="AD82" s="96"/>
      <c r="AE82" s="96"/>
      <c r="AF82" s="96"/>
      <c r="AG82" s="96"/>
      <c r="AH82" s="96"/>
      <c r="AI82" s="96"/>
      <c r="AJ82" s="96"/>
      <c r="AK82" s="96"/>
      <c r="AL82" s="96"/>
      <c r="AM82" s="96"/>
      <c r="AN82" s="96"/>
      <c r="AO82" s="96"/>
      <c r="AP82" s="96"/>
      <c r="AQ82" s="96"/>
      <c r="AR82" s="96"/>
      <c r="AS82" s="96"/>
      <c r="AT82" s="96"/>
      <c r="AU82" s="96"/>
      <c r="AV82" s="96"/>
      <c r="AW82" s="96"/>
      <c r="AX82" s="96"/>
      <c r="AY82" s="96"/>
      <c r="AZ82" s="96"/>
      <c r="BA82" s="96"/>
      <c r="BB82" s="96"/>
      <c r="BC82" s="96"/>
      <c r="BD82" s="96"/>
      <c r="BE82" s="96"/>
      <c r="BF82" s="96"/>
      <c r="BG82" s="96"/>
      <c r="BH82" s="96"/>
      <c r="BI82" s="96"/>
      <c r="BJ82" s="96"/>
      <c r="BK82" s="96"/>
      <c r="BL82" s="96"/>
      <c r="BM82" s="96"/>
      <c r="BN82" s="96"/>
      <c r="BO82" s="96"/>
      <c r="BP82" s="96"/>
      <c r="BQ82" s="96"/>
      <c r="BR82" s="96"/>
      <c r="BS82" s="96"/>
      <c r="BT82" s="96"/>
      <c r="BU82" s="96"/>
      <c r="BV82" s="96"/>
    </row>
    <row r="83" spans="1:74" s="97" customFormat="1">
      <c r="A83" s="98"/>
      <c r="B83" s="164"/>
      <c r="D83" s="239" t="s">
        <v>2717</v>
      </c>
      <c r="E83" s="187"/>
      <c r="F83" s="94"/>
      <c r="G83" s="94"/>
      <c r="H83" s="95"/>
      <c r="I83" s="96"/>
      <c r="J83" s="96"/>
      <c r="K83" s="96"/>
      <c r="L83" s="96"/>
      <c r="M83" s="96"/>
      <c r="N83" s="96"/>
      <c r="O83" s="96"/>
      <c r="P83" s="96"/>
      <c r="Q83" s="96"/>
      <c r="R83" s="96"/>
      <c r="S83" s="96"/>
      <c r="T83" s="96"/>
      <c r="U83" s="96"/>
      <c r="V83" s="96"/>
      <c r="W83" s="96"/>
      <c r="X83" s="96"/>
      <c r="Y83" s="96"/>
      <c r="Z83" s="96"/>
      <c r="AA83" s="96"/>
      <c r="AB83" s="96"/>
      <c r="AC83" s="96"/>
      <c r="AD83" s="96"/>
      <c r="AE83" s="96"/>
      <c r="AF83" s="96"/>
      <c r="AG83" s="96"/>
      <c r="AH83" s="96"/>
      <c r="AI83" s="96"/>
      <c r="AJ83" s="96"/>
      <c r="AK83" s="96"/>
      <c r="AL83" s="96"/>
      <c r="AM83" s="96"/>
      <c r="AN83" s="96"/>
      <c r="AO83" s="96"/>
      <c r="AP83" s="96"/>
      <c r="AQ83" s="96"/>
      <c r="AR83" s="96"/>
      <c r="AS83" s="96"/>
      <c r="AT83" s="96"/>
      <c r="AU83" s="96"/>
      <c r="AV83" s="96"/>
      <c r="AW83" s="96"/>
      <c r="AX83" s="96"/>
      <c r="AY83" s="96"/>
      <c r="AZ83" s="96"/>
      <c r="BA83" s="96"/>
      <c r="BB83" s="96"/>
      <c r="BC83" s="96"/>
      <c r="BD83" s="96"/>
      <c r="BE83" s="96"/>
      <c r="BF83" s="96"/>
      <c r="BG83" s="96"/>
      <c r="BH83" s="96"/>
      <c r="BI83" s="96"/>
      <c r="BJ83" s="96"/>
      <c r="BK83" s="96"/>
      <c r="BL83" s="96"/>
      <c r="BM83" s="96"/>
      <c r="BN83" s="96"/>
      <c r="BO83" s="96"/>
      <c r="BP83" s="96"/>
      <c r="BQ83" s="96"/>
      <c r="BR83" s="96"/>
      <c r="BS83" s="96"/>
      <c r="BT83" s="96"/>
      <c r="BU83" s="96"/>
      <c r="BV83" s="96"/>
    </row>
    <row r="84" spans="1:74" s="97" customFormat="1" ht="60">
      <c r="A84" s="98"/>
      <c r="B84" s="164"/>
      <c r="D84" s="239" t="s">
        <v>2718</v>
      </c>
      <c r="E84" s="187"/>
      <c r="F84" s="94"/>
      <c r="G84" s="94"/>
      <c r="H84" s="95"/>
      <c r="I84" s="96"/>
      <c r="J84" s="96"/>
      <c r="K84" s="96"/>
      <c r="L84" s="96"/>
      <c r="M84" s="96"/>
      <c r="N84" s="96"/>
      <c r="O84" s="96"/>
      <c r="P84" s="96"/>
      <c r="Q84" s="96"/>
      <c r="R84" s="96"/>
      <c r="S84" s="96"/>
      <c r="T84" s="96"/>
      <c r="U84" s="96"/>
      <c r="V84" s="96"/>
      <c r="W84" s="96"/>
      <c r="X84" s="96"/>
      <c r="Y84" s="96"/>
      <c r="Z84" s="96"/>
      <c r="AA84" s="96"/>
      <c r="AB84" s="96"/>
      <c r="AC84" s="96"/>
      <c r="AD84" s="96"/>
      <c r="AE84" s="96"/>
      <c r="AF84" s="96"/>
      <c r="AG84" s="96"/>
      <c r="AH84" s="96"/>
      <c r="AI84" s="96"/>
      <c r="AJ84" s="96"/>
      <c r="AK84" s="96"/>
      <c r="AL84" s="96"/>
      <c r="AM84" s="96"/>
      <c r="AN84" s="96"/>
      <c r="AO84" s="96"/>
      <c r="AP84" s="96"/>
      <c r="AQ84" s="96"/>
      <c r="AR84" s="96"/>
      <c r="AS84" s="96"/>
      <c r="AT84" s="96"/>
      <c r="AU84" s="96"/>
      <c r="AV84" s="96"/>
      <c r="AW84" s="96"/>
      <c r="AX84" s="96"/>
      <c r="AY84" s="96"/>
      <c r="AZ84" s="96"/>
      <c r="BA84" s="96"/>
      <c r="BB84" s="96"/>
      <c r="BC84" s="96"/>
      <c r="BD84" s="96"/>
      <c r="BE84" s="96"/>
      <c r="BF84" s="96"/>
      <c r="BG84" s="96"/>
      <c r="BH84" s="96"/>
      <c r="BI84" s="96"/>
      <c r="BJ84" s="96"/>
      <c r="BK84" s="96"/>
      <c r="BL84" s="96"/>
      <c r="BM84" s="96"/>
      <c r="BN84" s="96"/>
      <c r="BO84" s="96"/>
      <c r="BP84" s="96"/>
      <c r="BQ84" s="96"/>
      <c r="BR84" s="96"/>
      <c r="BS84" s="96"/>
      <c r="BT84" s="96"/>
      <c r="BU84" s="96"/>
      <c r="BV84" s="96"/>
    </row>
    <row r="85" spans="1:74" s="97" customFormat="1" ht="30">
      <c r="A85" s="98"/>
      <c r="B85" s="164"/>
      <c r="D85" s="239" t="s">
        <v>2719</v>
      </c>
      <c r="E85" s="187"/>
      <c r="F85" s="94"/>
      <c r="G85" s="94"/>
      <c r="H85" s="95"/>
      <c r="I85" s="96"/>
      <c r="J85" s="96"/>
      <c r="K85" s="96"/>
      <c r="L85" s="96"/>
      <c r="M85" s="96"/>
      <c r="N85" s="96"/>
      <c r="O85" s="96"/>
      <c r="P85" s="96"/>
      <c r="Q85" s="96"/>
      <c r="R85" s="96"/>
      <c r="S85" s="96"/>
      <c r="T85" s="96"/>
      <c r="U85" s="96"/>
      <c r="V85" s="96"/>
      <c r="W85" s="96"/>
      <c r="X85" s="96"/>
      <c r="Y85" s="96"/>
      <c r="Z85" s="96"/>
      <c r="AA85" s="96"/>
      <c r="AB85" s="96"/>
      <c r="AC85" s="96"/>
      <c r="AD85" s="96"/>
      <c r="AE85" s="96"/>
      <c r="AF85" s="96"/>
      <c r="AG85" s="96"/>
      <c r="AH85" s="96"/>
      <c r="AI85" s="96"/>
      <c r="AJ85" s="96"/>
      <c r="AK85" s="96"/>
      <c r="AL85" s="96"/>
      <c r="AM85" s="96"/>
      <c r="AN85" s="96"/>
      <c r="AO85" s="96"/>
      <c r="AP85" s="96"/>
      <c r="AQ85" s="96"/>
      <c r="AR85" s="96"/>
      <c r="AS85" s="96"/>
      <c r="AT85" s="96"/>
      <c r="AU85" s="96"/>
      <c r="AV85" s="96"/>
      <c r="AW85" s="96"/>
      <c r="AX85" s="96"/>
      <c r="AY85" s="96"/>
      <c r="AZ85" s="96"/>
      <c r="BA85" s="96"/>
      <c r="BB85" s="96"/>
      <c r="BC85" s="96"/>
      <c r="BD85" s="96"/>
      <c r="BE85" s="96"/>
      <c r="BF85" s="96"/>
      <c r="BG85" s="96"/>
      <c r="BH85" s="96"/>
      <c r="BI85" s="96"/>
      <c r="BJ85" s="96"/>
      <c r="BK85" s="96"/>
      <c r="BL85" s="96"/>
      <c r="BM85" s="96"/>
      <c r="BN85" s="96"/>
      <c r="BO85" s="96"/>
      <c r="BP85" s="96"/>
      <c r="BQ85" s="96"/>
      <c r="BR85" s="96"/>
      <c r="BS85" s="96"/>
      <c r="BT85" s="96"/>
      <c r="BU85" s="96"/>
      <c r="BV85" s="96"/>
    </row>
    <row r="86" spans="1:74" s="97" customFormat="1">
      <c r="A86" s="98"/>
      <c r="B86" s="164"/>
      <c r="D86" s="240" t="s">
        <v>2720</v>
      </c>
      <c r="E86" s="187"/>
      <c r="F86" s="94"/>
      <c r="G86" s="94"/>
      <c r="H86" s="95"/>
      <c r="I86" s="96"/>
      <c r="J86" s="96"/>
      <c r="K86" s="96"/>
      <c r="L86" s="96"/>
      <c r="M86" s="96"/>
      <c r="N86" s="96"/>
      <c r="O86" s="96"/>
      <c r="P86" s="96"/>
      <c r="Q86" s="96"/>
      <c r="R86" s="96"/>
      <c r="S86" s="96"/>
      <c r="T86" s="96"/>
      <c r="U86" s="96"/>
      <c r="V86" s="96"/>
      <c r="W86" s="96"/>
      <c r="X86" s="96"/>
      <c r="Y86" s="96"/>
      <c r="Z86" s="96"/>
      <c r="AA86" s="96"/>
      <c r="AB86" s="96"/>
      <c r="AC86" s="96"/>
      <c r="AD86" s="96"/>
      <c r="AE86" s="96"/>
      <c r="AF86" s="96"/>
      <c r="AG86" s="96"/>
      <c r="AH86" s="96"/>
      <c r="AI86" s="96"/>
      <c r="AJ86" s="96"/>
      <c r="AK86" s="96"/>
      <c r="AL86" s="96"/>
      <c r="AM86" s="96"/>
      <c r="AN86" s="96"/>
      <c r="AO86" s="96"/>
      <c r="AP86" s="96"/>
      <c r="AQ86" s="96"/>
      <c r="AR86" s="96"/>
      <c r="AS86" s="96"/>
      <c r="AT86" s="96"/>
      <c r="AU86" s="96"/>
      <c r="AV86" s="96"/>
      <c r="AW86" s="96"/>
      <c r="AX86" s="96"/>
      <c r="AY86" s="96"/>
      <c r="AZ86" s="96"/>
      <c r="BA86" s="96"/>
      <c r="BB86" s="96"/>
      <c r="BC86" s="96"/>
      <c r="BD86" s="96"/>
      <c r="BE86" s="96"/>
      <c r="BF86" s="96"/>
      <c r="BG86" s="96"/>
      <c r="BH86" s="96"/>
      <c r="BI86" s="96"/>
      <c r="BJ86" s="96"/>
      <c r="BK86" s="96"/>
      <c r="BL86" s="96"/>
      <c r="BM86" s="96"/>
      <c r="BN86" s="96"/>
      <c r="BO86" s="96"/>
      <c r="BP86" s="96"/>
      <c r="BQ86" s="96"/>
      <c r="BR86" s="96"/>
      <c r="BS86" s="96"/>
      <c r="BT86" s="96"/>
      <c r="BU86" s="96"/>
      <c r="BV86" s="96"/>
    </row>
    <row r="87" spans="1:74" s="97" customFormat="1">
      <c r="A87" s="98"/>
      <c r="B87" s="164"/>
      <c r="D87" s="234"/>
      <c r="E87" s="187"/>
      <c r="F87" s="94"/>
      <c r="G87" s="94"/>
      <c r="H87" s="95"/>
      <c r="I87" s="96"/>
      <c r="J87" s="96"/>
      <c r="K87" s="96"/>
      <c r="L87" s="96"/>
      <c r="M87" s="96"/>
      <c r="N87" s="96"/>
      <c r="O87" s="96"/>
      <c r="P87" s="96"/>
      <c r="Q87" s="96"/>
      <c r="R87" s="96"/>
      <c r="S87" s="96"/>
      <c r="T87" s="96"/>
      <c r="U87" s="96"/>
      <c r="V87" s="96"/>
      <c r="W87" s="96"/>
      <c r="X87" s="96"/>
      <c r="Y87" s="96"/>
      <c r="Z87" s="96"/>
      <c r="AA87" s="96"/>
      <c r="AB87" s="96"/>
      <c r="AC87" s="96"/>
      <c r="AD87" s="96"/>
      <c r="AE87" s="96"/>
      <c r="AF87" s="96"/>
      <c r="AG87" s="96"/>
      <c r="AH87" s="96"/>
      <c r="AI87" s="96"/>
      <c r="AJ87" s="96"/>
      <c r="AK87" s="96"/>
      <c r="AL87" s="96"/>
      <c r="AM87" s="96"/>
      <c r="AN87" s="96"/>
      <c r="AO87" s="96"/>
      <c r="AP87" s="96"/>
      <c r="AQ87" s="96"/>
      <c r="AR87" s="96"/>
      <c r="AS87" s="96"/>
      <c r="AT87" s="96"/>
      <c r="AU87" s="96"/>
      <c r="AV87" s="96"/>
      <c r="AW87" s="96"/>
      <c r="AX87" s="96"/>
      <c r="AY87" s="96"/>
      <c r="AZ87" s="96"/>
      <c r="BA87" s="96"/>
      <c r="BB87" s="96"/>
      <c r="BC87" s="96"/>
      <c r="BD87" s="96"/>
      <c r="BE87" s="96"/>
      <c r="BF87" s="96"/>
      <c r="BG87" s="96"/>
      <c r="BH87" s="96"/>
      <c r="BI87" s="96"/>
      <c r="BJ87" s="96"/>
      <c r="BK87" s="96"/>
      <c r="BL87" s="96"/>
      <c r="BM87" s="96"/>
      <c r="BN87" s="96"/>
      <c r="BO87" s="96"/>
      <c r="BP87" s="96"/>
      <c r="BQ87" s="96"/>
      <c r="BR87" s="96"/>
      <c r="BS87" s="96"/>
      <c r="BT87" s="96"/>
      <c r="BU87" s="96"/>
      <c r="BV87" s="96"/>
    </row>
    <row r="88" spans="1:74" s="97" customFormat="1" ht="38.25">
      <c r="A88" s="241" t="s">
        <v>2697</v>
      </c>
      <c r="B88" s="198">
        <v>4</v>
      </c>
      <c r="C88" s="242" t="s">
        <v>4</v>
      </c>
      <c r="D88" s="230" t="s">
        <v>2721</v>
      </c>
      <c r="E88" s="243" t="s">
        <v>26</v>
      </c>
      <c r="F88" s="457">
        <v>1</v>
      </c>
      <c r="G88" s="193"/>
      <c r="H88" s="194">
        <f>ROUND((F88*G88),2)</f>
        <v>0</v>
      </c>
      <c r="I88" s="96"/>
      <c r="J88" s="96"/>
      <c r="K88" s="96"/>
      <c r="L88" s="96"/>
      <c r="M88" s="96"/>
      <c r="N88" s="96"/>
      <c r="O88" s="96"/>
      <c r="P88" s="96"/>
      <c r="Q88" s="96"/>
      <c r="R88" s="96"/>
      <c r="S88" s="96"/>
      <c r="T88" s="96"/>
      <c r="U88" s="96"/>
      <c r="V88" s="96"/>
      <c r="W88" s="96"/>
      <c r="X88" s="96"/>
      <c r="Y88" s="96"/>
      <c r="Z88" s="96"/>
      <c r="AA88" s="96"/>
      <c r="AB88" s="96"/>
      <c r="AC88" s="96"/>
      <c r="AD88" s="96"/>
      <c r="AE88" s="96"/>
      <c r="AF88" s="96"/>
      <c r="AG88" s="96"/>
      <c r="AH88" s="96"/>
      <c r="AI88" s="96"/>
      <c r="AJ88" s="96"/>
      <c r="AK88" s="96"/>
      <c r="AL88" s="96"/>
      <c r="AM88" s="96"/>
      <c r="AN88" s="96"/>
      <c r="AO88" s="96"/>
      <c r="AP88" s="96"/>
      <c r="AQ88" s="96"/>
      <c r="AR88" s="96"/>
      <c r="AS88" s="96"/>
      <c r="AT88" s="96"/>
      <c r="AU88" s="96"/>
      <c r="AV88" s="96"/>
      <c r="AW88" s="96"/>
      <c r="AX88" s="96"/>
      <c r="AY88" s="96"/>
      <c r="AZ88" s="96"/>
      <c r="BA88" s="96"/>
      <c r="BB88" s="96"/>
      <c r="BC88" s="96"/>
      <c r="BD88" s="96"/>
      <c r="BE88" s="96"/>
      <c r="BF88" s="96"/>
      <c r="BG88" s="96"/>
      <c r="BH88" s="96"/>
      <c r="BI88" s="96"/>
      <c r="BJ88" s="96"/>
      <c r="BK88" s="96"/>
      <c r="BL88" s="96"/>
      <c r="BM88" s="96"/>
      <c r="BN88" s="96"/>
      <c r="BO88" s="96"/>
      <c r="BP88" s="96"/>
      <c r="BQ88" s="96"/>
      <c r="BR88" s="96"/>
      <c r="BS88" s="96"/>
      <c r="BT88" s="96"/>
      <c r="BU88" s="96"/>
      <c r="BV88" s="96"/>
    </row>
    <row r="89" spans="1:74" s="97" customFormat="1">
      <c r="A89" s="127"/>
      <c r="B89" s="245"/>
      <c r="C89" s="246"/>
      <c r="D89" s="230" t="s">
        <v>2722</v>
      </c>
      <c r="E89" s="243"/>
      <c r="F89" s="244"/>
      <c r="G89" s="244"/>
      <c r="H89" s="247"/>
      <c r="I89" s="96"/>
      <c r="J89" s="96"/>
      <c r="K89" s="96"/>
      <c r="L89" s="96"/>
      <c r="M89" s="96"/>
      <c r="N89" s="96"/>
      <c r="O89" s="96"/>
      <c r="P89" s="96"/>
      <c r="Q89" s="96"/>
      <c r="R89" s="96"/>
      <c r="S89" s="96"/>
      <c r="T89" s="96"/>
      <c r="U89" s="96"/>
      <c r="V89" s="96"/>
      <c r="W89" s="96"/>
      <c r="X89" s="96"/>
      <c r="Y89" s="96"/>
      <c r="Z89" s="96"/>
      <c r="AA89" s="96"/>
      <c r="AB89" s="96"/>
      <c r="AC89" s="96"/>
      <c r="AD89" s="96"/>
      <c r="AE89" s="96"/>
      <c r="AF89" s="96"/>
      <c r="AG89" s="96"/>
      <c r="AH89" s="96"/>
      <c r="AI89" s="96"/>
      <c r="AJ89" s="96"/>
      <c r="AK89" s="96"/>
      <c r="AL89" s="96"/>
      <c r="AM89" s="96"/>
      <c r="AN89" s="96"/>
      <c r="AO89" s="96"/>
      <c r="AP89" s="96"/>
      <c r="AQ89" s="96"/>
      <c r="AR89" s="96"/>
      <c r="AS89" s="96"/>
      <c r="AT89" s="96"/>
      <c r="AU89" s="96"/>
      <c r="AV89" s="96"/>
      <c r="AW89" s="96"/>
      <c r="AX89" s="96"/>
      <c r="AY89" s="96"/>
      <c r="AZ89" s="96"/>
      <c r="BA89" s="96"/>
      <c r="BB89" s="96"/>
      <c r="BC89" s="96"/>
      <c r="BD89" s="96"/>
      <c r="BE89" s="96"/>
      <c r="BF89" s="96"/>
      <c r="BG89" s="96"/>
      <c r="BH89" s="96"/>
      <c r="BI89" s="96"/>
      <c r="BJ89" s="96"/>
      <c r="BK89" s="96"/>
      <c r="BL89" s="96"/>
      <c r="BM89" s="96"/>
      <c r="BN89" s="96"/>
      <c r="BO89" s="96"/>
      <c r="BP89" s="96"/>
      <c r="BQ89" s="96"/>
      <c r="BR89" s="96"/>
      <c r="BS89" s="96"/>
      <c r="BT89" s="96"/>
      <c r="BU89" s="96"/>
      <c r="BV89" s="96"/>
    </row>
    <row r="90" spans="1:74" s="97" customFormat="1">
      <c r="A90" s="127"/>
      <c r="B90" s="245"/>
      <c r="C90" s="246"/>
      <c r="D90" s="230" t="s">
        <v>2723</v>
      </c>
      <c r="E90" s="243"/>
      <c r="F90" s="244"/>
      <c r="G90" s="244"/>
      <c r="H90" s="247"/>
      <c r="I90" s="96"/>
      <c r="J90" s="96"/>
      <c r="K90" s="96"/>
      <c r="L90" s="96"/>
      <c r="M90" s="96"/>
      <c r="N90" s="96"/>
      <c r="O90" s="96"/>
      <c r="P90" s="96"/>
      <c r="Q90" s="96"/>
      <c r="R90" s="96"/>
      <c r="S90" s="96"/>
      <c r="T90" s="96"/>
      <c r="U90" s="96"/>
      <c r="V90" s="96"/>
      <c r="W90" s="96"/>
      <c r="X90" s="96"/>
      <c r="Y90" s="96"/>
      <c r="Z90" s="96"/>
      <c r="AA90" s="96"/>
      <c r="AB90" s="96"/>
      <c r="AC90" s="96"/>
      <c r="AD90" s="96"/>
      <c r="AE90" s="96"/>
      <c r="AF90" s="96"/>
      <c r="AG90" s="96"/>
      <c r="AH90" s="96"/>
      <c r="AI90" s="96"/>
      <c r="AJ90" s="96"/>
      <c r="AK90" s="96"/>
      <c r="AL90" s="96"/>
      <c r="AM90" s="96"/>
      <c r="AN90" s="96"/>
      <c r="AO90" s="96"/>
      <c r="AP90" s="96"/>
      <c r="AQ90" s="96"/>
      <c r="AR90" s="96"/>
      <c r="AS90" s="96"/>
      <c r="AT90" s="96"/>
      <c r="AU90" s="96"/>
      <c r="AV90" s="96"/>
      <c r="AW90" s="96"/>
      <c r="AX90" s="96"/>
      <c r="AY90" s="96"/>
      <c r="AZ90" s="96"/>
      <c r="BA90" s="96"/>
      <c r="BB90" s="96"/>
      <c r="BC90" s="96"/>
      <c r="BD90" s="96"/>
      <c r="BE90" s="96"/>
      <c r="BF90" s="96"/>
      <c r="BG90" s="96"/>
      <c r="BH90" s="96"/>
      <c r="BI90" s="96"/>
      <c r="BJ90" s="96"/>
      <c r="BK90" s="96"/>
      <c r="BL90" s="96"/>
      <c r="BM90" s="96"/>
      <c r="BN90" s="96"/>
      <c r="BO90" s="96"/>
      <c r="BP90" s="96"/>
      <c r="BQ90" s="96"/>
      <c r="BR90" s="96"/>
      <c r="BS90" s="96"/>
      <c r="BT90" s="96"/>
      <c r="BU90" s="96"/>
      <c r="BV90" s="96"/>
    </row>
    <row r="91" spans="1:74" s="97" customFormat="1">
      <c r="A91" s="127"/>
      <c r="B91" s="245"/>
      <c r="C91" s="246"/>
      <c r="D91" s="248" t="s">
        <v>2724</v>
      </c>
      <c r="E91" s="243"/>
      <c r="F91" s="244"/>
      <c r="G91" s="244"/>
      <c r="H91" s="247"/>
      <c r="I91" s="96"/>
      <c r="J91" s="96"/>
      <c r="K91" s="96"/>
      <c r="L91" s="96"/>
      <c r="M91" s="96"/>
      <c r="N91" s="96"/>
      <c r="O91" s="96"/>
      <c r="P91" s="96"/>
      <c r="Q91" s="96"/>
      <c r="R91" s="96"/>
      <c r="S91" s="96"/>
      <c r="T91" s="96"/>
      <c r="U91" s="96"/>
      <c r="V91" s="96"/>
      <c r="W91" s="96"/>
      <c r="X91" s="96"/>
      <c r="Y91" s="96"/>
      <c r="Z91" s="96"/>
      <c r="AA91" s="96"/>
      <c r="AB91" s="96"/>
      <c r="AC91" s="96"/>
      <c r="AD91" s="96"/>
      <c r="AE91" s="96"/>
      <c r="AF91" s="96"/>
      <c r="AG91" s="96"/>
      <c r="AH91" s="96"/>
      <c r="AI91" s="96"/>
      <c r="AJ91" s="96"/>
      <c r="AK91" s="96"/>
      <c r="AL91" s="96"/>
      <c r="AM91" s="96"/>
      <c r="AN91" s="96"/>
      <c r="AO91" s="96"/>
      <c r="AP91" s="96"/>
      <c r="AQ91" s="96"/>
      <c r="AR91" s="96"/>
      <c r="AS91" s="96"/>
      <c r="AT91" s="96"/>
      <c r="AU91" s="96"/>
      <c r="AV91" s="96"/>
      <c r="AW91" s="96"/>
      <c r="AX91" s="96"/>
      <c r="AY91" s="96"/>
      <c r="AZ91" s="96"/>
      <c r="BA91" s="96"/>
      <c r="BB91" s="96"/>
      <c r="BC91" s="96"/>
      <c r="BD91" s="96"/>
      <c r="BE91" s="96"/>
      <c r="BF91" s="96"/>
      <c r="BG91" s="96"/>
      <c r="BH91" s="96"/>
      <c r="BI91" s="96"/>
      <c r="BJ91" s="96"/>
      <c r="BK91" s="96"/>
      <c r="BL91" s="96"/>
      <c r="BM91" s="96"/>
      <c r="BN91" s="96"/>
      <c r="BO91" s="96"/>
      <c r="BP91" s="96"/>
      <c r="BQ91" s="96"/>
      <c r="BR91" s="96"/>
      <c r="BS91" s="96"/>
      <c r="BT91" s="96"/>
      <c r="BU91" s="96"/>
      <c r="BV91" s="96"/>
    </row>
    <row r="92" spans="1:74" s="97" customFormat="1">
      <c r="A92" s="127"/>
      <c r="B92" s="245"/>
      <c r="C92" s="246"/>
      <c r="D92" s="230" t="s">
        <v>2725</v>
      </c>
      <c r="E92" s="243"/>
      <c r="F92" s="244"/>
      <c r="G92" s="244"/>
      <c r="H92" s="247"/>
      <c r="I92" s="96"/>
      <c r="J92" s="96"/>
      <c r="K92" s="96"/>
      <c r="L92" s="96"/>
      <c r="M92" s="96"/>
      <c r="N92" s="96"/>
      <c r="O92" s="96"/>
      <c r="P92" s="96"/>
      <c r="Q92" s="96"/>
      <c r="R92" s="96"/>
      <c r="S92" s="96"/>
      <c r="T92" s="96"/>
      <c r="U92" s="96"/>
      <c r="V92" s="96"/>
      <c r="W92" s="96"/>
      <c r="X92" s="96"/>
      <c r="Y92" s="96"/>
      <c r="Z92" s="96"/>
      <c r="AA92" s="96"/>
      <c r="AB92" s="96"/>
      <c r="AC92" s="96"/>
      <c r="AD92" s="96"/>
      <c r="AE92" s="96"/>
      <c r="AF92" s="96"/>
      <c r="AG92" s="96"/>
      <c r="AH92" s="96"/>
      <c r="AI92" s="96"/>
      <c r="AJ92" s="96"/>
      <c r="AK92" s="96"/>
      <c r="AL92" s="96"/>
      <c r="AM92" s="96"/>
      <c r="AN92" s="96"/>
      <c r="AO92" s="96"/>
      <c r="AP92" s="96"/>
      <c r="AQ92" s="96"/>
      <c r="AR92" s="96"/>
      <c r="AS92" s="96"/>
      <c r="AT92" s="96"/>
      <c r="AU92" s="96"/>
      <c r="AV92" s="96"/>
      <c r="AW92" s="96"/>
      <c r="AX92" s="96"/>
      <c r="AY92" s="96"/>
      <c r="AZ92" s="96"/>
      <c r="BA92" s="96"/>
      <c r="BB92" s="96"/>
      <c r="BC92" s="96"/>
      <c r="BD92" s="96"/>
      <c r="BE92" s="96"/>
      <c r="BF92" s="96"/>
      <c r="BG92" s="96"/>
      <c r="BH92" s="96"/>
      <c r="BI92" s="96"/>
      <c r="BJ92" s="96"/>
      <c r="BK92" s="96"/>
      <c r="BL92" s="96"/>
      <c r="BM92" s="96"/>
      <c r="BN92" s="96"/>
      <c r="BO92" s="96"/>
      <c r="BP92" s="96"/>
      <c r="BQ92" s="96"/>
      <c r="BR92" s="96"/>
      <c r="BS92" s="96"/>
      <c r="BT92" s="96"/>
      <c r="BU92" s="96"/>
      <c r="BV92" s="96"/>
    </row>
    <row r="93" spans="1:74" s="97" customFormat="1">
      <c r="A93" s="127"/>
      <c r="B93" s="245"/>
      <c r="C93" s="246"/>
      <c r="D93" s="248" t="s">
        <v>2726</v>
      </c>
      <c r="E93" s="243"/>
      <c r="F93" s="244"/>
      <c r="G93" s="244"/>
      <c r="H93" s="247"/>
      <c r="I93" s="96"/>
      <c r="J93" s="96"/>
      <c r="K93" s="96"/>
      <c r="L93" s="96"/>
      <c r="M93" s="96"/>
      <c r="N93" s="96"/>
      <c r="O93" s="96"/>
      <c r="P93" s="96"/>
      <c r="Q93" s="96"/>
      <c r="R93" s="96"/>
      <c r="S93" s="96"/>
      <c r="T93" s="96"/>
      <c r="U93" s="96"/>
      <c r="V93" s="96"/>
      <c r="W93" s="96"/>
      <c r="X93" s="96"/>
      <c r="Y93" s="96"/>
      <c r="Z93" s="96"/>
      <c r="AA93" s="96"/>
      <c r="AB93" s="96"/>
      <c r="AC93" s="96"/>
      <c r="AD93" s="96"/>
      <c r="AE93" s="96"/>
      <c r="AF93" s="96"/>
      <c r="AG93" s="96"/>
      <c r="AH93" s="96"/>
      <c r="AI93" s="96"/>
      <c r="AJ93" s="96"/>
      <c r="AK93" s="96"/>
      <c r="AL93" s="96"/>
      <c r="AM93" s="96"/>
      <c r="AN93" s="96"/>
      <c r="AO93" s="96"/>
      <c r="AP93" s="96"/>
      <c r="AQ93" s="96"/>
      <c r="AR93" s="96"/>
      <c r="AS93" s="96"/>
      <c r="AT93" s="96"/>
      <c r="AU93" s="96"/>
      <c r="AV93" s="96"/>
      <c r="AW93" s="96"/>
      <c r="AX93" s="96"/>
      <c r="AY93" s="96"/>
      <c r="AZ93" s="96"/>
      <c r="BA93" s="96"/>
      <c r="BB93" s="96"/>
      <c r="BC93" s="96"/>
      <c r="BD93" s="96"/>
      <c r="BE93" s="96"/>
      <c r="BF93" s="96"/>
      <c r="BG93" s="96"/>
      <c r="BH93" s="96"/>
      <c r="BI93" s="96"/>
      <c r="BJ93" s="96"/>
      <c r="BK93" s="96"/>
      <c r="BL93" s="96"/>
      <c r="BM93" s="96"/>
      <c r="BN93" s="96"/>
      <c r="BO93" s="96"/>
      <c r="BP93" s="96"/>
      <c r="BQ93" s="96"/>
      <c r="BR93" s="96"/>
      <c r="BS93" s="96"/>
      <c r="BT93" s="96"/>
      <c r="BU93" s="96"/>
      <c r="BV93" s="96"/>
    </row>
    <row r="94" spans="1:74" s="97" customFormat="1">
      <c r="A94" s="127"/>
      <c r="B94" s="245"/>
      <c r="C94" s="246"/>
      <c r="D94" s="230" t="s">
        <v>2727</v>
      </c>
      <c r="E94" s="243"/>
      <c r="F94" s="244"/>
      <c r="G94" s="244"/>
      <c r="H94" s="247"/>
      <c r="I94" s="96"/>
      <c r="J94" s="96"/>
      <c r="K94" s="96"/>
      <c r="L94" s="96"/>
      <c r="M94" s="96"/>
      <c r="N94" s="96"/>
      <c r="O94" s="96"/>
      <c r="P94" s="96"/>
      <c r="Q94" s="96"/>
      <c r="R94" s="96"/>
      <c r="S94" s="96"/>
      <c r="T94" s="96"/>
      <c r="U94" s="96"/>
      <c r="V94" s="96"/>
      <c r="W94" s="96"/>
      <c r="X94" s="96"/>
      <c r="Y94" s="96"/>
      <c r="Z94" s="96"/>
      <c r="AA94" s="96"/>
      <c r="AB94" s="96"/>
      <c r="AC94" s="96"/>
      <c r="AD94" s="96"/>
      <c r="AE94" s="96"/>
      <c r="AF94" s="96"/>
      <c r="AG94" s="96"/>
      <c r="AH94" s="96"/>
      <c r="AI94" s="96"/>
      <c r="AJ94" s="96"/>
      <c r="AK94" s="96"/>
      <c r="AL94" s="96"/>
      <c r="AM94" s="96"/>
      <c r="AN94" s="96"/>
      <c r="AO94" s="96"/>
      <c r="AP94" s="96"/>
      <c r="AQ94" s="96"/>
      <c r="AR94" s="96"/>
      <c r="AS94" s="96"/>
      <c r="AT94" s="96"/>
      <c r="AU94" s="96"/>
      <c r="AV94" s="96"/>
      <c r="AW94" s="96"/>
      <c r="AX94" s="96"/>
      <c r="AY94" s="96"/>
      <c r="AZ94" s="96"/>
      <c r="BA94" s="96"/>
      <c r="BB94" s="96"/>
      <c r="BC94" s="96"/>
      <c r="BD94" s="96"/>
      <c r="BE94" s="96"/>
      <c r="BF94" s="96"/>
      <c r="BG94" s="96"/>
      <c r="BH94" s="96"/>
      <c r="BI94" s="96"/>
      <c r="BJ94" s="96"/>
      <c r="BK94" s="96"/>
      <c r="BL94" s="96"/>
      <c r="BM94" s="96"/>
      <c r="BN94" s="96"/>
      <c r="BO94" s="96"/>
      <c r="BP94" s="96"/>
      <c r="BQ94" s="96"/>
      <c r="BR94" s="96"/>
      <c r="BS94" s="96"/>
      <c r="BT94" s="96"/>
      <c r="BU94" s="96"/>
      <c r="BV94" s="96"/>
    </row>
    <row r="95" spans="1:74" s="97" customFormat="1">
      <c r="A95" s="127"/>
      <c r="B95" s="245"/>
      <c r="C95" s="246"/>
      <c r="D95" s="230" t="s">
        <v>2728</v>
      </c>
      <c r="E95" s="243"/>
      <c r="F95" s="244"/>
      <c r="G95" s="244"/>
      <c r="H95" s="247"/>
      <c r="I95" s="96"/>
      <c r="J95" s="96"/>
      <c r="K95" s="96"/>
      <c r="L95" s="96"/>
      <c r="M95" s="96"/>
      <c r="N95" s="96"/>
      <c r="O95" s="96"/>
      <c r="P95" s="96"/>
      <c r="Q95" s="96"/>
      <c r="R95" s="96"/>
      <c r="S95" s="96"/>
      <c r="T95" s="96"/>
      <c r="U95" s="96"/>
      <c r="V95" s="96"/>
      <c r="W95" s="96"/>
      <c r="X95" s="96"/>
      <c r="Y95" s="96"/>
      <c r="Z95" s="96"/>
      <c r="AA95" s="96"/>
      <c r="AB95" s="96"/>
      <c r="AC95" s="96"/>
      <c r="AD95" s="96"/>
      <c r="AE95" s="96"/>
      <c r="AF95" s="96"/>
      <c r="AG95" s="96"/>
      <c r="AH95" s="96"/>
      <c r="AI95" s="96"/>
      <c r="AJ95" s="96"/>
      <c r="AK95" s="96"/>
      <c r="AL95" s="96"/>
      <c r="AM95" s="96"/>
      <c r="AN95" s="96"/>
      <c r="AO95" s="96"/>
      <c r="AP95" s="96"/>
      <c r="AQ95" s="96"/>
      <c r="AR95" s="96"/>
      <c r="AS95" s="96"/>
      <c r="AT95" s="96"/>
      <c r="AU95" s="96"/>
      <c r="AV95" s="96"/>
      <c r="AW95" s="96"/>
      <c r="AX95" s="96"/>
      <c r="AY95" s="96"/>
      <c r="AZ95" s="96"/>
      <c r="BA95" s="96"/>
      <c r="BB95" s="96"/>
      <c r="BC95" s="96"/>
      <c r="BD95" s="96"/>
      <c r="BE95" s="96"/>
      <c r="BF95" s="96"/>
      <c r="BG95" s="96"/>
      <c r="BH95" s="96"/>
      <c r="BI95" s="96"/>
      <c r="BJ95" s="96"/>
      <c r="BK95" s="96"/>
      <c r="BL95" s="96"/>
      <c r="BM95" s="96"/>
      <c r="BN95" s="96"/>
      <c r="BO95" s="96"/>
      <c r="BP95" s="96"/>
      <c r="BQ95" s="96"/>
      <c r="BR95" s="96"/>
      <c r="BS95" s="96"/>
      <c r="BT95" s="96"/>
      <c r="BU95" s="96"/>
      <c r="BV95" s="96"/>
    </row>
    <row r="96" spans="1:74" s="97" customFormat="1">
      <c r="A96" s="127"/>
      <c r="B96" s="245"/>
      <c r="C96" s="246"/>
      <c r="D96" s="230" t="s">
        <v>2729</v>
      </c>
      <c r="E96" s="243"/>
      <c r="F96" s="244"/>
      <c r="G96" s="244"/>
      <c r="H96" s="247"/>
      <c r="I96" s="96"/>
      <c r="J96" s="96"/>
      <c r="K96" s="96"/>
      <c r="L96" s="96"/>
      <c r="M96" s="96"/>
      <c r="N96" s="96"/>
      <c r="O96" s="96"/>
      <c r="P96" s="96"/>
      <c r="Q96" s="96"/>
      <c r="R96" s="96"/>
      <c r="S96" s="96"/>
      <c r="T96" s="96"/>
      <c r="U96" s="96"/>
      <c r="V96" s="96"/>
      <c r="W96" s="96"/>
      <c r="X96" s="96"/>
      <c r="Y96" s="96"/>
      <c r="Z96" s="96"/>
      <c r="AA96" s="96"/>
      <c r="AB96" s="96"/>
      <c r="AC96" s="96"/>
      <c r="AD96" s="96"/>
      <c r="AE96" s="96"/>
      <c r="AF96" s="96"/>
      <c r="AG96" s="96"/>
      <c r="AH96" s="96"/>
      <c r="AI96" s="96"/>
      <c r="AJ96" s="96"/>
      <c r="AK96" s="96"/>
      <c r="AL96" s="96"/>
      <c r="AM96" s="96"/>
      <c r="AN96" s="96"/>
      <c r="AO96" s="96"/>
      <c r="AP96" s="96"/>
      <c r="AQ96" s="96"/>
      <c r="AR96" s="96"/>
      <c r="AS96" s="96"/>
      <c r="AT96" s="96"/>
      <c r="AU96" s="96"/>
      <c r="AV96" s="96"/>
      <c r="AW96" s="96"/>
      <c r="AX96" s="96"/>
      <c r="AY96" s="96"/>
      <c r="AZ96" s="96"/>
      <c r="BA96" s="96"/>
      <c r="BB96" s="96"/>
      <c r="BC96" s="96"/>
      <c r="BD96" s="96"/>
      <c r="BE96" s="96"/>
      <c r="BF96" s="96"/>
      <c r="BG96" s="96"/>
      <c r="BH96" s="96"/>
      <c r="BI96" s="96"/>
      <c r="BJ96" s="96"/>
      <c r="BK96" s="96"/>
      <c r="BL96" s="96"/>
      <c r="BM96" s="96"/>
      <c r="BN96" s="96"/>
      <c r="BO96" s="96"/>
      <c r="BP96" s="96"/>
      <c r="BQ96" s="96"/>
      <c r="BR96" s="96"/>
      <c r="BS96" s="96"/>
      <c r="BT96" s="96"/>
      <c r="BU96" s="96"/>
      <c r="BV96" s="96"/>
    </row>
    <row r="97" spans="1:74" s="97" customFormat="1">
      <c r="A97" s="127"/>
      <c r="B97" s="245"/>
      <c r="C97" s="246"/>
      <c r="D97" s="230" t="s">
        <v>2730</v>
      </c>
      <c r="E97" s="243"/>
      <c r="F97" s="244"/>
      <c r="G97" s="244"/>
      <c r="H97" s="247"/>
      <c r="I97" s="96"/>
      <c r="J97" s="96"/>
      <c r="K97" s="96"/>
      <c r="L97" s="96"/>
      <c r="M97" s="96"/>
      <c r="N97" s="96"/>
      <c r="O97" s="96"/>
      <c r="P97" s="96"/>
      <c r="Q97" s="96"/>
      <c r="R97" s="96"/>
      <c r="S97" s="96"/>
      <c r="T97" s="96"/>
      <c r="U97" s="96"/>
      <c r="V97" s="96"/>
      <c r="W97" s="96"/>
      <c r="X97" s="96"/>
      <c r="Y97" s="96"/>
      <c r="Z97" s="96"/>
      <c r="AA97" s="96"/>
      <c r="AB97" s="96"/>
      <c r="AC97" s="96"/>
      <c r="AD97" s="96"/>
      <c r="AE97" s="96"/>
      <c r="AF97" s="96"/>
      <c r="AG97" s="96"/>
      <c r="AH97" s="96"/>
      <c r="AI97" s="96"/>
      <c r="AJ97" s="96"/>
      <c r="AK97" s="96"/>
      <c r="AL97" s="96"/>
      <c r="AM97" s="96"/>
      <c r="AN97" s="96"/>
      <c r="AO97" s="96"/>
      <c r="AP97" s="96"/>
      <c r="AQ97" s="96"/>
      <c r="AR97" s="96"/>
      <c r="AS97" s="96"/>
      <c r="AT97" s="96"/>
      <c r="AU97" s="96"/>
      <c r="AV97" s="96"/>
      <c r="AW97" s="96"/>
      <c r="AX97" s="96"/>
      <c r="AY97" s="96"/>
      <c r="AZ97" s="96"/>
      <c r="BA97" s="96"/>
      <c r="BB97" s="96"/>
      <c r="BC97" s="96"/>
      <c r="BD97" s="96"/>
      <c r="BE97" s="96"/>
      <c r="BF97" s="96"/>
      <c r="BG97" s="96"/>
      <c r="BH97" s="96"/>
      <c r="BI97" s="96"/>
      <c r="BJ97" s="96"/>
      <c r="BK97" s="96"/>
      <c r="BL97" s="96"/>
      <c r="BM97" s="96"/>
      <c r="BN97" s="96"/>
      <c r="BO97" s="96"/>
      <c r="BP97" s="96"/>
      <c r="BQ97" s="96"/>
      <c r="BR97" s="96"/>
      <c r="BS97" s="96"/>
      <c r="BT97" s="96"/>
      <c r="BU97" s="96"/>
      <c r="BV97" s="96"/>
    </row>
    <row r="98" spans="1:74" s="97" customFormat="1">
      <c r="A98" s="127"/>
      <c r="B98" s="245"/>
      <c r="C98" s="246"/>
      <c r="D98" s="230" t="s">
        <v>2731</v>
      </c>
      <c r="E98" s="243"/>
      <c r="F98" s="244"/>
      <c r="G98" s="244"/>
      <c r="H98" s="247"/>
      <c r="I98" s="96"/>
      <c r="J98" s="96"/>
      <c r="K98" s="96"/>
      <c r="L98" s="96"/>
      <c r="M98" s="96"/>
      <c r="N98" s="96"/>
      <c r="O98" s="96"/>
      <c r="P98" s="96"/>
      <c r="Q98" s="96"/>
      <c r="R98" s="96"/>
      <c r="S98" s="96"/>
      <c r="T98" s="96"/>
      <c r="U98" s="96"/>
      <c r="V98" s="96"/>
      <c r="W98" s="96"/>
      <c r="X98" s="96"/>
      <c r="Y98" s="96"/>
      <c r="Z98" s="96"/>
      <c r="AA98" s="96"/>
      <c r="AB98" s="96"/>
      <c r="AC98" s="96"/>
      <c r="AD98" s="96"/>
      <c r="AE98" s="96"/>
      <c r="AF98" s="96"/>
      <c r="AG98" s="96"/>
      <c r="AH98" s="96"/>
      <c r="AI98" s="96"/>
      <c r="AJ98" s="96"/>
      <c r="AK98" s="96"/>
      <c r="AL98" s="96"/>
      <c r="AM98" s="96"/>
      <c r="AN98" s="96"/>
      <c r="AO98" s="96"/>
      <c r="AP98" s="96"/>
      <c r="AQ98" s="96"/>
      <c r="AR98" s="96"/>
      <c r="AS98" s="96"/>
      <c r="AT98" s="96"/>
      <c r="AU98" s="96"/>
      <c r="AV98" s="96"/>
      <c r="AW98" s="96"/>
      <c r="AX98" s="96"/>
      <c r="AY98" s="96"/>
      <c r="AZ98" s="96"/>
      <c r="BA98" s="96"/>
      <c r="BB98" s="96"/>
      <c r="BC98" s="96"/>
      <c r="BD98" s="96"/>
      <c r="BE98" s="96"/>
      <c r="BF98" s="96"/>
      <c r="BG98" s="96"/>
      <c r="BH98" s="96"/>
      <c r="BI98" s="96"/>
      <c r="BJ98" s="96"/>
      <c r="BK98" s="96"/>
      <c r="BL98" s="96"/>
      <c r="BM98" s="96"/>
      <c r="BN98" s="96"/>
      <c r="BO98" s="96"/>
      <c r="BP98" s="96"/>
      <c r="BQ98" s="96"/>
      <c r="BR98" s="96"/>
      <c r="BS98" s="96"/>
      <c r="BT98" s="96"/>
      <c r="BU98" s="96"/>
      <c r="BV98" s="96"/>
    </row>
    <row r="99" spans="1:74" s="97" customFormat="1">
      <c r="A99" s="127"/>
      <c r="B99" s="245"/>
      <c r="C99" s="246"/>
      <c r="D99" s="230" t="s">
        <v>2732</v>
      </c>
      <c r="E99" s="243"/>
      <c r="F99" s="244"/>
      <c r="G99" s="244"/>
      <c r="H99" s="247"/>
      <c r="I99" s="96"/>
      <c r="J99" s="96"/>
      <c r="K99" s="96"/>
      <c r="L99" s="96"/>
      <c r="M99" s="96"/>
      <c r="N99" s="96"/>
      <c r="O99" s="96"/>
      <c r="P99" s="96"/>
      <c r="Q99" s="96"/>
      <c r="R99" s="96"/>
      <c r="S99" s="96"/>
      <c r="T99" s="96"/>
      <c r="U99" s="96"/>
      <c r="V99" s="96"/>
      <c r="W99" s="96"/>
      <c r="X99" s="96"/>
      <c r="Y99" s="96"/>
      <c r="Z99" s="96"/>
      <c r="AA99" s="96"/>
      <c r="AB99" s="96"/>
      <c r="AC99" s="96"/>
      <c r="AD99" s="96"/>
      <c r="AE99" s="96"/>
      <c r="AF99" s="96"/>
      <c r="AG99" s="96"/>
      <c r="AH99" s="96"/>
      <c r="AI99" s="96"/>
      <c r="AJ99" s="96"/>
      <c r="AK99" s="96"/>
      <c r="AL99" s="96"/>
      <c r="AM99" s="96"/>
      <c r="AN99" s="96"/>
      <c r="AO99" s="96"/>
      <c r="AP99" s="96"/>
      <c r="AQ99" s="96"/>
      <c r="AR99" s="96"/>
      <c r="AS99" s="96"/>
      <c r="AT99" s="96"/>
      <c r="AU99" s="96"/>
      <c r="AV99" s="96"/>
      <c r="AW99" s="96"/>
      <c r="AX99" s="96"/>
      <c r="AY99" s="96"/>
      <c r="AZ99" s="96"/>
      <c r="BA99" s="96"/>
      <c r="BB99" s="96"/>
      <c r="BC99" s="96"/>
      <c r="BD99" s="96"/>
      <c r="BE99" s="96"/>
      <c r="BF99" s="96"/>
      <c r="BG99" s="96"/>
      <c r="BH99" s="96"/>
      <c r="BI99" s="96"/>
      <c r="BJ99" s="96"/>
      <c r="BK99" s="96"/>
      <c r="BL99" s="96"/>
      <c r="BM99" s="96"/>
      <c r="BN99" s="96"/>
      <c r="BO99" s="96"/>
      <c r="BP99" s="96"/>
      <c r="BQ99" s="96"/>
      <c r="BR99" s="96"/>
      <c r="BS99" s="96"/>
      <c r="BT99" s="96"/>
      <c r="BU99" s="96"/>
      <c r="BV99" s="96"/>
    </row>
    <row r="100" spans="1:74" s="97" customFormat="1">
      <c r="A100" s="127"/>
      <c r="B100" s="245"/>
      <c r="C100" s="246"/>
      <c r="D100" s="230" t="s">
        <v>2733</v>
      </c>
      <c r="E100" s="243"/>
      <c r="F100" s="244"/>
      <c r="G100" s="244"/>
      <c r="H100" s="247"/>
      <c r="I100" s="96"/>
      <c r="J100" s="96"/>
      <c r="K100" s="96"/>
      <c r="L100" s="96"/>
      <c r="M100" s="96"/>
      <c r="N100" s="96"/>
      <c r="O100" s="96"/>
      <c r="P100" s="96"/>
      <c r="Q100" s="96"/>
      <c r="R100" s="96"/>
      <c r="S100" s="96"/>
      <c r="T100" s="96"/>
      <c r="U100" s="96"/>
      <c r="V100" s="96"/>
      <c r="W100" s="96"/>
      <c r="X100" s="96"/>
      <c r="Y100" s="96"/>
      <c r="Z100" s="96"/>
      <c r="AA100" s="96"/>
      <c r="AB100" s="96"/>
      <c r="AC100" s="96"/>
      <c r="AD100" s="96"/>
      <c r="AE100" s="96"/>
      <c r="AF100" s="96"/>
      <c r="AG100" s="96"/>
      <c r="AH100" s="96"/>
      <c r="AI100" s="96"/>
      <c r="AJ100" s="96"/>
      <c r="AK100" s="96"/>
      <c r="AL100" s="96"/>
      <c r="AM100" s="96"/>
      <c r="AN100" s="96"/>
      <c r="AO100" s="96"/>
      <c r="AP100" s="96"/>
      <c r="AQ100" s="96"/>
      <c r="AR100" s="96"/>
      <c r="AS100" s="96"/>
      <c r="AT100" s="96"/>
      <c r="AU100" s="96"/>
      <c r="AV100" s="96"/>
      <c r="AW100" s="96"/>
      <c r="AX100" s="96"/>
      <c r="AY100" s="96"/>
      <c r="AZ100" s="96"/>
      <c r="BA100" s="96"/>
      <c r="BB100" s="96"/>
      <c r="BC100" s="96"/>
      <c r="BD100" s="96"/>
      <c r="BE100" s="96"/>
      <c r="BF100" s="96"/>
      <c r="BG100" s="96"/>
      <c r="BH100" s="96"/>
      <c r="BI100" s="96"/>
      <c r="BJ100" s="96"/>
      <c r="BK100" s="96"/>
      <c r="BL100" s="96"/>
      <c r="BM100" s="96"/>
      <c r="BN100" s="96"/>
      <c r="BO100" s="96"/>
      <c r="BP100" s="96"/>
      <c r="BQ100" s="96"/>
      <c r="BR100" s="96"/>
      <c r="BS100" s="96"/>
      <c r="BT100" s="96"/>
      <c r="BU100" s="96"/>
      <c r="BV100" s="96"/>
    </row>
    <row r="101" spans="1:74" s="97" customFormat="1">
      <c r="A101" s="127"/>
      <c r="B101" s="245"/>
      <c r="C101" s="246"/>
      <c r="D101" s="248" t="s">
        <v>2734</v>
      </c>
      <c r="E101" s="243"/>
      <c r="F101" s="244"/>
      <c r="G101" s="244"/>
      <c r="H101" s="247"/>
      <c r="I101" s="96"/>
      <c r="J101" s="96"/>
      <c r="K101" s="96"/>
      <c r="L101" s="96"/>
      <c r="M101" s="96"/>
      <c r="N101" s="96"/>
      <c r="O101" s="96"/>
      <c r="P101" s="96"/>
      <c r="Q101" s="96"/>
      <c r="R101" s="96"/>
      <c r="S101" s="96"/>
      <c r="T101" s="96"/>
      <c r="U101" s="96"/>
      <c r="V101" s="96"/>
      <c r="W101" s="96"/>
      <c r="X101" s="96"/>
      <c r="Y101" s="96"/>
      <c r="Z101" s="96"/>
      <c r="AA101" s="96"/>
      <c r="AB101" s="96"/>
      <c r="AC101" s="96"/>
      <c r="AD101" s="96"/>
      <c r="AE101" s="96"/>
      <c r="AF101" s="96"/>
      <c r="AG101" s="96"/>
      <c r="AH101" s="96"/>
      <c r="AI101" s="96"/>
      <c r="AJ101" s="96"/>
      <c r="AK101" s="96"/>
      <c r="AL101" s="96"/>
      <c r="AM101" s="96"/>
      <c r="AN101" s="96"/>
      <c r="AO101" s="96"/>
      <c r="AP101" s="96"/>
      <c r="AQ101" s="96"/>
      <c r="AR101" s="96"/>
      <c r="AS101" s="96"/>
      <c r="AT101" s="96"/>
      <c r="AU101" s="96"/>
      <c r="AV101" s="96"/>
      <c r="AW101" s="96"/>
      <c r="AX101" s="96"/>
      <c r="AY101" s="96"/>
      <c r="AZ101" s="96"/>
      <c r="BA101" s="96"/>
      <c r="BB101" s="96"/>
      <c r="BC101" s="96"/>
      <c r="BD101" s="96"/>
      <c r="BE101" s="96"/>
      <c r="BF101" s="96"/>
      <c r="BG101" s="96"/>
      <c r="BH101" s="96"/>
      <c r="BI101" s="96"/>
      <c r="BJ101" s="96"/>
      <c r="BK101" s="96"/>
      <c r="BL101" s="96"/>
      <c r="BM101" s="96"/>
      <c r="BN101" s="96"/>
      <c r="BO101" s="96"/>
      <c r="BP101" s="96"/>
      <c r="BQ101" s="96"/>
      <c r="BR101" s="96"/>
      <c r="BS101" s="96"/>
      <c r="BT101" s="96"/>
      <c r="BU101" s="96"/>
      <c r="BV101" s="96"/>
    </row>
    <row r="102" spans="1:74" s="97" customFormat="1">
      <c r="A102" s="127"/>
      <c r="B102" s="245"/>
      <c r="C102" s="246"/>
      <c r="D102" s="230" t="s">
        <v>2735</v>
      </c>
      <c r="E102" s="243"/>
      <c r="F102" s="244"/>
      <c r="G102" s="244"/>
      <c r="H102" s="247"/>
      <c r="I102" s="96"/>
      <c r="J102" s="96"/>
      <c r="K102" s="96"/>
      <c r="L102" s="96"/>
      <c r="M102" s="96"/>
      <c r="N102" s="96"/>
      <c r="O102" s="96"/>
      <c r="P102" s="96"/>
      <c r="Q102" s="96"/>
      <c r="R102" s="96"/>
      <c r="S102" s="96"/>
      <c r="T102" s="96"/>
      <c r="U102" s="96"/>
      <c r="V102" s="96"/>
      <c r="W102" s="96"/>
      <c r="X102" s="96"/>
      <c r="Y102" s="96"/>
      <c r="Z102" s="96"/>
      <c r="AA102" s="96"/>
      <c r="AB102" s="96"/>
      <c r="AC102" s="96"/>
      <c r="AD102" s="96"/>
      <c r="AE102" s="96"/>
      <c r="AF102" s="96"/>
      <c r="AG102" s="96"/>
      <c r="AH102" s="96"/>
      <c r="AI102" s="96"/>
      <c r="AJ102" s="96"/>
      <c r="AK102" s="96"/>
      <c r="AL102" s="96"/>
      <c r="AM102" s="96"/>
      <c r="AN102" s="96"/>
      <c r="AO102" s="96"/>
      <c r="AP102" s="96"/>
      <c r="AQ102" s="96"/>
      <c r="AR102" s="96"/>
      <c r="AS102" s="96"/>
      <c r="AT102" s="96"/>
      <c r="AU102" s="96"/>
      <c r="AV102" s="96"/>
      <c r="AW102" s="96"/>
      <c r="AX102" s="96"/>
      <c r="AY102" s="96"/>
      <c r="AZ102" s="96"/>
      <c r="BA102" s="96"/>
      <c r="BB102" s="96"/>
      <c r="BC102" s="96"/>
      <c r="BD102" s="96"/>
      <c r="BE102" s="96"/>
      <c r="BF102" s="96"/>
      <c r="BG102" s="96"/>
      <c r="BH102" s="96"/>
      <c r="BI102" s="96"/>
      <c r="BJ102" s="96"/>
      <c r="BK102" s="96"/>
      <c r="BL102" s="96"/>
      <c r="BM102" s="96"/>
      <c r="BN102" s="96"/>
      <c r="BO102" s="96"/>
      <c r="BP102" s="96"/>
      <c r="BQ102" s="96"/>
      <c r="BR102" s="96"/>
      <c r="BS102" s="96"/>
      <c r="BT102" s="96"/>
      <c r="BU102" s="96"/>
      <c r="BV102" s="96"/>
    </row>
    <row r="103" spans="1:74" s="97" customFormat="1">
      <c r="A103" s="127"/>
      <c r="B103" s="245"/>
      <c r="C103" s="246"/>
      <c r="D103" s="230" t="s">
        <v>2736</v>
      </c>
      <c r="E103" s="243"/>
      <c r="F103" s="244"/>
      <c r="G103" s="244"/>
      <c r="H103" s="247"/>
      <c r="I103" s="96"/>
      <c r="J103" s="96"/>
      <c r="K103" s="96"/>
      <c r="L103" s="96"/>
      <c r="M103" s="96"/>
      <c r="N103" s="96"/>
      <c r="O103" s="96"/>
      <c r="P103" s="96"/>
      <c r="Q103" s="96"/>
      <c r="R103" s="96"/>
      <c r="S103" s="96"/>
      <c r="T103" s="96"/>
      <c r="U103" s="96"/>
      <c r="V103" s="96"/>
      <c r="W103" s="96"/>
      <c r="X103" s="96"/>
      <c r="Y103" s="96"/>
      <c r="Z103" s="96"/>
      <c r="AA103" s="96"/>
      <c r="AB103" s="96"/>
      <c r="AC103" s="96"/>
      <c r="AD103" s="96"/>
      <c r="AE103" s="96"/>
      <c r="AF103" s="96"/>
      <c r="AG103" s="96"/>
      <c r="AH103" s="96"/>
      <c r="AI103" s="96"/>
      <c r="AJ103" s="96"/>
      <c r="AK103" s="96"/>
      <c r="AL103" s="96"/>
      <c r="AM103" s="96"/>
      <c r="AN103" s="96"/>
      <c r="AO103" s="96"/>
      <c r="AP103" s="96"/>
      <c r="AQ103" s="96"/>
      <c r="AR103" s="96"/>
      <c r="AS103" s="96"/>
      <c r="AT103" s="96"/>
      <c r="AU103" s="96"/>
      <c r="AV103" s="96"/>
      <c r="AW103" s="96"/>
      <c r="AX103" s="96"/>
      <c r="AY103" s="96"/>
      <c r="AZ103" s="96"/>
      <c r="BA103" s="96"/>
      <c r="BB103" s="96"/>
      <c r="BC103" s="96"/>
      <c r="BD103" s="96"/>
      <c r="BE103" s="96"/>
      <c r="BF103" s="96"/>
      <c r="BG103" s="96"/>
      <c r="BH103" s="96"/>
      <c r="BI103" s="96"/>
      <c r="BJ103" s="96"/>
      <c r="BK103" s="96"/>
      <c r="BL103" s="96"/>
      <c r="BM103" s="96"/>
      <c r="BN103" s="96"/>
      <c r="BO103" s="96"/>
      <c r="BP103" s="96"/>
      <c r="BQ103" s="96"/>
      <c r="BR103" s="96"/>
      <c r="BS103" s="96"/>
      <c r="BT103" s="96"/>
      <c r="BU103" s="96"/>
      <c r="BV103" s="96"/>
    </row>
    <row r="104" spans="1:74" s="97" customFormat="1">
      <c r="A104" s="249"/>
      <c r="B104" s="213" t="s">
        <v>32</v>
      </c>
      <c r="C104" s="214"/>
      <c r="D104" s="215" t="s">
        <v>2737</v>
      </c>
      <c r="E104" s="216"/>
      <c r="F104" s="217"/>
      <c r="G104" s="217"/>
      <c r="H104" s="218">
        <f>SUM(H88:H103)</f>
        <v>0</v>
      </c>
      <c r="I104" s="96"/>
      <c r="J104" s="96"/>
      <c r="K104" s="96"/>
      <c r="L104" s="96"/>
      <c r="M104" s="96"/>
      <c r="N104" s="96"/>
      <c r="O104" s="96"/>
      <c r="P104" s="96"/>
      <c r="Q104" s="96"/>
      <c r="R104" s="96"/>
      <c r="S104" s="96"/>
      <c r="T104" s="96"/>
      <c r="U104" s="96"/>
      <c r="V104" s="96"/>
      <c r="W104" s="96"/>
      <c r="X104" s="96"/>
      <c r="Y104" s="96"/>
      <c r="Z104" s="96"/>
      <c r="AA104" s="96"/>
      <c r="AB104" s="96"/>
      <c r="AC104" s="96"/>
      <c r="AD104" s="96"/>
      <c r="AE104" s="96"/>
      <c r="AF104" s="96"/>
      <c r="AG104" s="96"/>
      <c r="AH104" s="96"/>
      <c r="AI104" s="96"/>
      <c r="AJ104" s="96"/>
      <c r="AK104" s="96"/>
      <c r="AL104" s="96"/>
      <c r="AM104" s="96"/>
      <c r="AN104" s="96"/>
      <c r="AO104" s="96"/>
      <c r="AP104" s="96"/>
      <c r="AQ104" s="96"/>
      <c r="AR104" s="96"/>
      <c r="AS104" s="96"/>
      <c r="AT104" s="96"/>
      <c r="AU104" s="96"/>
      <c r="AV104" s="96"/>
      <c r="AW104" s="96"/>
      <c r="AX104" s="96"/>
      <c r="AY104" s="96"/>
      <c r="AZ104" s="96"/>
      <c r="BA104" s="96"/>
      <c r="BB104" s="96"/>
      <c r="BC104" s="96"/>
      <c r="BD104" s="96"/>
      <c r="BE104" s="96"/>
      <c r="BF104" s="96"/>
      <c r="BG104" s="96"/>
      <c r="BH104" s="96"/>
      <c r="BI104" s="96"/>
      <c r="BJ104" s="96"/>
      <c r="BK104" s="96"/>
      <c r="BL104" s="96"/>
      <c r="BM104" s="96"/>
      <c r="BN104" s="96"/>
      <c r="BO104" s="96"/>
      <c r="BP104" s="96"/>
      <c r="BQ104" s="96"/>
      <c r="BR104" s="96"/>
      <c r="BS104" s="96"/>
      <c r="BT104" s="96"/>
      <c r="BU104" s="96"/>
      <c r="BV104" s="96"/>
    </row>
    <row r="105" spans="1:74" s="97" customFormat="1">
      <c r="A105" s="250"/>
      <c r="B105" s="251"/>
      <c r="C105" s="251"/>
      <c r="D105" s="252"/>
      <c r="E105" s="179"/>
      <c r="F105" s="180"/>
      <c r="G105" s="181"/>
      <c r="H105" s="253"/>
      <c r="I105" s="96"/>
      <c r="J105" s="96"/>
      <c r="K105" s="96"/>
      <c r="L105" s="96"/>
      <c r="M105" s="96"/>
      <c r="N105" s="96"/>
      <c r="O105" s="96"/>
      <c r="P105" s="96"/>
      <c r="Q105" s="96"/>
      <c r="R105" s="96"/>
      <c r="S105" s="96"/>
      <c r="T105" s="96"/>
      <c r="U105" s="96"/>
      <c r="V105" s="96"/>
      <c r="W105" s="96"/>
      <c r="X105" s="96"/>
      <c r="Y105" s="96"/>
      <c r="Z105" s="96"/>
      <c r="AA105" s="96"/>
      <c r="AB105" s="96"/>
      <c r="AC105" s="96"/>
      <c r="AD105" s="96"/>
      <c r="AE105" s="96"/>
      <c r="AF105" s="96"/>
      <c r="AG105" s="96"/>
      <c r="AH105" s="96"/>
      <c r="AI105" s="96"/>
      <c r="AJ105" s="96"/>
      <c r="AK105" s="96"/>
      <c r="AL105" s="96"/>
      <c r="AM105" s="96"/>
      <c r="AN105" s="96"/>
      <c r="AO105" s="96"/>
      <c r="AP105" s="96"/>
      <c r="AQ105" s="96"/>
      <c r="AR105" s="96"/>
      <c r="AS105" s="96"/>
      <c r="AT105" s="96"/>
      <c r="AU105" s="96"/>
      <c r="AV105" s="96"/>
      <c r="AW105" s="96"/>
      <c r="AX105" s="96"/>
      <c r="AY105" s="96"/>
      <c r="AZ105" s="96"/>
      <c r="BA105" s="96"/>
      <c r="BB105" s="96"/>
      <c r="BC105" s="96"/>
      <c r="BD105" s="96"/>
      <c r="BE105" s="96"/>
      <c r="BF105" s="96"/>
      <c r="BG105" s="96"/>
      <c r="BH105" s="96"/>
      <c r="BI105" s="96"/>
      <c r="BJ105" s="96"/>
      <c r="BK105" s="96"/>
      <c r="BL105" s="96"/>
      <c r="BM105" s="96"/>
      <c r="BN105" s="96"/>
      <c r="BO105" s="96"/>
      <c r="BP105" s="96"/>
      <c r="BQ105" s="96"/>
      <c r="BR105" s="96"/>
      <c r="BS105" s="96"/>
      <c r="BT105" s="96"/>
      <c r="BU105" s="96"/>
      <c r="BV105" s="96"/>
    </row>
    <row r="106" spans="1:74" s="97" customFormat="1">
      <c r="A106" s="250"/>
      <c r="B106" s="251"/>
      <c r="C106" s="251"/>
      <c r="D106" s="254"/>
      <c r="E106" s="179"/>
      <c r="F106" s="180"/>
      <c r="G106" s="181"/>
      <c r="H106" s="253"/>
      <c r="I106" s="96"/>
      <c r="J106" s="96"/>
      <c r="K106" s="96"/>
      <c r="L106" s="96"/>
      <c r="M106" s="96"/>
      <c r="N106" s="96"/>
      <c r="O106" s="96"/>
      <c r="P106" s="96"/>
      <c r="Q106" s="96"/>
      <c r="R106" s="96"/>
      <c r="S106" s="96"/>
      <c r="T106" s="96"/>
      <c r="U106" s="96"/>
      <c r="V106" s="96"/>
      <c r="W106" s="96"/>
      <c r="X106" s="96"/>
      <c r="Y106" s="96"/>
      <c r="Z106" s="96"/>
      <c r="AA106" s="96"/>
      <c r="AB106" s="96"/>
      <c r="AC106" s="96"/>
      <c r="AD106" s="96"/>
      <c r="AE106" s="96"/>
      <c r="AF106" s="96"/>
      <c r="AG106" s="96"/>
      <c r="AH106" s="96"/>
      <c r="AI106" s="96"/>
      <c r="AJ106" s="96"/>
      <c r="AK106" s="96"/>
      <c r="AL106" s="96"/>
      <c r="AM106" s="96"/>
      <c r="AN106" s="96"/>
      <c r="AO106" s="96"/>
      <c r="AP106" s="96"/>
      <c r="AQ106" s="96"/>
      <c r="AR106" s="96"/>
      <c r="AS106" s="96"/>
      <c r="AT106" s="96"/>
      <c r="AU106" s="96"/>
      <c r="AV106" s="96"/>
      <c r="AW106" s="96"/>
      <c r="AX106" s="96"/>
      <c r="AY106" s="96"/>
      <c r="AZ106" s="96"/>
      <c r="BA106" s="96"/>
      <c r="BB106" s="96"/>
      <c r="BC106" s="96"/>
      <c r="BD106" s="96"/>
      <c r="BE106" s="96"/>
      <c r="BF106" s="96"/>
      <c r="BG106" s="96"/>
      <c r="BH106" s="96"/>
      <c r="BI106" s="96"/>
      <c r="BJ106" s="96"/>
      <c r="BK106" s="96"/>
      <c r="BL106" s="96"/>
      <c r="BM106" s="96"/>
      <c r="BN106" s="96"/>
      <c r="BO106" s="96"/>
      <c r="BP106" s="96"/>
      <c r="BQ106" s="96"/>
      <c r="BR106" s="96"/>
      <c r="BS106" s="96"/>
      <c r="BT106" s="96"/>
      <c r="BU106" s="96"/>
      <c r="BV106" s="96"/>
    </row>
    <row r="107" spans="1:74" ht="16.5">
      <c r="A107" s="127"/>
      <c r="B107" s="255" t="s">
        <v>2647</v>
      </c>
      <c r="C107" s="256"/>
      <c r="D107" s="257" t="s">
        <v>2648</v>
      </c>
      <c r="E107" s="258"/>
      <c r="F107" s="232"/>
      <c r="G107" s="244"/>
      <c r="H107" s="247"/>
    </row>
    <row r="108" spans="1:74">
      <c r="A108" s="127"/>
      <c r="B108" s="127"/>
      <c r="C108" s="259"/>
      <c r="D108" s="260"/>
      <c r="E108" s="258"/>
      <c r="F108" s="232"/>
      <c r="G108" s="244"/>
      <c r="H108" s="247"/>
    </row>
    <row r="109" spans="1:74" ht="36">
      <c r="A109" s="249" t="s">
        <v>31</v>
      </c>
      <c r="B109" s="249" t="s">
        <v>2647</v>
      </c>
      <c r="C109" s="249" t="s">
        <v>4</v>
      </c>
      <c r="D109" s="261" t="s">
        <v>2738</v>
      </c>
      <c r="E109" s="262" t="s">
        <v>21</v>
      </c>
      <c r="F109" s="262">
        <v>1</v>
      </c>
      <c r="G109" s="193"/>
      <c r="H109" s="194">
        <f>ROUND((F109*G109),2)</f>
        <v>0</v>
      </c>
    </row>
    <row r="110" spans="1:74" ht="36">
      <c r="A110" s="249" t="s">
        <v>31</v>
      </c>
      <c r="B110" s="249" t="s">
        <v>2647</v>
      </c>
      <c r="C110" s="249" t="s">
        <v>30</v>
      </c>
      <c r="D110" s="261" t="s">
        <v>2739</v>
      </c>
      <c r="E110" s="262" t="s">
        <v>21</v>
      </c>
      <c r="F110" s="262">
        <v>2</v>
      </c>
      <c r="G110" s="193"/>
      <c r="H110" s="194">
        <f>ROUND((F110*G110),2)</f>
        <v>0</v>
      </c>
    </row>
    <row r="111" spans="1:74">
      <c r="A111" s="249" t="s">
        <v>31</v>
      </c>
      <c r="B111" s="249" t="s">
        <v>2647</v>
      </c>
      <c r="C111" s="249" t="s">
        <v>31</v>
      </c>
      <c r="D111" s="263" t="s">
        <v>2740</v>
      </c>
      <c r="E111" s="262" t="s">
        <v>21</v>
      </c>
      <c r="F111" s="262">
        <v>2</v>
      </c>
      <c r="G111" s="193"/>
      <c r="H111" s="194">
        <f>ROUND((F111*G111),2)</f>
        <v>0</v>
      </c>
    </row>
    <row r="112" spans="1:74" ht="36">
      <c r="A112" s="249" t="s">
        <v>31</v>
      </c>
      <c r="B112" s="249" t="s">
        <v>2647</v>
      </c>
      <c r="C112" s="249" t="s">
        <v>32</v>
      </c>
      <c r="D112" s="261" t="s">
        <v>2741</v>
      </c>
      <c r="E112" s="262" t="s">
        <v>488</v>
      </c>
      <c r="F112" s="262">
        <v>250</v>
      </c>
      <c r="G112" s="193"/>
      <c r="H112" s="194">
        <f>ROUND((F112*G112),2)</f>
        <v>0</v>
      </c>
    </row>
    <row r="113" spans="1:239">
      <c r="A113" s="249" t="s">
        <v>31</v>
      </c>
      <c r="B113" s="249" t="s">
        <v>2647</v>
      </c>
      <c r="C113" s="249" t="s">
        <v>33</v>
      </c>
      <c r="D113" s="264" t="s">
        <v>2742</v>
      </c>
      <c r="E113" s="265" t="s">
        <v>488</v>
      </c>
      <c r="F113" s="265">
        <v>200</v>
      </c>
      <c r="G113" s="193"/>
      <c r="H113" s="266">
        <f>ROUND((F113*G113),2)</f>
        <v>0</v>
      </c>
    </row>
    <row r="114" spans="1:239">
      <c r="A114" s="127"/>
      <c r="B114" s="213" t="s">
        <v>2647</v>
      </c>
      <c r="C114" s="214"/>
      <c r="D114" s="215" t="s">
        <v>2743</v>
      </c>
      <c r="E114" s="216"/>
      <c r="F114" s="217"/>
      <c r="G114" s="217"/>
      <c r="H114" s="218">
        <f>SUM(H109:H113)</f>
        <v>0</v>
      </c>
    </row>
    <row r="115" spans="1:239">
      <c r="A115" s="127"/>
      <c r="B115" s="127"/>
      <c r="C115" s="259"/>
      <c r="D115" s="268"/>
      <c r="E115" s="258"/>
      <c r="F115" s="232"/>
      <c r="G115" s="244"/>
      <c r="H115" s="269"/>
    </row>
    <row r="116" spans="1:239">
      <c r="A116" s="127"/>
      <c r="B116" s="127"/>
      <c r="C116" s="259"/>
      <c r="D116" s="260"/>
      <c r="E116" s="258"/>
      <c r="F116" s="232"/>
      <c r="G116" s="244"/>
      <c r="H116" s="247"/>
    </row>
    <row r="117" spans="1:239" s="276" customFormat="1" ht="16.5">
      <c r="A117" s="271"/>
      <c r="B117" s="255" t="s">
        <v>2649</v>
      </c>
      <c r="C117" s="272"/>
      <c r="D117" s="257" t="s">
        <v>2650</v>
      </c>
      <c r="E117" s="273"/>
      <c r="F117" s="232"/>
      <c r="G117" s="244"/>
      <c r="H117" s="274"/>
      <c r="I117" s="270"/>
      <c r="J117" s="270"/>
      <c r="K117" s="270"/>
      <c r="L117" s="270"/>
      <c r="M117" s="270"/>
      <c r="N117" s="270"/>
      <c r="O117" s="270"/>
      <c r="P117" s="270"/>
      <c r="Q117" s="270"/>
      <c r="R117" s="270"/>
      <c r="S117" s="270"/>
      <c r="T117" s="270"/>
      <c r="U117" s="270"/>
      <c r="V117" s="270"/>
      <c r="W117" s="270"/>
      <c r="X117" s="270"/>
      <c r="Y117" s="270"/>
      <c r="Z117" s="270"/>
      <c r="AA117" s="270"/>
      <c r="AB117" s="270"/>
      <c r="AC117" s="270"/>
      <c r="AD117" s="270"/>
      <c r="AE117" s="270"/>
      <c r="AF117" s="270"/>
      <c r="AG117" s="270"/>
      <c r="AH117" s="270"/>
      <c r="AI117" s="270"/>
      <c r="AJ117" s="270"/>
      <c r="AK117" s="270"/>
      <c r="AL117" s="270"/>
      <c r="AM117" s="270"/>
      <c r="AN117" s="270"/>
      <c r="AO117" s="270"/>
      <c r="AP117" s="270"/>
      <c r="AQ117" s="270"/>
      <c r="AR117" s="270"/>
      <c r="AS117" s="270"/>
      <c r="AT117" s="270"/>
      <c r="AU117" s="270"/>
      <c r="AV117" s="270"/>
      <c r="AW117" s="270"/>
      <c r="AX117" s="270"/>
      <c r="AY117" s="270"/>
      <c r="AZ117" s="270"/>
      <c r="BA117" s="270"/>
      <c r="BB117" s="270"/>
      <c r="BC117" s="270"/>
      <c r="BD117" s="270"/>
      <c r="BE117" s="270"/>
      <c r="BF117" s="270"/>
      <c r="BG117" s="270"/>
      <c r="BH117" s="270"/>
      <c r="BI117" s="270"/>
      <c r="BJ117" s="270"/>
      <c r="BK117" s="270"/>
      <c r="BL117" s="270"/>
      <c r="BM117" s="270"/>
      <c r="BN117" s="270"/>
      <c r="BO117" s="270"/>
      <c r="BP117" s="270"/>
      <c r="BQ117" s="270"/>
      <c r="BR117" s="270"/>
      <c r="BS117" s="270"/>
      <c r="BT117" s="270"/>
      <c r="BU117" s="270"/>
      <c r="BV117" s="270"/>
      <c r="BW117" s="275"/>
      <c r="BX117" s="275"/>
      <c r="BY117" s="275"/>
      <c r="BZ117" s="275"/>
      <c r="CA117" s="275"/>
      <c r="CB117" s="275"/>
      <c r="CC117" s="275"/>
      <c r="CD117" s="275"/>
      <c r="CE117" s="275"/>
      <c r="CF117" s="275"/>
      <c r="CG117" s="275"/>
      <c r="CH117" s="275"/>
      <c r="CI117" s="275"/>
      <c r="CJ117" s="275"/>
      <c r="CK117" s="275"/>
      <c r="CL117" s="275"/>
      <c r="CM117" s="275"/>
      <c r="CN117" s="275"/>
      <c r="CO117" s="275"/>
      <c r="CP117" s="275"/>
      <c r="CQ117" s="275"/>
      <c r="CR117" s="275"/>
      <c r="CS117" s="275"/>
      <c r="CT117" s="275"/>
      <c r="CU117" s="275"/>
      <c r="CV117" s="275"/>
      <c r="CW117" s="275"/>
      <c r="CX117" s="275"/>
      <c r="CY117" s="275"/>
      <c r="CZ117" s="275"/>
      <c r="DA117" s="275"/>
      <c r="DB117" s="275"/>
      <c r="DC117" s="275"/>
      <c r="DD117" s="275"/>
      <c r="DE117" s="275"/>
      <c r="DF117" s="275"/>
      <c r="DG117" s="275"/>
      <c r="DH117" s="275"/>
      <c r="DI117" s="275"/>
      <c r="DJ117" s="275"/>
      <c r="DK117" s="275"/>
      <c r="DL117" s="275"/>
      <c r="DM117" s="275"/>
      <c r="DN117" s="275"/>
      <c r="DO117" s="275"/>
      <c r="DP117" s="275"/>
      <c r="DQ117" s="275"/>
      <c r="DR117" s="275"/>
      <c r="DS117" s="275"/>
      <c r="DT117" s="275"/>
      <c r="DU117" s="275"/>
      <c r="DV117" s="275"/>
      <c r="DW117" s="275"/>
      <c r="DX117" s="275"/>
      <c r="DY117" s="275"/>
      <c r="DZ117" s="275"/>
      <c r="EA117" s="275"/>
      <c r="EB117" s="275"/>
      <c r="EC117" s="275"/>
      <c r="ED117" s="275"/>
      <c r="EE117" s="275"/>
      <c r="EF117" s="275"/>
      <c r="EG117" s="275"/>
      <c r="EH117" s="275"/>
      <c r="EI117" s="275"/>
      <c r="EJ117" s="275"/>
      <c r="EK117" s="275"/>
      <c r="EL117" s="275"/>
      <c r="EM117" s="275"/>
      <c r="EN117" s="275"/>
      <c r="EO117" s="275"/>
      <c r="EP117" s="275"/>
      <c r="EQ117" s="275"/>
      <c r="ER117" s="275"/>
      <c r="ES117" s="275"/>
      <c r="ET117" s="275"/>
      <c r="EU117" s="275"/>
      <c r="EV117" s="275"/>
      <c r="EW117" s="275"/>
      <c r="EX117" s="275"/>
      <c r="EY117" s="275"/>
      <c r="EZ117" s="275"/>
      <c r="FA117" s="275"/>
      <c r="FB117" s="275"/>
      <c r="FC117" s="275"/>
      <c r="FD117" s="275"/>
      <c r="FE117" s="275"/>
      <c r="FF117" s="275"/>
      <c r="FG117" s="275"/>
      <c r="FH117" s="275"/>
      <c r="FI117" s="275"/>
      <c r="FJ117" s="275"/>
      <c r="FK117" s="275"/>
      <c r="FL117" s="275"/>
      <c r="FM117" s="275"/>
      <c r="FN117" s="275"/>
      <c r="FO117" s="275"/>
      <c r="FP117" s="275"/>
      <c r="FQ117" s="275"/>
      <c r="FR117" s="275"/>
      <c r="FS117" s="275"/>
      <c r="FT117" s="275"/>
      <c r="FU117" s="275"/>
      <c r="FV117" s="275"/>
      <c r="FW117" s="275"/>
      <c r="FX117" s="275"/>
      <c r="FY117" s="275"/>
      <c r="FZ117" s="275"/>
      <c r="GA117" s="275"/>
      <c r="GB117" s="275"/>
      <c r="GC117" s="275"/>
      <c r="GD117" s="275"/>
      <c r="GE117" s="275"/>
      <c r="GF117" s="275"/>
      <c r="GG117" s="275"/>
      <c r="GH117" s="275"/>
      <c r="GI117" s="275"/>
      <c r="GJ117" s="270"/>
      <c r="GK117" s="270"/>
      <c r="GL117" s="270"/>
      <c r="GM117" s="270"/>
      <c r="GN117" s="270"/>
      <c r="GO117" s="270"/>
      <c r="GP117" s="270"/>
      <c r="GQ117" s="270"/>
      <c r="GR117" s="270"/>
      <c r="GS117" s="270"/>
      <c r="GT117" s="270"/>
      <c r="GU117" s="270"/>
      <c r="GV117" s="270"/>
      <c r="GW117" s="270"/>
      <c r="GX117" s="270"/>
      <c r="GY117" s="270"/>
      <c r="GZ117" s="270"/>
      <c r="HA117" s="270"/>
      <c r="HB117" s="270"/>
      <c r="HC117" s="270"/>
      <c r="HD117" s="270"/>
      <c r="HE117" s="270"/>
      <c r="HF117" s="270"/>
      <c r="HG117" s="270"/>
      <c r="HH117" s="270"/>
      <c r="HI117" s="270"/>
      <c r="HJ117" s="270"/>
      <c r="HK117" s="270"/>
      <c r="HL117" s="270"/>
      <c r="HM117" s="270"/>
      <c r="HN117" s="270"/>
      <c r="HO117" s="270"/>
      <c r="HP117" s="270"/>
      <c r="HQ117" s="270"/>
      <c r="HR117" s="270"/>
      <c r="HS117" s="270"/>
      <c r="HT117" s="270"/>
      <c r="HU117" s="270"/>
      <c r="HV117" s="270"/>
      <c r="HW117" s="270"/>
      <c r="HX117" s="270"/>
      <c r="HY117" s="270"/>
      <c r="HZ117" s="270"/>
      <c r="IA117" s="270"/>
      <c r="IB117" s="270"/>
      <c r="IC117" s="270"/>
      <c r="ID117" s="270"/>
      <c r="IE117" s="270"/>
    </row>
    <row r="118" spans="1:239" s="276" customFormat="1">
      <c r="A118" s="271"/>
      <c r="B118" s="245"/>
      <c r="C118" s="277"/>
      <c r="D118" s="278"/>
      <c r="E118" s="273"/>
      <c r="F118" s="232"/>
      <c r="G118" s="244"/>
      <c r="H118" s="274"/>
      <c r="I118" s="270"/>
      <c r="J118" s="270"/>
      <c r="K118" s="270"/>
      <c r="L118" s="270"/>
      <c r="M118" s="270"/>
      <c r="N118" s="270"/>
      <c r="O118" s="270"/>
      <c r="P118" s="270"/>
      <c r="Q118" s="270"/>
      <c r="R118" s="270"/>
      <c r="S118" s="270"/>
      <c r="T118" s="270"/>
      <c r="U118" s="270"/>
      <c r="V118" s="270"/>
      <c r="W118" s="270"/>
      <c r="X118" s="270"/>
      <c r="Y118" s="270"/>
      <c r="Z118" s="270"/>
      <c r="AA118" s="270"/>
      <c r="AB118" s="270"/>
      <c r="AC118" s="270"/>
      <c r="AD118" s="270"/>
      <c r="AE118" s="270"/>
      <c r="AF118" s="270"/>
      <c r="AG118" s="270"/>
      <c r="AH118" s="270"/>
      <c r="AI118" s="270"/>
      <c r="AJ118" s="270"/>
      <c r="AK118" s="270"/>
      <c r="AL118" s="270"/>
      <c r="AM118" s="270"/>
      <c r="AN118" s="270"/>
      <c r="AO118" s="270"/>
      <c r="AP118" s="270"/>
      <c r="AQ118" s="270"/>
      <c r="AR118" s="270"/>
      <c r="AS118" s="270"/>
      <c r="AT118" s="270"/>
      <c r="AU118" s="270"/>
      <c r="AV118" s="270"/>
      <c r="AW118" s="270"/>
      <c r="AX118" s="270"/>
      <c r="AY118" s="270"/>
      <c r="AZ118" s="270"/>
      <c r="BA118" s="270"/>
      <c r="BB118" s="270"/>
      <c r="BC118" s="270"/>
      <c r="BD118" s="270"/>
      <c r="BE118" s="270"/>
      <c r="BF118" s="270"/>
      <c r="BG118" s="270"/>
      <c r="BH118" s="270"/>
      <c r="BI118" s="270"/>
      <c r="BJ118" s="270"/>
      <c r="BK118" s="270"/>
      <c r="BL118" s="270"/>
      <c r="BM118" s="270"/>
      <c r="BN118" s="270"/>
      <c r="BO118" s="270"/>
      <c r="BP118" s="270"/>
      <c r="BQ118" s="270"/>
      <c r="BR118" s="270"/>
      <c r="BS118" s="270"/>
      <c r="BT118" s="270"/>
      <c r="BU118" s="270"/>
      <c r="BV118" s="270"/>
      <c r="BW118" s="275"/>
      <c r="BX118" s="275"/>
      <c r="BY118" s="275"/>
      <c r="BZ118" s="275"/>
      <c r="CA118" s="275"/>
      <c r="CB118" s="275"/>
      <c r="CC118" s="275"/>
      <c r="CD118" s="275"/>
      <c r="CE118" s="275"/>
      <c r="CF118" s="275"/>
      <c r="CG118" s="275"/>
      <c r="CH118" s="275"/>
      <c r="CI118" s="275"/>
      <c r="CJ118" s="275"/>
      <c r="CK118" s="275"/>
      <c r="CL118" s="275"/>
      <c r="CM118" s="275"/>
      <c r="CN118" s="275"/>
      <c r="CO118" s="275"/>
      <c r="CP118" s="275"/>
      <c r="CQ118" s="275"/>
      <c r="CR118" s="275"/>
      <c r="CS118" s="275"/>
      <c r="CT118" s="275"/>
      <c r="CU118" s="275"/>
      <c r="CV118" s="275"/>
      <c r="CW118" s="275"/>
      <c r="CX118" s="275"/>
      <c r="CY118" s="275"/>
      <c r="CZ118" s="275"/>
      <c r="DA118" s="275"/>
      <c r="DB118" s="275"/>
      <c r="DC118" s="275"/>
      <c r="DD118" s="275"/>
      <c r="DE118" s="275"/>
      <c r="DF118" s="275"/>
      <c r="DG118" s="275"/>
      <c r="DH118" s="275"/>
      <c r="DI118" s="275"/>
      <c r="DJ118" s="275"/>
      <c r="DK118" s="275"/>
      <c r="DL118" s="275"/>
      <c r="DM118" s="275"/>
      <c r="DN118" s="275"/>
      <c r="DO118" s="275"/>
      <c r="DP118" s="275"/>
      <c r="DQ118" s="275"/>
      <c r="DR118" s="275"/>
      <c r="DS118" s="275"/>
      <c r="DT118" s="275"/>
      <c r="DU118" s="275"/>
      <c r="DV118" s="275"/>
      <c r="DW118" s="275"/>
      <c r="DX118" s="275"/>
      <c r="DY118" s="275"/>
      <c r="DZ118" s="275"/>
      <c r="EA118" s="275"/>
      <c r="EB118" s="275"/>
      <c r="EC118" s="275"/>
      <c r="ED118" s="275"/>
      <c r="EE118" s="275"/>
      <c r="EF118" s="275"/>
      <c r="EG118" s="275"/>
      <c r="EH118" s="275"/>
      <c r="EI118" s="275"/>
      <c r="EJ118" s="275"/>
      <c r="EK118" s="275"/>
      <c r="EL118" s="275"/>
      <c r="EM118" s="275"/>
      <c r="EN118" s="275"/>
      <c r="EO118" s="275"/>
      <c r="EP118" s="275"/>
      <c r="EQ118" s="275"/>
      <c r="ER118" s="275"/>
      <c r="ES118" s="275"/>
      <c r="ET118" s="275"/>
      <c r="EU118" s="275"/>
      <c r="EV118" s="275"/>
      <c r="EW118" s="275"/>
      <c r="EX118" s="275"/>
      <c r="EY118" s="275"/>
      <c r="EZ118" s="275"/>
      <c r="FA118" s="275"/>
      <c r="FB118" s="275"/>
      <c r="FC118" s="275"/>
      <c r="FD118" s="275"/>
      <c r="FE118" s="275"/>
      <c r="FF118" s="275"/>
      <c r="FG118" s="275"/>
      <c r="FH118" s="275"/>
      <c r="FI118" s="275"/>
      <c r="FJ118" s="275"/>
      <c r="FK118" s="275"/>
      <c r="FL118" s="275"/>
      <c r="FM118" s="275"/>
      <c r="FN118" s="275"/>
      <c r="FO118" s="275"/>
      <c r="FP118" s="275"/>
      <c r="FQ118" s="275"/>
      <c r="FR118" s="275"/>
      <c r="FS118" s="275"/>
      <c r="FT118" s="275"/>
      <c r="FU118" s="275"/>
      <c r="FV118" s="275"/>
      <c r="FW118" s="275"/>
      <c r="FX118" s="275"/>
      <c r="FY118" s="275"/>
      <c r="FZ118" s="275"/>
      <c r="GA118" s="275"/>
      <c r="GB118" s="275"/>
      <c r="GC118" s="275"/>
      <c r="GD118" s="275"/>
      <c r="GE118" s="275"/>
      <c r="GF118" s="275"/>
      <c r="GG118" s="275"/>
      <c r="GH118" s="275"/>
      <c r="GI118" s="275"/>
      <c r="GJ118" s="270"/>
      <c r="GK118" s="270"/>
      <c r="GL118" s="270"/>
      <c r="GM118" s="270"/>
      <c r="GN118" s="270"/>
      <c r="GO118" s="270"/>
      <c r="GP118" s="270"/>
      <c r="GQ118" s="270"/>
      <c r="GR118" s="270"/>
      <c r="GS118" s="270"/>
      <c r="GT118" s="270"/>
      <c r="GU118" s="270"/>
      <c r="GV118" s="270"/>
      <c r="GW118" s="270"/>
      <c r="GX118" s="270"/>
      <c r="GY118" s="270"/>
      <c r="GZ118" s="270"/>
      <c r="HA118" s="270"/>
      <c r="HB118" s="270"/>
      <c r="HC118" s="270"/>
      <c r="HD118" s="270"/>
      <c r="HE118" s="270"/>
      <c r="HF118" s="270"/>
      <c r="HG118" s="270"/>
      <c r="HH118" s="270"/>
      <c r="HI118" s="270"/>
      <c r="HJ118" s="270"/>
      <c r="HK118" s="270"/>
      <c r="HL118" s="270"/>
      <c r="HM118" s="270"/>
      <c r="HN118" s="270"/>
      <c r="HO118" s="270"/>
      <c r="HP118" s="270"/>
      <c r="HQ118" s="270"/>
      <c r="HR118" s="270"/>
      <c r="HS118" s="270"/>
      <c r="HT118" s="270"/>
      <c r="HU118" s="270"/>
      <c r="HV118" s="270"/>
      <c r="HW118" s="270"/>
      <c r="HX118" s="270"/>
      <c r="HY118" s="270"/>
      <c r="HZ118" s="270"/>
      <c r="IA118" s="270"/>
      <c r="IB118" s="270"/>
      <c r="IC118" s="270"/>
      <c r="ID118" s="270"/>
      <c r="IE118" s="270"/>
    </row>
    <row r="119" spans="1:239">
      <c r="A119" s="249" t="s">
        <v>31</v>
      </c>
      <c r="B119" s="249" t="s">
        <v>2649</v>
      </c>
      <c r="C119" s="249" t="s">
        <v>4</v>
      </c>
      <c r="D119" s="190" t="s">
        <v>2744</v>
      </c>
      <c r="E119" s="279" t="s">
        <v>21</v>
      </c>
      <c r="F119" s="279">
        <v>29</v>
      </c>
      <c r="G119" s="193"/>
      <c r="H119" s="280">
        <f>ROUND((F119*G119),2)</f>
        <v>0</v>
      </c>
    </row>
    <row r="120" spans="1:239" ht="63.75">
      <c r="A120" s="249"/>
      <c r="B120" s="249"/>
      <c r="C120" s="249" t="s">
        <v>614</v>
      </c>
      <c r="D120" s="281" t="s">
        <v>2745</v>
      </c>
      <c r="E120" s="279"/>
      <c r="F120" s="279"/>
      <c r="G120" s="225"/>
      <c r="H120" s="280"/>
    </row>
    <row r="121" spans="1:239" ht="25.5">
      <c r="A121" s="249" t="s">
        <v>31</v>
      </c>
      <c r="B121" s="249" t="s">
        <v>2649</v>
      </c>
      <c r="C121" s="249" t="s">
        <v>30</v>
      </c>
      <c r="D121" s="190" t="s">
        <v>2746</v>
      </c>
      <c r="E121" s="279" t="s">
        <v>21</v>
      </c>
      <c r="F121" s="279">
        <v>1</v>
      </c>
      <c r="G121" s="193"/>
      <c r="H121" s="280">
        <f>ROUND((F121*G121),2)</f>
        <v>0</v>
      </c>
    </row>
    <row r="122" spans="1:239" ht="25.5">
      <c r="A122" s="249" t="s">
        <v>31</v>
      </c>
      <c r="B122" s="249" t="s">
        <v>2649</v>
      </c>
      <c r="C122" s="249" t="s">
        <v>31</v>
      </c>
      <c r="D122" s="190" t="s">
        <v>2747</v>
      </c>
      <c r="E122" s="279" t="s">
        <v>21</v>
      </c>
      <c r="F122" s="279">
        <v>1</v>
      </c>
      <c r="G122" s="193"/>
      <c r="H122" s="280">
        <f>ROUND((F122*G122),2)</f>
        <v>0</v>
      </c>
    </row>
    <row r="123" spans="1:239">
      <c r="A123" s="127"/>
      <c r="B123" s="213" t="s">
        <v>2649</v>
      </c>
      <c r="C123" s="214"/>
      <c r="D123" s="215" t="s">
        <v>2748</v>
      </c>
      <c r="E123" s="216"/>
      <c r="F123" s="217"/>
      <c r="G123" s="217"/>
      <c r="H123" s="218">
        <f>SUM(H119:H122)</f>
        <v>0</v>
      </c>
    </row>
    <row r="124" spans="1:239">
      <c r="D124" s="282"/>
      <c r="G124" s="284"/>
      <c r="H124" s="285"/>
    </row>
    <row r="125" spans="1:239">
      <c r="D125" s="282"/>
      <c r="G125" s="284"/>
      <c r="H125" s="285"/>
    </row>
    <row r="126" spans="1:239" s="276" customFormat="1" ht="16.5">
      <c r="A126" s="271"/>
      <c r="B126" s="255" t="s">
        <v>2686</v>
      </c>
      <c r="C126" s="272"/>
      <c r="D126" s="257" t="s">
        <v>2652</v>
      </c>
      <c r="E126" s="288"/>
      <c r="F126" s="289"/>
      <c r="G126" s="289"/>
      <c r="H126" s="290"/>
      <c r="I126" s="270"/>
      <c r="J126" s="270"/>
      <c r="K126" s="270"/>
      <c r="L126" s="270"/>
      <c r="M126" s="270"/>
      <c r="N126" s="270"/>
      <c r="O126" s="270"/>
      <c r="P126" s="270"/>
      <c r="Q126" s="270"/>
      <c r="R126" s="270"/>
      <c r="S126" s="270"/>
      <c r="T126" s="270"/>
      <c r="U126" s="270"/>
      <c r="V126" s="270"/>
      <c r="W126" s="270"/>
      <c r="X126" s="270"/>
      <c r="Y126" s="270"/>
      <c r="Z126" s="270"/>
      <c r="AA126" s="270"/>
      <c r="AB126" s="270"/>
      <c r="AC126" s="270"/>
      <c r="AD126" s="270"/>
      <c r="AE126" s="270"/>
      <c r="AF126" s="270"/>
      <c r="AG126" s="270"/>
      <c r="AH126" s="270"/>
      <c r="AI126" s="270"/>
      <c r="AJ126" s="270"/>
      <c r="AK126" s="270"/>
      <c r="AL126" s="270"/>
      <c r="AM126" s="270"/>
      <c r="AN126" s="270"/>
      <c r="AO126" s="270"/>
      <c r="AP126" s="270"/>
      <c r="AQ126" s="270"/>
      <c r="AR126" s="270"/>
      <c r="AS126" s="270"/>
      <c r="AT126" s="270"/>
      <c r="AU126" s="270"/>
      <c r="AV126" s="270"/>
      <c r="AW126" s="270"/>
      <c r="AX126" s="270"/>
      <c r="AY126" s="270"/>
      <c r="AZ126" s="270"/>
      <c r="BA126" s="270"/>
      <c r="BB126" s="270"/>
      <c r="BC126" s="270"/>
      <c r="BD126" s="270"/>
      <c r="BE126" s="270"/>
      <c r="BF126" s="270"/>
      <c r="BG126" s="270"/>
      <c r="BH126" s="270"/>
      <c r="BI126" s="270"/>
      <c r="BJ126" s="270"/>
      <c r="BK126" s="270"/>
      <c r="BL126" s="270"/>
      <c r="BM126" s="270"/>
      <c r="BN126" s="270"/>
      <c r="BO126" s="270"/>
      <c r="BP126" s="270"/>
      <c r="BQ126" s="270"/>
      <c r="BR126" s="270"/>
      <c r="BS126" s="270"/>
      <c r="BT126" s="270"/>
      <c r="BU126" s="270"/>
      <c r="BV126" s="270"/>
      <c r="BW126" s="275"/>
      <c r="BX126" s="275"/>
      <c r="BY126" s="275"/>
      <c r="BZ126" s="275"/>
      <c r="CA126" s="275"/>
      <c r="CB126" s="275"/>
      <c r="CC126" s="275"/>
      <c r="CD126" s="275"/>
      <c r="CE126" s="275"/>
      <c r="CF126" s="275"/>
      <c r="CG126" s="275"/>
      <c r="CH126" s="275"/>
      <c r="CI126" s="275"/>
      <c r="CJ126" s="275"/>
      <c r="CK126" s="275"/>
      <c r="CL126" s="275"/>
      <c r="CM126" s="275"/>
      <c r="CN126" s="275"/>
      <c r="CO126" s="275"/>
      <c r="CP126" s="275"/>
      <c r="CQ126" s="275"/>
      <c r="CR126" s="275"/>
      <c r="CS126" s="275"/>
      <c r="CT126" s="275"/>
      <c r="CU126" s="275"/>
      <c r="CV126" s="275"/>
      <c r="CW126" s="275"/>
      <c r="CX126" s="275"/>
      <c r="CY126" s="275"/>
      <c r="CZ126" s="275"/>
      <c r="DA126" s="275"/>
      <c r="DB126" s="275"/>
      <c r="DC126" s="275"/>
      <c r="DD126" s="275"/>
      <c r="DE126" s="275"/>
      <c r="DF126" s="275"/>
      <c r="DG126" s="275"/>
      <c r="DH126" s="275"/>
      <c r="DI126" s="275"/>
      <c r="DJ126" s="275"/>
      <c r="DK126" s="275"/>
      <c r="DL126" s="275"/>
      <c r="DM126" s="275"/>
      <c r="DN126" s="275"/>
      <c r="DO126" s="275"/>
      <c r="DP126" s="275"/>
      <c r="DQ126" s="275"/>
      <c r="DR126" s="275"/>
      <c r="DS126" s="275"/>
      <c r="DT126" s="275"/>
      <c r="DU126" s="275"/>
      <c r="DV126" s="275"/>
      <c r="DW126" s="275"/>
      <c r="DX126" s="275"/>
      <c r="DY126" s="275"/>
      <c r="DZ126" s="275"/>
      <c r="EA126" s="275"/>
      <c r="EB126" s="275"/>
      <c r="EC126" s="275"/>
      <c r="ED126" s="275"/>
      <c r="EE126" s="275"/>
      <c r="EF126" s="275"/>
      <c r="EG126" s="275"/>
      <c r="EH126" s="275"/>
      <c r="EI126" s="275"/>
      <c r="EJ126" s="275"/>
      <c r="EK126" s="275"/>
      <c r="EL126" s="275"/>
      <c r="EM126" s="275"/>
      <c r="EN126" s="275"/>
      <c r="EO126" s="275"/>
      <c r="EP126" s="275"/>
      <c r="EQ126" s="275"/>
      <c r="ER126" s="275"/>
      <c r="ES126" s="275"/>
      <c r="ET126" s="275"/>
      <c r="EU126" s="275"/>
      <c r="EV126" s="275"/>
      <c r="EW126" s="275"/>
      <c r="EX126" s="275"/>
      <c r="EY126" s="275"/>
      <c r="EZ126" s="275"/>
      <c r="FA126" s="275"/>
      <c r="FB126" s="275"/>
      <c r="FC126" s="275"/>
      <c r="FD126" s="275"/>
      <c r="FE126" s="275"/>
      <c r="FF126" s="275"/>
      <c r="FG126" s="275"/>
      <c r="FH126" s="275"/>
      <c r="FI126" s="275"/>
      <c r="FJ126" s="275"/>
      <c r="FK126" s="275"/>
      <c r="FL126" s="275"/>
      <c r="FM126" s="275"/>
      <c r="FN126" s="275"/>
      <c r="FO126" s="275"/>
      <c r="FP126" s="275"/>
      <c r="FQ126" s="275"/>
      <c r="FR126" s="275"/>
      <c r="FS126" s="275"/>
      <c r="FT126" s="275"/>
      <c r="FU126" s="275"/>
      <c r="FV126" s="275"/>
      <c r="FW126" s="275"/>
      <c r="FX126" s="275"/>
      <c r="FY126" s="275"/>
      <c r="FZ126" s="275"/>
      <c r="GA126" s="275"/>
      <c r="GB126" s="275"/>
      <c r="GC126" s="275"/>
      <c r="GD126" s="275"/>
      <c r="GE126" s="275"/>
      <c r="GF126" s="275"/>
      <c r="GG126" s="275"/>
      <c r="GH126" s="275"/>
      <c r="GI126" s="275"/>
      <c r="GJ126" s="270"/>
      <c r="GK126" s="270"/>
      <c r="GL126" s="270"/>
      <c r="GM126" s="270"/>
      <c r="GN126" s="270"/>
      <c r="GO126" s="270"/>
      <c r="GP126" s="270"/>
      <c r="GQ126" s="270"/>
      <c r="GR126" s="270"/>
      <c r="GS126" s="270"/>
      <c r="GT126" s="270"/>
      <c r="GU126" s="270"/>
      <c r="GV126" s="270"/>
      <c r="GW126" s="270"/>
      <c r="GX126" s="270"/>
      <c r="GY126" s="270"/>
      <c r="GZ126" s="270"/>
      <c r="HA126" s="270"/>
      <c r="HB126" s="270"/>
      <c r="HC126" s="270"/>
      <c r="HD126" s="270"/>
      <c r="HE126" s="270"/>
      <c r="HF126" s="270"/>
      <c r="HG126" s="270"/>
      <c r="HH126" s="270"/>
      <c r="HI126" s="270"/>
      <c r="HJ126" s="270"/>
      <c r="HK126" s="270"/>
      <c r="HL126" s="270"/>
      <c r="HM126" s="270"/>
      <c r="HN126" s="270"/>
      <c r="HO126" s="270"/>
      <c r="HP126" s="270"/>
      <c r="HQ126" s="270"/>
      <c r="HR126" s="270"/>
      <c r="HS126" s="270"/>
      <c r="HT126" s="270"/>
      <c r="HU126" s="270"/>
      <c r="HV126" s="270"/>
      <c r="HW126" s="270"/>
      <c r="HX126" s="270"/>
      <c r="HY126" s="270"/>
      <c r="HZ126" s="270"/>
      <c r="IA126" s="270"/>
      <c r="IB126" s="270"/>
      <c r="IC126" s="270"/>
      <c r="ID126" s="270"/>
      <c r="IE126" s="270"/>
    </row>
    <row r="128" spans="1:239" ht="51">
      <c r="A128" s="259" t="s">
        <v>31</v>
      </c>
      <c r="B128" s="127" t="s">
        <v>2686</v>
      </c>
      <c r="C128" s="259" t="s">
        <v>4</v>
      </c>
      <c r="D128" s="230" t="s">
        <v>2749</v>
      </c>
      <c r="E128" s="286" t="s">
        <v>488</v>
      </c>
      <c r="F128" s="244">
        <v>140</v>
      </c>
      <c r="G128" s="193"/>
      <c r="H128" s="194">
        <f>ROUND((F128*G128),2)</f>
        <v>0</v>
      </c>
    </row>
    <row r="129" spans="1:8" ht="25.5">
      <c r="A129" s="259" t="s">
        <v>31</v>
      </c>
      <c r="B129" s="127" t="s">
        <v>2686</v>
      </c>
      <c r="C129" s="259" t="s">
        <v>30</v>
      </c>
      <c r="D129" s="230" t="s">
        <v>2750</v>
      </c>
      <c r="E129" s="286" t="s">
        <v>488</v>
      </c>
      <c r="F129" s="244">
        <v>100</v>
      </c>
      <c r="G129" s="193"/>
      <c r="H129" s="194">
        <f t="shared" ref="H129:H134" si="3">ROUND((F129*G129),2)</f>
        <v>0</v>
      </c>
    </row>
    <row r="130" spans="1:8">
      <c r="A130" s="259" t="s">
        <v>31</v>
      </c>
      <c r="B130" s="127" t="s">
        <v>2686</v>
      </c>
      <c r="C130" s="259" t="s">
        <v>31</v>
      </c>
      <c r="D130" s="230" t="s">
        <v>2751</v>
      </c>
      <c r="E130" s="286" t="s">
        <v>21</v>
      </c>
      <c r="F130" s="457">
        <v>8</v>
      </c>
      <c r="G130" s="193"/>
      <c r="H130" s="194">
        <f t="shared" si="3"/>
        <v>0</v>
      </c>
    </row>
    <row r="131" spans="1:8">
      <c r="A131" s="259" t="s">
        <v>31</v>
      </c>
      <c r="B131" s="127" t="s">
        <v>2686</v>
      </c>
      <c r="C131" s="259" t="s">
        <v>32</v>
      </c>
      <c r="D131" s="230" t="s">
        <v>2752</v>
      </c>
      <c r="E131" s="286" t="s">
        <v>21</v>
      </c>
      <c r="F131" s="457">
        <v>20</v>
      </c>
      <c r="G131" s="193"/>
      <c r="H131" s="194">
        <f t="shared" si="3"/>
        <v>0</v>
      </c>
    </row>
    <row r="132" spans="1:8">
      <c r="A132" s="259" t="s">
        <v>31</v>
      </c>
      <c r="B132" s="127" t="s">
        <v>2686</v>
      </c>
      <c r="C132" s="259" t="s">
        <v>33</v>
      </c>
      <c r="D132" s="230" t="s">
        <v>2753</v>
      </c>
      <c r="E132" s="286" t="s">
        <v>21</v>
      </c>
      <c r="F132" s="457">
        <v>10</v>
      </c>
      <c r="G132" s="193"/>
      <c r="H132" s="194">
        <f t="shared" si="3"/>
        <v>0</v>
      </c>
    </row>
    <row r="133" spans="1:8">
      <c r="A133" s="259" t="s">
        <v>31</v>
      </c>
      <c r="B133" s="127" t="s">
        <v>2686</v>
      </c>
      <c r="C133" s="259" t="s">
        <v>35</v>
      </c>
      <c r="D133" s="230" t="s">
        <v>2754</v>
      </c>
      <c r="E133" s="286" t="s">
        <v>21</v>
      </c>
      <c r="F133" s="457">
        <v>4</v>
      </c>
      <c r="G133" s="193"/>
      <c r="H133" s="194">
        <f t="shared" si="3"/>
        <v>0</v>
      </c>
    </row>
    <row r="134" spans="1:8" ht="25.5">
      <c r="A134" s="259" t="s">
        <v>31</v>
      </c>
      <c r="B134" s="127" t="s">
        <v>2686</v>
      </c>
      <c r="C134" s="259" t="s">
        <v>53</v>
      </c>
      <c r="D134" s="230" t="s">
        <v>2755</v>
      </c>
      <c r="E134" s="286" t="s">
        <v>26</v>
      </c>
      <c r="F134" s="457">
        <v>8</v>
      </c>
      <c r="G134" s="193"/>
      <c r="H134" s="194">
        <f t="shared" si="3"/>
        <v>0</v>
      </c>
    </row>
    <row r="135" spans="1:8">
      <c r="A135" s="259"/>
      <c r="B135" s="213" t="s">
        <v>2686</v>
      </c>
      <c r="C135" s="214"/>
      <c r="D135" s="215" t="s">
        <v>2756</v>
      </c>
      <c r="E135" s="216"/>
      <c r="F135" s="217"/>
      <c r="G135" s="217"/>
      <c r="H135" s="218">
        <f>SUM(H128:H134)</f>
        <v>0</v>
      </c>
    </row>
  </sheetData>
  <sheetProtection algorithmName="SHA-512" hashValue="yDzIDXurVkbtxwo3XUtTOgNyYHQLLpGs6NYtKiLK6T3ME0xrZdMarYbFbxLEwSi/1V9wsJckS+LHa/ct3EkAxw==" saltValue="n9LzwPRzhjURx7ZK7fQQMw==" spinCount="100000" sheet="1" selectLockedCells="1"/>
  <mergeCells count="14">
    <mergeCell ref="G12:H12"/>
    <mergeCell ref="A1:F1"/>
    <mergeCell ref="G8:H8"/>
    <mergeCell ref="G9:H9"/>
    <mergeCell ref="G10:H10"/>
    <mergeCell ref="G11:H11"/>
    <mergeCell ref="G19:H19"/>
    <mergeCell ref="A25:C25"/>
    <mergeCell ref="G13:H13"/>
    <mergeCell ref="G14:H14"/>
    <mergeCell ref="G15:H15"/>
    <mergeCell ref="G16:H16"/>
    <mergeCell ref="G17:H17"/>
    <mergeCell ref="G18:H18"/>
  </mergeCells>
  <conditionalFormatting sqref="G2:G3">
    <cfRule type="cellIs" dxfId="1" priority="3" stopIfTrue="1" operator="equal">
      <formula>0</formula>
    </cfRule>
    <cfRule type="cellIs" priority="4" stopIfTrue="1" operator="equal">
      <formula>0</formula>
    </cfRule>
  </conditionalFormatting>
  <conditionalFormatting sqref="H2:H3">
    <cfRule type="cellIs" dxfId="0" priority="1" stopIfTrue="1" operator="equal">
      <formula>0</formula>
    </cfRule>
    <cfRule type="cellIs" priority="2" stopIfTrue="1" operator="equal">
      <formula>0</formula>
    </cfRule>
  </conditionalFormatting>
  <hyperlinks>
    <hyperlink ref="D107" location="10" display="Zemeljska dela" xr:uid="{47404922-5FBE-4018-BCC9-24C8C7B78B33}"/>
    <hyperlink ref="D117" location="10" display="Zemeljska dela" xr:uid="{C8B6C413-8941-4AB8-8C70-A0ADC68953B8}"/>
    <hyperlink ref="D25" location="10" display="Pripravljalna dela na gradbišču" xr:uid="{6EA941F2-C7B1-4B95-81BB-EC95598CD080}"/>
    <hyperlink ref="D27" location="10" display="Pripravljalna dela na gradbišču" xr:uid="{66DB3DF9-B1F6-48EC-8783-0293E0D7804E}"/>
    <hyperlink ref="D56" location="10" display="Pripravljalna dela na gradbišču" xr:uid="{E7CA91E3-995C-49A5-A51D-C2BB6303ECF8}"/>
    <hyperlink ref="D126" location="10" display="Zemeljska dela" xr:uid="{A8BD2904-E434-4722-9A7D-0EA5B583F4AB}"/>
    <hyperlink ref="D65" location="10" display="Pripravljalna dela na gradbišču" xr:uid="{7555BC73-A4F5-4133-A5BC-29138061A7F4}"/>
    <hyperlink ref="D81" location="10" display="Pripravljalna dela na gradbišču" xr:uid="{428E097F-F32E-4F0C-8C3A-07893FE58C30}"/>
  </hyperlinks>
  <pageMargins left="0.39370078740157483" right="0.39370078740157483" top="0.98425196850393704" bottom="0.39370078740157483" header="0.31496062992125984" footer="0.11811023622047245"/>
  <pageSetup paperSize="9" fitToHeight="0" orientation="landscape" r:id="rId1"/>
  <headerFooter>
    <oddHeader>&amp;L&amp;"Arial,Krepko poševno"&amp;8investitor: MOL&amp;C&amp;"Arial,Krepko poševno"&amp;8&amp;F&amp;R&amp;"Arial,Krepko poševno"&amp;8objekt: KOPALIŠČE ILIRIJA</oddHeader>
    <oddFooter>&amp;L&amp;"-,Krepko ležeče"&amp;8&amp;A&amp;C&amp;"-,Krepko ležeče"&amp;9&amp;G&amp;R&amp;"-,Krepko ležeče"&amp;P&amp;"-,Ležeče"&amp;9/&amp;N</oddFooter>
  </headerFooter>
  <rowBreaks count="5" manualBreakCount="5">
    <brk id="24" max="16" man="1"/>
    <brk id="55" max="16383" man="1"/>
    <brk id="80" max="16383" man="1"/>
    <brk id="106" max="16383" man="1"/>
    <brk id="125"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V303"/>
  <sheetViews>
    <sheetView view="pageBreakPreview" zoomScaleNormal="100" zoomScaleSheetLayoutView="100" workbookViewId="0">
      <pane ySplit="1" topLeftCell="A28" activePane="bottomLeft" state="frozen"/>
      <selection activeCell="B5" sqref="B5"/>
      <selection pane="bottomLeft" activeCell="E31" sqref="E31"/>
    </sheetView>
  </sheetViews>
  <sheetFormatPr defaultRowHeight="12.75"/>
  <cols>
    <col min="1" max="1" width="13.7109375" style="302" customWidth="1"/>
    <col min="2" max="2" width="70.7109375" style="302" customWidth="1"/>
    <col min="3" max="3" width="5.7109375" style="405" customWidth="1"/>
    <col min="4" max="4" width="11.7109375" style="406" customWidth="1"/>
    <col min="5" max="5" width="12.7109375" style="406" customWidth="1"/>
    <col min="6" max="6" width="18.7109375" style="339" customWidth="1"/>
    <col min="7" max="16384" width="9.140625" style="302"/>
  </cols>
  <sheetData>
    <row r="1" spans="1:6" s="301" customFormat="1" ht="13.5" thickBot="1">
      <c r="A1" s="76" t="s">
        <v>0</v>
      </c>
      <c r="B1" s="77" t="s">
        <v>1</v>
      </c>
      <c r="C1" s="77" t="s">
        <v>2</v>
      </c>
      <c r="D1" s="78" t="s">
        <v>3</v>
      </c>
      <c r="E1" s="79" t="s">
        <v>28</v>
      </c>
      <c r="F1" s="80" t="s">
        <v>29</v>
      </c>
    </row>
    <row r="2" spans="1:6" ht="15.75">
      <c r="A2" s="1" t="s">
        <v>35</v>
      </c>
      <c r="B2" s="1" t="s">
        <v>57</v>
      </c>
      <c r="C2" s="2"/>
      <c r="D2" s="48" t="s">
        <v>5</v>
      </c>
      <c r="E2" s="407"/>
      <c r="F2" s="4"/>
    </row>
    <row r="3" spans="1:6" ht="15">
      <c r="A3" s="40" t="s">
        <v>48</v>
      </c>
      <c r="B3" s="40" t="s">
        <v>699</v>
      </c>
      <c r="C3" s="41"/>
      <c r="D3" s="52"/>
      <c r="E3" s="408"/>
      <c r="F3" s="46"/>
    </row>
    <row r="4" spans="1:6" ht="15">
      <c r="A4" s="5"/>
      <c r="B4" s="6"/>
      <c r="C4" s="7"/>
      <c r="D4" s="49"/>
      <c r="E4" s="409"/>
      <c r="F4" s="8"/>
    </row>
    <row r="5" spans="1:6" ht="15.75">
      <c r="A5" s="303"/>
      <c r="B5" s="303" t="s">
        <v>6</v>
      </c>
      <c r="C5" s="9"/>
      <c r="D5" s="50"/>
      <c r="E5" s="410"/>
      <c r="F5" s="10"/>
    </row>
    <row r="6" spans="1:6" ht="14.25">
      <c r="A6" s="304"/>
      <c r="B6" s="304"/>
      <c r="C6" s="11"/>
      <c r="D6" s="51"/>
      <c r="E6" s="411"/>
      <c r="F6" s="12"/>
    </row>
    <row r="7" spans="1:6" s="305" customFormat="1" ht="15">
      <c r="A7" s="81" t="s">
        <v>49</v>
      </c>
      <c r="B7" s="81" t="s">
        <v>94</v>
      </c>
      <c r="C7" s="82"/>
      <c r="D7" s="83"/>
      <c r="E7" s="412"/>
      <c r="F7" s="84">
        <f>F18</f>
        <v>0</v>
      </c>
    </row>
    <row r="8" spans="1:6" s="305" customFormat="1" ht="15">
      <c r="A8" s="13" t="s">
        <v>50</v>
      </c>
      <c r="B8" s="13" t="s">
        <v>95</v>
      </c>
      <c r="C8" s="14"/>
      <c r="D8" s="53"/>
      <c r="E8" s="413"/>
      <c r="F8" s="15">
        <f>F86</f>
        <v>0</v>
      </c>
    </row>
    <row r="9" spans="1:6" s="305" customFormat="1" ht="15">
      <c r="A9" s="81" t="s">
        <v>51</v>
      </c>
      <c r="B9" s="81" t="s">
        <v>96</v>
      </c>
      <c r="C9" s="82"/>
      <c r="D9" s="83"/>
      <c r="E9" s="412"/>
      <c r="F9" s="84">
        <f>F168</f>
        <v>0</v>
      </c>
    </row>
    <row r="10" spans="1:6" s="305" customFormat="1" ht="15">
      <c r="A10" s="13" t="s">
        <v>52</v>
      </c>
      <c r="B10" s="13" t="s">
        <v>97</v>
      </c>
      <c r="C10" s="14"/>
      <c r="D10" s="53"/>
      <c r="E10" s="413"/>
      <c r="F10" s="15">
        <f>F218</f>
        <v>0</v>
      </c>
    </row>
    <row r="11" spans="1:6" s="305" customFormat="1" ht="15">
      <c r="A11" s="81" t="s">
        <v>88</v>
      </c>
      <c r="B11" s="81" t="s">
        <v>1500</v>
      </c>
      <c r="C11" s="82"/>
      <c r="D11" s="83"/>
      <c r="E11" s="412"/>
      <c r="F11" s="84">
        <f>F239</f>
        <v>0</v>
      </c>
    </row>
    <row r="12" spans="1:6" ht="30.75" thickBot="1">
      <c r="A12" s="69" t="s">
        <v>48</v>
      </c>
      <c r="B12" s="70" t="s">
        <v>700</v>
      </c>
      <c r="C12" s="71"/>
      <c r="D12" s="72"/>
      <c r="E12" s="415"/>
      <c r="F12" s="73">
        <f>SUM(F7:F11)</f>
        <v>0</v>
      </c>
    </row>
    <row r="13" spans="1:6" ht="15.75">
      <c r="A13" s="18"/>
      <c r="B13" s="18"/>
      <c r="C13" s="9"/>
      <c r="D13" s="50"/>
      <c r="E13" s="410"/>
      <c r="F13" s="10"/>
    </row>
    <row r="14" spans="1:6" ht="15.75">
      <c r="A14" s="18"/>
      <c r="B14" s="18"/>
      <c r="C14" s="9"/>
      <c r="D14" s="50"/>
      <c r="E14" s="410"/>
      <c r="F14" s="10"/>
    </row>
    <row r="15" spans="1:6" ht="15.75">
      <c r="A15" s="19"/>
      <c r="B15" s="19"/>
      <c r="C15" s="11"/>
      <c r="D15" s="51"/>
      <c r="E15" s="411"/>
      <c r="F15" s="12"/>
    </row>
    <row r="16" spans="1:6" ht="15.75">
      <c r="A16" s="1" t="s">
        <v>35</v>
      </c>
      <c r="B16" s="1" t="s">
        <v>57</v>
      </c>
      <c r="C16" s="2"/>
      <c r="D16" s="48" t="s">
        <v>5</v>
      </c>
      <c r="E16" s="407"/>
      <c r="F16" s="4"/>
    </row>
    <row r="17" spans="1:19" ht="15">
      <c r="A17" s="40" t="s">
        <v>48</v>
      </c>
      <c r="B17" s="40" t="s">
        <v>701</v>
      </c>
      <c r="C17" s="41"/>
      <c r="D17" s="52" t="s">
        <v>5</v>
      </c>
      <c r="E17" s="408"/>
      <c r="F17" s="46"/>
    </row>
    <row r="18" spans="1:19" ht="15">
      <c r="A18" s="37" t="s">
        <v>49</v>
      </c>
      <c r="B18" s="37" t="s">
        <v>94</v>
      </c>
      <c r="C18" s="38"/>
      <c r="D18" s="55" t="s">
        <v>5</v>
      </c>
      <c r="E18" s="416"/>
      <c r="F18" s="43">
        <f>F29+F32+F35+F53+F60+F63+F75</f>
        <v>0</v>
      </c>
    </row>
    <row r="19" spans="1:19">
      <c r="A19" s="44" t="s">
        <v>702</v>
      </c>
      <c r="B19" s="44" t="s">
        <v>11</v>
      </c>
      <c r="C19" s="36"/>
      <c r="D19" s="56"/>
      <c r="E19" s="417"/>
      <c r="F19" s="67"/>
    </row>
    <row r="20" spans="1:19" s="308" customFormat="1" ht="25.5">
      <c r="A20" s="306" t="s">
        <v>703</v>
      </c>
      <c r="B20" s="307" t="s">
        <v>106</v>
      </c>
      <c r="C20" s="21"/>
      <c r="D20" s="68"/>
      <c r="E20" s="418"/>
      <c r="F20" s="31"/>
    </row>
    <row r="21" spans="1:19" s="308" customFormat="1" ht="36">
      <c r="A21" s="26" t="s">
        <v>704</v>
      </c>
      <c r="B21" s="309" t="s">
        <v>23</v>
      </c>
      <c r="C21" s="21"/>
      <c r="D21" s="68"/>
      <c r="E21" s="418"/>
      <c r="F21" s="31"/>
    </row>
    <row r="22" spans="1:19" s="308" customFormat="1" ht="36">
      <c r="A22" s="26" t="s">
        <v>705</v>
      </c>
      <c r="B22" s="309" t="s">
        <v>1045</v>
      </c>
      <c r="C22" s="21"/>
      <c r="D22" s="68"/>
      <c r="E22" s="418"/>
      <c r="F22" s="31"/>
    </row>
    <row r="23" spans="1:19" s="308" customFormat="1">
      <c r="A23" s="306" t="s">
        <v>706</v>
      </c>
      <c r="B23" s="307" t="s">
        <v>15</v>
      </c>
      <c r="C23" s="21"/>
      <c r="D23" s="68"/>
      <c r="E23" s="418"/>
      <c r="F23" s="31"/>
    </row>
    <row r="24" spans="1:19" s="308" customFormat="1" ht="60">
      <c r="A24" s="26" t="s">
        <v>707</v>
      </c>
      <c r="B24" s="309" t="s">
        <v>16</v>
      </c>
      <c r="C24" s="21"/>
      <c r="D24" s="68"/>
      <c r="E24" s="418"/>
      <c r="F24" s="31"/>
      <c r="J24" s="426"/>
    </row>
    <row r="25" spans="1:19" s="308" customFormat="1" ht="25.5">
      <c r="A25" s="306" t="s">
        <v>708</v>
      </c>
      <c r="B25" s="307" t="s">
        <v>112</v>
      </c>
      <c r="C25" s="21"/>
      <c r="D25" s="68"/>
      <c r="E25" s="418"/>
      <c r="F25" s="31"/>
    </row>
    <row r="26" spans="1:19" s="308" customFormat="1" ht="48">
      <c r="A26" s="26" t="s">
        <v>709</v>
      </c>
      <c r="B26" s="309" t="s">
        <v>114</v>
      </c>
      <c r="C26" s="21"/>
      <c r="D26" s="68"/>
      <c r="E26" s="418"/>
      <c r="F26" s="31"/>
    </row>
    <row r="27" spans="1:19" s="308" customFormat="1">
      <c r="A27" s="306" t="s">
        <v>710</v>
      </c>
      <c r="B27" s="307" t="s">
        <v>12</v>
      </c>
      <c r="C27" s="21"/>
      <c r="D27" s="68"/>
      <c r="E27" s="418"/>
      <c r="F27" s="31"/>
    </row>
    <row r="28" spans="1:19" s="308" customFormat="1" ht="108">
      <c r="A28" s="26" t="s">
        <v>711</v>
      </c>
      <c r="B28" s="309" t="s">
        <v>1046</v>
      </c>
      <c r="C28" s="21"/>
      <c r="D28" s="68"/>
      <c r="E28" s="418"/>
      <c r="F28" s="31"/>
    </row>
    <row r="29" spans="1:19" s="30" customFormat="1">
      <c r="A29" s="44" t="s">
        <v>712</v>
      </c>
      <c r="B29" s="44" t="s">
        <v>118</v>
      </c>
      <c r="C29" s="36"/>
      <c r="D29" s="56"/>
      <c r="E29" s="417"/>
      <c r="F29" s="67">
        <f>SUM(F30:F31)</f>
        <v>0</v>
      </c>
      <c r="G29" s="427"/>
      <c r="H29" s="428"/>
      <c r="I29" s="428"/>
      <c r="J29" s="27"/>
      <c r="K29" s="28"/>
      <c r="L29" s="28"/>
      <c r="M29" s="29"/>
      <c r="O29" s="29"/>
      <c r="P29" s="29"/>
      <c r="Q29" s="29"/>
      <c r="S29" s="29"/>
    </row>
    <row r="30" spans="1:19" s="308" customFormat="1" ht="140.25">
      <c r="A30" s="307" t="s">
        <v>713</v>
      </c>
      <c r="B30" s="307" t="s">
        <v>119</v>
      </c>
      <c r="C30" s="21"/>
      <c r="D30" s="68"/>
      <c r="E30" s="418"/>
      <c r="F30" s="31"/>
    </row>
    <row r="31" spans="1:19" s="308" customFormat="1" ht="108">
      <c r="A31" s="26" t="s">
        <v>714</v>
      </c>
      <c r="B31" s="32" t="s">
        <v>2508</v>
      </c>
      <c r="C31" s="33" t="s">
        <v>13</v>
      </c>
      <c r="D31" s="310">
        <v>1238</v>
      </c>
      <c r="E31" s="425"/>
      <c r="F31" s="25">
        <f t="shared" ref="F31" si="0">+D31*E31</f>
        <v>0</v>
      </c>
    </row>
    <row r="32" spans="1:19" s="30" customFormat="1">
      <c r="A32" s="44" t="s">
        <v>715</v>
      </c>
      <c r="B32" s="44" t="s">
        <v>121</v>
      </c>
      <c r="C32" s="36"/>
      <c r="D32" s="56"/>
      <c r="E32" s="417"/>
      <c r="F32" s="67">
        <f>SUM(F33:F34)</f>
        <v>0</v>
      </c>
      <c r="G32" s="427"/>
      <c r="H32" s="428"/>
      <c r="I32" s="428"/>
      <c r="J32" s="27"/>
      <c r="K32" s="28"/>
      <c r="L32" s="28"/>
      <c r="M32" s="29"/>
      <c r="O32" s="29"/>
      <c r="P32" s="29"/>
      <c r="Q32" s="29"/>
      <c r="S32" s="29"/>
    </row>
    <row r="33" spans="1:19" s="308" customFormat="1">
      <c r="A33" s="311" t="s">
        <v>716</v>
      </c>
      <c r="B33" s="312" t="s">
        <v>125</v>
      </c>
      <c r="C33" s="21"/>
      <c r="D33" s="68"/>
      <c r="E33" s="419"/>
      <c r="F33" s="31"/>
    </row>
    <row r="34" spans="1:19" s="308" customFormat="1" ht="36">
      <c r="A34" s="35" t="s">
        <v>717</v>
      </c>
      <c r="B34" s="32" t="s">
        <v>718</v>
      </c>
      <c r="C34" s="33" t="s">
        <v>14</v>
      </c>
      <c r="D34" s="315">
        <v>670</v>
      </c>
      <c r="E34" s="425"/>
      <c r="F34" s="25">
        <f>+D34*E34</f>
        <v>0</v>
      </c>
    </row>
    <row r="35" spans="1:19" s="30" customFormat="1">
      <c r="A35" s="44" t="s">
        <v>719</v>
      </c>
      <c r="B35" s="44" t="s">
        <v>127</v>
      </c>
      <c r="C35" s="36"/>
      <c r="D35" s="56"/>
      <c r="E35" s="417"/>
      <c r="F35" s="67">
        <f>SUM(F36:F52)</f>
        <v>0</v>
      </c>
      <c r="G35" s="427"/>
      <c r="H35" s="428"/>
      <c r="I35" s="428"/>
      <c r="J35" s="27"/>
      <c r="K35" s="28"/>
      <c r="L35" s="28"/>
      <c r="M35" s="29"/>
      <c r="O35" s="29"/>
      <c r="P35" s="29"/>
      <c r="Q35" s="29"/>
      <c r="S35" s="29"/>
    </row>
    <row r="36" spans="1:19" s="308" customFormat="1">
      <c r="A36" s="306" t="s">
        <v>2412</v>
      </c>
      <c r="B36" s="307" t="s">
        <v>1630</v>
      </c>
      <c r="C36" s="21"/>
      <c r="D36" s="68"/>
      <c r="E36" s="418"/>
      <c r="F36" s="31"/>
    </row>
    <row r="37" spans="1:19" s="308" customFormat="1" ht="108">
      <c r="A37" s="26" t="s">
        <v>2413</v>
      </c>
      <c r="B37" s="309" t="s">
        <v>1632</v>
      </c>
      <c r="C37" s="21"/>
      <c r="D37" s="68"/>
      <c r="E37" s="418"/>
      <c r="F37" s="31"/>
      <c r="J37" s="426"/>
    </row>
    <row r="38" spans="1:19" s="308" customFormat="1" ht="48">
      <c r="A38" s="26" t="s">
        <v>2414</v>
      </c>
      <c r="B38" s="309" t="s">
        <v>1634</v>
      </c>
      <c r="C38" s="21"/>
      <c r="D38" s="68"/>
      <c r="E38" s="418"/>
      <c r="F38" s="31"/>
      <c r="J38" s="426"/>
    </row>
    <row r="39" spans="1:19" s="308" customFormat="1" ht="132">
      <c r="A39" s="26" t="s">
        <v>2415</v>
      </c>
      <c r="B39" s="309" t="s">
        <v>1636</v>
      </c>
      <c r="C39" s="21"/>
      <c r="D39" s="68"/>
      <c r="E39" s="418"/>
      <c r="F39" s="31"/>
      <c r="J39" s="426"/>
    </row>
    <row r="40" spans="1:19" s="308" customFormat="1" ht="48">
      <c r="A40" s="26" t="s">
        <v>2583</v>
      </c>
      <c r="B40" s="309" t="s">
        <v>2550</v>
      </c>
      <c r="C40" s="21"/>
      <c r="D40" s="68"/>
      <c r="E40" s="420"/>
      <c r="F40" s="31"/>
      <c r="J40" s="426"/>
    </row>
    <row r="41" spans="1:19" s="308" customFormat="1" ht="120">
      <c r="A41" s="26" t="s">
        <v>2584</v>
      </c>
      <c r="B41" s="313" t="s">
        <v>19</v>
      </c>
      <c r="C41" s="21"/>
      <c r="D41" s="68"/>
      <c r="E41" s="420"/>
      <c r="F41" s="31"/>
      <c r="J41" s="426"/>
    </row>
    <row r="42" spans="1:19" s="308" customFormat="1" ht="25.5">
      <c r="A42" s="311" t="s">
        <v>720</v>
      </c>
      <c r="B42" s="312" t="s">
        <v>129</v>
      </c>
      <c r="C42" s="21"/>
      <c r="D42" s="68"/>
      <c r="E42" s="419"/>
      <c r="F42" s="31"/>
    </row>
    <row r="43" spans="1:19" s="308" customFormat="1" ht="24">
      <c r="A43" s="26" t="s">
        <v>721</v>
      </c>
      <c r="B43" s="32" t="s">
        <v>2509</v>
      </c>
      <c r="C43" s="33" t="s">
        <v>13</v>
      </c>
      <c r="D43" s="310">
        <v>2</v>
      </c>
      <c r="E43" s="425"/>
      <c r="F43" s="25">
        <f t="shared" ref="F43:F49" si="1">+D43*E43</f>
        <v>0</v>
      </c>
    </row>
    <row r="44" spans="1:19" s="308" customFormat="1" ht="192">
      <c r="A44" s="26" t="s">
        <v>722</v>
      </c>
      <c r="B44" s="314" t="s">
        <v>2510</v>
      </c>
      <c r="C44" s="33" t="s">
        <v>13</v>
      </c>
      <c r="D44" s="310">
        <v>582</v>
      </c>
      <c r="E44" s="425"/>
      <c r="F44" s="25">
        <f t="shared" si="1"/>
        <v>0</v>
      </c>
    </row>
    <row r="45" spans="1:19" s="308" customFormat="1">
      <c r="A45" s="26" t="s">
        <v>723</v>
      </c>
      <c r="B45" s="32" t="s">
        <v>724</v>
      </c>
      <c r="C45" s="33" t="s">
        <v>14</v>
      </c>
      <c r="D45" s="310">
        <v>50</v>
      </c>
      <c r="E45" s="425"/>
      <c r="F45" s="25">
        <f t="shared" si="1"/>
        <v>0</v>
      </c>
    </row>
    <row r="46" spans="1:19" s="308" customFormat="1" ht="36">
      <c r="A46" s="26" t="s">
        <v>725</v>
      </c>
      <c r="B46" s="32" t="s">
        <v>2416</v>
      </c>
      <c r="C46" s="33" t="s">
        <v>20</v>
      </c>
      <c r="D46" s="310">
        <v>69840</v>
      </c>
      <c r="E46" s="425"/>
      <c r="F46" s="25">
        <f t="shared" si="1"/>
        <v>0</v>
      </c>
    </row>
    <row r="47" spans="1:19" s="308" customFormat="1" ht="96">
      <c r="A47" s="26" t="s">
        <v>726</v>
      </c>
      <c r="B47" s="314" t="s">
        <v>1638</v>
      </c>
      <c r="C47" s="33" t="s">
        <v>25</v>
      </c>
      <c r="D47" s="315">
        <v>200</v>
      </c>
      <c r="E47" s="425"/>
      <c r="F47" s="25">
        <f t="shared" si="1"/>
        <v>0</v>
      </c>
    </row>
    <row r="48" spans="1:19" s="308" customFormat="1" ht="60">
      <c r="A48" s="26" t="s">
        <v>727</v>
      </c>
      <c r="B48" s="314" t="s">
        <v>728</v>
      </c>
      <c r="C48" s="33" t="s">
        <v>25</v>
      </c>
      <c r="D48" s="315">
        <v>480</v>
      </c>
      <c r="E48" s="425"/>
      <c r="F48" s="25">
        <f t="shared" si="1"/>
        <v>0</v>
      </c>
    </row>
    <row r="49" spans="1:19" s="308" customFormat="1" ht="84">
      <c r="A49" s="26" t="s">
        <v>729</v>
      </c>
      <c r="B49" s="314" t="s">
        <v>135</v>
      </c>
      <c r="C49" s="33" t="s">
        <v>25</v>
      </c>
      <c r="D49" s="315">
        <v>703</v>
      </c>
      <c r="E49" s="425"/>
      <c r="F49" s="25">
        <f t="shared" si="1"/>
        <v>0</v>
      </c>
    </row>
    <row r="50" spans="1:19" s="308" customFormat="1" ht="48">
      <c r="A50" s="26" t="s">
        <v>730</v>
      </c>
      <c r="B50" s="32" t="s">
        <v>731</v>
      </c>
      <c r="C50" s="33" t="s">
        <v>25</v>
      </c>
      <c r="D50" s="315">
        <v>738</v>
      </c>
      <c r="E50" s="425"/>
      <c r="F50" s="25">
        <f>+D50*E50</f>
        <v>0</v>
      </c>
    </row>
    <row r="51" spans="1:19" s="308" customFormat="1" ht="25.5">
      <c r="A51" s="311" t="s">
        <v>732</v>
      </c>
      <c r="B51" s="312" t="s">
        <v>129</v>
      </c>
      <c r="C51" s="21"/>
      <c r="D51" s="68"/>
      <c r="E51" s="419"/>
      <c r="F51" s="31"/>
    </row>
    <row r="52" spans="1:19" s="308" customFormat="1" ht="36">
      <c r="A52" s="26" t="s">
        <v>733</v>
      </c>
      <c r="B52" s="32" t="s">
        <v>2511</v>
      </c>
      <c r="C52" s="33" t="s">
        <v>13</v>
      </c>
      <c r="D52" s="310">
        <v>80</v>
      </c>
      <c r="E52" s="425"/>
      <c r="F52" s="25">
        <f t="shared" ref="F52" si="2">+D52*E52</f>
        <v>0</v>
      </c>
    </row>
    <row r="53" spans="1:19" s="30" customFormat="1">
      <c r="A53" s="44" t="s">
        <v>734</v>
      </c>
      <c r="B53" s="44" t="s">
        <v>138</v>
      </c>
      <c r="C53" s="36"/>
      <c r="D53" s="56"/>
      <c r="E53" s="417"/>
      <c r="F53" s="67">
        <f>SUM(F54:F59)</f>
        <v>0</v>
      </c>
      <c r="G53" s="427"/>
      <c r="H53" s="428"/>
      <c r="I53" s="428"/>
      <c r="J53" s="27"/>
      <c r="K53" s="28"/>
      <c r="L53" s="28"/>
      <c r="M53" s="29"/>
      <c r="O53" s="29"/>
      <c r="P53" s="29"/>
      <c r="Q53" s="29"/>
      <c r="S53" s="29"/>
    </row>
    <row r="54" spans="1:19" s="308" customFormat="1" ht="63.75">
      <c r="A54" s="311" t="s">
        <v>735</v>
      </c>
      <c r="B54" s="312" t="s">
        <v>1641</v>
      </c>
      <c r="C54" s="21"/>
      <c r="D54" s="68"/>
      <c r="E54" s="419"/>
      <c r="F54" s="31"/>
    </row>
    <row r="55" spans="1:19" s="308" customFormat="1" ht="96">
      <c r="A55" s="35" t="s">
        <v>736</v>
      </c>
      <c r="B55" s="314" t="s">
        <v>2417</v>
      </c>
      <c r="C55" s="33" t="s">
        <v>14</v>
      </c>
      <c r="D55" s="310">
        <v>3855</v>
      </c>
      <c r="E55" s="425"/>
      <c r="F55" s="25">
        <f>+D55*E55</f>
        <v>0</v>
      </c>
      <c r="G55" s="429"/>
    </row>
    <row r="56" spans="1:19" s="308" customFormat="1" ht="63.75">
      <c r="A56" s="306" t="s">
        <v>1390</v>
      </c>
      <c r="B56" s="307" t="s">
        <v>233</v>
      </c>
      <c r="C56" s="21"/>
      <c r="D56" s="68"/>
      <c r="E56" s="418"/>
      <c r="F56" s="31"/>
    </row>
    <row r="57" spans="1:19" s="308" customFormat="1" ht="84">
      <c r="A57" s="26" t="s">
        <v>1392</v>
      </c>
      <c r="B57" s="313" t="s">
        <v>737</v>
      </c>
      <c r="C57" s="33" t="s">
        <v>25</v>
      </c>
      <c r="D57" s="315">
        <v>125</v>
      </c>
      <c r="E57" s="425"/>
      <c r="F57" s="25">
        <f>+D57*E57</f>
        <v>0</v>
      </c>
    </row>
    <row r="58" spans="1:19" s="308" customFormat="1" ht="25.5">
      <c r="A58" s="307" t="s">
        <v>2418</v>
      </c>
      <c r="B58" s="307" t="s">
        <v>1391</v>
      </c>
      <c r="C58" s="21"/>
      <c r="D58" s="68"/>
      <c r="E58" s="419"/>
      <c r="F58" s="31"/>
    </row>
    <row r="59" spans="1:19" s="308" customFormat="1" ht="36">
      <c r="A59" s="35" t="s">
        <v>2419</v>
      </c>
      <c r="B59" s="314" t="s">
        <v>1393</v>
      </c>
      <c r="C59" s="33" t="s">
        <v>25</v>
      </c>
      <c r="D59" s="315">
        <v>60</v>
      </c>
      <c r="E59" s="425"/>
      <c r="F59" s="25">
        <f>+D59*E59</f>
        <v>0</v>
      </c>
      <c r="G59" s="429"/>
    </row>
    <row r="60" spans="1:19" s="320" customFormat="1" ht="13.5">
      <c r="A60" s="44" t="s">
        <v>738</v>
      </c>
      <c r="B60" s="44" t="s">
        <v>171</v>
      </c>
      <c r="C60" s="36"/>
      <c r="D60" s="56"/>
      <c r="E60" s="417"/>
      <c r="F60" s="67">
        <f>SUM(F61:F62)</f>
        <v>0</v>
      </c>
      <c r="G60" s="430"/>
      <c r="H60" s="323"/>
      <c r="I60" s="323"/>
      <c r="J60" s="324"/>
      <c r="K60" s="318"/>
      <c r="L60" s="318"/>
      <c r="M60" s="319"/>
      <c r="O60" s="319"/>
      <c r="P60" s="319"/>
      <c r="Q60" s="319"/>
      <c r="S60" s="319"/>
    </row>
    <row r="61" spans="1:19" s="308" customFormat="1" ht="25.5">
      <c r="A61" s="311" t="s">
        <v>739</v>
      </c>
      <c r="B61" s="312" t="s">
        <v>173</v>
      </c>
      <c r="C61" s="21"/>
      <c r="D61" s="68"/>
      <c r="E61" s="419"/>
      <c r="F61" s="31"/>
    </row>
    <row r="62" spans="1:19" s="308" customFormat="1" ht="60">
      <c r="A62" s="26" t="s">
        <v>740</v>
      </c>
      <c r="B62" s="314" t="s">
        <v>2420</v>
      </c>
      <c r="C62" s="33" t="s">
        <v>25</v>
      </c>
      <c r="D62" s="310">
        <v>162</v>
      </c>
      <c r="E62" s="425"/>
      <c r="F62" s="25">
        <f>+D62*E62</f>
        <v>0</v>
      </c>
    </row>
    <row r="63" spans="1:19" s="320" customFormat="1" ht="13.5">
      <c r="A63" s="44" t="s">
        <v>741</v>
      </c>
      <c r="B63" s="44" t="s">
        <v>174</v>
      </c>
      <c r="C63" s="36"/>
      <c r="D63" s="56"/>
      <c r="E63" s="417"/>
      <c r="F63" s="67">
        <f>SUM(F64:F74)</f>
        <v>0</v>
      </c>
      <c r="G63" s="430"/>
      <c r="H63" s="323"/>
      <c r="I63" s="323"/>
      <c r="J63" s="324"/>
      <c r="K63" s="318"/>
      <c r="L63" s="318"/>
      <c r="M63" s="319"/>
      <c r="O63" s="319"/>
      <c r="P63" s="319"/>
      <c r="Q63" s="319"/>
      <c r="S63" s="319"/>
    </row>
    <row r="64" spans="1:19" s="308" customFormat="1" ht="25.5">
      <c r="A64" s="306" t="s">
        <v>742</v>
      </c>
      <c r="B64" s="307" t="s">
        <v>1048</v>
      </c>
      <c r="C64" s="21"/>
      <c r="D64" s="68"/>
      <c r="E64" s="418"/>
      <c r="F64" s="31"/>
      <c r="G64" s="429"/>
    </row>
    <row r="65" spans="1:6" s="308" customFormat="1" ht="60">
      <c r="A65" s="26" t="s">
        <v>743</v>
      </c>
      <c r="B65" s="309" t="s">
        <v>2780</v>
      </c>
      <c r="C65" s="33" t="s">
        <v>25</v>
      </c>
      <c r="D65" s="315">
        <v>43</v>
      </c>
      <c r="E65" s="425"/>
      <c r="F65" s="25">
        <f t="shared" ref="F65:F70" si="3">+D65*E65</f>
        <v>0</v>
      </c>
    </row>
    <row r="66" spans="1:6" s="308" customFormat="1" ht="96">
      <c r="A66" s="26" t="s">
        <v>744</v>
      </c>
      <c r="B66" s="309" t="s">
        <v>2781</v>
      </c>
      <c r="C66" s="33" t="s">
        <v>25</v>
      </c>
      <c r="D66" s="315">
        <v>325</v>
      </c>
      <c r="E66" s="425"/>
      <c r="F66" s="25">
        <f t="shared" si="3"/>
        <v>0</v>
      </c>
    </row>
    <row r="67" spans="1:6" s="308" customFormat="1" ht="48">
      <c r="A67" s="26" t="s">
        <v>745</v>
      </c>
      <c r="B67" s="309" t="s">
        <v>2782</v>
      </c>
      <c r="C67" s="33" t="s">
        <v>25</v>
      </c>
      <c r="D67" s="315">
        <v>20</v>
      </c>
      <c r="E67" s="425"/>
      <c r="F67" s="25">
        <f t="shared" si="3"/>
        <v>0</v>
      </c>
    </row>
    <row r="68" spans="1:6" s="308" customFormat="1" ht="60">
      <c r="A68" s="26" t="s">
        <v>746</v>
      </c>
      <c r="B68" s="309" t="s">
        <v>2783</v>
      </c>
      <c r="C68" s="33" t="s">
        <v>25</v>
      </c>
      <c r="D68" s="315">
        <v>108</v>
      </c>
      <c r="E68" s="425"/>
      <c r="F68" s="25">
        <f t="shared" si="3"/>
        <v>0</v>
      </c>
    </row>
    <row r="69" spans="1:6" s="308" customFormat="1" ht="60">
      <c r="A69" s="26" t="s">
        <v>746</v>
      </c>
      <c r="B69" s="309" t="s">
        <v>2784</v>
      </c>
      <c r="C69" s="33" t="s">
        <v>25</v>
      </c>
      <c r="D69" s="315">
        <v>22.5</v>
      </c>
      <c r="E69" s="425"/>
      <c r="F69" s="25">
        <f t="shared" si="3"/>
        <v>0</v>
      </c>
    </row>
    <row r="70" spans="1:6" s="308" customFormat="1" ht="48">
      <c r="A70" s="26" t="s">
        <v>747</v>
      </c>
      <c r="B70" s="309" t="s">
        <v>2785</v>
      </c>
      <c r="C70" s="33" t="s">
        <v>25</v>
      </c>
      <c r="D70" s="315">
        <v>51</v>
      </c>
      <c r="E70" s="425"/>
      <c r="F70" s="25">
        <f t="shared" si="3"/>
        <v>0</v>
      </c>
    </row>
    <row r="71" spans="1:6" s="308" customFormat="1" ht="60">
      <c r="A71" s="26" t="s">
        <v>2786</v>
      </c>
      <c r="B71" s="309" t="s">
        <v>2787</v>
      </c>
      <c r="C71" s="33" t="s">
        <v>25</v>
      </c>
      <c r="D71" s="315">
        <v>58</v>
      </c>
      <c r="E71" s="425"/>
      <c r="F71" s="25">
        <f t="shared" ref="F71:F74" si="4">+D71*E71</f>
        <v>0</v>
      </c>
    </row>
    <row r="72" spans="1:6" s="308" customFormat="1" ht="48">
      <c r="A72" s="26" t="s">
        <v>2788</v>
      </c>
      <c r="B72" s="309" t="s">
        <v>2789</v>
      </c>
      <c r="C72" s="33" t="s">
        <v>25</v>
      </c>
      <c r="D72" s="315">
        <v>12</v>
      </c>
      <c r="E72" s="425"/>
      <c r="F72" s="25">
        <f t="shared" si="4"/>
        <v>0</v>
      </c>
    </row>
    <row r="73" spans="1:6" s="308" customFormat="1" ht="48">
      <c r="A73" s="26" t="s">
        <v>2790</v>
      </c>
      <c r="B73" s="309" t="s">
        <v>2791</v>
      </c>
      <c r="C73" s="33" t="s">
        <v>25</v>
      </c>
      <c r="D73" s="315">
        <v>60</v>
      </c>
      <c r="E73" s="425"/>
      <c r="F73" s="25">
        <f t="shared" si="4"/>
        <v>0</v>
      </c>
    </row>
    <row r="74" spans="1:6" s="308" customFormat="1" ht="48">
      <c r="A74" s="26" t="s">
        <v>2792</v>
      </c>
      <c r="B74" s="309" t="s">
        <v>2793</v>
      </c>
      <c r="C74" s="33" t="s">
        <v>25</v>
      </c>
      <c r="D74" s="315">
        <v>13</v>
      </c>
      <c r="E74" s="425"/>
      <c r="F74" s="25">
        <f t="shared" si="4"/>
        <v>0</v>
      </c>
    </row>
    <row r="75" spans="1:6" s="308" customFormat="1">
      <c r="A75" s="44" t="s">
        <v>748</v>
      </c>
      <c r="B75" s="44" t="s">
        <v>176</v>
      </c>
      <c r="C75" s="36"/>
      <c r="D75" s="56"/>
      <c r="E75" s="417"/>
      <c r="F75" s="67">
        <f>SUM(F76:F83)</f>
        <v>0</v>
      </c>
    </row>
    <row r="76" spans="1:6" s="308" customFormat="1" ht="38.25">
      <c r="A76" s="306" t="s">
        <v>749</v>
      </c>
      <c r="B76" s="307" t="s">
        <v>22</v>
      </c>
      <c r="C76" s="21"/>
      <c r="D76" s="68"/>
      <c r="E76" s="418"/>
      <c r="F76" s="31"/>
    </row>
    <row r="77" spans="1:6" s="308" customFormat="1" ht="36">
      <c r="A77" s="26" t="s">
        <v>750</v>
      </c>
      <c r="B77" s="309" t="s">
        <v>181</v>
      </c>
      <c r="C77" s="33"/>
      <c r="D77" s="315"/>
      <c r="E77" s="421"/>
      <c r="F77" s="25"/>
    </row>
    <row r="78" spans="1:6" s="308" customFormat="1" ht="24">
      <c r="A78" s="26" t="s">
        <v>751</v>
      </c>
      <c r="B78" s="32" t="s">
        <v>752</v>
      </c>
      <c r="C78" s="33" t="s">
        <v>25</v>
      </c>
      <c r="D78" s="315">
        <v>56</v>
      </c>
      <c r="E78" s="425"/>
      <c r="F78" s="25">
        <f>+D78*E78</f>
        <v>0</v>
      </c>
    </row>
    <row r="79" spans="1:6" s="308" customFormat="1" ht="36">
      <c r="A79" s="26" t="s">
        <v>753</v>
      </c>
      <c r="B79" s="32" t="s">
        <v>182</v>
      </c>
      <c r="C79" s="33" t="s">
        <v>25</v>
      </c>
      <c r="D79" s="315">
        <v>5</v>
      </c>
      <c r="E79" s="425"/>
      <c r="F79" s="25">
        <f>+D79*E79</f>
        <v>0</v>
      </c>
    </row>
    <row r="80" spans="1:6" s="308" customFormat="1" ht="36">
      <c r="A80" s="26" t="s">
        <v>754</v>
      </c>
      <c r="B80" s="32" t="s">
        <v>183</v>
      </c>
      <c r="C80" s="33" t="s">
        <v>21</v>
      </c>
      <c r="D80" s="317">
        <v>20</v>
      </c>
      <c r="E80" s="425"/>
      <c r="F80" s="25">
        <f>+D80*E80</f>
        <v>0</v>
      </c>
    </row>
    <row r="81" spans="1:6" s="308" customFormat="1" ht="38.25">
      <c r="A81" s="306" t="s">
        <v>755</v>
      </c>
      <c r="B81" s="307" t="s">
        <v>184</v>
      </c>
      <c r="C81" s="21"/>
      <c r="D81" s="68"/>
      <c r="E81" s="418"/>
      <c r="F81" s="31"/>
    </row>
    <row r="82" spans="1:6" s="308" customFormat="1">
      <c r="A82" s="26" t="s">
        <v>756</v>
      </c>
      <c r="B82" s="32" t="s">
        <v>185</v>
      </c>
      <c r="C82" s="33" t="s">
        <v>91</v>
      </c>
      <c r="D82" s="315">
        <v>1</v>
      </c>
      <c r="E82" s="425"/>
      <c r="F82" s="25">
        <f>+D82*E82</f>
        <v>0</v>
      </c>
    </row>
    <row r="83" spans="1:6" s="308" customFormat="1">
      <c r="A83" s="26" t="s">
        <v>757</v>
      </c>
      <c r="B83" s="32" t="s">
        <v>185</v>
      </c>
      <c r="C83" s="33" t="s">
        <v>91</v>
      </c>
      <c r="D83" s="315">
        <v>1</v>
      </c>
      <c r="E83" s="425"/>
      <c r="F83" s="25">
        <f>+D83*E83</f>
        <v>0</v>
      </c>
    </row>
    <row r="84" spans="1:6" ht="15.75">
      <c r="A84" s="1" t="s">
        <v>35</v>
      </c>
      <c r="B84" s="1" t="s">
        <v>57</v>
      </c>
      <c r="C84" s="2"/>
      <c r="D84" s="48" t="s">
        <v>5</v>
      </c>
      <c r="E84" s="407"/>
      <c r="F84" s="4"/>
    </row>
    <row r="85" spans="1:6" ht="15">
      <c r="A85" s="40" t="s">
        <v>48</v>
      </c>
      <c r="B85" s="40" t="s">
        <v>701</v>
      </c>
      <c r="C85" s="41"/>
      <c r="D85" s="52" t="s">
        <v>5</v>
      </c>
      <c r="E85" s="408"/>
      <c r="F85" s="46"/>
    </row>
    <row r="86" spans="1:6" ht="15">
      <c r="A86" s="37" t="s">
        <v>50</v>
      </c>
      <c r="B86" s="37" t="s">
        <v>95</v>
      </c>
      <c r="C86" s="38"/>
      <c r="D86" s="55" t="s">
        <v>5</v>
      </c>
      <c r="E86" s="416"/>
      <c r="F86" s="43">
        <f>F97+F110+F117+F134+F149+F163</f>
        <v>0</v>
      </c>
    </row>
    <row r="87" spans="1:6">
      <c r="A87" s="44" t="s">
        <v>758</v>
      </c>
      <c r="B87" s="44" t="s">
        <v>11</v>
      </c>
      <c r="C87" s="36"/>
      <c r="D87" s="56"/>
      <c r="E87" s="417"/>
      <c r="F87" s="67"/>
    </row>
    <row r="88" spans="1:6" s="308" customFormat="1" ht="25.5">
      <c r="A88" s="306" t="s">
        <v>759</v>
      </c>
      <c r="B88" s="307" t="s">
        <v>106</v>
      </c>
      <c r="C88" s="21"/>
      <c r="D88" s="68"/>
      <c r="E88" s="418"/>
      <c r="F88" s="31"/>
    </row>
    <row r="89" spans="1:6" s="308" customFormat="1" ht="36">
      <c r="A89" s="26" t="s">
        <v>760</v>
      </c>
      <c r="B89" s="309" t="s">
        <v>23</v>
      </c>
      <c r="C89" s="21"/>
      <c r="D89" s="68"/>
      <c r="E89" s="418"/>
      <c r="F89" s="31"/>
    </row>
    <row r="90" spans="1:6" s="308" customFormat="1" ht="36">
      <c r="A90" s="26" t="s">
        <v>761</v>
      </c>
      <c r="B90" s="309" t="s">
        <v>1045</v>
      </c>
      <c r="C90" s="21"/>
      <c r="D90" s="68"/>
      <c r="E90" s="418"/>
      <c r="F90" s="31"/>
    </row>
    <row r="91" spans="1:6" s="308" customFormat="1">
      <c r="A91" s="306" t="s">
        <v>762</v>
      </c>
      <c r="B91" s="307" t="s">
        <v>15</v>
      </c>
      <c r="C91" s="21"/>
      <c r="D91" s="68"/>
      <c r="E91" s="418"/>
      <c r="F91" s="31"/>
    </row>
    <row r="92" spans="1:6" s="308" customFormat="1" ht="60">
      <c r="A92" s="26" t="s">
        <v>763</v>
      </c>
      <c r="B92" s="309" t="s">
        <v>16</v>
      </c>
      <c r="C92" s="21"/>
      <c r="D92" s="68"/>
      <c r="E92" s="418"/>
      <c r="F92" s="31"/>
    </row>
    <row r="93" spans="1:6" s="308" customFormat="1" ht="25.5">
      <c r="A93" s="306" t="s">
        <v>764</v>
      </c>
      <c r="B93" s="307" t="s">
        <v>112</v>
      </c>
      <c r="C93" s="21"/>
      <c r="D93" s="68"/>
      <c r="E93" s="418"/>
      <c r="F93" s="31"/>
    </row>
    <row r="94" spans="1:6" s="308" customFormat="1" ht="48">
      <c r="A94" s="26" t="s">
        <v>765</v>
      </c>
      <c r="B94" s="309" t="s">
        <v>114</v>
      </c>
      <c r="C94" s="21"/>
      <c r="D94" s="68"/>
      <c r="E94" s="418"/>
      <c r="F94" s="31"/>
    </row>
    <row r="95" spans="1:6" s="308" customFormat="1">
      <c r="A95" s="306" t="s">
        <v>766</v>
      </c>
      <c r="B95" s="307" t="s">
        <v>12</v>
      </c>
      <c r="C95" s="21"/>
      <c r="D95" s="68"/>
      <c r="E95" s="418"/>
      <c r="F95" s="31"/>
    </row>
    <row r="96" spans="1:6" s="308" customFormat="1" ht="108">
      <c r="A96" s="26" t="s">
        <v>767</v>
      </c>
      <c r="B96" s="309" t="s">
        <v>1046</v>
      </c>
      <c r="C96" s="21"/>
      <c r="D96" s="68"/>
      <c r="E96" s="418"/>
      <c r="F96" s="31"/>
    </row>
    <row r="97" spans="1:22" s="30" customFormat="1">
      <c r="A97" s="44" t="s">
        <v>768</v>
      </c>
      <c r="B97" s="44" t="s">
        <v>7</v>
      </c>
      <c r="C97" s="36"/>
      <c r="D97" s="56"/>
      <c r="E97" s="417"/>
      <c r="F97" s="67">
        <f>SUM(F98:F109)</f>
        <v>0</v>
      </c>
      <c r="G97" s="427"/>
      <c r="H97" s="428"/>
      <c r="I97" s="428"/>
      <c r="J97" s="27"/>
      <c r="K97" s="28"/>
      <c r="L97" s="28"/>
      <c r="M97" s="29"/>
      <c r="O97" s="29"/>
      <c r="P97" s="29"/>
      <c r="Q97" s="29"/>
      <c r="S97" s="29"/>
    </row>
    <row r="98" spans="1:22" s="322" customFormat="1">
      <c r="A98" s="306" t="s">
        <v>769</v>
      </c>
      <c r="B98" s="307" t="s">
        <v>188</v>
      </c>
      <c r="C98" s="21"/>
      <c r="D98" s="68"/>
      <c r="E98" s="418"/>
      <c r="F98" s="31"/>
    </row>
    <row r="99" spans="1:22" s="320" customFormat="1" ht="24">
      <c r="A99" s="26" t="s">
        <v>770</v>
      </c>
      <c r="B99" s="32" t="s">
        <v>1394</v>
      </c>
      <c r="C99" s="33" t="s">
        <v>56</v>
      </c>
      <c r="D99" s="317">
        <v>1</v>
      </c>
      <c r="E99" s="425"/>
      <c r="F99" s="25">
        <f>+D99*E99</f>
        <v>0</v>
      </c>
      <c r="G99" s="431"/>
      <c r="H99" s="431"/>
      <c r="I99" s="324"/>
      <c r="J99" s="430"/>
      <c r="K99" s="323"/>
      <c r="L99" s="323"/>
      <c r="M99" s="324"/>
      <c r="N99" s="318"/>
      <c r="O99" s="318"/>
      <c r="P99" s="319"/>
      <c r="R99" s="319"/>
      <c r="S99" s="319"/>
      <c r="T99" s="319"/>
      <c r="V99" s="319"/>
    </row>
    <row r="100" spans="1:22" s="322" customFormat="1" ht="25.5">
      <c r="A100" s="306" t="s">
        <v>771</v>
      </c>
      <c r="B100" s="307" t="s">
        <v>189</v>
      </c>
      <c r="C100" s="21"/>
      <c r="D100" s="68"/>
      <c r="E100" s="418"/>
      <c r="F100" s="31"/>
    </row>
    <row r="101" spans="1:22" s="322" customFormat="1" ht="48">
      <c r="A101" s="35" t="s">
        <v>772</v>
      </c>
      <c r="B101" s="32" t="s">
        <v>225</v>
      </c>
      <c r="C101" s="21"/>
      <c r="D101" s="68"/>
      <c r="E101" s="418"/>
      <c r="F101" s="31"/>
    </row>
    <row r="102" spans="1:22" s="320" customFormat="1" ht="13.5">
      <c r="A102" s="35" t="s">
        <v>773</v>
      </c>
      <c r="B102" s="32" t="s">
        <v>1050</v>
      </c>
      <c r="C102" s="33" t="s">
        <v>13</v>
      </c>
      <c r="D102" s="315">
        <v>600</v>
      </c>
      <c r="E102" s="425"/>
      <c r="F102" s="25">
        <f>+D102*E102</f>
        <v>0</v>
      </c>
      <c r="G102" s="431"/>
      <c r="H102" s="431"/>
      <c r="I102" s="324"/>
      <c r="J102" s="430"/>
      <c r="K102" s="323"/>
      <c r="L102" s="323"/>
      <c r="M102" s="324"/>
      <c r="N102" s="318"/>
      <c r="O102" s="318"/>
      <c r="P102" s="319"/>
      <c r="R102" s="319"/>
      <c r="S102" s="319"/>
      <c r="T102" s="319"/>
      <c r="V102" s="319"/>
    </row>
    <row r="103" spans="1:22" s="320" customFormat="1" ht="24">
      <c r="A103" s="35" t="s">
        <v>774</v>
      </c>
      <c r="B103" s="32" t="s">
        <v>192</v>
      </c>
      <c r="C103" s="33" t="s">
        <v>13</v>
      </c>
      <c r="D103" s="315">
        <v>10</v>
      </c>
      <c r="E103" s="425"/>
      <c r="F103" s="25">
        <f>D103*E103</f>
        <v>0</v>
      </c>
      <c r="G103" s="431"/>
      <c r="H103" s="431"/>
      <c r="I103" s="324"/>
      <c r="J103" s="430"/>
      <c r="K103" s="323"/>
      <c r="L103" s="323"/>
      <c r="M103" s="324"/>
      <c r="N103" s="318"/>
      <c r="O103" s="318"/>
      <c r="P103" s="319"/>
      <c r="R103" s="319"/>
      <c r="S103" s="319"/>
      <c r="T103" s="319"/>
      <c r="V103" s="319"/>
    </row>
    <row r="104" spans="1:22" s="320" customFormat="1" ht="51">
      <c r="A104" s="306" t="s">
        <v>775</v>
      </c>
      <c r="B104" s="325" t="s">
        <v>193</v>
      </c>
      <c r="C104" s="21"/>
      <c r="D104" s="68"/>
      <c r="E104" s="421"/>
      <c r="F104" s="25"/>
      <c r="G104" s="431"/>
      <c r="H104" s="431"/>
      <c r="I104" s="324"/>
      <c r="J104" s="430"/>
      <c r="K104" s="323"/>
      <c r="L104" s="323"/>
      <c r="M104" s="324"/>
      <c r="N104" s="318"/>
      <c r="O104" s="318"/>
      <c r="P104" s="319"/>
      <c r="R104" s="319"/>
      <c r="S104" s="319"/>
      <c r="T104" s="319"/>
      <c r="V104" s="319"/>
    </row>
    <row r="105" spans="1:22" s="320" customFormat="1" ht="13.5">
      <c r="A105" s="35" t="s">
        <v>776</v>
      </c>
      <c r="B105" s="32" t="s">
        <v>194</v>
      </c>
      <c r="C105" s="326" t="s">
        <v>13</v>
      </c>
      <c r="D105" s="315">
        <v>610</v>
      </c>
      <c r="E105" s="425"/>
      <c r="F105" s="25">
        <f>D105*E105</f>
        <v>0</v>
      </c>
      <c r="G105" s="431"/>
      <c r="H105" s="431"/>
      <c r="I105" s="324"/>
      <c r="J105" s="430"/>
      <c r="K105" s="323"/>
      <c r="L105" s="323"/>
      <c r="M105" s="324"/>
      <c r="N105" s="318"/>
      <c r="O105" s="318"/>
      <c r="P105" s="319"/>
      <c r="R105" s="319"/>
      <c r="S105" s="319"/>
      <c r="T105" s="319"/>
      <c r="V105" s="319"/>
    </row>
    <row r="106" spans="1:22" s="322" customFormat="1" ht="38.25">
      <c r="A106" s="306" t="s">
        <v>777</v>
      </c>
      <c r="B106" s="307" t="s">
        <v>778</v>
      </c>
      <c r="C106" s="21"/>
      <c r="D106" s="68"/>
      <c r="E106" s="418"/>
      <c r="F106" s="31"/>
    </row>
    <row r="107" spans="1:22" s="320" customFormat="1" ht="13.5">
      <c r="A107" s="26" t="s">
        <v>779</v>
      </c>
      <c r="B107" s="327" t="s">
        <v>196</v>
      </c>
      <c r="C107" s="33" t="s">
        <v>14</v>
      </c>
      <c r="D107" s="315">
        <v>600</v>
      </c>
      <c r="E107" s="425"/>
      <c r="F107" s="25">
        <f>+D107*E107</f>
        <v>0</v>
      </c>
      <c r="G107" s="431"/>
      <c r="H107" s="431"/>
      <c r="I107" s="324"/>
      <c r="J107" s="430"/>
      <c r="K107" s="323"/>
      <c r="L107" s="323"/>
      <c r="M107" s="324"/>
      <c r="N107" s="318"/>
      <c r="O107" s="318"/>
      <c r="P107" s="319"/>
      <c r="R107" s="319"/>
      <c r="S107" s="319"/>
      <c r="T107" s="319"/>
      <c r="V107" s="319"/>
    </row>
    <row r="108" spans="1:22" s="320" customFormat="1" ht="89.25">
      <c r="A108" s="306" t="s">
        <v>780</v>
      </c>
      <c r="B108" s="307" t="s">
        <v>782</v>
      </c>
      <c r="C108" s="33"/>
      <c r="D108" s="315"/>
      <c r="E108" s="421"/>
      <c r="F108" s="25"/>
      <c r="G108" s="431"/>
      <c r="H108" s="431"/>
      <c r="I108" s="324"/>
      <c r="J108" s="430"/>
      <c r="K108" s="323"/>
      <c r="L108" s="323"/>
      <c r="M108" s="324"/>
      <c r="N108" s="318"/>
      <c r="O108" s="318"/>
      <c r="P108" s="319"/>
      <c r="R108" s="319"/>
      <c r="S108" s="319"/>
      <c r="T108" s="319"/>
      <c r="V108" s="319"/>
    </row>
    <row r="109" spans="1:22" s="320" customFormat="1" ht="84">
      <c r="A109" s="35" t="s">
        <v>781</v>
      </c>
      <c r="B109" s="309" t="s">
        <v>783</v>
      </c>
      <c r="C109" s="33" t="s">
        <v>13</v>
      </c>
      <c r="D109" s="315">
        <v>946</v>
      </c>
      <c r="E109" s="425"/>
      <c r="F109" s="25">
        <f>+D109*E109</f>
        <v>0</v>
      </c>
      <c r="G109" s="431"/>
      <c r="H109" s="431"/>
      <c r="I109" s="324"/>
      <c r="J109" s="430"/>
      <c r="K109" s="323"/>
      <c r="L109" s="323"/>
      <c r="M109" s="324"/>
      <c r="N109" s="318"/>
      <c r="O109" s="318"/>
      <c r="P109" s="319"/>
      <c r="R109" s="319"/>
      <c r="S109" s="319"/>
      <c r="T109" s="319"/>
      <c r="V109" s="319"/>
    </row>
    <row r="110" spans="1:22" s="30" customFormat="1">
      <c r="A110" s="44" t="s">
        <v>784</v>
      </c>
      <c r="B110" s="44" t="s">
        <v>39</v>
      </c>
      <c r="C110" s="36"/>
      <c r="D110" s="56"/>
      <c r="E110" s="417"/>
      <c r="F110" s="67">
        <f>SUM(F111:F116)</f>
        <v>0</v>
      </c>
      <c r="G110" s="427"/>
      <c r="H110" s="428"/>
      <c r="I110" s="428"/>
      <c r="J110" s="27"/>
      <c r="K110" s="28"/>
      <c r="L110" s="28"/>
      <c r="M110" s="29"/>
      <c r="O110" s="29"/>
      <c r="P110" s="29"/>
      <c r="Q110" s="29"/>
      <c r="S110" s="29"/>
    </row>
    <row r="111" spans="1:22" s="308" customFormat="1" ht="38.25">
      <c r="A111" s="311" t="s">
        <v>785</v>
      </c>
      <c r="B111" s="312" t="s">
        <v>202</v>
      </c>
      <c r="C111" s="21"/>
      <c r="D111" s="68"/>
      <c r="E111" s="419"/>
      <c r="F111" s="31"/>
    </row>
    <row r="112" spans="1:22" s="308" customFormat="1" ht="144">
      <c r="A112" s="35" t="s">
        <v>786</v>
      </c>
      <c r="B112" s="314" t="s">
        <v>787</v>
      </c>
      <c r="C112" s="33" t="s">
        <v>25</v>
      </c>
      <c r="D112" s="315">
        <v>261</v>
      </c>
      <c r="E112" s="425"/>
      <c r="F112" s="25">
        <f t="shared" ref="F112" si="5">+D112*E112</f>
        <v>0</v>
      </c>
    </row>
    <row r="113" spans="1:19" s="308" customFormat="1" ht="25.5">
      <c r="A113" s="311" t="s">
        <v>788</v>
      </c>
      <c r="B113" s="312" t="s">
        <v>789</v>
      </c>
      <c r="C113" s="21"/>
      <c r="D113" s="68"/>
      <c r="E113" s="419"/>
      <c r="F113" s="31"/>
    </row>
    <row r="114" spans="1:19" s="308" customFormat="1" ht="72">
      <c r="A114" s="35" t="s">
        <v>790</v>
      </c>
      <c r="B114" s="314" t="s">
        <v>1395</v>
      </c>
      <c r="C114" s="33" t="s">
        <v>25</v>
      </c>
      <c r="D114" s="315">
        <v>5</v>
      </c>
      <c r="E114" s="425"/>
      <c r="F114" s="25">
        <f t="shared" ref="F114" si="6">+D114*E114</f>
        <v>0</v>
      </c>
    </row>
    <row r="115" spans="1:19" s="308" customFormat="1" ht="25.5">
      <c r="A115" s="311" t="s">
        <v>2421</v>
      </c>
      <c r="B115" s="312" t="s">
        <v>2422</v>
      </c>
      <c r="C115" s="21"/>
      <c r="D115" s="68"/>
      <c r="E115" s="419"/>
      <c r="F115" s="31"/>
    </row>
    <row r="116" spans="1:19" s="308" customFormat="1" ht="96">
      <c r="A116" s="35" t="s">
        <v>2423</v>
      </c>
      <c r="B116" s="314" t="s">
        <v>2424</v>
      </c>
      <c r="C116" s="33" t="s">
        <v>21</v>
      </c>
      <c r="D116" s="317">
        <v>1</v>
      </c>
      <c r="E116" s="425"/>
      <c r="F116" s="25">
        <f t="shared" ref="F116" si="7">+D116*E116</f>
        <v>0</v>
      </c>
    </row>
    <row r="117" spans="1:19" s="30" customFormat="1">
      <c r="A117" s="44" t="s">
        <v>791</v>
      </c>
      <c r="B117" s="44" t="s">
        <v>40</v>
      </c>
      <c r="C117" s="36"/>
      <c r="D117" s="56"/>
      <c r="E117" s="417"/>
      <c r="F117" s="67">
        <f>SUM(F118:F133)</f>
        <v>0</v>
      </c>
      <c r="G117" s="427"/>
      <c r="H117" s="428"/>
      <c r="I117" s="428"/>
      <c r="J117" s="27"/>
      <c r="K117" s="28"/>
      <c r="L117" s="28"/>
      <c r="M117" s="29"/>
      <c r="O117" s="29"/>
      <c r="P117" s="29"/>
      <c r="Q117" s="29"/>
      <c r="S117" s="29"/>
    </row>
    <row r="118" spans="1:19" s="308" customFormat="1">
      <c r="A118" s="306" t="s">
        <v>2425</v>
      </c>
      <c r="B118" s="307" t="s">
        <v>1630</v>
      </c>
      <c r="C118" s="21"/>
      <c r="D118" s="68"/>
      <c r="E118" s="418"/>
      <c r="F118" s="31"/>
    </row>
    <row r="119" spans="1:19" s="308" customFormat="1" ht="108">
      <c r="A119" s="26" t="s">
        <v>2426</v>
      </c>
      <c r="B119" s="309" t="s">
        <v>1632</v>
      </c>
      <c r="C119" s="21"/>
      <c r="D119" s="68"/>
      <c r="E119" s="418"/>
      <c r="F119" s="31"/>
      <c r="J119" s="426"/>
    </row>
    <row r="120" spans="1:19" s="308" customFormat="1" ht="48">
      <c r="A120" s="26" t="s">
        <v>2427</v>
      </c>
      <c r="B120" s="309" t="s">
        <v>1634</v>
      </c>
      <c r="C120" s="21"/>
      <c r="D120" s="68"/>
      <c r="E120" s="418"/>
      <c r="F120" s="31"/>
      <c r="J120" s="426"/>
    </row>
    <row r="121" spans="1:19" s="308" customFormat="1" ht="132">
      <c r="A121" s="26" t="s">
        <v>2428</v>
      </c>
      <c r="B121" s="309" t="s">
        <v>1636</v>
      </c>
      <c r="C121" s="21"/>
      <c r="D121" s="68"/>
      <c r="E121" s="418"/>
      <c r="F121" s="31"/>
      <c r="J121" s="426"/>
    </row>
    <row r="122" spans="1:19" s="308" customFormat="1" ht="48">
      <c r="A122" s="26" t="s">
        <v>2581</v>
      </c>
      <c r="B122" s="309" t="s">
        <v>2550</v>
      </c>
      <c r="C122" s="21"/>
      <c r="D122" s="68"/>
      <c r="E122" s="420"/>
      <c r="F122" s="31"/>
      <c r="J122" s="426"/>
    </row>
    <row r="123" spans="1:19" s="308" customFormat="1" ht="120">
      <c r="A123" s="26" t="s">
        <v>2582</v>
      </c>
      <c r="B123" s="313" t="s">
        <v>19</v>
      </c>
      <c r="C123" s="21"/>
      <c r="D123" s="68"/>
      <c r="E123" s="420"/>
      <c r="F123" s="31"/>
      <c r="J123" s="426"/>
    </row>
    <row r="124" spans="1:19" s="308" customFormat="1" ht="25.5">
      <c r="A124" s="311" t="s">
        <v>792</v>
      </c>
      <c r="B124" s="312" t="s">
        <v>208</v>
      </c>
      <c r="C124" s="21"/>
      <c r="D124" s="68"/>
      <c r="E124" s="419"/>
      <c r="F124" s="31"/>
    </row>
    <row r="125" spans="1:19" s="308" customFormat="1">
      <c r="A125" s="26" t="s">
        <v>793</v>
      </c>
      <c r="B125" s="32" t="s">
        <v>209</v>
      </c>
      <c r="C125" s="33" t="s">
        <v>13</v>
      </c>
      <c r="D125" s="315">
        <v>40</v>
      </c>
      <c r="E125" s="425"/>
      <c r="F125" s="25">
        <f t="shared" ref="F125:F133" si="8">+D125*E125</f>
        <v>0</v>
      </c>
    </row>
    <row r="126" spans="1:19" s="308" customFormat="1" ht="48">
      <c r="A126" s="26" t="s">
        <v>794</v>
      </c>
      <c r="B126" s="314" t="s">
        <v>795</v>
      </c>
      <c r="C126" s="33" t="s">
        <v>13</v>
      </c>
      <c r="D126" s="315">
        <v>450</v>
      </c>
      <c r="E126" s="425"/>
      <c r="F126" s="25">
        <f t="shared" si="8"/>
        <v>0</v>
      </c>
    </row>
    <row r="127" spans="1:19" s="308" customFormat="1">
      <c r="A127" s="26" t="s">
        <v>796</v>
      </c>
      <c r="B127" s="32" t="s">
        <v>1495</v>
      </c>
      <c r="C127" s="33" t="s">
        <v>20</v>
      </c>
      <c r="D127" s="315">
        <v>45000</v>
      </c>
      <c r="E127" s="425"/>
      <c r="F127" s="25">
        <f t="shared" si="8"/>
        <v>0</v>
      </c>
    </row>
    <row r="128" spans="1:19" s="308" customFormat="1">
      <c r="A128" s="26" t="s">
        <v>797</v>
      </c>
      <c r="B128" s="91" t="s">
        <v>798</v>
      </c>
      <c r="C128" s="33" t="s">
        <v>14</v>
      </c>
      <c r="D128" s="315">
        <v>580</v>
      </c>
      <c r="E128" s="425"/>
      <c r="F128" s="25">
        <f t="shared" si="8"/>
        <v>0</v>
      </c>
    </row>
    <row r="129" spans="1:19" s="308" customFormat="1">
      <c r="A129" s="26" t="s">
        <v>799</v>
      </c>
      <c r="B129" s="32" t="s">
        <v>213</v>
      </c>
      <c r="C129" s="33" t="s">
        <v>14</v>
      </c>
      <c r="D129" s="315">
        <v>140</v>
      </c>
      <c r="E129" s="425"/>
      <c r="F129" s="25">
        <f t="shared" si="8"/>
        <v>0</v>
      </c>
    </row>
    <row r="130" spans="1:19" s="308" customFormat="1">
      <c r="A130" s="26" t="s">
        <v>800</v>
      </c>
      <c r="B130" s="32" t="s">
        <v>801</v>
      </c>
      <c r="C130" s="33" t="s">
        <v>14</v>
      </c>
      <c r="D130" s="315">
        <v>1410</v>
      </c>
      <c r="E130" s="425"/>
      <c r="F130" s="25">
        <f t="shared" si="8"/>
        <v>0</v>
      </c>
    </row>
    <row r="131" spans="1:19" s="308" customFormat="1">
      <c r="A131" s="26" t="s">
        <v>802</v>
      </c>
      <c r="B131" s="32" t="s">
        <v>803</v>
      </c>
      <c r="C131" s="33" t="s">
        <v>14</v>
      </c>
      <c r="D131" s="315">
        <v>970</v>
      </c>
      <c r="E131" s="425"/>
      <c r="F131" s="25">
        <f t="shared" si="8"/>
        <v>0</v>
      </c>
    </row>
    <row r="132" spans="1:19" s="308" customFormat="1" ht="48">
      <c r="A132" s="26" t="s">
        <v>804</v>
      </c>
      <c r="B132" s="32" t="s">
        <v>1497</v>
      </c>
      <c r="C132" s="33" t="s">
        <v>14</v>
      </c>
      <c r="D132" s="315">
        <v>411</v>
      </c>
      <c r="E132" s="425"/>
      <c r="F132" s="25">
        <f t="shared" si="8"/>
        <v>0</v>
      </c>
    </row>
    <row r="133" spans="1:19" s="308" customFormat="1" ht="36">
      <c r="A133" s="26" t="s">
        <v>805</v>
      </c>
      <c r="B133" s="32" t="s">
        <v>1496</v>
      </c>
      <c r="C133" s="33" t="s">
        <v>14</v>
      </c>
      <c r="D133" s="315">
        <v>411</v>
      </c>
      <c r="E133" s="425"/>
      <c r="F133" s="25">
        <f t="shared" si="8"/>
        <v>0</v>
      </c>
    </row>
    <row r="134" spans="1:19" s="30" customFormat="1">
      <c r="A134" s="44" t="s">
        <v>806</v>
      </c>
      <c r="B134" s="44" t="s">
        <v>41</v>
      </c>
      <c r="C134" s="36"/>
      <c r="D134" s="56"/>
      <c r="E134" s="417"/>
      <c r="F134" s="67">
        <f>SUM(F135:F148)</f>
        <v>0</v>
      </c>
      <c r="G134" s="427"/>
      <c r="H134" s="428"/>
      <c r="I134" s="428"/>
      <c r="J134" s="27"/>
      <c r="K134" s="28"/>
      <c r="L134" s="28"/>
      <c r="M134" s="29"/>
      <c r="O134" s="29"/>
      <c r="P134" s="29"/>
      <c r="Q134" s="29"/>
      <c r="S134" s="29"/>
    </row>
    <row r="135" spans="1:19" s="308" customFormat="1" ht="25.5">
      <c r="A135" s="311" t="s">
        <v>807</v>
      </c>
      <c r="B135" s="312" t="s">
        <v>129</v>
      </c>
      <c r="C135" s="21"/>
      <c r="D135" s="68"/>
      <c r="E135" s="419"/>
      <c r="F135" s="31"/>
      <c r="G135" s="67"/>
    </row>
    <row r="136" spans="1:19" s="308" customFormat="1" ht="48">
      <c r="A136" s="26" t="s">
        <v>808</v>
      </c>
      <c r="B136" s="32" t="s">
        <v>2512</v>
      </c>
      <c r="C136" s="33" t="s">
        <v>13</v>
      </c>
      <c r="D136" s="310">
        <v>222</v>
      </c>
      <c r="E136" s="425"/>
      <c r="F136" s="25">
        <f t="shared" ref="F136:F145" si="9">+D136*E136</f>
        <v>0</v>
      </c>
    </row>
    <row r="137" spans="1:19" s="308" customFormat="1" ht="192">
      <c r="A137" s="26" t="s">
        <v>809</v>
      </c>
      <c r="B137" s="314" t="s">
        <v>2513</v>
      </c>
      <c r="C137" s="33" t="s">
        <v>13</v>
      </c>
      <c r="D137" s="310">
        <v>285</v>
      </c>
      <c r="E137" s="425"/>
      <c r="F137" s="25">
        <f t="shared" si="9"/>
        <v>0</v>
      </c>
    </row>
    <row r="138" spans="1:19" s="308" customFormat="1" ht="132">
      <c r="A138" s="26" t="s">
        <v>810</v>
      </c>
      <c r="B138" s="314" t="s">
        <v>2514</v>
      </c>
      <c r="C138" s="33" t="s">
        <v>13</v>
      </c>
      <c r="D138" s="310">
        <v>254</v>
      </c>
      <c r="E138" s="425"/>
      <c r="F138" s="25">
        <f t="shared" si="9"/>
        <v>0</v>
      </c>
    </row>
    <row r="139" spans="1:19" s="308" customFormat="1">
      <c r="A139" s="26" t="s">
        <v>812</v>
      </c>
      <c r="B139" s="32" t="s">
        <v>811</v>
      </c>
      <c r="C139" s="33" t="s">
        <v>14</v>
      </c>
      <c r="D139" s="315">
        <v>20</v>
      </c>
      <c r="E139" s="425"/>
      <c r="F139" s="25">
        <f t="shared" si="9"/>
        <v>0</v>
      </c>
    </row>
    <row r="140" spans="1:19" s="308" customFormat="1">
      <c r="A140" s="26" t="s">
        <v>814</v>
      </c>
      <c r="B140" s="32" t="s">
        <v>813</v>
      </c>
      <c r="C140" s="33" t="s">
        <v>14</v>
      </c>
      <c r="D140" s="315">
        <v>5</v>
      </c>
      <c r="E140" s="425"/>
      <c r="F140" s="25">
        <f t="shared" si="9"/>
        <v>0</v>
      </c>
    </row>
    <row r="141" spans="1:19" s="308" customFormat="1" ht="36">
      <c r="A141" s="35" t="s">
        <v>815</v>
      </c>
      <c r="B141" s="32" t="s">
        <v>2416</v>
      </c>
      <c r="C141" s="33" t="s">
        <v>20</v>
      </c>
      <c r="D141" s="315">
        <v>64680</v>
      </c>
      <c r="E141" s="425"/>
      <c r="F141" s="25">
        <f t="shared" si="9"/>
        <v>0</v>
      </c>
    </row>
    <row r="142" spans="1:19" s="316" customFormat="1" ht="96">
      <c r="A142" s="35" t="s">
        <v>817</v>
      </c>
      <c r="B142" s="314" t="s">
        <v>1638</v>
      </c>
      <c r="C142" s="33" t="s">
        <v>25</v>
      </c>
      <c r="D142" s="315">
        <v>80</v>
      </c>
      <c r="E142" s="425"/>
      <c r="F142" s="25">
        <f t="shared" si="9"/>
        <v>0</v>
      </c>
    </row>
    <row r="143" spans="1:19" s="308" customFormat="1" ht="60">
      <c r="A143" s="35" t="s">
        <v>818</v>
      </c>
      <c r="B143" s="314" t="s">
        <v>728</v>
      </c>
      <c r="C143" s="33" t="s">
        <v>25</v>
      </c>
      <c r="D143" s="315">
        <v>80</v>
      </c>
      <c r="E143" s="425"/>
      <c r="F143" s="25">
        <f t="shared" si="9"/>
        <v>0</v>
      </c>
    </row>
    <row r="144" spans="1:19" s="308" customFormat="1" ht="84">
      <c r="A144" s="35" t="s">
        <v>2429</v>
      </c>
      <c r="B144" s="314" t="s">
        <v>135</v>
      </c>
      <c r="C144" s="33" t="s">
        <v>25</v>
      </c>
      <c r="D144" s="315">
        <v>170</v>
      </c>
      <c r="E144" s="425"/>
      <c r="F144" s="25">
        <f t="shared" si="9"/>
        <v>0</v>
      </c>
    </row>
    <row r="145" spans="1:6" s="308" customFormat="1" ht="60">
      <c r="A145" s="26" t="s">
        <v>2430</v>
      </c>
      <c r="B145" s="314" t="s">
        <v>816</v>
      </c>
      <c r="C145" s="33" t="s">
        <v>25</v>
      </c>
      <c r="D145" s="315">
        <v>170</v>
      </c>
      <c r="E145" s="425"/>
      <c r="F145" s="25">
        <f t="shared" si="9"/>
        <v>0</v>
      </c>
    </row>
    <row r="146" spans="1:6" s="308" customFormat="1" ht="48">
      <c r="A146" s="26" t="s">
        <v>2431</v>
      </c>
      <c r="B146" s="32" t="s">
        <v>731</v>
      </c>
      <c r="C146" s="33" t="s">
        <v>25</v>
      </c>
      <c r="D146" s="315">
        <v>100</v>
      </c>
      <c r="E146" s="425"/>
      <c r="F146" s="25">
        <f>+D146*E146</f>
        <v>0</v>
      </c>
    </row>
    <row r="147" spans="1:6" s="308" customFormat="1" ht="48">
      <c r="A147" s="26" t="s">
        <v>2432</v>
      </c>
      <c r="B147" s="32" t="s">
        <v>1498</v>
      </c>
      <c r="C147" s="33" t="s">
        <v>14</v>
      </c>
      <c r="D147" s="315">
        <v>500</v>
      </c>
      <c r="E147" s="425"/>
      <c r="F147" s="25">
        <f>+D147*E147</f>
        <v>0</v>
      </c>
    </row>
    <row r="148" spans="1:6" s="308" customFormat="1" ht="24">
      <c r="A148" s="26" t="s">
        <v>2585</v>
      </c>
      <c r="B148" s="32" t="s">
        <v>2586</v>
      </c>
      <c r="C148" s="33" t="s">
        <v>14</v>
      </c>
      <c r="D148" s="310">
        <v>475</v>
      </c>
      <c r="E148" s="425"/>
      <c r="F148" s="25">
        <f>+D148*E148</f>
        <v>0</v>
      </c>
    </row>
    <row r="149" spans="1:6" s="308" customFormat="1">
      <c r="A149" s="44" t="s">
        <v>819</v>
      </c>
      <c r="B149" s="44" t="s">
        <v>239</v>
      </c>
      <c r="C149" s="36"/>
      <c r="D149" s="56"/>
      <c r="E149" s="417"/>
      <c r="F149" s="67">
        <f>SUM(F150:F162)</f>
        <v>0</v>
      </c>
    </row>
    <row r="150" spans="1:6" s="308" customFormat="1" ht="25.5">
      <c r="A150" s="311" t="s">
        <v>820</v>
      </c>
      <c r="B150" s="312" t="s">
        <v>240</v>
      </c>
      <c r="C150" s="21"/>
      <c r="D150" s="68"/>
      <c r="E150" s="419"/>
      <c r="F150" s="31"/>
    </row>
    <row r="151" spans="1:6" s="308" customFormat="1" ht="36">
      <c r="A151" s="35" t="s">
        <v>821</v>
      </c>
      <c r="B151" s="32" t="s">
        <v>241</v>
      </c>
      <c r="C151" s="33" t="s">
        <v>21</v>
      </c>
      <c r="D151" s="317">
        <v>3</v>
      </c>
      <c r="E151" s="425"/>
      <c r="F151" s="25">
        <f t="shared" ref="F151:F159" si="10">+D151*E151</f>
        <v>0</v>
      </c>
    </row>
    <row r="152" spans="1:6" s="308" customFormat="1" ht="36">
      <c r="A152" s="35" t="s">
        <v>822</v>
      </c>
      <c r="B152" s="32" t="s">
        <v>823</v>
      </c>
      <c r="C152" s="33" t="s">
        <v>21</v>
      </c>
      <c r="D152" s="317">
        <v>4</v>
      </c>
      <c r="E152" s="425"/>
      <c r="F152" s="25">
        <f t="shared" si="10"/>
        <v>0</v>
      </c>
    </row>
    <row r="153" spans="1:6" s="308" customFormat="1" ht="36">
      <c r="A153" s="35" t="s">
        <v>824</v>
      </c>
      <c r="B153" s="32" t="s">
        <v>2433</v>
      </c>
      <c r="C153" s="33" t="s">
        <v>21</v>
      </c>
      <c r="D153" s="317">
        <v>2</v>
      </c>
      <c r="E153" s="425"/>
      <c r="F153" s="25">
        <f t="shared" si="10"/>
        <v>0</v>
      </c>
    </row>
    <row r="154" spans="1:6" s="308" customFormat="1" ht="36">
      <c r="A154" s="35" t="s">
        <v>826</v>
      </c>
      <c r="B154" s="32" t="s">
        <v>2506</v>
      </c>
      <c r="C154" s="33" t="s">
        <v>21</v>
      </c>
      <c r="D154" s="317">
        <v>1</v>
      </c>
      <c r="E154" s="425"/>
      <c r="F154" s="25">
        <f t="shared" si="10"/>
        <v>0</v>
      </c>
    </row>
    <row r="155" spans="1:6" s="308" customFormat="1" ht="48">
      <c r="A155" s="35" t="s">
        <v>827</v>
      </c>
      <c r="B155" s="314" t="s">
        <v>825</v>
      </c>
      <c r="C155" s="33" t="s">
        <v>21</v>
      </c>
      <c r="D155" s="317">
        <v>2</v>
      </c>
      <c r="E155" s="425"/>
      <c r="F155" s="25">
        <f t="shared" si="10"/>
        <v>0</v>
      </c>
    </row>
    <row r="156" spans="1:6" s="308" customFormat="1" ht="72">
      <c r="A156" s="35" t="s">
        <v>828</v>
      </c>
      <c r="B156" s="314" t="s">
        <v>2434</v>
      </c>
      <c r="C156" s="33" t="s">
        <v>21</v>
      </c>
      <c r="D156" s="317">
        <v>3</v>
      </c>
      <c r="E156" s="425"/>
      <c r="F156" s="25">
        <f t="shared" si="10"/>
        <v>0</v>
      </c>
    </row>
    <row r="157" spans="1:6" s="308" customFormat="1" ht="60">
      <c r="A157" s="35" t="s">
        <v>829</v>
      </c>
      <c r="B157" s="32" t="s">
        <v>2435</v>
      </c>
      <c r="C157" s="33" t="s">
        <v>21</v>
      </c>
      <c r="D157" s="317">
        <v>5</v>
      </c>
      <c r="E157" s="425"/>
      <c r="F157" s="25">
        <f t="shared" si="10"/>
        <v>0</v>
      </c>
    </row>
    <row r="158" spans="1:6" s="308" customFormat="1" ht="48">
      <c r="A158" s="35" t="s">
        <v>2515</v>
      </c>
      <c r="B158" s="32" t="s">
        <v>2507</v>
      </c>
      <c r="C158" s="33" t="s">
        <v>21</v>
      </c>
      <c r="D158" s="321">
        <v>2</v>
      </c>
      <c r="E158" s="425"/>
      <c r="F158" s="25">
        <f t="shared" si="10"/>
        <v>0</v>
      </c>
    </row>
    <row r="159" spans="1:6" s="308" customFormat="1" ht="48">
      <c r="A159" s="35" t="s">
        <v>2516</v>
      </c>
      <c r="B159" s="32" t="s">
        <v>2436</v>
      </c>
      <c r="C159" s="33" t="s">
        <v>21</v>
      </c>
      <c r="D159" s="317">
        <v>3</v>
      </c>
      <c r="E159" s="425"/>
      <c r="F159" s="25">
        <f t="shared" si="10"/>
        <v>0</v>
      </c>
    </row>
    <row r="160" spans="1:6" s="308" customFormat="1">
      <c r="A160" s="311" t="s">
        <v>830</v>
      </c>
      <c r="B160" s="312" t="s">
        <v>242</v>
      </c>
      <c r="C160" s="21"/>
      <c r="D160" s="68"/>
      <c r="E160" s="419"/>
      <c r="F160" s="31"/>
    </row>
    <row r="161" spans="1:6" s="316" customFormat="1" ht="72">
      <c r="A161" s="35" t="s">
        <v>831</v>
      </c>
      <c r="B161" s="314" t="s">
        <v>2437</v>
      </c>
      <c r="C161" s="33" t="s">
        <v>14</v>
      </c>
      <c r="D161" s="315">
        <v>3.4</v>
      </c>
      <c r="E161" s="425"/>
      <c r="F161" s="25">
        <f t="shared" ref="F161:F162" si="11">+D161*E161</f>
        <v>0</v>
      </c>
    </row>
    <row r="162" spans="1:6" s="308" customFormat="1" ht="36">
      <c r="A162" s="26" t="s">
        <v>2438</v>
      </c>
      <c r="B162" s="32" t="s">
        <v>832</v>
      </c>
      <c r="C162" s="33" t="s">
        <v>21</v>
      </c>
      <c r="D162" s="317">
        <v>1</v>
      </c>
      <c r="E162" s="425"/>
      <c r="F162" s="25">
        <f t="shared" si="11"/>
        <v>0</v>
      </c>
    </row>
    <row r="163" spans="1:6" s="308" customFormat="1">
      <c r="A163" s="44" t="s">
        <v>833</v>
      </c>
      <c r="B163" s="44" t="s">
        <v>243</v>
      </c>
      <c r="C163" s="36"/>
      <c r="D163" s="56"/>
      <c r="E163" s="417"/>
      <c r="F163" s="67">
        <f>SUM(F165:F165)</f>
        <v>0</v>
      </c>
    </row>
    <row r="164" spans="1:6" s="308" customFormat="1" ht="38.25">
      <c r="A164" s="311" t="s">
        <v>834</v>
      </c>
      <c r="B164" s="312" t="s">
        <v>835</v>
      </c>
      <c r="C164" s="21"/>
      <c r="D164" s="68"/>
      <c r="E164" s="419"/>
      <c r="F164" s="31"/>
    </row>
    <row r="165" spans="1:6" s="308" customFormat="1" ht="84">
      <c r="A165" s="26" t="s">
        <v>836</v>
      </c>
      <c r="B165" s="32" t="s">
        <v>2775</v>
      </c>
      <c r="C165" s="33" t="s">
        <v>21</v>
      </c>
      <c r="D165" s="317">
        <v>13</v>
      </c>
      <c r="E165" s="425"/>
      <c r="F165" s="25">
        <f>+D165*E165</f>
        <v>0</v>
      </c>
    </row>
    <row r="166" spans="1:6" ht="15.75">
      <c r="A166" s="1" t="s">
        <v>35</v>
      </c>
      <c r="B166" s="1" t="s">
        <v>57</v>
      </c>
      <c r="C166" s="2"/>
      <c r="D166" s="48" t="s">
        <v>5</v>
      </c>
      <c r="E166" s="407"/>
      <c r="F166" s="4"/>
    </row>
    <row r="167" spans="1:6" ht="15">
      <c r="A167" s="40" t="s">
        <v>48</v>
      </c>
      <c r="B167" s="40" t="s">
        <v>701</v>
      </c>
      <c r="C167" s="41"/>
      <c r="D167" s="52" t="s">
        <v>5</v>
      </c>
      <c r="E167" s="408"/>
      <c r="F167" s="46"/>
    </row>
    <row r="168" spans="1:6" ht="15">
      <c r="A168" s="37" t="s">
        <v>51</v>
      </c>
      <c r="B168" s="37" t="s">
        <v>96</v>
      </c>
      <c r="C168" s="38"/>
      <c r="D168" s="55" t="s">
        <v>5</v>
      </c>
      <c r="E168" s="416"/>
      <c r="F168" s="43">
        <f>F193+F208</f>
        <v>0</v>
      </c>
    </row>
    <row r="169" spans="1:6">
      <c r="A169" s="44" t="s">
        <v>87</v>
      </c>
      <c r="B169" s="44" t="s">
        <v>11</v>
      </c>
      <c r="C169" s="36"/>
      <c r="D169" s="56"/>
      <c r="E169" s="417"/>
      <c r="F169" s="67"/>
    </row>
    <row r="170" spans="1:6" s="308" customFormat="1" ht="25.5">
      <c r="A170" s="311" t="s">
        <v>837</v>
      </c>
      <c r="B170" s="312" t="s">
        <v>106</v>
      </c>
      <c r="C170" s="21"/>
      <c r="D170" s="68"/>
      <c r="E170" s="419"/>
      <c r="F170" s="31"/>
    </row>
    <row r="171" spans="1:6" s="308" customFormat="1" ht="36">
      <c r="A171" s="26" t="s">
        <v>838</v>
      </c>
      <c r="B171" s="309" t="s">
        <v>316</v>
      </c>
      <c r="C171" s="21"/>
      <c r="D171" s="68"/>
      <c r="E171" s="418"/>
      <c r="F171" s="31"/>
    </row>
    <row r="172" spans="1:6" s="308" customFormat="1" ht="96">
      <c r="A172" s="26" t="s">
        <v>839</v>
      </c>
      <c r="B172" s="314" t="s">
        <v>318</v>
      </c>
      <c r="C172" s="21"/>
      <c r="D172" s="68"/>
      <c r="E172" s="419"/>
      <c r="F172" s="31"/>
    </row>
    <row r="173" spans="1:6" s="308" customFormat="1" ht="48">
      <c r="A173" s="26" t="s">
        <v>840</v>
      </c>
      <c r="B173" s="314" t="s">
        <v>320</v>
      </c>
      <c r="C173" s="21"/>
      <c r="D173" s="68"/>
      <c r="E173" s="419"/>
      <c r="F173" s="31"/>
    </row>
    <row r="174" spans="1:6" s="308" customFormat="1" ht="108">
      <c r="A174" s="26" t="s">
        <v>841</v>
      </c>
      <c r="B174" s="314" t="s">
        <v>322</v>
      </c>
      <c r="C174" s="21"/>
      <c r="D174" s="68"/>
      <c r="E174" s="419"/>
      <c r="F174" s="31"/>
    </row>
    <row r="175" spans="1:6" s="308" customFormat="1" ht="72">
      <c r="A175" s="26" t="s">
        <v>842</v>
      </c>
      <c r="B175" s="314" t="s">
        <v>324</v>
      </c>
      <c r="C175" s="21"/>
      <c r="D175" s="68"/>
      <c r="E175" s="419"/>
      <c r="F175" s="31"/>
    </row>
    <row r="176" spans="1:6" s="308" customFormat="1" ht="228">
      <c r="A176" s="26" t="s">
        <v>843</v>
      </c>
      <c r="B176" s="314" t="s">
        <v>326</v>
      </c>
      <c r="C176" s="21"/>
      <c r="D176" s="68"/>
      <c r="E176" s="419"/>
      <c r="F176" s="31"/>
    </row>
    <row r="177" spans="1:6" s="308" customFormat="1" ht="48">
      <c r="A177" s="26" t="s">
        <v>844</v>
      </c>
      <c r="B177" s="314" t="s">
        <v>328</v>
      </c>
      <c r="C177" s="21"/>
      <c r="D177" s="68"/>
      <c r="E177" s="419"/>
      <c r="F177" s="31"/>
    </row>
    <row r="178" spans="1:6" s="308" customFormat="1" ht="36">
      <c r="A178" s="26" t="s">
        <v>845</v>
      </c>
      <c r="B178" s="314" t="s">
        <v>330</v>
      </c>
      <c r="C178" s="21"/>
      <c r="D178" s="68"/>
      <c r="E178" s="419"/>
      <c r="F178" s="31"/>
    </row>
    <row r="179" spans="1:6" s="308" customFormat="1" ht="96">
      <c r="A179" s="26" t="s">
        <v>846</v>
      </c>
      <c r="B179" s="314" t="s">
        <v>332</v>
      </c>
      <c r="C179" s="21"/>
      <c r="D179" s="68"/>
      <c r="E179" s="419"/>
      <c r="F179" s="31"/>
    </row>
    <row r="180" spans="1:6" s="308" customFormat="1" ht="288">
      <c r="A180" s="26" t="s">
        <v>847</v>
      </c>
      <c r="B180" s="314" t="s">
        <v>334</v>
      </c>
      <c r="C180" s="21"/>
      <c r="D180" s="68"/>
      <c r="E180" s="419"/>
      <c r="F180" s="31"/>
    </row>
    <row r="181" spans="1:6" s="308" customFormat="1" ht="24">
      <c r="A181" s="26" t="s">
        <v>848</v>
      </c>
      <c r="B181" s="314" t="s">
        <v>336</v>
      </c>
      <c r="C181" s="21"/>
      <c r="D181" s="68"/>
      <c r="E181" s="419"/>
      <c r="F181" s="31"/>
    </row>
    <row r="182" spans="1:6" s="308" customFormat="1" ht="60">
      <c r="A182" s="26" t="s">
        <v>849</v>
      </c>
      <c r="B182" s="314" t="s">
        <v>338</v>
      </c>
      <c r="C182" s="21"/>
      <c r="D182" s="68"/>
      <c r="E182" s="419"/>
      <c r="F182" s="31"/>
    </row>
    <row r="183" spans="1:6" s="308" customFormat="1" ht="48">
      <c r="A183" s="26" t="s">
        <v>850</v>
      </c>
      <c r="B183" s="314" t="s">
        <v>340</v>
      </c>
      <c r="C183" s="21"/>
      <c r="D183" s="68"/>
      <c r="E183" s="419"/>
      <c r="F183" s="31"/>
    </row>
    <row r="184" spans="1:6" s="308" customFormat="1" ht="108">
      <c r="A184" s="26" t="s">
        <v>851</v>
      </c>
      <c r="B184" s="314" t="s">
        <v>342</v>
      </c>
      <c r="C184" s="21"/>
      <c r="D184" s="68"/>
      <c r="E184" s="419"/>
      <c r="F184" s="31"/>
    </row>
    <row r="185" spans="1:6" s="308" customFormat="1" ht="192">
      <c r="A185" s="26" t="s">
        <v>852</v>
      </c>
      <c r="B185" s="314" t="s">
        <v>853</v>
      </c>
      <c r="C185" s="21"/>
      <c r="D185" s="68"/>
      <c r="E185" s="419"/>
      <c r="F185" s="31"/>
    </row>
    <row r="186" spans="1:6" s="308" customFormat="1" ht="204">
      <c r="A186" s="26" t="s">
        <v>854</v>
      </c>
      <c r="B186" s="314" t="s">
        <v>346</v>
      </c>
      <c r="C186" s="21"/>
      <c r="D186" s="68"/>
      <c r="E186" s="419"/>
      <c r="F186" s="31"/>
    </row>
    <row r="187" spans="1:6" s="308" customFormat="1" ht="48">
      <c r="A187" s="26" t="s">
        <v>855</v>
      </c>
      <c r="B187" s="314" t="s">
        <v>348</v>
      </c>
      <c r="C187" s="21"/>
      <c r="D187" s="68"/>
      <c r="E187" s="419"/>
      <c r="F187" s="31"/>
    </row>
    <row r="188" spans="1:6" s="308" customFormat="1" ht="120">
      <c r="A188" s="26" t="s">
        <v>856</v>
      </c>
      <c r="B188" s="314" t="s">
        <v>350</v>
      </c>
      <c r="C188" s="21"/>
      <c r="D188" s="68"/>
      <c r="E188" s="419"/>
      <c r="F188" s="31"/>
    </row>
    <row r="189" spans="1:6" s="308" customFormat="1" ht="24">
      <c r="A189" s="26" t="s">
        <v>857</v>
      </c>
      <c r="B189" s="432" t="s">
        <v>352</v>
      </c>
      <c r="C189" s="21"/>
      <c r="D189" s="68"/>
      <c r="E189" s="419"/>
      <c r="F189" s="31"/>
    </row>
    <row r="190" spans="1:6" s="308" customFormat="1">
      <c r="A190" s="26" t="s">
        <v>858</v>
      </c>
      <c r="B190" s="432" t="s">
        <v>354</v>
      </c>
      <c r="C190" s="21"/>
      <c r="D190" s="68"/>
      <c r="E190" s="419"/>
      <c r="F190" s="31"/>
    </row>
    <row r="191" spans="1:6" s="308" customFormat="1">
      <c r="A191" s="311" t="s">
        <v>859</v>
      </c>
      <c r="B191" s="312" t="s">
        <v>12</v>
      </c>
      <c r="C191" s="21"/>
      <c r="D191" s="68"/>
      <c r="E191" s="419"/>
      <c r="F191" s="31"/>
    </row>
    <row r="192" spans="1:6" s="308" customFormat="1" ht="108">
      <c r="A192" s="26" t="s">
        <v>860</v>
      </c>
      <c r="B192" s="309" t="s">
        <v>1046</v>
      </c>
      <c r="C192" s="21"/>
      <c r="D192" s="68"/>
      <c r="E192" s="419"/>
      <c r="F192" s="31"/>
    </row>
    <row r="193" spans="1:22" s="30" customFormat="1">
      <c r="A193" s="44" t="s">
        <v>861</v>
      </c>
      <c r="B193" s="44" t="s">
        <v>358</v>
      </c>
      <c r="C193" s="36"/>
      <c r="D193" s="56"/>
      <c r="E193" s="417"/>
      <c r="F193" s="67">
        <f>SUM(F194:F207)</f>
        <v>0</v>
      </c>
      <c r="G193" s="427"/>
      <c r="H193" s="428"/>
      <c r="I193" s="428"/>
      <c r="J193" s="27"/>
      <c r="K193" s="28"/>
      <c r="L193" s="28"/>
      <c r="M193" s="29"/>
      <c r="O193" s="29"/>
      <c r="P193" s="29"/>
      <c r="Q193" s="29"/>
      <c r="S193" s="29"/>
    </row>
    <row r="194" spans="1:22" s="322" customFormat="1">
      <c r="A194" s="306" t="s">
        <v>862</v>
      </c>
      <c r="B194" s="307" t="s">
        <v>2439</v>
      </c>
      <c r="C194" s="21"/>
      <c r="D194" s="68"/>
      <c r="E194" s="418"/>
      <c r="F194" s="31"/>
    </row>
    <row r="195" spans="1:22" s="322" customFormat="1">
      <c r="A195" s="433"/>
      <c r="B195" s="434" t="s">
        <v>2440</v>
      </c>
      <c r="C195" s="21"/>
      <c r="D195" s="68"/>
      <c r="E195" s="418"/>
      <c r="F195" s="31"/>
    </row>
    <row r="196" spans="1:22" s="320" customFormat="1" ht="36">
      <c r="A196" s="433" t="s">
        <v>863</v>
      </c>
      <c r="B196" s="32" t="s">
        <v>2441</v>
      </c>
      <c r="C196" s="33" t="s">
        <v>13</v>
      </c>
      <c r="D196" s="315">
        <v>424</v>
      </c>
      <c r="E196" s="425"/>
      <c r="F196" s="25">
        <f>+D196*E196</f>
        <v>0</v>
      </c>
      <c r="G196" s="435"/>
      <c r="H196" s="431"/>
      <c r="I196" s="324"/>
      <c r="J196" s="430"/>
      <c r="K196" s="323"/>
      <c r="L196" s="323"/>
      <c r="M196" s="324"/>
      <c r="N196" s="318"/>
      <c r="O196" s="318"/>
      <c r="P196" s="319"/>
      <c r="R196" s="319"/>
      <c r="S196" s="319"/>
      <c r="T196" s="319"/>
      <c r="V196" s="319"/>
    </row>
    <row r="197" spans="1:22" s="320" customFormat="1" ht="13.5">
      <c r="A197" s="433"/>
      <c r="B197" s="92" t="s">
        <v>2442</v>
      </c>
      <c r="C197" s="33"/>
      <c r="D197" s="315"/>
      <c r="E197" s="421"/>
      <c r="F197" s="25"/>
      <c r="G197" s="435"/>
      <c r="H197" s="431"/>
      <c r="I197" s="324"/>
      <c r="J197" s="430"/>
      <c r="K197" s="323"/>
      <c r="L197" s="323"/>
      <c r="M197" s="324"/>
      <c r="N197" s="318"/>
      <c r="O197" s="318"/>
      <c r="P197" s="319"/>
      <c r="R197" s="319"/>
      <c r="S197" s="319"/>
      <c r="T197" s="319"/>
      <c r="V197" s="319"/>
    </row>
    <row r="198" spans="1:22" s="320" customFormat="1" ht="24">
      <c r="A198" s="433" t="s">
        <v>864</v>
      </c>
      <c r="B198" s="32" t="s">
        <v>866</v>
      </c>
      <c r="C198" s="33" t="s">
        <v>21</v>
      </c>
      <c r="D198" s="317">
        <v>6</v>
      </c>
      <c r="E198" s="425"/>
      <c r="F198" s="25">
        <f t="shared" ref="F198:F202" si="12">+D198*E198</f>
        <v>0</v>
      </c>
      <c r="G198" s="431"/>
      <c r="H198" s="431"/>
      <c r="I198" s="324"/>
      <c r="J198" s="430"/>
      <c r="K198" s="323"/>
      <c r="L198" s="323"/>
      <c r="M198" s="324"/>
      <c r="N198" s="318"/>
      <c r="O198" s="318"/>
      <c r="P198" s="319"/>
      <c r="R198" s="319"/>
      <c r="S198" s="319"/>
      <c r="T198" s="319"/>
      <c r="V198" s="319"/>
    </row>
    <row r="199" spans="1:22" s="320" customFormat="1" ht="36">
      <c r="A199" s="433" t="s">
        <v>865</v>
      </c>
      <c r="B199" s="32" t="s">
        <v>2443</v>
      </c>
      <c r="C199" s="33" t="s">
        <v>13</v>
      </c>
      <c r="D199" s="315">
        <v>140</v>
      </c>
      <c r="E199" s="425"/>
      <c r="F199" s="25">
        <f t="shared" si="12"/>
        <v>0</v>
      </c>
      <c r="G199" s="435"/>
      <c r="H199" s="431"/>
      <c r="I199" s="324"/>
      <c r="J199" s="430"/>
      <c r="K199" s="323"/>
      <c r="L199" s="323"/>
      <c r="M199" s="324"/>
      <c r="N199" s="318"/>
      <c r="O199" s="318"/>
      <c r="P199" s="319"/>
      <c r="R199" s="319"/>
      <c r="S199" s="319"/>
      <c r="T199" s="319"/>
      <c r="V199" s="319"/>
    </row>
    <row r="200" spans="1:22" s="320" customFormat="1" ht="24">
      <c r="A200" s="433" t="s">
        <v>867</v>
      </c>
      <c r="B200" s="32" t="s">
        <v>2444</v>
      </c>
      <c r="C200" s="33" t="s">
        <v>13</v>
      </c>
      <c r="D200" s="315">
        <v>35</v>
      </c>
      <c r="E200" s="425"/>
      <c r="F200" s="25">
        <f t="shared" si="12"/>
        <v>0</v>
      </c>
      <c r="G200" s="431"/>
      <c r="H200" s="431"/>
      <c r="I200" s="324"/>
      <c r="J200" s="430"/>
      <c r="K200" s="323"/>
      <c r="L200" s="323"/>
      <c r="M200" s="324"/>
      <c r="N200" s="318"/>
      <c r="O200" s="318"/>
      <c r="P200" s="319"/>
      <c r="R200" s="319"/>
      <c r="S200" s="319"/>
      <c r="T200" s="319"/>
      <c r="V200" s="319"/>
    </row>
    <row r="201" spans="1:22" s="320" customFormat="1" ht="13.5">
      <c r="A201" s="433" t="s">
        <v>868</v>
      </c>
      <c r="B201" s="32" t="s">
        <v>2445</v>
      </c>
      <c r="C201" s="33" t="s">
        <v>14</v>
      </c>
      <c r="D201" s="315">
        <v>735</v>
      </c>
      <c r="E201" s="425"/>
      <c r="F201" s="25">
        <f t="shared" si="12"/>
        <v>0</v>
      </c>
      <c r="G201" s="431"/>
      <c r="H201" s="431"/>
      <c r="I201" s="324"/>
      <c r="J201" s="430"/>
      <c r="K201" s="323"/>
      <c r="L201" s="323"/>
      <c r="M201" s="324"/>
      <c r="N201" s="318"/>
      <c r="O201" s="318"/>
      <c r="P201" s="319"/>
      <c r="R201" s="319"/>
      <c r="S201" s="319"/>
      <c r="T201" s="319"/>
      <c r="V201" s="319"/>
    </row>
    <row r="202" spans="1:22" s="320" customFormat="1" ht="24">
      <c r="A202" s="433" t="s">
        <v>869</v>
      </c>
      <c r="B202" s="61" t="s">
        <v>1708</v>
      </c>
      <c r="C202" s="33" t="s">
        <v>20</v>
      </c>
      <c r="D202" s="315">
        <v>360</v>
      </c>
      <c r="E202" s="425"/>
      <c r="F202" s="25">
        <f t="shared" si="12"/>
        <v>0</v>
      </c>
      <c r="G202" s="431"/>
      <c r="H202" s="431"/>
      <c r="I202" s="324"/>
      <c r="J202" s="430"/>
      <c r="K202" s="323"/>
      <c r="L202" s="323"/>
      <c r="M202" s="324"/>
      <c r="N202" s="318"/>
      <c r="O202" s="318"/>
      <c r="P202" s="319"/>
      <c r="R202" s="319"/>
      <c r="S202" s="319"/>
      <c r="T202" s="319"/>
      <c r="V202" s="319"/>
    </row>
    <row r="203" spans="1:22" s="322" customFormat="1" ht="25.5">
      <c r="A203" s="306" t="s">
        <v>870</v>
      </c>
      <c r="B203" s="307" t="s">
        <v>2446</v>
      </c>
      <c r="C203" s="21"/>
      <c r="D203" s="68"/>
      <c r="E203" s="418"/>
      <c r="F203" s="31"/>
    </row>
    <row r="204" spans="1:22" s="322" customFormat="1">
      <c r="A204" s="35" t="s">
        <v>871</v>
      </c>
      <c r="B204" s="32" t="s">
        <v>2447</v>
      </c>
      <c r="C204" s="33" t="s">
        <v>13</v>
      </c>
      <c r="D204" s="57">
        <v>4.8</v>
      </c>
      <c r="E204" s="425"/>
      <c r="F204" s="25">
        <f>+D204*E204</f>
        <v>0</v>
      </c>
    </row>
    <row r="205" spans="1:22" s="320" customFormat="1" ht="36">
      <c r="A205" s="35" t="s">
        <v>872</v>
      </c>
      <c r="B205" s="32" t="s">
        <v>1656</v>
      </c>
      <c r="C205" s="33" t="s">
        <v>13</v>
      </c>
      <c r="D205" s="315">
        <v>14.5</v>
      </c>
      <c r="E205" s="425"/>
      <c r="F205" s="25">
        <f>+D205*E205</f>
        <v>0</v>
      </c>
      <c r="G205" s="435"/>
      <c r="H205" s="431"/>
      <c r="I205" s="324"/>
      <c r="J205" s="430"/>
      <c r="K205" s="323"/>
      <c r="L205" s="323"/>
      <c r="M205" s="324"/>
      <c r="N205" s="318"/>
      <c r="O205" s="318"/>
      <c r="P205" s="319"/>
      <c r="R205" s="319"/>
      <c r="S205" s="319"/>
      <c r="T205" s="319"/>
      <c r="V205" s="319"/>
    </row>
    <row r="206" spans="1:22" s="320" customFormat="1" ht="24">
      <c r="A206" s="35" t="s">
        <v>873</v>
      </c>
      <c r="B206" s="32" t="s">
        <v>1657</v>
      </c>
      <c r="C206" s="33" t="s">
        <v>13</v>
      </c>
      <c r="D206" s="315">
        <v>3.9</v>
      </c>
      <c r="E206" s="425"/>
      <c r="F206" s="25">
        <f t="shared" ref="F206:F207" si="13">+D206*E206</f>
        <v>0</v>
      </c>
      <c r="G206" s="431"/>
      <c r="H206" s="431"/>
      <c r="I206" s="324"/>
      <c r="J206" s="430"/>
      <c r="K206" s="323"/>
      <c r="L206" s="323"/>
      <c r="M206" s="324"/>
      <c r="N206" s="318"/>
      <c r="O206" s="318"/>
      <c r="P206" s="319"/>
      <c r="R206" s="319"/>
      <c r="S206" s="319"/>
      <c r="T206" s="319"/>
      <c r="V206" s="319"/>
    </row>
    <row r="207" spans="1:22" s="320" customFormat="1" ht="13.5">
      <c r="A207" s="35" t="s">
        <v>874</v>
      </c>
      <c r="B207" s="32" t="s">
        <v>1658</v>
      </c>
      <c r="C207" s="33" t="s">
        <v>14</v>
      </c>
      <c r="D207" s="315">
        <v>48</v>
      </c>
      <c r="E207" s="425"/>
      <c r="F207" s="25">
        <f t="shared" si="13"/>
        <v>0</v>
      </c>
      <c r="G207" s="431"/>
      <c r="H207" s="431"/>
      <c r="I207" s="324"/>
      <c r="J207" s="430"/>
      <c r="K207" s="323"/>
      <c r="L207" s="323"/>
      <c r="M207" s="324"/>
      <c r="N207" s="318"/>
      <c r="O207" s="318"/>
      <c r="P207" s="319"/>
      <c r="R207" s="319"/>
      <c r="S207" s="319"/>
      <c r="T207" s="319"/>
      <c r="V207" s="319"/>
    </row>
    <row r="208" spans="1:22" s="30" customFormat="1">
      <c r="A208" s="44" t="s">
        <v>875</v>
      </c>
      <c r="B208" s="44" t="s">
        <v>382</v>
      </c>
      <c r="C208" s="36"/>
      <c r="D208" s="56"/>
      <c r="E208" s="417"/>
      <c r="F208" s="67">
        <f>SUM(F209:F215)</f>
        <v>0</v>
      </c>
      <c r="G208" s="427"/>
      <c r="H208" s="428"/>
      <c r="I208" s="428"/>
      <c r="J208" s="27"/>
      <c r="K208" s="28"/>
      <c r="L208" s="28"/>
      <c r="M208" s="29"/>
      <c r="O208" s="29"/>
      <c r="P208" s="29"/>
      <c r="Q208" s="29"/>
      <c r="S208" s="29"/>
    </row>
    <row r="209" spans="1:22" s="320" customFormat="1" ht="154.5" customHeight="1">
      <c r="A209" s="306" t="s">
        <v>876</v>
      </c>
      <c r="B209" s="307" t="s">
        <v>2448</v>
      </c>
      <c r="C209" s="60"/>
      <c r="D209" s="330"/>
      <c r="E209" s="422"/>
      <c r="F209" s="25"/>
      <c r="G209" s="431"/>
      <c r="H209" s="431"/>
      <c r="I209" s="324"/>
      <c r="J209" s="430"/>
      <c r="K209" s="323"/>
      <c r="L209" s="323"/>
      <c r="M209" s="324"/>
      <c r="N209" s="318"/>
      <c r="O209" s="318"/>
      <c r="P209" s="319"/>
      <c r="R209" s="319"/>
      <c r="S209" s="319"/>
      <c r="T209" s="319"/>
      <c r="V209" s="319"/>
    </row>
    <row r="210" spans="1:22" s="320" customFormat="1" ht="13.5">
      <c r="A210" s="62" t="s">
        <v>2449</v>
      </c>
      <c r="B210" s="61" t="s">
        <v>1689</v>
      </c>
      <c r="C210" s="60" t="s">
        <v>21</v>
      </c>
      <c r="D210" s="331">
        <v>14</v>
      </c>
      <c r="E210" s="425"/>
      <c r="F210" s="25">
        <f t="shared" ref="F210:F211" si="14">+D210*E210</f>
        <v>0</v>
      </c>
      <c r="G210" s="431"/>
      <c r="H210" s="431"/>
      <c r="I210" s="324"/>
      <c r="J210" s="430"/>
      <c r="K210" s="323"/>
      <c r="L210" s="323"/>
      <c r="M210" s="324"/>
      <c r="N210" s="318"/>
      <c r="O210" s="318"/>
      <c r="P210" s="319"/>
      <c r="R210" s="319"/>
      <c r="S210" s="319"/>
      <c r="T210" s="319"/>
      <c r="V210" s="319"/>
    </row>
    <row r="211" spans="1:22" s="320" customFormat="1" ht="13.5">
      <c r="A211" s="62" t="s">
        <v>2450</v>
      </c>
      <c r="B211" s="61" t="s">
        <v>2451</v>
      </c>
      <c r="C211" s="60" t="s">
        <v>21</v>
      </c>
      <c r="D211" s="331">
        <v>14</v>
      </c>
      <c r="E211" s="425"/>
      <c r="F211" s="25">
        <f t="shared" si="14"/>
        <v>0</v>
      </c>
      <c r="G211" s="431"/>
      <c r="H211" s="431"/>
      <c r="I211" s="324"/>
      <c r="J211" s="430"/>
      <c r="K211" s="323"/>
      <c r="L211" s="323"/>
      <c r="M211" s="324"/>
      <c r="N211" s="318"/>
      <c r="O211" s="318"/>
      <c r="P211" s="319"/>
      <c r="R211" s="319"/>
      <c r="S211" s="319"/>
      <c r="T211" s="319"/>
      <c r="V211" s="319"/>
    </row>
    <row r="212" spans="1:22" s="320" customFormat="1" ht="255">
      <c r="A212" s="306" t="s">
        <v>877</v>
      </c>
      <c r="B212" s="307" t="s">
        <v>2452</v>
      </c>
      <c r="C212" s="60"/>
      <c r="D212" s="331"/>
      <c r="E212" s="422"/>
      <c r="F212" s="25"/>
      <c r="G212" s="431"/>
      <c r="H212" s="431"/>
      <c r="I212" s="324"/>
      <c r="J212" s="430"/>
      <c r="K212" s="323"/>
      <c r="L212" s="323"/>
      <c r="M212" s="324"/>
      <c r="N212" s="318"/>
      <c r="O212" s="318"/>
      <c r="P212" s="319"/>
      <c r="R212" s="319"/>
      <c r="S212" s="319"/>
      <c r="T212" s="319"/>
      <c r="V212" s="319"/>
    </row>
    <row r="213" spans="1:22" s="320" customFormat="1" ht="36">
      <c r="A213" s="62" t="s">
        <v>2453</v>
      </c>
      <c r="B213" s="61" t="s">
        <v>878</v>
      </c>
      <c r="C213" s="60" t="s">
        <v>21</v>
      </c>
      <c r="D213" s="331">
        <v>18</v>
      </c>
      <c r="E213" s="425"/>
      <c r="F213" s="25">
        <f t="shared" ref="F213:F215" si="15">+D213*E213</f>
        <v>0</v>
      </c>
      <c r="G213" s="431"/>
      <c r="H213" s="431"/>
      <c r="I213" s="324"/>
      <c r="J213" s="430"/>
      <c r="K213" s="323"/>
      <c r="L213" s="323"/>
      <c r="M213" s="324"/>
      <c r="N213" s="318"/>
      <c r="O213" s="318"/>
      <c r="P213" s="319"/>
      <c r="R213" s="319"/>
      <c r="S213" s="319"/>
      <c r="T213" s="319"/>
      <c r="V213" s="319"/>
    </row>
    <row r="214" spans="1:22" s="320" customFormat="1" ht="24">
      <c r="A214" s="62" t="s">
        <v>2454</v>
      </c>
      <c r="B214" s="61" t="s">
        <v>2455</v>
      </c>
      <c r="C214" s="60" t="s">
        <v>21</v>
      </c>
      <c r="D214" s="331">
        <v>6</v>
      </c>
      <c r="E214" s="425"/>
      <c r="F214" s="25">
        <f t="shared" si="15"/>
        <v>0</v>
      </c>
      <c r="G214" s="431"/>
      <c r="H214" s="431"/>
      <c r="I214" s="324"/>
      <c r="J214" s="430"/>
      <c r="K214" s="323"/>
      <c r="L214" s="323"/>
      <c r="M214" s="324"/>
      <c r="N214" s="318"/>
      <c r="O214" s="318"/>
      <c r="P214" s="319"/>
      <c r="R214" s="319"/>
      <c r="S214" s="319"/>
      <c r="T214" s="319"/>
      <c r="V214" s="319"/>
    </row>
    <row r="215" spans="1:22" s="320" customFormat="1" ht="96">
      <c r="A215" s="62" t="s">
        <v>2456</v>
      </c>
      <c r="B215" s="61" t="s">
        <v>2457</v>
      </c>
      <c r="C215" s="60" t="s">
        <v>21</v>
      </c>
      <c r="D215" s="331">
        <v>6</v>
      </c>
      <c r="E215" s="425"/>
      <c r="F215" s="25">
        <f t="shared" si="15"/>
        <v>0</v>
      </c>
      <c r="G215" s="431"/>
      <c r="H215" s="431"/>
      <c r="I215" s="324"/>
      <c r="J215" s="430"/>
      <c r="K215" s="323"/>
      <c r="L215" s="323"/>
      <c r="M215" s="324"/>
      <c r="N215" s="318"/>
      <c r="O215" s="318"/>
      <c r="P215" s="319"/>
      <c r="R215" s="319"/>
      <c r="S215" s="319"/>
      <c r="T215" s="319"/>
      <c r="V215" s="319"/>
    </row>
    <row r="216" spans="1:22" ht="15.75">
      <c r="A216" s="1" t="s">
        <v>35</v>
      </c>
      <c r="B216" s="1" t="s">
        <v>57</v>
      </c>
      <c r="C216" s="2"/>
      <c r="D216" s="48"/>
      <c r="E216" s="407"/>
      <c r="F216" s="4"/>
    </row>
    <row r="217" spans="1:22" ht="15">
      <c r="A217" s="40" t="s">
        <v>48</v>
      </c>
      <c r="B217" s="40" t="s">
        <v>701</v>
      </c>
      <c r="C217" s="41"/>
      <c r="D217" s="52"/>
      <c r="E217" s="408"/>
      <c r="F217" s="46"/>
    </row>
    <row r="218" spans="1:22" ht="15">
      <c r="A218" s="37" t="s">
        <v>52</v>
      </c>
      <c r="B218" s="37" t="s">
        <v>97</v>
      </c>
      <c r="C218" s="38"/>
      <c r="D218" s="55"/>
      <c r="E218" s="416"/>
      <c r="F218" s="43">
        <f>F225</f>
        <v>0</v>
      </c>
    </row>
    <row r="219" spans="1:22">
      <c r="A219" s="44" t="s">
        <v>879</v>
      </c>
      <c r="B219" s="44" t="s">
        <v>11</v>
      </c>
      <c r="C219" s="36"/>
      <c r="D219" s="56"/>
      <c r="E219" s="417"/>
      <c r="F219" s="67"/>
    </row>
    <row r="220" spans="1:22" s="308" customFormat="1" ht="25.5">
      <c r="A220" s="311" t="s">
        <v>880</v>
      </c>
      <c r="B220" s="307" t="s">
        <v>106</v>
      </c>
      <c r="C220" s="21"/>
      <c r="D220" s="68"/>
      <c r="E220" s="418"/>
      <c r="F220" s="31"/>
    </row>
    <row r="221" spans="1:22" s="308" customFormat="1" ht="36">
      <c r="A221" s="26" t="s">
        <v>881</v>
      </c>
      <c r="B221" s="309" t="s">
        <v>23</v>
      </c>
      <c r="C221" s="21"/>
      <c r="D221" s="68"/>
      <c r="E221" s="418"/>
      <c r="F221" s="31"/>
    </row>
    <row r="222" spans="1:22" s="308" customFormat="1" ht="36">
      <c r="A222" s="26" t="s">
        <v>1396</v>
      </c>
      <c r="B222" s="309" t="s">
        <v>1045</v>
      </c>
      <c r="C222" s="21"/>
      <c r="D222" s="68"/>
      <c r="E222" s="418"/>
      <c r="F222" s="31"/>
    </row>
    <row r="223" spans="1:22" s="308" customFormat="1">
      <c r="A223" s="311" t="s">
        <v>1397</v>
      </c>
      <c r="B223" s="307" t="s">
        <v>12</v>
      </c>
      <c r="C223" s="21"/>
      <c r="D223" s="68"/>
      <c r="E223" s="418"/>
      <c r="F223" s="31"/>
    </row>
    <row r="224" spans="1:22" s="308" customFormat="1" ht="108">
      <c r="A224" s="26" t="s">
        <v>1398</v>
      </c>
      <c r="B224" s="309" t="s">
        <v>1046</v>
      </c>
      <c r="C224" s="21"/>
      <c r="D224" s="68"/>
      <c r="E224" s="418"/>
      <c r="F224" s="31"/>
    </row>
    <row r="225" spans="1:22" s="30" customFormat="1">
      <c r="A225" s="44" t="s">
        <v>882</v>
      </c>
      <c r="B225" s="44" t="s">
        <v>435</v>
      </c>
      <c r="C225" s="36"/>
      <c r="D225" s="56"/>
      <c r="E225" s="417"/>
      <c r="F225" s="67">
        <f>SUM(F226:F236)</f>
        <v>0</v>
      </c>
      <c r="G225" s="427"/>
      <c r="H225" s="428"/>
      <c r="I225" s="428"/>
      <c r="J225" s="27"/>
      <c r="K225" s="28"/>
      <c r="L225" s="28"/>
      <c r="M225" s="29"/>
      <c r="O225" s="29"/>
      <c r="P225" s="29"/>
      <c r="Q225" s="29"/>
      <c r="S225" s="29"/>
    </row>
    <row r="226" spans="1:22" s="320" customFormat="1" ht="38.25">
      <c r="A226" s="306" t="s">
        <v>883</v>
      </c>
      <c r="B226" s="306" t="s">
        <v>884</v>
      </c>
      <c r="C226" s="60"/>
      <c r="D226" s="330"/>
      <c r="E226" s="422"/>
      <c r="F226" s="25"/>
      <c r="G226" s="431"/>
      <c r="H226" s="431"/>
      <c r="I226" s="324"/>
      <c r="J226" s="430"/>
      <c r="K226" s="323"/>
      <c r="L226" s="323"/>
      <c r="M226" s="324"/>
      <c r="N226" s="318"/>
      <c r="O226" s="318"/>
      <c r="P226" s="319"/>
      <c r="R226" s="319"/>
      <c r="S226" s="319"/>
      <c r="T226" s="319"/>
      <c r="V226" s="319"/>
    </row>
    <row r="227" spans="1:22" s="320" customFormat="1" ht="120">
      <c r="A227" s="62" t="s">
        <v>885</v>
      </c>
      <c r="B227" s="61" t="s">
        <v>886</v>
      </c>
      <c r="C227" s="60" t="s">
        <v>21</v>
      </c>
      <c r="D227" s="331">
        <v>7</v>
      </c>
      <c r="E227" s="425"/>
      <c r="F227" s="25">
        <f t="shared" ref="F227" si="16">+D227*E227</f>
        <v>0</v>
      </c>
      <c r="G227" s="431"/>
      <c r="H227" s="431"/>
      <c r="I227" s="324"/>
      <c r="J227" s="430"/>
      <c r="K227" s="323"/>
      <c r="L227" s="323"/>
      <c r="M227" s="324"/>
      <c r="N227" s="318"/>
      <c r="O227" s="318"/>
      <c r="P227" s="319"/>
      <c r="R227" s="319"/>
      <c r="S227" s="319"/>
      <c r="T227" s="319"/>
      <c r="V227" s="319"/>
    </row>
    <row r="228" spans="1:22" s="320" customFormat="1" ht="38.25">
      <c r="A228" s="306" t="s">
        <v>2458</v>
      </c>
      <c r="B228" s="306" t="s">
        <v>887</v>
      </c>
      <c r="C228" s="60"/>
      <c r="D228" s="331"/>
      <c r="E228" s="422"/>
      <c r="F228" s="25"/>
      <c r="G228" s="431"/>
      <c r="H228" s="431"/>
      <c r="I228" s="324"/>
      <c r="J228" s="430"/>
      <c r="K228" s="323"/>
      <c r="L228" s="323"/>
      <c r="M228" s="324"/>
      <c r="N228" s="318"/>
      <c r="O228" s="318"/>
      <c r="P228" s="319"/>
      <c r="R228" s="319"/>
      <c r="S228" s="319"/>
      <c r="T228" s="319"/>
      <c r="V228" s="319"/>
    </row>
    <row r="229" spans="1:22" s="320" customFormat="1" ht="108">
      <c r="A229" s="62" t="s">
        <v>888</v>
      </c>
      <c r="B229" s="61" t="s">
        <v>889</v>
      </c>
      <c r="C229" s="436" t="s">
        <v>21</v>
      </c>
      <c r="D229" s="331">
        <v>4</v>
      </c>
      <c r="E229" s="425"/>
      <c r="F229" s="25">
        <f t="shared" ref="F229" si="17">+D229*E229</f>
        <v>0</v>
      </c>
      <c r="G229" s="431"/>
      <c r="H229" s="431"/>
      <c r="I229" s="324"/>
      <c r="J229" s="430"/>
      <c r="K229" s="323"/>
      <c r="L229" s="323"/>
      <c r="M229" s="324"/>
      <c r="N229" s="318"/>
      <c r="O229" s="318"/>
      <c r="P229" s="319"/>
      <c r="R229" s="319"/>
      <c r="S229" s="319"/>
      <c r="T229" s="319"/>
      <c r="V229" s="319"/>
    </row>
    <row r="230" spans="1:22" s="320" customFormat="1" ht="13.5">
      <c r="A230" s="306" t="s">
        <v>2459</v>
      </c>
      <c r="B230" s="306" t="s">
        <v>439</v>
      </c>
      <c r="C230" s="60"/>
      <c r="D230" s="331"/>
      <c r="E230" s="422"/>
      <c r="F230" s="25"/>
      <c r="G230" s="431"/>
      <c r="H230" s="431"/>
      <c r="I230" s="324"/>
      <c r="J230" s="430"/>
      <c r="K230" s="323"/>
      <c r="L230" s="323"/>
      <c r="M230" s="324"/>
      <c r="N230" s="318"/>
      <c r="O230" s="318"/>
      <c r="P230" s="319"/>
      <c r="R230" s="319"/>
      <c r="S230" s="319"/>
      <c r="T230" s="319"/>
      <c r="V230" s="319"/>
    </row>
    <row r="231" spans="1:22" s="320" customFormat="1" ht="120">
      <c r="A231" s="62" t="s">
        <v>2460</v>
      </c>
      <c r="B231" s="61" t="s">
        <v>441</v>
      </c>
      <c r="C231" s="60" t="s">
        <v>21</v>
      </c>
      <c r="D231" s="331">
        <v>22</v>
      </c>
      <c r="E231" s="425"/>
      <c r="F231" s="25">
        <f t="shared" ref="F231" si="18">+D231*E231</f>
        <v>0</v>
      </c>
      <c r="G231" s="431"/>
      <c r="H231" s="431"/>
      <c r="I231" s="324"/>
      <c r="J231" s="430"/>
      <c r="K231" s="323"/>
      <c r="L231" s="323"/>
      <c r="M231" s="324"/>
      <c r="N231" s="318"/>
      <c r="O231" s="318"/>
      <c r="P231" s="319"/>
      <c r="R231" s="319"/>
      <c r="S231" s="319"/>
      <c r="T231" s="319"/>
      <c r="V231" s="319"/>
    </row>
    <row r="232" spans="1:22" s="320" customFormat="1" ht="13.5">
      <c r="A232" s="306" t="s">
        <v>2461</v>
      </c>
      <c r="B232" s="306" t="s">
        <v>890</v>
      </c>
      <c r="C232" s="60"/>
      <c r="D232" s="331"/>
      <c r="E232" s="422"/>
      <c r="F232" s="25"/>
      <c r="G232" s="431"/>
      <c r="H232" s="431"/>
      <c r="I232" s="324"/>
      <c r="J232" s="430"/>
      <c r="K232" s="323"/>
      <c r="L232" s="323"/>
      <c r="M232" s="324"/>
      <c r="N232" s="318"/>
      <c r="O232" s="318"/>
      <c r="P232" s="319"/>
      <c r="R232" s="319"/>
      <c r="S232" s="319"/>
      <c r="T232" s="319"/>
      <c r="V232" s="319"/>
    </row>
    <row r="233" spans="1:22" s="320" customFormat="1" ht="36">
      <c r="A233" s="62" t="s">
        <v>2462</v>
      </c>
      <c r="B233" s="61" t="s">
        <v>686</v>
      </c>
      <c r="C233" s="60" t="s">
        <v>21</v>
      </c>
      <c r="D233" s="331">
        <v>67</v>
      </c>
      <c r="E233" s="425"/>
      <c r="F233" s="25">
        <f t="shared" ref="F233:F234" si="19">+D233*E233</f>
        <v>0</v>
      </c>
      <c r="G233" s="435"/>
      <c r="H233" s="431"/>
      <c r="I233" s="324"/>
      <c r="J233" s="430"/>
      <c r="K233" s="323"/>
      <c r="L233" s="323"/>
      <c r="M233" s="324"/>
      <c r="N233" s="318"/>
      <c r="O233" s="318"/>
      <c r="P233" s="319"/>
      <c r="R233" s="319"/>
      <c r="S233" s="319"/>
      <c r="T233" s="319"/>
      <c r="V233" s="319"/>
    </row>
    <row r="234" spans="1:22" s="320" customFormat="1" ht="24">
      <c r="A234" s="62" t="s">
        <v>2463</v>
      </c>
      <c r="B234" s="61" t="s">
        <v>891</v>
      </c>
      <c r="C234" s="60" t="s">
        <v>21</v>
      </c>
      <c r="D234" s="331">
        <v>20</v>
      </c>
      <c r="E234" s="425"/>
      <c r="F234" s="25">
        <f t="shared" si="19"/>
        <v>0</v>
      </c>
      <c r="G234" s="435"/>
      <c r="H234" s="431"/>
      <c r="I234" s="324"/>
      <c r="J234" s="430"/>
      <c r="K234" s="323"/>
      <c r="L234" s="323"/>
      <c r="M234" s="324"/>
      <c r="N234" s="318"/>
      <c r="O234" s="318"/>
      <c r="P234" s="319"/>
      <c r="R234" s="319"/>
      <c r="S234" s="319"/>
      <c r="T234" s="319"/>
      <c r="V234" s="319"/>
    </row>
    <row r="235" spans="1:22" s="320" customFormat="1" ht="13.5">
      <c r="A235" s="306" t="s">
        <v>2464</v>
      </c>
      <c r="B235" s="306" t="s">
        <v>1399</v>
      </c>
      <c r="C235" s="60"/>
      <c r="D235" s="331"/>
      <c r="E235" s="422"/>
      <c r="F235" s="25"/>
      <c r="G235" s="431"/>
      <c r="H235" s="431"/>
      <c r="I235" s="324"/>
      <c r="J235" s="430"/>
      <c r="K235" s="323"/>
      <c r="L235" s="323"/>
      <c r="M235" s="324"/>
      <c r="N235" s="318"/>
      <c r="O235" s="318"/>
      <c r="P235" s="319"/>
      <c r="R235" s="319"/>
      <c r="S235" s="319"/>
      <c r="T235" s="319"/>
      <c r="V235" s="319"/>
    </row>
    <row r="236" spans="1:22" s="320" customFormat="1" ht="48">
      <c r="A236" s="62" t="s">
        <v>2465</v>
      </c>
      <c r="B236" s="61" t="s">
        <v>892</v>
      </c>
      <c r="C236" s="60" t="s">
        <v>21</v>
      </c>
      <c r="D236" s="331">
        <v>6</v>
      </c>
      <c r="E236" s="425"/>
      <c r="F236" s="25">
        <f t="shared" ref="F236" si="20">+D236*E236</f>
        <v>0</v>
      </c>
      <c r="G236" s="435"/>
      <c r="H236" s="431"/>
      <c r="I236" s="324"/>
      <c r="J236" s="430"/>
      <c r="K236" s="323"/>
      <c r="L236" s="323"/>
      <c r="M236" s="324"/>
      <c r="N236" s="318"/>
      <c r="O236" s="318"/>
      <c r="P236" s="319"/>
      <c r="R236" s="319"/>
      <c r="S236" s="319"/>
      <c r="T236" s="319"/>
      <c r="V236" s="319"/>
    </row>
    <row r="237" spans="1:22" ht="15.75">
      <c r="A237" s="1" t="s">
        <v>35</v>
      </c>
      <c r="B237" s="1" t="s">
        <v>57</v>
      </c>
      <c r="C237" s="2"/>
      <c r="D237" s="48" t="s">
        <v>5</v>
      </c>
      <c r="E237" s="407"/>
      <c r="F237" s="4"/>
    </row>
    <row r="238" spans="1:22" ht="15">
      <c r="A238" s="40" t="s">
        <v>48</v>
      </c>
      <c r="B238" s="40" t="s">
        <v>701</v>
      </c>
      <c r="C238" s="41"/>
      <c r="D238" s="52" t="s">
        <v>5</v>
      </c>
      <c r="E238" s="408"/>
      <c r="F238" s="46"/>
    </row>
    <row r="239" spans="1:22" ht="15">
      <c r="A239" s="37" t="s">
        <v>88</v>
      </c>
      <c r="B239" s="37" t="s">
        <v>1500</v>
      </c>
      <c r="C239" s="38"/>
      <c r="D239" s="55" t="s">
        <v>5</v>
      </c>
      <c r="E239" s="416"/>
      <c r="F239" s="43">
        <f>F244+F262+F291</f>
        <v>0</v>
      </c>
    </row>
    <row r="240" spans="1:22">
      <c r="A240" s="44" t="s">
        <v>893</v>
      </c>
      <c r="B240" s="44" t="s">
        <v>11</v>
      </c>
      <c r="C240" s="36"/>
      <c r="D240" s="56"/>
      <c r="E240" s="417"/>
      <c r="F240" s="67"/>
    </row>
    <row r="241" spans="1:19" ht="25.5">
      <c r="A241" s="311" t="s">
        <v>1501</v>
      </c>
      <c r="B241" s="307" t="s">
        <v>106</v>
      </c>
      <c r="C241" s="21"/>
      <c r="D241" s="68"/>
      <c r="E241" s="418"/>
      <c r="F241" s="31"/>
    </row>
    <row r="242" spans="1:19" ht="36">
      <c r="A242" s="26" t="s">
        <v>1502</v>
      </c>
      <c r="B242" s="309" t="s">
        <v>23</v>
      </c>
      <c r="C242" s="21"/>
      <c r="D242" s="68"/>
      <c r="E242" s="418"/>
      <c r="F242" s="31"/>
    </row>
    <row r="243" spans="1:19" ht="36">
      <c r="A243" s="26" t="s">
        <v>1503</v>
      </c>
      <c r="B243" s="309" t="s">
        <v>1616</v>
      </c>
      <c r="C243" s="21"/>
      <c r="D243" s="68"/>
      <c r="E243" s="418"/>
      <c r="F243" s="31"/>
    </row>
    <row r="244" spans="1:19" s="30" customFormat="1">
      <c r="A244" s="44" t="s">
        <v>89</v>
      </c>
      <c r="B244" s="44" t="s">
        <v>1538</v>
      </c>
      <c r="C244" s="36"/>
      <c r="D244" s="56"/>
      <c r="E244" s="417"/>
      <c r="F244" s="67">
        <f>SUM(F245:F261)</f>
        <v>0</v>
      </c>
      <c r="G244" s="427"/>
      <c r="H244" s="428"/>
      <c r="I244" s="428"/>
      <c r="J244" s="27"/>
      <c r="K244" s="28"/>
      <c r="L244" s="28"/>
      <c r="M244" s="29"/>
      <c r="O244" s="29"/>
      <c r="P244" s="29"/>
      <c r="Q244" s="29"/>
      <c r="S244" s="29"/>
    </row>
    <row r="245" spans="1:19" s="30" customFormat="1" ht="25.5">
      <c r="A245" s="311" t="s">
        <v>1505</v>
      </c>
      <c r="B245" s="307" t="s">
        <v>1506</v>
      </c>
      <c r="C245" s="21"/>
      <c r="D245" s="68"/>
      <c r="E245" s="418"/>
      <c r="F245" s="31"/>
      <c r="G245" s="427"/>
      <c r="H245" s="428"/>
      <c r="I245" s="428"/>
      <c r="J245" s="27"/>
      <c r="K245" s="28"/>
      <c r="L245" s="28"/>
      <c r="M245" s="29"/>
      <c r="O245" s="29"/>
      <c r="P245" s="29"/>
      <c r="Q245" s="29"/>
      <c r="S245" s="29"/>
    </row>
    <row r="246" spans="1:19" s="30" customFormat="1">
      <c r="A246" s="62" t="s">
        <v>1504</v>
      </c>
      <c r="B246" s="61" t="s">
        <v>1507</v>
      </c>
      <c r="C246" s="60" t="s">
        <v>21</v>
      </c>
      <c r="D246" s="331">
        <v>14</v>
      </c>
      <c r="E246" s="425"/>
      <c r="F246" s="25">
        <f t="shared" ref="F246" si="21">+D246*E246</f>
        <v>0</v>
      </c>
      <c r="G246" s="427"/>
      <c r="H246" s="428"/>
      <c r="I246" s="428"/>
      <c r="J246" s="27"/>
      <c r="K246" s="28"/>
      <c r="L246" s="28"/>
      <c r="M246" s="29"/>
      <c r="O246" s="29"/>
      <c r="P246" s="29"/>
      <c r="Q246" s="29"/>
      <c r="S246" s="29"/>
    </row>
    <row r="247" spans="1:19" s="30" customFormat="1" ht="25.5">
      <c r="A247" s="311" t="s">
        <v>1508</v>
      </c>
      <c r="B247" s="307" t="s">
        <v>1510</v>
      </c>
      <c r="C247" s="21"/>
      <c r="D247" s="74"/>
      <c r="E247" s="418"/>
      <c r="F247" s="31"/>
      <c r="G247" s="427"/>
      <c r="H247" s="428"/>
      <c r="I247" s="428"/>
      <c r="J247" s="27"/>
      <c r="K247" s="28"/>
      <c r="L247" s="28"/>
      <c r="M247" s="29"/>
      <c r="O247" s="29"/>
      <c r="P247" s="29"/>
      <c r="Q247" s="29"/>
      <c r="S247" s="29"/>
    </row>
    <row r="248" spans="1:19" s="30" customFormat="1">
      <c r="A248" s="62" t="s">
        <v>1509</v>
      </c>
      <c r="B248" s="61" t="s">
        <v>1511</v>
      </c>
      <c r="C248" s="60" t="s">
        <v>21</v>
      </c>
      <c r="D248" s="331">
        <v>12</v>
      </c>
      <c r="E248" s="425"/>
      <c r="F248" s="25">
        <f t="shared" ref="F248" si="22">+D248*E248</f>
        <v>0</v>
      </c>
      <c r="G248" s="427"/>
      <c r="H248" s="428"/>
      <c r="I248" s="428"/>
      <c r="J248" s="27"/>
      <c r="K248" s="28"/>
      <c r="L248" s="28"/>
      <c r="M248" s="29"/>
      <c r="O248" s="29"/>
      <c r="P248" s="29"/>
      <c r="Q248" s="29"/>
      <c r="S248" s="29"/>
    </row>
    <row r="249" spans="1:19" s="30" customFormat="1" ht="51">
      <c r="A249" s="311" t="s">
        <v>1512</v>
      </c>
      <c r="B249" s="307" t="s">
        <v>1514</v>
      </c>
      <c r="C249" s="21"/>
      <c r="D249" s="68"/>
      <c r="E249" s="418"/>
      <c r="F249" s="31"/>
      <c r="G249" s="427"/>
      <c r="H249" s="428"/>
      <c r="I249" s="428"/>
      <c r="J249" s="27"/>
      <c r="K249" s="28"/>
      <c r="L249" s="28"/>
      <c r="M249" s="29"/>
      <c r="O249" s="29"/>
      <c r="P249" s="29"/>
      <c r="Q249" s="29"/>
      <c r="S249" s="29"/>
    </row>
    <row r="250" spans="1:19" s="30" customFormat="1">
      <c r="A250" s="62" t="s">
        <v>1513</v>
      </c>
      <c r="B250" s="61" t="s">
        <v>1517</v>
      </c>
      <c r="C250" s="60" t="s">
        <v>25</v>
      </c>
      <c r="D250" s="330">
        <v>20</v>
      </c>
      <c r="E250" s="425"/>
      <c r="F250" s="25">
        <f t="shared" ref="F250:F252" si="23">+D250*E250</f>
        <v>0</v>
      </c>
      <c r="G250" s="427"/>
      <c r="H250" s="428"/>
      <c r="I250" s="428"/>
      <c r="J250" s="27"/>
      <c r="K250" s="28"/>
      <c r="L250" s="28"/>
      <c r="M250" s="29"/>
      <c r="O250" s="29"/>
      <c r="P250" s="29"/>
      <c r="Q250" s="29"/>
      <c r="S250" s="29"/>
    </row>
    <row r="251" spans="1:19" s="30" customFormat="1">
      <c r="A251" s="62" t="s">
        <v>1515</v>
      </c>
      <c r="B251" s="61" t="s">
        <v>1518</v>
      </c>
      <c r="C251" s="60" t="s">
        <v>25</v>
      </c>
      <c r="D251" s="330">
        <v>200</v>
      </c>
      <c r="E251" s="425"/>
      <c r="F251" s="25">
        <f t="shared" si="23"/>
        <v>0</v>
      </c>
      <c r="G251" s="427"/>
      <c r="H251" s="428"/>
      <c r="I251" s="428"/>
      <c r="J251" s="27"/>
      <c r="K251" s="28"/>
      <c r="L251" s="28"/>
      <c r="M251" s="29"/>
      <c r="O251" s="29"/>
      <c r="P251" s="29"/>
      <c r="Q251" s="29"/>
      <c r="S251" s="29"/>
    </row>
    <row r="252" spans="1:19" s="30" customFormat="1">
      <c r="A252" s="62" t="s">
        <v>1516</v>
      </c>
      <c r="B252" s="61" t="s">
        <v>1519</v>
      </c>
      <c r="C252" s="60" t="s">
        <v>25</v>
      </c>
      <c r="D252" s="330">
        <v>180</v>
      </c>
      <c r="E252" s="425"/>
      <c r="F252" s="25">
        <f t="shared" si="23"/>
        <v>0</v>
      </c>
      <c r="G252" s="427"/>
      <c r="H252" s="428"/>
      <c r="I252" s="428"/>
      <c r="J252" s="27"/>
      <c r="K252" s="28"/>
      <c r="L252" s="28"/>
      <c r="M252" s="29"/>
      <c r="O252" s="29"/>
      <c r="P252" s="29"/>
      <c r="Q252" s="29"/>
      <c r="S252" s="29"/>
    </row>
    <row r="253" spans="1:19" s="30" customFormat="1" ht="38.25">
      <c r="A253" s="311" t="s">
        <v>1520</v>
      </c>
      <c r="B253" s="307" t="s">
        <v>1522</v>
      </c>
      <c r="C253" s="21"/>
      <c r="D253" s="74"/>
      <c r="E253" s="418"/>
      <c r="F253" s="31"/>
      <c r="G253" s="427"/>
      <c r="H253" s="428"/>
      <c r="I253" s="428"/>
      <c r="J253" s="27"/>
      <c r="K253" s="28"/>
      <c r="L253" s="28"/>
      <c r="M253" s="29"/>
      <c r="O253" s="29"/>
      <c r="P253" s="29"/>
      <c r="Q253" s="29"/>
      <c r="S253" s="29"/>
    </row>
    <row r="254" spans="1:19" s="30" customFormat="1">
      <c r="A254" s="62" t="s">
        <v>1521</v>
      </c>
      <c r="B254" s="61" t="s">
        <v>1523</v>
      </c>
      <c r="C254" s="60" t="s">
        <v>21</v>
      </c>
      <c r="D254" s="331">
        <v>7</v>
      </c>
      <c r="E254" s="425"/>
      <c r="F254" s="25">
        <f t="shared" ref="F254" si="24">+D254*E254</f>
        <v>0</v>
      </c>
      <c r="G254" s="427"/>
      <c r="H254" s="428"/>
      <c r="I254" s="428"/>
      <c r="J254" s="27"/>
      <c r="K254" s="28"/>
      <c r="L254" s="28"/>
      <c r="M254" s="29"/>
      <c r="O254" s="29"/>
      <c r="P254" s="29"/>
      <c r="Q254" s="29"/>
      <c r="S254" s="29"/>
    </row>
    <row r="255" spans="1:19" s="30" customFormat="1" ht="25.5">
      <c r="A255" s="311" t="s">
        <v>1524</v>
      </c>
      <c r="B255" s="307" t="s">
        <v>1526</v>
      </c>
      <c r="C255" s="21"/>
      <c r="D255" s="331"/>
      <c r="E255" s="418"/>
      <c r="F255" s="31"/>
      <c r="G255" s="427"/>
      <c r="H255" s="428"/>
      <c r="I255" s="428"/>
      <c r="J255" s="27"/>
      <c r="K255" s="28"/>
      <c r="L255" s="28"/>
      <c r="M255" s="29"/>
      <c r="O255" s="29"/>
      <c r="P255" s="29"/>
      <c r="Q255" s="29"/>
      <c r="S255" s="29"/>
    </row>
    <row r="256" spans="1:19" s="30" customFormat="1">
      <c r="A256" s="62" t="s">
        <v>1525</v>
      </c>
      <c r="B256" s="61" t="s">
        <v>1527</v>
      </c>
      <c r="C256" s="60" t="s">
        <v>56</v>
      </c>
      <c r="D256" s="331">
        <v>1</v>
      </c>
      <c r="E256" s="425"/>
      <c r="F256" s="25">
        <f t="shared" ref="F256" si="25">+D256*E256</f>
        <v>0</v>
      </c>
      <c r="G256" s="427"/>
      <c r="H256" s="428"/>
      <c r="I256" s="428"/>
      <c r="J256" s="27"/>
      <c r="K256" s="28"/>
      <c r="L256" s="28"/>
      <c r="M256" s="29"/>
      <c r="O256" s="29"/>
      <c r="P256" s="29"/>
      <c r="Q256" s="29"/>
      <c r="S256" s="29"/>
    </row>
    <row r="257" spans="1:19" s="30" customFormat="1" ht="25.5">
      <c r="A257" s="311" t="s">
        <v>1528</v>
      </c>
      <c r="B257" s="307" t="s">
        <v>1530</v>
      </c>
      <c r="C257" s="21"/>
      <c r="D257" s="330"/>
      <c r="E257" s="418"/>
      <c r="F257" s="31"/>
      <c r="G257" s="427"/>
      <c r="H257" s="428"/>
      <c r="I257" s="428"/>
      <c r="J257" s="27"/>
      <c r="K257" s="28"/>
      <c r="L257" s="28"/>
      <c r="M257" s="29"/>
      <c r="O257" s="29"/>
      <c r="P257" s="29"/>
      <c r="Q257" s="29"/>
      <c r="S257" s="29"/>
    </row>
    <row r="258" spans="1:19" s="30" customFormat="1">
      <c r="A258" s="62" t="s">
        <v>1529</v>
      </c>
      <c r="B258" s="61" t="s">
        <v>1531</v>
      </c>
      <c r="C258" s="60" t="s">
        <v>13</v>
      </c>
      <c r="D258" s="330">
        <v>2</v>
      </c>
      <c r="E258" s="425"/>
      <c r="F258" s="25">
        <f t="shared" ref="F258" si="26">+D258*E258</f>
        <v>0</v>
      </c>
      <c r="G258" s="427"/>
      <c r="H258" s="428"/>
      <c r="I258" s="428"/>
      <c r="J258" s="27"/>
      <c r="K258" s="28"/>
      <c r="L258" s="28"/>
      <c r="M258" s="29"/>
      <c r="O258" s="29"/>
      <c r="P258" s="29"/>
      <c r="Q258" s="29"/>
      <c r="S258" s="29"/>
    </row>
    <row r="259" spans="1:19" s="30" customFormat="1" ht="25.5">
      <c r="A259" s="311" t="s">
        <v>1532</v>
      </c>
      <c r="B259" s="307" t="s">
        <v>1534</v>
      </c>
      <c r="C259" s="21"/>
      <c r="D259" s="330"/>
      <c r="E259" s="418"/>
      <c r="F259" s="31"/>
      <c r="G259" s="427"/>
      <c r="H259" s="428"/>
      <c r="I259" s="428"/>
      <c r="J259" s="27"/>
      <c r="K259" s="28"/>
      <c r="L259" s="28"/>
      <c r="M259" s="29"/>
      <c r="O259" s="29"/>
      <c r="P259" s="29"/>
      <c r="Q259" s="29"/>
      <c r="S259" s="29"/>
    </row>
    <row r="260" spans="1:19" s="30" customFormat="1">
      <c r="A260" s="62" t="s">
        <v>1533</v>
      </c>
      <c r="B260" s="61" t="s">
        <v>1535</v>
      </c>
      <c r="C260" s="60" t="s">
        <v>13</v>
      </c>
      <c r="D260" s="330">
        <v>18</v>
      </c>
      <c r="E260" s="425"/>
      <c r="F260" s="25">
        <f t="shared" ref="F260:F261" si="27">+D260*E260</f>
        <v>0</v>
      </c>
      <c r="G260" s="427"/>
      <c r="H260" s="428"/>
      <c r="I260" s="428"/>
      <c r="J260" s="27"/>
      <c r="K260" s="28"/>
      <c r="L260" s="28"/>
      <c r="M260" s="29"/>
      <c r="O260" s="29"/>
      <c r="P260" s="29"/>
      <c r="Q260" s="29"/>
      <c r="S260" s="29"/>
    </row>
    <row r="261" spans="1:19" s="30" customFormat="1">
      <c r="A261" s="62" t="s">
        <v>1536</v>
      </c>
      <c r="B261" s="61" t="s">
        <v>1537</v>
      </c>
      <c r="C261" s="60" t="s">
        <v>56</v>
      </c>
      <c r="D261" s="331">
        <v>1</v>
      </c>
      <c r="E261" s="425"/>
      <c r="F261" s="25">
        <f t="shared" si="27"/>
        <v>0</v>
      </c>
      <c r="G261" s="427"/>
      <c r="H261" s="428"/>
      <c r="I261" s="428"/>
      <c r="J261" s="27"/>
      <c r="K261" s="28"/>
      <c r="L261" s="28"/>
      <c r="M261" s="29"/>
      <c r="O261" s="29"/>
      <c r="P261" s="29"/>
      <c r="Q261" s="29"/>
      <c r="S261" s="29"/>
    </row>
    <row r="262" spans="1:19" s="30" customFormat="1">
      <c r="A262" s="44" t="s">
        <v>90</v>
      </c>
      <c r="B262" s="44" t="s">
        <v>1540</v>
      </c>
      <c r="C262" s="36"/>
      <c r="D262" s="56"/>
      <c r="E262" s="417"/>
      <c r="F262" s="67">
        <f>SUM(F263:F290)</f>
        <v>0</v>
      </c>
      <c r="G262" s="427"/>
      <c r="H262" s="428"/>
      <c r="I262" s="428"/>
      <c r="J262" s="27"/>
      <c r="K262" s="28"/>
      <c r="L262" s="28"/>
      <c r="M262" s="29"/>
      <c r="O262" s="29"/>
      <c r="P262" s="29"/>
      <c r="Q262" s="29"/>
      <c r="S262" s="29"/>
    </row>
    <row r="263" spans="1:19" ht="204">
      <c r="A263" s="311" t="s">
        <v>1539</v>
      </c>
      <c r="B263" s="307" t="s">
        <v>1617</v>
      </c>
      <c r="C263" s="21"/>
      <c r="D263" s="330"/>
      <c r="E263" s="418"/>
      <c r="F263" s="31"/>
    </row>
    <row r="264" spans="1:19">
      <c r="A264" s="62" t="s">
        <v>1541</v>
      </c>
      <c r="B264" s="61" t="s">
        <v>1544</v>
      </c>
      <c r="C264" s="60" t="s">
        <v>21</v>
      </c>
      <c r="D264" s="331">
        <v>14</v>
      </c>
      <c r="E264" s="425"/>
      <c r="F264" s="25">
        <f t="shared" ref="F264" si="28">+D264*E264</f>
        <v>0</v>
      </c>
    </row>
    <row r="265" spans="1:19" ht="153">
      <c r="A265" s="311" t="s">
        <v>1542</v>
      </c>
      <c r="B265" s="307" t="s">
        <v>1543</v>
      </c>
      <c r="C265" s="21"/>
      <c r="D265" s="331"/>
      <c r="E265" s="418"/>
      <c r="F265" s="31"/>
    </row>
    <row r="266" spans="1:19">
      <c r="A266" s="62" t="s">
        <v>1546</v>
      </c>
      <c r="B266" s="61" t="s">
        <v>1545</v>
      </c>
      <c r="C266" s="60" t="s">
        <v>21</v>
      </c>
      <c r="D266" s="331">
        <v>12</v>
      </c>
      <c r="E266" s="425"/>
      <c r="F266" s="25">
        <f t="shared" ref="F266" si="29">+D266*E266</f>
        <v>0</v>
      </c>
    </row>
    <row r="267" spans="1:19" ht="76.5">
      <c r="A267" s="311" t="s">
        <v>1547</v>
      </c>
      <c r="B267" s="307" t="s">
        <v>1551</v>
      </c>
      <c r="C267" s="21"/>
      <c r="D267" s="331"/>
      <c r="E267" s="418"/>
      <c r="F267" s="31"/>
    </row>
    <row r="268" spans="1:19">
      <c r="A268" s="62" t="s">
        <v>1548</v>
      </c>
      <c r="B268" s="61" t="s">
        <v>1552</v>
      </c>
      <c r="C268" s="60" t="s">
        <v>21</v>
      </c>
      <c r="D268" s="331">
        <v>5</v>
      </c>
      <c r="E268" s="425"/>
      <c r="F268" s="25">
        <f t="shared" ref="F268:F269" si="30">+D268*E268</f>
        <v>0</v>
      </c>
    </row>
    <row r="269" spans="1:19">
      <c r="A269" s="62" t="s">
        <v>1553</v>
      </c>
      <c r="B269" s="61" t="s">
        <v>1554</v>
      </c>
      <c r="C269" s="60" t="s">
        <v>21</v>
      </c>
      <c r="D269" s="331">
        <v>5</v>
      </c>
      <c r="E269" s="425"/>
      <c r="F269" s="25">
        <f t="shared" si="30"/>
        <v>0</v>
      </c>
    </row>
    <row r="270" spans="1:19" ht="51">
      <c r="A270" s="311" t="s">
        <v>1549</v>
      </c>
      <c r="B270" s="307" t="s">
        <v>1555</v>
      </c>
      <c r="C270" s="21"/>
      <c r="D270" s="331"/>
      <c r="E270" s="418"/>
      <c r="F270" s="31"/>
    </row>
    <row r="271" spans="1:19">
      <c r="A271" s="62" t="s">
        <v>2575</v>
      </c>
      <c r="B271" s="61" t="s">
        <v>2574</v>
      </c>
      <c r="C271" s="21"/>
      <c r="D271" s="437"/>
      <c r="E271" s="418"/>
      <c r="F271" s="31"/>
    </row>
    <row r="272" spans="1:19">
      <c r="A272" s="62" t="s">
        <v>1550</v>
      </c>
      <c r="B272" s="61" t="s">
        <v>1556</v>
      </c>
      <c r="C272" s="60" t="s">
        <v>56</v>
      </c>
      <c r="D272" s="331">
        <v>1</v>
      </c>
      <c r="E272" s="425"/>
      <c r="F272" s="25">
        <f t="shared" ref="F272" si="31">+D272*E272</f>
        <v>0</v>
      </c>
    </row>
    <row r="273" spans="1:6" ht="25.5">
      <c r="A273" s="311" t="s">
        <v>1557</v>
      </c>
      <c r="B273" s="307" t="s">
        <v>1558</v>
      </c>
      <c r="C273" s="21"/>
      <c r="D273" s="330"/>
      <c r="E273" s="418"/>
      <c r="F273" s="31"/>
    </row>
    <row r="274" spans="1:6">
      <c r="A274" s="62" t="s">
        <v>1565</v>
      </c>
      <c r="B274" s="61" t="s">
        <v>1559</v>
      </c>
      <c r="C274" s="60" t="s">
        <v>25</v>
      </c>
      <c r="D274" s="330">
        <v>400</v>
      </c>
      <c r="E274" s="425"/>
      <c r="F274" s="25">
        <f t="shared" ref="F274:F278" si="32">+D274*E274</f>
        <v>0</v>
      </c>
    </row>
    <row r="275" spans="1:6">
      <c r="A275" s="62" t="s">
        <v>1566</v>
      </c>
      <c r="B275" s="61" t="s">
        <v>1560</v>
      </c>
      <c r="C275" s="60" t="s">
        <v>25</v>
      </c>
      <c r="D275" s="330">
        <v>220</v>
      </c>
      <c r="E275" s="425"/>
      <c r="F275" s="25">
        <f t="shared" si="32"/>
        <v>0</v>
      </c>
    </row>
    <row r="276" spans="1:6">
      <c r="A276" s="62" t="s">
        <v>1567</v>
      </c>
      <c r="B276" s="61" t="s">
        <v>1561</v>
      </c>
      <c r="C276" s="60" t="s">
        <v>25</v>
      </c>
      <c r="D276" s="330">
        <v>105</v>
      </c>
      <c r="E276" s="425"/>
      <c r="F276" s="25">
        <f t="shared" si="32"/>
        <v>0</v>
      </c>
    </row>
    <row r="277" spans="1:6">
      <c r="A277" s="62" t="s">
        <v>1568</v>
      </c>
      <c r="B277" s="61" t="s">
        <v>1562</v>
      </c>
      <c r="C277" s="60" t="s">
        <v>25</v>
      </c>
      <c r="D277" s="330">
        <v>110</v>
      </c>
      <c r="E277" s="425"/>
      <c r="F277" s="25">
        <f t="shared" si="32"/>
        <v>0</v>
      </c>
    </row>
    <row r="278" spans="1:6">
      <c r="A278" s="62" t="s">
        <v>1569</v>
      </c>
      <c r="B278" s="61" t="s">
        <v>1563</v>
      </c>
      <c r="C278" s="60" t="s">
        <v>25</v>
      </c>
      <c r="D278" s="330">
        <v>195</v>
      </c>
      <c r="E278" s="425"/>
      <c r="F278" s="25">
        <f t="shared" si="32"/>
        <v>0</v>
      </c>
    </row>
    <row r="279" spans="1:6">
      <c r="A279" s="311" t="s">
        <v>1564</v>
      </c>
      <c r="B279" s="307" t="s">
        <v>1570</v>
      </c>
      <c r="C279" s="21"/>
      <c r="D279" s="330"/>
      <c r="E279" s="418"/>
      <c r="F279" s="31"/>
    </row>
    <row r="280" spans="1:6" ht="48">
      <c r="A280" s="62" t="s">
        <v>1571</v>
      </c>
      <c r="B280" s="61" t="s">
        <v>1580</v>
      </c>
      <c r="C280" s="60" t="s">
        <v>21</v>
      </c>
      <c r="D280" s="331">
        <v>7</v>
      </c>
      <c r="E280" s="425"/>
      <c r="F280" s="25">
        <f t="shared" ref="F280:F290" si="33">+D280*E280</f>
        <v>0</v>
      </c>
    </row>
    <row r="281" spans="1:6" ht="24">
      <c r="A281" s="62" t="s">
        <v>1572</v>
      </c>
      <c r="B281" s="61" t="s">
        <v>1581</v>
      </c>
      <c r="C281" s="60" t="s">
        <v>21</v>
      </c>
      <c r="D281" s="331">
        <v>5</v>
      </c>
      <c r="E281" s="425"/>
      <c r="F281" s="25">
        <f t="shared" si="33"/>
        <v>0</v>
      </c>
    </row>
    <row r="282" spans="1:6">
      <c r="A282" s="62" t="s">
        <v>1573</v>
      </c>
      <c r="B282" s="61" t="s">
        <v>1582</v>
      </c>
      <c r="C282" s="60" t="s">
        <v>21</v>
      </c>
      <c r="D282" s="331">
        <v>14</v>
      </c>
      <c r="E282" s="425"/>
      <c r="F282" s="25">
        <f t="shared" si="33"/>
        <v>0</v>
      </c>
    </row>
    <row r="283" spans="1:6" ht="24">
      <c r="A283" s="62" t="s">
        <v>1574</v>
      </c>
      <c r="B283" s="61" t="s">
        <v>1583</v>
      </c>
      <c r="C283" s="60" t="s">
        <v>56</v>
      </c>
      <c r="D283" s="331">
        <v>5</v>
      </c>
      <c r="E283" s="425"/>
      <c r="F283" s="25">
        <f t="shared" si="33"/>
        <v>0</v>
      </c>
    </row>
    <row r="284" spans="1:6">
      <c r="A284" s="62" t="s">
        <v>1575</v>
      </c>
      <c r="B284" s="61" t="s">
        <v>1584</v>
      </c>
      <c r="C284" s="60" t="s">
        <v>21</v>
      </c>
      <c r="D284" s="331">
        <v>12</v>
      </c>
      <c r="E284" s="425"/>
      <c r="F284" s="25">
        <f t="shared" si="33"/>
        <v>0</v>
      </c>
    </row>
    <row r="285" spans="1:6">
      <c r="A285" s="62" t="s">
        <v>1576</v>
      </c>
      <c r="B285" s="61" t="s">
        <v>1585</v>
      </c>
      <c r="C285" s="60" t="s">
        <v>56</v>
      </c>
      <c r="D285" s="331">
        <v>5</v>
      </c>
      <c r="E285" s="425"/>
      <c r="F285" s="25">
        <f t="shared" si="33"/>
        <v>0</v>
      </c>
    </row>
    <row r="286" spans="1:6">
      <c r="A286" s="62" t="s">
        <v>1577</v>
      </c>
      <c r="B286" s="61" t="s">
        <v>1586</v>
      </c>
      <c r="C286" s="60" t="s">
        <v>21</v>
      </c>
      <c r="D286" s="331">
        <v>5</v>
      </c>
      <c r="E286" s="425"/>
      <c r="F286" s="25">
        <f t="shared" si="33"/>
        <v>0</v>
      </c>
    </row>
    <row r="287" spans="1:6">
      <c r="A287" s="62" t="s">
        <v>1578</v>
      </c>
      <c r="B287" s="61" t="s">
        <v>1587</v>
      </c>
      <c r="C287" s="60" t="s">
        <v>21</v>
      </c>
      <c r="D287" s="331">
        <v>31</v>
      </c>
      <c r="E287" s="425"/>
      <c r="F287" s="25">
        <f t="shared" si="33"/>
        <v>0</v>
      </c>
    </row>
    <row r="288" spans="1:6">
      <c r="A288" s="62" t="s">
        <v>1579</v>
      </c>
      <c r="B288" s="61" t="s">
        <v>1588</v>
      </c>
      <c r="C288" s="60" t="s">
        <v>21</v>
      </c>
      <c r="D288" s="331">
        <v>28</v>
      </c>
      <c r="E288" s="425"/>
      <c r="F288" s="25">
        <f t="shared" si="33"/>
        <v>0</v>
      </c>
    </row>
    <row r="289" spans="1:6">
      <c r="A289" s="62" t="s">
        <v>1591</v>
      </c>
      <c r="B289" s="61" t="s">
        <v>1589</v>
      </c>
      <c r="C289" s="60" t="s">
        <v>21</v>
      </c>
      <c r="D289" s="331">
        <v>1</v>
      </c>
      <c r="E289" s="425"/>
      <c r="F289" s="25">
        <f t="shared" si="33"/>
        <v>0</v>
      </c>
    </row>
    <row r="290" spans="1:6" ht="24">
      <c r="A290" s="62" t="s">
        <v>1592</v>
      </c>
      <c r="B290" s="61" t="s">
        <v>1590</v>
      </c>
      <c r="C290" s="60" t="s">
        <v>21</v>
      </c>
      <c r="D290" s="331">
        <v>4</v>
      </c>
      <c r="E290" s="425"/>
      <c r="F290" s="25">
        <f t="shared" si="33"/>
        <v>0</v>
      </c>
    </row>
    <row r="291" spans="1:6">
      <c r="A291" s="44" t="s">
        <v>1594</v>
      </c>
      <c r="B291" s="44" t="s">
        <v>1593</v>
      </c>
      <c r="C291" s="36"/>
      <c r="D291" s="56"/>
      <c r="E291" s="417"/>
      <c r="F291" s="67">
        <f>SUM(F292:F303)</f>
        <v>0</v>
      </c>
    </row>
    <row r="292" spans="1:6">
      <c r="A292" s="311" t="s">
        <v>1595</v>
      </c>
      <c r="B292" s="307" t="s">
        <v>1597</v>
      </c>
      <c r="C292" s="21"/>
      <c r="D292" s="68"/>
      <c r="E292" s="418"/>
      <c r="F292" s="31"/>
    </row>
    <row r="293" spans="1:6">
      <c r="A293" s="62" t="s">
        <v>1596</v>
      </c>
      <c r="B293" s="61" t="s">
        <v>1598</v>
      </c>
      <c r="C293" s="60" t="s">
        <v>25</v>
      </c>
      <c r="D293" s="330">
        <v>400</v>
      </c>
      <c r="E293" s="425"/>
      <c r="F293" s="25">
        <f t="shared" ref="F293:F296" si="34">+D293*E293</f>
        <v>0</v>
      </c>
    </row>
    <row r="294" spans="1:6">
      <c r="A294" s="62" t="s">
        <v>1599</v>
      </c>
      <c r="B294" s="61" t="s">
        <v>1602</v>
      </c>
      <c r="C294" s="60" t="s">
        <v>56</v>
      </c>
      <c r="D294" s="331">
        <v>1</v>
      </c>
      <c r="E294" s="425"/>
      <c r="F294" s="25">
        <f t="shared" si="34"/>
        <v>0</v>
      </c>
    </row>
    <row r="295" spans="1:6">
      <c r="A295" s="62" t="s">
        <v>1600</v>
      </c>
      <c r="B295" s="61" t="s">
        <v>1401</v>
      </c>
      <c r="C295" s="60" t="s">
        <v>56</v>
      </c>
      <c r="D295" s="331">
        <v>1</v>
      </c>
      <c r="E295" s="425"/>
      <c r="F295" s="25">
        <f t="shared" si="34"/>
        <v>0</v>
      </c>
    </row>
    <row r="296" spans="1:6">
      <c r="A296" s="62" t="s">
        <v>1601</v>
      </c>
      <c r="B296" s="61" t="s">
        <v>1603</v>
      </c>
      <c r="C296" s="60" t="s">
        <v>56</v>
      </c>
      <c r="D296" s="331">
        <v>1</v>
      </c>
      <c r="E296" s="425"/>
      <c r="F296" s="25">
        <f t="shared" si="34"/>
        <v>0</v>
      </c>
    </row>
    <row r="297" spans="1:6">
      <c r="A297" s="311" t="s">
        <v>1604</v>
      </c>
      <c r="B297" s="307" t="s">
        <v>1606</v>
      </c>
      <c r="C297" s="21"/>
      <c r="D297" s="331"/>
      <c r="E297" s="418"/>
      <c r="F297" s="31"/>
    </row>
    <row r="298" spans="1:6">
      <c r="A298" s="62" t="s">
        <v>1605</v>
      </c>
      <c r="B298" s="61" t="s">
        <v>1607</v>
      </c>
      <c r="C298" s="60" t="s">
        <v>56</v>
      </c>
      <c r="D298" s="331">
        <v>1</v>
      </c>
      <c r="E298" s="425"/>
      <c r="F298" s="25">
        <f t="shared" ref="F298:F299" si="35">+D298*E298</f>
        <v>0</v>
      </c>
    </row>
    <row r="299" spans="1:6">
      <c r="A299" s="62" t="s">
        <v>1605</v>
      </c>
      <c r="B299" s="61" t="s">
        <v>1608</v>
      </c>
      <c r="C299" s="60" t="s">
        <v>56</v>
      </c>
      <c r="D299" s="331">
        <v>1</v>
      </c>
      <c r="E299" s="425"/>
      <c r="F299" s="25">
        <f t="shared" si="35"/>
        <v>0</v>
      </c>
    </row>
    <row r="300" spans="1:6">
      <c r="A300" s="311" t="s">
        <v>1609</v>
      </c>
      <c r="B300" s="307" t="s">
        <v>2796</v>
      </c>
      <c r="C300" s="21"/>
      <c r="D300" s="330"/>
      <c r="E300" s="418"/>
      <c r="F300" s="31"/>
    </row>
    <row r="301" spans="1:6" ht="36">
      <c r="A301" s="62" t="s">
        <v>1610</v>
      </c>
      <c r="B301" s="61" t="s">
        <v>2797</v>
      </c>
      <c r="C301" s="60" t="s">
        <v>56</v>
      </c>
      <c r="D301" s="459">
        <v>1</v>
      </c>
      <c r="E301" s="425"/>
      <c r="F301" s="25">
        <f t="shared" ref="F301" si="36">+D301*E301</f>
        <v>0</v>
      </c>
    </row>
    <row r="302" spans="1:6" ht="25.5">
      <c r="A302" s="311" t="s">
        <v>1612</v>
      </c>
      <c r="B302" s="307" t="s">
        <v>1614</v>
      </c>
      <c r="C302" s="21"/>
      <c r="D302" s="68"/>
      <c r="E302" s="418"/>
      <c r="F302" s="31"/>
    </row>
    <row r="303" spans="1:6" ht="24">
      <c r="A303" s="62" t="s">
        <v>1613</v>
      </c>
      <c r="B303" s="61" t="s">
        <v>1615</v>
      </c>
      <c r="C303" s="60" t="s">
        <v>34</v>
      </c>
      <c r="D303" s="331"/>
      <c r="E303" s="449">
        <f>SUM(F244,F262,F292:F301)*0.02</f>
        <v>0</v>
      </c>
      <c r="F303" s="25">
        <f>E303</f>
        <v>0</v>
      </c>
    </row>
  </sheetData>
  <sheetProtection algorithmName="SHA-512" hashValue="fcpqMZT7a+UjL+7rF/6r9qR/TImmYnfVhYo9vst5liUS1r7kxGwEYLybzy6nKegP4bN4HvYQGTriJ0aWt8djeQ==" saltValue="JFcVi3/ojkZS2575iKo5Ng==" spinCount="100000" sheet="1" selectLockedCells="1"/>
  <phoneticPr fontId="88" type="noConversion"/>
  <pageMargins left="0.39370078740157483" right="0.39370078740157483" top="0.98425196850393704" bottom="0.39370078740157483" header="0.31496062992125984" footer="0.11811023622047245"/>
  <pageSetup paperSize="9" fitToHeight="0" orientation="landscape" r:id="rId1"/>
  <headerFooter>
    <oddHeader>&amp;L&amp;"Arial,Krepko poševno"&amp;8investitor: MOL&amp;C&amp;"Arial,Krepko poševno"&amp;8&amp;F&amp;R&amp;"Arial,Krepko poševno"&amp;8objekt: KOPALIŠČE ILIRIJA</oddHeader>
    <oddFooter>&amp;L&amp;"-,Krepko ležeče"&amp;8&amp;A&amp;C&amp;"-,Krepko ležeče"&amp;9&amp;G&amp;R&amp;"-,Krepko ležeče"&amp;P&amp;"-,Ležeče"&amp;9/&amp;N</oddFooter>
  </headerFooter>
  <rowBreaks count="5" manualBreakCount="5">
    <brk id="15" max="16383" man="1"/>
    <brk id="83" max="16383" man="1"/>
    <brk id="165" max="16383" man="1"/>
    <brk id="215" max="16383" man="1"/>
    <brk id="236" max="16383"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4</vt:i4>
      </vt:variant>
      <vt:variant>
        <vt:lpstr>Imenovani obsegi</vt:lpstr>
      </vt:variant>
      <vt:variant>
        <vt:i4>8</vt:i4>
      </vt:variant>
    </vt:vector>
  </HeadingPairs>
  <TitlesOfParts>
    <vt:vector size="12" baseType="lpstr">
      <vt:lpstr>6._ZU+KI-Rekap</vt:lpstr>
      <vt:lpstr>6.1. ZU+KI_Šport Lj</vt:lpstr>
      <vt:lpstr>6.1.7.2.ZU-KI-EI dela</vt:lpstr>
      <vt:lpstr>6.2. ZU+KI_Javni del</vt:lpstr>
      <vt:lpstr>'6._ZU+KI-Rekap'!Področje_tiskanja</vt:lpstr>
      <vt:lpstr>'6.1. ZU+KI_Šport Lj'!Področje_tiskanja</vt:lpstr>
      <vt:lpstr>'6.1.7.2.ZU-KI-EI dela'!Področje_tiskanja</vt:lpstr>
      <vt:lpstr>'6.2. ZU+KI_Javni del'!Področje_tiskanja</vt:lpstr>
      <vt:lpstr>'6._ZU+KI-Rekap'!Tiskanje_naslovov</vt:lpstr>
      <vt:lpstr>'6.1. ZU+KI_Šport Lj'!Tiskanje_naslovov</vt:lpstr>
      <vt:lpstr>'6.1.7.2.ZU-KI-EI dela'!Tiskanje_naslovov</vt:lpstr>
      <vt:lpstr>'6.2. ZU+KI_Javni del'!Tiskanje_naslovov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Drago Kitner</dc:creator>
  <cp:lastModifiedBy>Drago Kitner</cp:lastModifiedBy>
  <cp:lastPrinted>2021-07-21T14:46:08Z</cp:lastPrinted>
  <dcterms:created xsi:type="dcterms:W3CDTF">2021-03-09T16:47:59Z</dcterms:created>
  <dcterms:modified xsi:type="dcterms:W3CDTF">2021-11-24T17:11:41Z</dcterms:modified>
</cp:coreProperties>
</file>