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130" windowHeight="11760"/>
  </bookViews>
  <sheets>
    <sheet name="Rekapitulacija" sheetId="5" r:id="rId1"/>
    <sheet name="ELEKTRO instalacije" sheetId="1" r:id="rId2"/>
    <sheet name="Strelovod" sheetId="4" r:id="rId3"/>
    <sheet name="Sanacija strehe" sheetId="7" r:id="rId4"/>
    <sheet name="Sanacija betona" sheetId="8" r:id="rId5"/>
  </sheets>
  <definedNames>
    <definedName name="_xlnm.Print_Area" localSheetId="1">'ELEKTRO instalacije'!$A$1:$F$220</definedName>
    <definedName name="_xlnm.Print_Area" localSheetId="4">'Sanacija betona'!$A$1:$F$24</definedName>
    <definedName name="_xlnm.Print_Area" localSheetId="3">'Sanacija strehe'!$A$1:$F$13</definedName>
    <definedName name="_xlnm.Print_Area" localSheetId="2">Strelovod!$A$1:$F$108</definedName>
    <definedName name="_xlnm.Print_Titles" localSheetId="1">'ELEKTRO instalacije'!$1:$1</definedName>
    <definedName name="_xlnm.Print_Titles" localSheetId="4">'Sanacija betona'!$1:$1</definedName>
    <definedName name="_xlnm.Print_Titles" localSheetId="3">'Sanacija strehe'!$1:$1</definedName>
    <definedName name="_xlnm.Print_Titles" localSheetId="2">Strelovod!$1:$1</definedName>
  </definedNames>
  <calcPr calcId="152511"/>
</workbook>
</file>

<file path=xl/calcChain.xml><?xml version="1.0" encoding="utf-8"?>
<calcChain xmlns="http://schemas.openxmlformats.org/spreadsheetml/2006/main">
  <c r="F10" i="7" l="1"/>
  <c r="F6" i="7"/>
  <c r="F8" i="7"/>
  <c r="F7" i="7"/>
  <c r="F5" i="7"/>
  <c r="F22" i="8"/>
  <c r="F20" i="8"/>
  <c r="F18" i="8"/>
  <c r="F13" i="7" l="1"/>
  <c r="F14" i="8"/>
  <c r="F12" i="8"/>
  <c r="F10" i="8"/>
  <c r="F8" i="8"/>
  <c r="F6" i="8"/>
  <c r="F4" i="8"/>
  <c r="A4" i="8"/>
  <c r="F23" i="5"/>
  <c r="F24" i="8" l="1"/>
  <c r="F24" i="5"/>
  <c r="F109" i="1"/>
  <c r="F108" i="1"/>
  <c r="F107" i="1"/>
  <c r="F103" i="1"/>
  <c r="F102" i="1"/>
  <c r="F101" i="1"/>
  <c r="F156" i="1" l="1"/>
  <c r="F154" i="1"/>
  <c r="F152" i="1"/>
  <c r="F150" i="1"/>
  <c r="F179" i="1"/>
  <c r="F133" i="1"/>
  <c r="F134" i="1"/>
  <c r="F131" i="1"/>
  <c r="F132" i="1"/>
  <c r="F148" i="1"/>
  <c r="F129" i="1"/>
  <c r="F146" i="1"/>
  <c r="F144" i="1"/>
  <c r="F142" i="1"/>
  <c r="F140" i="1"/>
  <c r="F138" i="1"/>
  <c r="F128" i="1" l="1"/>
  <c r="F127" i="1"/>
  <c r="F185" i="1"/>
  <c r="F182" i="1"/>
  <c r="F122" i="1"/>
  <c r="F121" i="1" l="1"/>
  <c r="F116" i="1"/>
  <c r="F115" i="1"/>
  <c r="F97" i="1"/>
  <c r="F95" i="1"/>
  <c r="F94" i="1"/>
  <c r="F93" i="1"/>
  <c r="F92" i="1"/>
  <c r="F89" i="1"/>
  <c r="F86" i="1"/>
  <c r="F85" i="1"/>
  <c r="F84" i="1"/>
  <c r="F83" i="1"/>
  <c r="F82" i="1"/>
  <c r="F81" i="1"/>
  <c r="F80" i="1"/>
  <c r="F77" i="1"/>
  <c r="F63" i="1"/>
  <c r="F59" i="1"/>
  <c r="F58" i="1"/>
  <c r="F74" i="1"/>
  <c r="F72" i="1"/>
  <c r="F71" i="1"/>
  <c r="F70" i="1"/>
  <c r="F69" i="1"/>
  <c r="F66" i="1"/>
  <c r="F62" i="1"/>
  <c r="F61" i="1"/>
  <c r="F60" i="1"/>
  <c r="F57" i="1"/>
  <c r="F54" i="1"/>
  <c r="F177" i="1"/>
  <c r="F26" i="1"/>
  <c r="F9" i="1"/>
  <c r="F41" i="1"/>
  <c r="F10" i="1" l="1"/>
  <c r="F175" i="1"/>
  <c r="F51" i="1"/>
  <c r="F49" i="1"/>
  <c r="F48" i="1"/>
  <c r="F47" i="1"/>
  <c r="F44" i="1"/>
  <c r="F43" i="1"/>
  <c r="F42" i="1"/>
  <c r="F40" i="1"/>
  <c r="F36" i="1"/>
  <c r="F35" i="1"/>
  <c r="F34" i="1"/>
  <c r="F27" i="1"/>
  <c r="F31" i="1"/>
  <c r="F28" i="1"/>
  <c r="F25" i="1"/>
  <c r="F24" i="1"/>
  <c r="F20" i="1"/>
  <c r="F19" i="1"/>
  <c r="F18" i="1"/>
  <c r="F17" i="1"/>
  <c r="F14" i="1"/>
  <c r="F11" i="1"/>
  <c r="F8" i="1"/>
  <c r="F7" i="1"/>
  <c r="F4" i="1"/>
  <c r="F94" i="4" l="1"/>
  <c r="F92" i="4"/>
  <c r="F89" i="4"/>
  <c r="A88" i="4"/>
  <c r="F78" i="4"/>
  <c r="F72" i="4"/>
  <c r="F70" i="4"/>
  <c r="F68" i="4"/>
  <c r="F67" i="4"/>
  <c r="F64" i="4"/>
  <c r="F62" i="4"/>
  <c r="F61" i="4"/>
  <c r="F56" i="4"/>
  <c r="F54" i="4"/>
  <c r="F52" i="4"/>
  <c r="F50" i="4"/>
  <c r="F48" i="4"/>
  <c r="F46" i="4"/>
  <c r="F43" i="4"/>
  <c r="F41" i="4"/>
  <c r="F39" i="4"/>
  <c r="F37" i="4"/>
  <c r="F34" i="4"/>
  <c r="F32" i="4"/>
  <c r="F30" i="4"/>
  <c r="F28" i="4"/>
  <c r="F25" i="4"/>
  <c r="F23" i="4"/>
  <c r="F21" i="4"/>
  <c r="F19" i="4"/>
  <c r="F17" i="4"/>
  <c r="F13" i="4"/>
  <c r="F11" i="4"/>
  <c r="F9" i="4"/>
  <c r="F7" i="4"/>
  <c r="F5" i="4"/>
  <c r="A5" i="4"/>
  <c r="F76" i="4" l="1"/>
  <c r="F97" i="4"/>
  <c r="F106" i="4" s="1"/>
  <c r="A7" i="4"/>
  <c r="F74" i="4"/>
  <c r="A91" i="4"/>
  <c r="A94" i="4" s="1"/>
  <c r="F80" i="4" l="1"/>
  <c r="F105" i="4" s="1"/>
  <c r="F108" i="4" s="1"/>
  <c r="F17" i="5" s="1"/>
  <c r="A9" i="4"/>
  <c r="A11" i="4" l="1"/>
  <c r="A13" i="4" s="1"/>
  <c r="A17" i="4" l="1"/>
  <c r="A19" i="4" s="1"/>
  <c r="A21" i="4" l="1"/>
  <c r="A23" i="4" s="1"/>
  <c r="A25" i="4" s="1"/>
  <c r="A28" i="4" l="1"/>
  <c r="A34" i="4" s="1"/>
  <c r="A37" i="4" l="1"/>
  <c r="A39" i="4" s="1"/>
  <c r="A41" i="4" s="1"/>
  <c r="A43" i="4" s="1"/>
  <c r="A46" i="4" s="1"/>
  <c r="A48" i="4" s="1"/>
  <c r="A50" i="4" s="1"/>
  <c r="A52" i="4" s="1"/>
  <c r="A54" i="4" s="1"/>
  <c r="A56" i="4" s="1"/>
  <c r="A60" i="4" s="1"/>
  <c r="A64" i="4" s="1"/>
  <c r="A66" i="4" s="1"/>
  <c r="F164" i="1"/>
  <c r="A70" i="4" l="1"/>
  <c r="A72" i="4" s="1"/>
  <c r="A74" i="4" s="1"/>
  <c r="A76" i="4" s="1"/>
  <c r="A78" i="4" s="1"/>
  <c r="F120" i="1" l="1"/>
  <c r="F114" i="1"/>
  <c r="F113" i="1"/>
  <c r="F187" i="1" l="1"/>
  <c r="A175" i="1"/>
  <c r="A177" i="1" l="1"/>
  <c r="F190" i="1"/>
  <c r="F213" i="1" s="1"/>
  <c r="A179" i="1" l="1"/>
  <c r="A181" i="1" s="1"/>
  <c r="A184" i="1" s="1"/>
  <c r="A187" i="1" s="1"/>
  <c r="A4" i="1"/>
  <c r="A54" i="1" l="1"/>
  <c r="F158" i="1"/>
  <c r="A77" i="1" l="1"/>
  <c r="A100" i="1" s="1"/>
  <c r="F162" i="1"/>
  <c r="F160" i="1"/>
  <c r="A106" i="1" l="1"/>
  <c r="A112" i="1" s="1"/>
  <c r="F166" i="1"/>
  <c r="F212" i="1" s="1"/>
  <c r="A119" i="1" l="1"/>
  <c r="A125" i="1" s="1"/>
  <c r="A131" i="1" s="1"/>
  <c r="A136" i="1" s="1"/>
  <c r="A146" i="1" s="1"/>
  <c r="A148" i="1" s="1"/>
  <c r="F215" i="1"/>
  <c r="F16" i="5" l="1"/>
  <c r="F19" i="5" s="1"/>
  <c r="F26" i="5" s="1"/>
  <c r="A150" i="1"/>
  <c r="A152" i="1" s="1"/>
  <c r="A154" i="1" s="1"/>
  <c r="A156" i="1" l="1"/>
  <c r="A158" i="1" s="1"/>
  <c r="A160" i="1" l="1"/>
  <c r="A162" i="1" s="1"/>
  <c r="A164" i="1" s="1"/>
</calcChain>
</file>

<file path=xl/comments1.xml><?xml version="1.0" encoding="utf-8"?>
<comments xmlns="http://schemas.openxmlformats.org/spreadsheetml/2006/main">
  <authors>
    <author>Avtor</author>
  </authors>
  <commentList>
    <comment ref="F18" authorId="0" shapeId="0">
      <text>
        <r>
          <rPr>
            <b/>
            <sz val="9"/>
            <color indexed="81"/>
            <rFont val="Segoe UI"/>
            <family val="2"/>
            <charset val="238"/>
          </rPr>
          <t>VNESI ZNESEK !!!</t>
        </r>
      </text>
    </comment>
  </commentList>
</comments>
</file>

<file path=xl/sharedStrings.xml><?xml version="1.0" encoding="utf-8"?>
<sst xmlns="http://schemas.openxmlformats.org/spreadsheetml/2006/main" count="388" uniqueCount="190">
  <si>
    <t>I. Električne inštalacije in oprema</t>
  </si>
  <si>
    <t>kos/m</t>
  </si>
  <si>
    <t xml:space="preserve">     znesek</t>
  </si>
  <si>
    <t>kos</t>
  </si>
  <si>
    <t>Dobava in montaža stikal, vtičnic, priključkov:</t>
  </si>
  <si>
    <t>m</t>
  </si>
  <si>
    <t>kpl</t>
  </si>
  <si>
    <t>Meritev električne instalacije</t>
  </si>
  <si>
    <t>Skupaj električne inštalacije in oprema:</t>
  </si>
  <si>
    <t xml:space="preserve">  €/kos/m</t>
  </si>
  <si>
    <t>Meritev ozemljitvene upornosti in atesti</t>
  </si>
  <si>
    <t>Skupaj strelovodna inštalacija:</t>
  </si>
  <si>
    <t>Priprava in zavarovanje gradbišča</t>
  </si>
  <si>
    <t>Skupaj demontažna dela:</t>
  </si>
  <si>
    <t>I.</t>
  </si>
  <si>
    <t>II.</t>
  </si>
  <si>
    <t>III.</t>
  </si>
  <si>
    <t>Električne inštalacije in oprema</t>
  </si>
  <si>
    <t>Strelovodna inštalacija</t>
  </si>
  <si>
    <t>Demontažna dela</t>
  </si>
  <si>
    <t>Skupaj brez DDV:</t>
  </si>
  <si>
    <t xml:space="preserve">Drobni, vezni in pritrdilni material, označitev elementov in razdelilnika, vstavitev enopolnih shem </t>
  </si>
  <si>
    <t>NYM-J 2x1,5mm2</t>
  </si>
  <si>
    <t>NYM-J 3x1,5mm2</t>
  </si>
  <si>
    <t>fi 23mm</t>
  </si>
  <si>
    <t>Enopolni inštalacijski odklopnik B-10A 15kA</t>
  </si>
  <si>
    <t>Dobava in montaža vertikalne zaščite 1500x50x1mm, komplet z nosilnim in pritrdilnim priborom</t>
  </si>
  <si>
    <t>Zatesnjevanje prehodov električnih inštalacij skozi različne požarne sektorje z ekspandirnimi vrečkami ali požarno odpornim kitom enake požarne odpornosti kot meja med sektorji, izdaja certifikata in označba prehoda</t>
  </si>
  <si>
    <t>Označevanje tokokrogov vseh elementov električnih inštalacij ter priprava podatkov za izdelavo PID načrta električnih inštalacij in posredovanje projektantu</t>
  </si>
  <si>
    <t>Priprava podatkov za izdelavo PID načrta strelovodne inštalacije in posredovanje projektantu</t>
  </si>
  <si>
    <t>Dobava in montaža lovilnega voda na strešnih odstojnih držalih Rf fi8mm</t>
  </si>
  <si>
    <t xml:space="preserve">Dobava in montaža odvoda Rf fi8mm, nadometno na zidu na fasadnih odstojnih držalih </t>
  </si>
  <si>
    <t>Dobava in montaža strešnih nosilcev lovilnih vodov, za pritrditev na ravno betonsko streho, kot npr.: Hermi SON 17 Rf + betonska kocka</t>
  </si>
  <si>
    <t>Dobava in montaža strešnih nosilcev lovilnih vodov, za pritrditev na pločevinasto kritino, kot npr.: Hermi SON 16 Rf, v delu kjer je ravna pločevinasta streha kot npr.: Hermi SON 17 + betonska kocka</t>
  </si>
  <si>
    <t>Dobava in mpntaža nosilcev odvodov za pritrditev na pločevinasto oblogo, kot npr.: Hermi SON 16 Rf</t>
  </si>
  <si>
    <t>Dobava in montaža nosilcev odvodov,  kot npr.: Hermi ZON 10 Rf, debelina izolacije 16cm</t>
  </si>
  <si>
    <t>Dobava in montaža križnih sponk K.S. za spajanje dveh okroglih vodnikov Rf8mm, kot npr.: Hermi KON 07 Rf</t>
  </si>
  <si>
    <t>Dobava in montaža križnih sponk K.S. za spajanje okroglega in ploščatega vodnika, kot npr.: Hermi KON 02 A Rf</t>
  </si>
  <si>
    <t>Dobava in montaža križnih sponk K.S. za spajanje dveh ploščatih vodnikov, kot npr.: Hermi KON 01 A Rf</t>
  </si>
  <si>
    <t>Dobava in montaža merilnih sponk Z.T.  izvedenih v povozni merilni omarici kot npr.: Hermi ZON 06, komplet z merilno sponko kot npr.: Hermi KON 02 A</t>
  </si>
  <si>
    <t>Dobava in montaža merilnih sponk Z.T.  izvedenih nadometno, komplet z merilno sponko kot npr.: Hermi KON 02 A</t>
  </si>
  <si>
    <t>Dobava in polaganje zemljevoda Rf 30x3,5mm</t>
  </si>
  <si>
    <t>Dobava in polaganje ozemljitvenega traku Rf 30x3,5mm v zemljo okoli objekta</t>
  </si>
  <si>
    <t>Dobava in montaža lovilne palice dolžine 3m kot npr: Hermi SON, komplet z podporami,  betonskimi podstavki, podložnim trakom, pritrdilnimi elementi</t>
  </si>
  <si>
    <t>Dobava in montaža lovilne palice dolžine 4m kot npr: Hermi SON, komplet z podporami,  betonskimi podstavki, podložnimi trakovi, pritrdilnimi elementi</t>
  </si>
  <si>
    <t xml:space="preserve">Dobava in montaža Rf 30x3,5mm odvodnega voda, položen v zarezo betonskega nadhoda </t>
  </si>
  <si>
    <t xml:space="preserve">Zarez v beton na nadhodu, globine 50mm, širine 5mm za položitev odvodnega voda, na mestih sponk se širina poveča, po položitvi traku se odprtina zalije s finim betonom ali primerno tesnilno maso </t>
  </si>
  <si>
    <t>Dobava in montaža zvez traku s pločevino Z.P.T. komplet s kontaktno spojko: kovinske ograje, stopnice, stebri, okna vrata, rešetke…</t>
  </si>
  <si>
    <t>Najem dvižne teleskopske ploščadi za namestitev odvodov po fasadi (5dni)</t>
  </si>
  <si>
    <t xml:space="preserve">Strojni izkop kabelskega jarka globine 0,6 m, širine 0,2m v terenu III. ktg., po položitvi traku, planiranje in povrnitev v prvotno stanje </t>
  </si>
  <si>
    <t xml:space="preserve">Ročni izkop kabelskega jarka globine 0,6 m, širine 0,2m v terenu III. ktg., na mestih kjer ne bo možen strojni izkop,  po položitvi traku, planiranje in povrnitev v prvotno stanje </t>
  </si>
  <si>
    <t>m2</t>
  </si>
  <si>
    <t xml:space="preserve">Odpiranje urejenih površin ( pralne plošče ) širine 1m, po izkopu, položitvi valjanca in zasutju povrnitev v prvotno stanje, s postopnim utrjevanjem in podložnim peskom </t>
  </si>
  <si>
    <t xml:space="preserve">Zarez v asfalt širine 1m, po izkopu, položitvi valjanca in zasutju povrnitev v prvotno stanje - asfaltiranje, s predhodnim postopnim utrjevanjem in podložnim peskom </t>
  </si>
  <si>
    <t xml:space="preserve">Dobava in montaža Rf omarice dimenzij 20x30x10cm z vgrajeno zbiralko PE za priklop ozemljitvenih kablov za prireditve </t>
  </si>
  <si>
    <t>Drobni material in transport gradbenih strojev in materiala</t>
  </si>
  <si>
    <t>Demontaža obstoječih lovilnih vodov iz pločevinastih streh</t>
  </si>
  <si>
    <t>FeZn 25x4mm</t>
  </si>
  <si>
    <t>betonske kocke</t>
  </si>
  <si>
    <t>Demontaža obstoječih nosilcev locilnih vodov iz strehe</t>
  </si>
  <si>
    <t xml:space="preserve">Odvoz demontiranega materiala na deponijo vključno s plačilom stroškov deponiranja </t>
  </si>
  <si>
    <t>Dobava in montaža vodnika za izenačitev potenciala kovinskih mas na strehi katere so pod izoliranim sistemom (nosilci sončnih kolektorjev, nosilci dry coolerja…</t>
  </si>
  <si>
    <t>H07V-K 16mm2 (Ru/Ze)</t>
  </si>
  <si>
    <t>H07V-K 25mm2 (Ru/Ze)</t>
  </si>
  <si>
    <t>Dobava in montaža omarice za  Rf omarice dimenzij 20x30x10cm z vgrajeno zbiralko PE za priklop ozemljitvenih kablov (omarica IP)</t>
  </si>
  <si>
    <t xml:space="preserve">Priklop ozemljitvenih kablov na kovinske konstrukcije, komplet z izdelavo kabelskega čevlja, luknje na konstrukciji, Cn hladne zaščite </t>
  </si>
  <si>
    <t xml:space="preserve">16mm2 </t>
  </si>
  <si>
    <t xml:space="preserve">25mm2 </t>
  </si>
  <si>
    <t xml:space="preserve">POPIS MATERIALA IN PREDRAČUN STROŠKOV </t>
  </si>
  <si>
    <t xml:space="preserve">Rekapitulacija stroškov </t>
  </si>
  <si>
    <t>Investitor: MESTNA OBČINA LJUBLJANA</t>
  </si>
  <si>
    <t xml:space="preserve">                 Mestni trg 1, 1000 LJUBLJANA</t>
  </si>
  <si>
    <t xml:space="preserve">Objekt:     CENTRALNO KOPALIŠČE TIVOLI </t>
  </si>
  <si>
    <t xml:space="preserve">            CELOVŠKA CESTA 25, 1000 LJUBLJANA</t>
  </si>
  <si>
    <t xml:space="preserve">Inštalacija razsvetljave </t>
  </si>
  <si>
    <t xml:space="preserve">Projekt izvedenih del </t>
  </si>
  <si>
    <t>II.I. Strelovodna inštalacija - demontaža</t>
  </si>
  <si>
    <t>Skupaj strelovodna inštalacija demontažna dela:</t>
  </si>
  <si>
    <t>II.I.</t>
  </si>
  <si>
    <t>strelovodna inštalacija demontažna dela</t>
  </si>
  <si>
    <t>I.I. Demontažna dela</t>
  </si>
  <si>
    <t>I.I</t>
  </si>
  <si>
    <t>Skupaj strelovodna inštalacija</t>
  </si>
  <si>
    <t>Skupaj elektroinštalacije</t>
  </si>
  <si>
    <t>POLJE RL4</t>
  </si>
  <si>
    <t>varovalni elementi</t>
  </si>
  <si>
    <t>Zaščitno stikalo KZS C-10/0,03A</t>
  </si>
  <si>
    <t>Glavno stikalo Q0 63A/3</t>
  </si>
  <si>
    <t>krmiljenje</t>
  </si>
  <si>
    <t>inštalacijski kontaktor 2 ZK 230V 20A</t>
  </si>
  <si>
    <t>ostalo</t>
  </si>
  <si>
    <t>Vrstne sponke do 4mm2</t>
  </si>
  <si>
    <t xml:space="preserve">zbiralna letev L1,L2,L3 1m </t>
  </si>
  <si>
    <t>Cu zbiralke L1,L2,L3, PEN dovodni kabel  120mm2</t>
  </si>
  <si>
    <t>zbiralke PE,N</t>
  </si>
  <si>
    <t>POLJE RLD4</t>
  </si>
  <si>
    <t>Enopolni inštalacijski odklopnik C-6A 15kA</t>
  </si>
  <si>
    <t>Glavno stikalo Q0 25A/3</t>
  </si>
  <si>
    <t>Odvodniki prenapetosti PROTEC C40/230V</t>
  </si>
  <si>
    <t>POLJE RM4</t>
  </si>
  <si>
    <t>Enopolni inštalacijski odklopnik C-16A 15kA</t>
  </si>
  <si>
    <t>Tripolni inštalacijski odklopnik C-16A/3 15kA</t>
  </si>
  <si>
    <t>Vrstne sponke do 6mm2</t>
  </si>
  <si>
    <t>Demontaža obstoječih varovalnih in krmilnih elementov  v razdelilniku RL4, RM4, RLD4 z vgrajenimi kontaktorji in 80 x varovalnimi elemnti DII</t>
  </si>
  <si>
    <t>Enopolni inštalacijski odklopnik B-6A 15kA</t>
  </si>
  <si>
    <t>Zaščitno stikalo KZS B-10/0,03A</t>
  </si>
  <si>
    <t>Čiščenje, brušenje in lakiranje obstoječega  razdelilnika RL4, RLD4 in RM4 vgrajenega v zid po izvedeni demontaži, vrata razdelilnika se naredi na novo po meri, zaščita IP43, novo opremop se montira na novo montažno ploščo:</t>
  </si>
  <si>
    <t xml:space="preserve">Zaščitno stikalo KZS B-10/0,03A rezerva </t>
  </si>
  <si>
    <t>Zaščitno stikalo KZS B-10/0,03A rezerva</t>
  </si>
  <si>
    <t>Demontaža obstoječih varovalnih in krmilnih elementov  v razdelilniku RL1 in RL1D z vgrajenimi kontaktorji in 100 x varovalnimi elemnti DII</t>
  </si>
  <si>
    <t>Enopolni inštalacijski odklopnik B-10A 15kA rezerva</t>
  </si>
  <si>
    <t>3-polno varovalčno stikalo SCHRACK NV 0.ST do 160A z varovalkami 100A/3</t>
  </si>
  <si>
    <t>Cu zbiralke L1,L2,L3, PEN dovodni kabel  95mm2</t>
  </si>
  <si>
    <r>
      <t xml:space="preserve">Čiščenje, brušenje in lakiranje obstoječega  razdelilnika </t>
    </r>
    <r>
      <rPr>
        <b/>
        <sz val="10"/>
        <rFont val="Arial"/>
        <family val="2"/>
        <charset val="238"/>
      </rPr>
      <t>RL1</t>
    </r>
    <r>
      <rPr>
        <sz val="10"/>
        <rFont val="Arial"/>
        <family val="2"/>
        <charset val="238"/>
      </rPr>
      <t>, prostostoječe izvedbe v NN prostoru po izvedeni demontaži, novo opremo se montira na novo montažno ploščo:</t>
    </r>
  </si>
  <si>
    <r>
      <t xml:space="preserve">Čiščenje, brušenje in lakiranje obstoječega  razdelilnika </t>
    </r>
    <r>
      <rPr>
        <b/>
        <sz val="10"/>
        <rFont val="Arial"/>
        <family val="2"/>
        <charset val="238"/>
      </rPr>
      <t>RLD1</t>
    </r>
    <r>
      <rPr>
        <sz val="10"/>
        <rFont val="Arial"/>
        <family val="2"/>
        <charset val="238"/>
      </rPr>
      <t>, prostostoječe izvedbe v NN prostoru po izvedeni demontaži, novo opremo se montira na novo montažno ploščo:</t>
    </r>
  </si>
  <si>
    <t>Cu zbiralke L1,L2,L3, PEN dovodni kabel  2x 95mm2</t>
  </si>
  <si>
    <t>Dobava in polaganje kablov po obstoječih kabelskih policah, v medstropovju v izolirnih ceveh pritjeni na strop z objemkami</t>
  </si>
  <si>
    <t>LiYCY 7x1,5mm2</t>
  </si>
  <si>
    <t>LiYCY 20x1,5mm2</t>
  </si>
  <si>
    <t xml:space="preserve">Dobava in montaža izolirnih cevi po kleti PN z distančnimi objemkami montaža na zid ali beton, v garderobah v RB ceveh v medstropovju </t>
  </si>
  <si>
    <t>fi 16mm PN</t>
  </si>
  <si>
    <t>fi 16mm RB</t>
  </si>
  <si>
    <t>do 5x2,5mm2</t>
  </si>
  <si>
    <t xml:space="preserve">Demontaža obstoječih kablov </t>
  </si>
  <si>
    <t xml:space="preserve">Demontaža obstoječih PN cevi - klet </t>
  </si>
  <si>
    <t>do fi 16mm</t>
  </si>
  <si>
    <t>komplet z dozami, nosilnimi in okrasnimi okvirji, pritrdilnim priborom, drobnim materialom</t>
  </si>
  <si>
    <t xml:space="preserve">stikalo navadno 10A n/o </t>
  </si>
  <si>
    <t xml:space="preserve">stikalo menjalno 10A n/o </t>
  </si>
  <si>
    <t xml:space="preserve">Demontaža svetilke odklop obstoječega kabla, priklop novega kabla ter ponovna montaža svetilke </t>
  </si>
  <si>
    <t>S4) Panelna LED svetilka GARDEROBE,  (montaža v dampa stropu) dolžina 120cm</t>
  </si>
  <si>
    <t xml:space="preserve">RS1) LED vlagotesna svetilka  kletni in tehnični prostori </t>
  </si>
  <si>
    <t>R4 in R5) Obstoječa Fluo svetilka z LED tubami 1x 16W ali 2x16W</t>
  </si>
  <si>
    <t xml:space="preserve">Ladijske svetilke ali plafonjere </t>
  </si>
  <si>
    <t xml:space="preserve">Demontaža odklop in ponovni preklop ter montaža obstoječega senzorja </t>
  </si>
  <si>
    <t xml:space="preserve">stikalo križno 10A n/o </t>
  </si>
  <si>
    <t xml:space="preserve">Drobni material, doze, sponke, pritrdilni material </t>
  </si>
  <si>
    <t xml:space="preserve">Demontaža obstoječega Dampa stropa, ali armstrong v recepciji za montažo kablov in svetilk, čiščenje in ponovna montaža po opravljeni montaži </t>
  </si>
  <si>
    <t>stikalo navadno 10A n/o</t>
  </si>
  <si>
    <t xml:space="preserve">Drobni, vezni in pritrdilni material, označitev stikal </t>
  </si>
  <si>
    <t xml:space="preserve">Dobava in montaža stikalnega tabloja pri recepciji, izdelano po meri Rf omarica dimenzij 60x60x10cm, na vratih klecna stikala s signalnimi svetilkami </t>
  </si>
  <si>
    <t xml:space="preserve">Demontaža obstoječega stikalnega tabloja recepcija </t>
  </si>
  <si>
    <t xml:space="preserve">Prevezave na obstoječi inštalaciji </t>
  </si>
  <si>
    <t>h</t>
  </si>
  <si>
    <t xml:space="preserve">Ugotovitve pripadnosti posameznih elementov močnostnega dela (vtičnice, priključki) prevezani varovalki z označitvijo vseh elementov katere napaja razdelilnik RM4, ter priprava podatkov za izdelavo PID načrta električnih inštalacij in posredovanje projektantu, (25 tokokrogov) </t>
  </si>
  <si>
    <t xml:space="preserve">Demontaža obstoječega pulta za krmiljenje razsvetljave v velikem bazenu, in ostalih elementov dimenzije 1x1x2m, razrez na licu mesta in odstranitev, s predhodnim pregledom kablov odklopom nepotrebnih, prevezavam aktivnih tokokrogov </t>
  </si>
  <si>
    <t xml:space="preserve">Prevoz in najem dvižne ploščadi s teleskopsko roko, najem za 5 dni za višje prostore </t>
  </si>
  <si>
    <t>Dobava in montaža opreme v obstoječ razdelilnik R2</t>
  </si>
  <si>
    <t>Dobava in montaža opreme v obstoječ razdelilnik Rz</t>
  </si>
  <si>
    <t>količina</t>
  </si>
  <si>
    <t>enota</t>
  </si>
  <si>
    <t>cena/enoto</t>
  </si>
  <si>
    <t>skupaj</t>
  </si>
  <si>
    <t>DODATNI HIDROIZOLACIJSKI SLOJ POŠEVNIH STREH:</t>
  </si>
  <si>
    <t>LOVILNI VODI</t>
  </si>
  <si>
    <t>II. STRELOVODNA INŠTALACIJA</t>
  </si>
  <si>
    <t>ODVODI</t>
  </si>
  <si>
    <t>SPONKE</t>
  </si>
  <si>
    <t>MERILNI SPOJI</t>
  </si>
  <si>
    <t>OZEMLJITVE</t>
  </si>
  <si>
    <t>IZENAČITVE POTENCIALA</t>
  </si>
  <si>
    <t>Dovoz in montaža gradbenega odra za izvajanje sanacijskih del na promenadi, demontaža po končanju del in odvoz z vsemi prenosi ter pomožnimi deli</t>
  </si>
  <si>
    <t>Priprava podlage za sanacijo; odstranitev prahu s pranjem betonov promenade z visokotlačnim čistilcem</t>
  </si>
  <si>
    <t>Morebitno čiščenje vidnih delov armature ter nanos zaščite pred rjavenjem na armaturo in lokalno na beton (ROEFIX Creteo®Repair CC 170 Antikorozijska
zaščita). Dela se izvedejo lokalno. Obračun po celotni površini barvanega betona.</t>
  </si>
  <si>
    <t>Nanos sanacijske malte (Creteo®Repair CC 130 Sanacijska malta za beton R3); lokalna reprofilacija poškodovanih delov betona ter 100% preplastitev z
obdelavo: izravnava, glajenje, oziroma zaribavanje</t>
  </si>
  <si>
    <t>Barvanje 2X z barvo za betone (ROEFIX Creteo®Repair - CC 173) v odtenku po izbiri naročnika</t>
  </si>
  <si>
    <t>Čiščenje obstoječe barve in odstranitev korozije kovinske ograje promenade, nanašanje protikorozijske zaščite in novo barvanje v odtenku po izbiri naročnika.</t>
  </si>
  <si>
    <t>SANACIJA BETONA IN OGRAJE PROMENADE:</t>
  </si>
  <si>
    <t>Predmet:   Inštalacija za razsvetljavo v kletnih in delu pritličnih prostorov,</t>
  </si>
  <si>
    <t>Skupaj ELEKTRO brez DDV:</t>
  </si>
  <si>
    <t>IV. DODATNI HIDROIZOLACIJSKI SLOJ POŠEVNIH STREH</t>
  </si>
  <si>
    <t>V. SANACIJA BETONA IN OGRAJE PROMENADE</t>
  </si>
  <si>
    <t>IV.</t>
  </si>
  <si>
    <t>Sanacija strehe</t>
  </si>
  <si>
    <t>V.</t>
  </si>
  <si>
    <t>Sanacija betona in ograje promenade</t>
  </si>
  <si>
    <t>Skupaj ELEKTRO, STREHA IN BETON brez DDV:</t>
  </si>
  <si>
    <t xml:space="preserve">             nova strelovodna inštalacija, sanacija strehe, ter sanacija</t>
  </si>
  <si>
    <t xml:space="preserve">             betona in ograje</t>
  </si>
  <si>
    <t>1</t>
  </si>
  <si>
    <t xml:space="preserve">a.) Sanacija obstoječe HI (lokalna odstranitev in zamenjava odstopajoče HI) - Ocenjeno cca 2% celotne površine: </t>
  </si>
  <si>
    <t xml:space="preserve">Nanos sanacijske malte (Creteo®Repair CC 130 Sanacijska malta za beton R3); lokalna reprofilacija poškodovanih delov betona </t>
  </si>
  <si>
    <t>b.) Impregnacija površine s sistemskih hitroveznim temeljnim premazom Voranstrich Universal</t>
  </si>
  <si>
    <t xml:space="preserve">c.)Varjenje 1. sanacijskega sloja s tolerančno ravnino spodaj za izenačevanje parnih tlakov, debelina traku 4,2 mm; temperaturni režim – 30 st.C do + 100 st.C; 
tip DU/E1 PYE KTP S4  (kot npr. Bauder Therm UL 50): </t>
  </si>
  <si>
    <t xml:space="preserve">d.) končni sloj : visoko plasto / elastomerni  varilni trak deb. 5,2 mm, s posebnim nekrčljivim mrežnim nosilnim slojem 300 g/m2, klasifijacija B roof (t1), temperaturni režim – 40 st.C do + 150 st.C – tip DO/E1 PYE KTP 300 S5 (kot npr. Bauder Karat) </t>
  </si>
  <si>
    <t>dobava in montaža novih bakrenih obrob razvite širine do 50 cm</t>
  </si>
  <si>
    <t>40</t>
  </si>
  <si>
    <t>m1</t>
  </si>
  <si>
    <t>Sanacija in barvanje promenade -  spodnji del in  steri</t>
  </si>
  <si>
    <r>
      <rPr>
        <b/>
        <sz val="10"/>
        <rFont val="Arial CE"/>
        <charset val="238"/>
      </rPr>
      <t xml:space="preserve">Dobava in izvedba dodatnih slojev hidroizolacije na poševne strehe nad območji bazenov, </t>
    </r>
    <r>
      <rPr>
        <sz val="11"/>
        <color theme="1"/>
        <rFont val="Calibri"/>
        <family val="2"/>
        <charset val="238"/>
        <scheme val="minor"/>
      </rPr>
      <t xml:space="preserve">kjer je obstoječa bitumenska hidroizolacija s posipom.  Obstoječe bakrene obrobe se ohrani, v enotne cene izvedbe hidroizolacije je zajeta demontaža in ponovna montaža bakrenih obrob in vsi potrebni lovilni odri za sanacijo strehe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</si>
</sst>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,##0;[Red]#,##0"/>
    <numFmt numFmtId="165" formatCode="#,##0.00\ [$€-1]"/>
    <numFmt numFmtId="166" formatCode="#,##0.00\ &quot;€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2"/>
      <color rgb="FFFF0000"/>
      <name val="Arial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rgb="FFC00000"/>
      <name val="Arial CE"/>
      <charset val="238"/>
    </font>
    <font>
      <b/>
      <sz val="10"/>
      <name val="Arial CE"/>
      <charset val="238"/>
    </font>
    <font>
      <sz val="10"/>
      <color indexed="10"/>
      <name val="Arial CE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148">
    <xf numFmtId="0" fontId="0" fillId="0" borderId="0" xfId="0"/>
    <xf numFmtId="164" fontId="4" fillId="0" borderId="0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49" fontId="7" fillId="0" borderId="0" xfId="2" applyNumberFormat="1" applyFont="1" applyAlignment="1" applyProtection="1">
      <alignment vertical="top" wrapText="1"/>
    </xf>
    <xf numFmtId="49" fontId="7" fillId="0" borderId="0" xfId="0" applyNumberFormat="1" applyFont="1" applyAlignment="1">
      <alignment vertical="top" wrapText="1"/>
    </xf>
    <xf numFmtId="1" fontId="5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right"/>
    </xf>
    <xf numFmtId="0" fontId="5" fillId="0" borderId="0" xfId="0" applyNumberFormat="1" applyFont="1" applyAlignment="1">
      <alignment vertical="top" wrapText="1"/>
    </xf>
    <xf numFmtId="1" fontId="8" fillId="0" borderId="0" xfId="0" applyNumberFormat="1" applyFont="1" applyAlignment="1">
      <alignment horizontal="left" vertical="top"/>
    </xf>
    <xf numFmtId="165" fontId="4" fillId="0" borderId="0" xfId="1" applyNumberFormat="1" applyFont="1" applyBorder="1" applyAlignment="1">
      <alignment horizontal="right"/>
    </xf>
    <xf numFmtId="0" fontId="0" fillId="0" borderId="0" xfId="0"/>
    <xf numFmtId="166" fontId="9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vertical="top" wrapText="1"/>
    </xf>
    <xf numFmtId="49" fontId="10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1" fontId="10" fillId="0" borderId="3" xfId="0" applyNumberFormat="1" applyFont="1" applyBorder="1" applyAlignment="1">
      <alignment horizontal="left" vertical="top"/>
    </xf>
    <xf numFmtId="49" fontId="10" fillId="0" borderId="3" xfId="0" applyNumberFormat="1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center"/>
    </xf>
    <xf numFmtId="166" fontId="10" fillId="0" borderId="3" xfId="0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/>
    <xf numFmtId="0" fontId="0" fillId="0" borderId="0" xfId="0"/>
    <xf numFmtId="164" fontId="12" fillId="0" borderId="0" xfId="2" applyNumberFormat="1" applyFont="1" applyBorder="1" applyAlignment="1" applyProtection="1">
      <alignment horizontal="left"/>
    </xf>
    <xf numFmtId="164" fontId="9" fillId="0" borderId="0" xfId="2" applyNumberFormat="1" applyFont="1" applyBorder="1" applyAlignment="1" applyProtection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/>
    <xf numFmtId="164" fontId="2" fillId="0" borderId="0" xfId="0" applyNumberFormat="1" applyFont="1" applyBorder="1" applyAlignment="1">
      <alignment horizontal="left"/>
    </xf>
    <xf numFmtId="0" fontId="0" fillId="0" borderId="0" xfId="0"/>
    <xf numFmtId="1" fontId="5" fillId="0" borderId="0" xfId="0" applyNumberFormat="1" applyFont="1" applyAlignment="1">
      <alignment horizontal="left" vertical="top" wrapText="1"/>
    </xf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Fill="1" applyBorder="1" applyAlignment="1">
      <alignment horizontal="left"/>
    </xf>
    <xf numFmtId="164" fontId="0" fillId="0" borderId="0" xfId="0" applyNumberFormat="1" applyFill="1" applyAlignment="1">
      <alignment horizontal="left"/>
    </xf>
    <xf numFmtId="49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66" fontId="5" fillId="0" borderId="0" xfId="0" applyNumberFormat="1" applyFont="1" applyFill="1" applyAlignment="1" applyProtection="1">
      <alignment horizontal="right"/>
      <protection locked="0"/>
    </xf>
    <xf numFmtId="164" fontId="3" fillId="0" borderId="0" xfId="0" applyNumberFormat="1" applyFont="1" applyBorder="1" applyAlignment="1"/>
    <xf numFmtId="164" fontId="11" fillId="0" borderId="0" xfId="0" applyNumberFormat="1" applyFont="1" applyAlignment="1"/>
    <xf numFmtId="166" fontId="5" fillId="0" borderId="0" xfId="0" applyNumberFormat="1" applyFont="1" applyAlignment="1" applyProtection="1">
      <alignment horizontal="right"/>
      <protection locked="0"/>
    </xf>
    <xf numFmtId="166" fontId="8" fillId="0" borderId="0" xfId="0" applyNumberFormat="1" applyFont="1" applyAlignment="1" applyProtection="1">
      <alignment horizontal="right"/>
      <protection locked="0"/>
    </xf>
    <xf numFmtId="1" fontId="5" fillId="0" borderId="0" xfId="0" applyNumberFormat="1" applyFont="1" applyFill="1" applyAlignment="1">
      <alignment horizontal="left" vertical="top"/>
    </xf>
    <xf numFmtId="49" fontId="5" fillId="0" borderId="0" xfId="0" applyNumberFormat="1" applyFont="1" applyFill="1" applyAlignment="1">
      <alignment vertical="top" wrapText="1"/>
    </xf>
    <xf numFmtId="166" fontId="5" fillId="0" borderId="0" xfId="0" applyNumberFormat="1" applyFont="1" applyFill="1" applyAlignment="1">
      <alignment horizontal="right"/>
    </xf>
    <xf numFmtId="0" fontId="0" fillId="0" borderId="0" xfId="0"/>
    <xf numFmtId="49" fontId="7" fillId="0" borderId="0" xfId="2" applyNumberFormat="1" applyFont="1" applyFill="1" applyAlignment="1" applyProtection="1">
      <alignment vertical="top" wrapText="1"/>
    </xf>
    <xf numFmtId="49" fontId="13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Alignment="1">
      <alignment vertical="top" wrapText="1"/>
    </xf>
    <xf numFmtId="0" fontId="0" fillId="0" borderId="0" xfId="0"/>
    <xf numFmtId="49" fontId="2" fillId="0" borderId="0" xfId="0" applyNumberFormat="1" applyFont="1" applyBorder="1" applyAlignment="1">
      <alignment horizontal="left"/>
    </xf>
    <xf numFmtId="0" fontId="0" fillId="0" borderId="0" xfId="0"/>
    <xf numFmtId="164" fontId="9" fillId="0" borderId="0" xfId="2" applyNumberFormat="1" applyFont="1" applyBorder="1" applyAlignment="1" applyProtection="1">
      <alignment horizontal="left"/>
    </xf>
    <xf numFmtId="0" fontId="0" fillId="0" borderId="0" xfId="0"/>
    <xf numFmtId="49" fontId="5" fillId="0" borderId="0" xfId="0" applyNumberFormat="1" applyFont="1" applyAlignment="1">
      <alignment horizontal="center" vertical="top"/>
    </xf>
    <xf numFmtId="1" fontId="5" fillId="0" borderId="0" xfId="0" applyNumberFormat="1" applyFont="1" applyAlignment="1">
      <alignment horizontal="center" vertical="top"/>
    </xf>
    <xf numFmtId="166" fontId="5" fillId="0" borderId="0" xfId="0" applyNumberFormat="1" applyFont="1" applyAlignment="1">
      <alignment horizontal="right" vertical="top"/>
    </xf>
    <xf numFmtId="166" fontId="5" fillId="0" borderId="0" xfId="0" applyNumberFormat="1" applyFont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>
      <alignment horizontal="left" vertical="top"/>
    </xf>
    <xf numFmtId="49" fontId="5" fillId="0" borderId="0" xfId="0" applyNumberFormat="1" applyFont="1" applyBorder="1" applyAlignment="1">
      <alignment vertical="top" wrapText="1"/>
    </xf>
    <xf numFmtId="49" fontId="5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49" fontId="5" fillId="2" borderId="0" xfId="0" applyNumberFormat="1" applyFont="1" applyFill="1" applyAlignment="1">
      <alignment horizontal="center" vertical="top"/>
    </xf>
    <xf numFmtId="166" fontId="5" fillId="2" borderId="0" xfId="0" applyNumberFormat="1" applyFont="1" applyFill="1" applyAlignment="1">
      <alignment horizontal="center" vertical="top"/>
    </xf>
    <xf numFmtId="49" fontId="5" fillId="3" borderId="0" xfId="0" applyNumberFormat="1" applyFont="1" applyFill="1" applyAlignment="1">
      <alignment horizontal="center" vertical="top"/>
    </xf>
    <xf numFmtId="1" fontId="5" fillId="3" borderId="0" xfId="0" applyNumberFormat="1" applyFont="1" applyFill="1" applyAlignment="1">
      <alignment horizontal="center" vertical="top"/>
    </xf>
    <xf numFmtId="166" fontId="5" fillId="3" borderId="0" xfId="0" applyNumberFormat="1" applyFont="1" applyFill="1" applyAlignment="1">
      <alignment horizontal="center" vertical="top"/>
    </xf>
    <xf numFmtId="1" fontId="5" fillId="4" borderId="0" xfId="0" applyNumberFormat="1" applyFont="1" applyFill="1" applyAlignment="1">
      <alignment horizontal="left" vertical="top"/>
    </xf>
    <xf numFmtId="164" fontId="12" fillId="4" borderId="0" xfId="2" applyNumberFormat="1" applyFont="1" applyFill="1" applyBorder="1" applyAlignment="1" applyProtection="1">
      <alignment horizontal="left"/>
    </xf>
    <xf numFmtId="49" fontId="5" fillId="4" borderId="0" xfId="0" applyNumberFormat="1" applyFont="1" applyFill="1" applyAlignment="1">
      <alignment horizontal="center"/>
    </xf>
    <xf numFmtId="1" fontId="5" fillId="4" borderId="0" xfId="0" applyNumberFormat="1" applyFont="1" applyFill="1" applyAlignment="1">
      <alignment horizontal="center"/>
    </xf>
    <xf numFmtId="166" fontId="5" fillId="4" borderId="0" xfId="0" applyNumberFormat="1" applyFont="1" applyFill="1" applyAlignment="1">
      <alignment horizontal="right"/>
    </xf>
    <xf numFmtId="2" fontId="5" fillId="0" borderId="0" xfId="0" applyNumberFormat="1" applyFont="1" applyAlignment="1">
      <alignment horizontal="center"/>
    </xf>
    <xf numFmtId="2" fontId="5" fillId="2" borderId="0" xfId="0" applyNumberFormat="1" applyFont="1" applyFill="1" applyAlignment="1">
      <alignment horizontal="center" vertical="top"/>
    </xf>
    <xf numFmtId="2" fontId="5" fillId="0" borderId="0" xfId="0" applyNumberFormat="1" applyFont="1" applyAlignment="1">
      <alignment horizontal="center" vertical="top"/>
    </xf>
    <xf numFmtId="2" fontId="5" fillId="0" borderId="1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left"/>
    </xf>
    <xf numFmtId="2" fontId="0" fillId="0" borderId="0" xfId="0" applyNumberFormat="1" applyAlignment="1">
      <alignment horizontal="center"/>
    </xf>
    <xf numFmtId="164" fontId="2" fillId="0" borderId="0" xfId="0" applyNumberFormat="1" applyFont="1" applyBorder="1" applyAlignment="1">
      <alignment wrapText="1"/>
    </xf>
    <xf numFmtId="166" fontId="8" fillId="0" borderId="0" xfId="0" applyNumberFormat="1" applyFont="1" applyAlignment="1">
      <alignment horizontal="right"/>
    </xf>
    <xf numFmtId="166" fontId="5" fillId="0" borderId="2" xfId="0" applyNumberFormat="1" applyFont="1" applyFill="1" applyBorder="1" applyAlignment="1" applyProtection="1">
      <alignment horizontal="right"/>
      <protection locked="0"/>
    </xf>
    <xf numFmtId="166" fontId="16" fillId="0" borderId="2" xfId="0" applyNumberFormat="1" applyFont="1" applyFill="1" applyBorder="1" applyAlignment="1" applyProtection="1">
      <alignment horizontal="right"/>
      <protection locked="0"/>
    </xf>
    <xf numFmtId="166" fontId="8" fillId="0" borderId="2" xfId="0" applyNumberFormat="1" applyFont="1" applyFill="1" applyBorder="1" applyAlignment="1" applyProtection="1">
      <alignment horizontal="right"/>
      <protection locked="0"/>
    </xf>
    <xf numFmtId="9" fontId="5" fillId="0" borderId="0" xfId="0" applyNumberFormat="1" applyFont="1" applyAlignment="1">
      <alignment horizontal="center" vertical="top"/>
    </xf>
    <xf numFmtId="49" fontId="5" fillId="0" borderId="0" xfId="0" applyNumberFormat="1" applyFont="1" applyFill="1" applyAlignment="1">
      <alignment horizontal="center" vertical="top"/>
    </xf>
    <xf numFmtId="1" fontId="5" fillId="0" borderId="0" xfId="0" applyNumberFormat="1" applyFont="1" applyFill="1" applyAlignment="1">
      <alignment horizontal="center" vertical="top"/>
    </xf>
    <xf numFmtId="166" fontId="5" fillId="0" borderId="0" xfId="0" applyNumberFormat="1" applyFont="1" applyFill="1" applyAlignment="1">
      <alignment horizontal="right" vertical="top"/>
    </xf>
    <xf numFmtId="166" fontId="7" fillId="0" borderId="0" xfId="0" applyNumberFormat="1" applyFont="1" applyFill="1" applyAlignment="1">
      <alignment horizontal="right" vertical="top"/>
    </xf>
    <xf numFmtId="49" fontId="5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right" vertical="top"/>
    </xf>
    <xf numFmtId="166" fontId="9" fillId="0" borderId="0" xfId="0" applyNumberFormat="1" applyFont="1" applyAlignment="1">
      <alignment horizontal="right" vertical="top"/>
    </xf>
    <xf numFmtId="49" fontId="8" fillId="0" borderId="0" xfId="0" applyNumberFormat="1" applyFont="1" applyFill="1" applyAlignment="1">
      <alignment horizontal="left" vertical="top" wrapText="1"/>
    </xf>
    <xf numFmtId="49" fontId="8" fillId="0" borderId="0" xfId="0" applyNumberFormat="1" applyFont="1" applyFill="1" applyAlignment="1">
      <alignment horizontal="center"/>
    </xf>
    <xf numFmtId="1" fontId="8" fillId="0" borderId="0" xfId="0" applyNumberFormat="1" applyFont="1" applyFill="1" applyAlignment="1">
      <alignment horizontal="center"/>
    </xf>
    <xf numFmtId="166" fontId="8" fillId="3" borderId="0" xfId="0" applyNumberFormat="1" applyFont="1" applyFill="1" applyAlignment="1" applyProtection="1">
      <alignment horizontal="right"/>
      <protection locked="0"/>
    </xf>
    <xf numFmtId="49" fontId="0" fillId="0" borderId="4" xfId="0" applyNumberFormat="1" applyFill="1" applyBorder="1" applyAlignment="1">
      <alignment horizontal="left" vertical="top"/>
    </xf>
    <xf numFmtId="2" fontId="0" fillId="0" borderId="5" xfId="0" applyNumberFormat="1" applyFill="1" applyBorder="1" applyAlignment="1">
      <alignment horizontal="left" vertical="justify" wrapText="1"/>
    </xf>
    <xf numFmtId="4" fontId="0" fillId="0" borderId="6" xfId="0" applyNumberFormat="1" applyFill="1" applyBorder="1" applyAlignment="1">
      <alignment vertical="top"/>
    </xf>
    <xf numFmtId="0" fontId="0" fillId="0" borderId="7" xfId="0" applyFill="1" applyBorder="1" applyAlignment="1">
      <alignment vertical="top"/>
    </xf>
    <xf numFmtId="0" fontId="0" fillId="0" borderId="7" xfId="0" applyFill="1" applyBorder="1" applyAlignment="1">
      <alignment horizontal="center" wrapText="1"/>
    </xf>
    <xf numFmtId="0" fontId="0" fillId="0" borderId="8" xfId="0" applyFill="1" applyBorder="1" applyAlignment="1">
      <alignment horizontal="center" vertical="top"/>
    </xf>
    <xf numFmtId="0" fontId="18" fillId="0" borderId="0" xfId="0" applyFont="1" applyFill="1" applyAlignment="1">
      <alignment horizontal="left" vertical="center"/>
    </xf>
    <xf numFmtId="0" fontId="0" fillId="0" borderId="0" xfId="0" applyFill="1"/>
    <xf numFmtId="49" fontId="20" fillId="0" borderId="9" xfId="0" applyNumberFormat="1" applyFont="1" applyFill="1" applyBorder="1" applyAlignment="1" applyProtection="1">
      <alignment horizontal="left" vertical="top"/>
    </xf>
    <xf numFmtId="4" fontId="0" fillId="0" borderId="5" xfId="0" applyNumberFormat="1" applyFill="1" applyBorder="1" applyAlignment="1" applyProtection="1">
      <alignment vertical="center"/>
    </xf>
    <xf numFmtId="4" fontId="0" fillId="0" borderId="8" xfId="0" applyNumberFormat="1" applyFill="1" applyBorder="1" applyAlignment="1" applyProtection="1">
      <alignment horizontal="center" vertical="center"/>
    </xf>
    <xf numFmtId="4" fontId="21" fillId="5" borderId="7" xfId="0" applyNumberFormat="1" applyFont="1" applyFill="1" applyBorder="1" applyAlignment="1" applyProtection="1">
      <alignment vertical="center"/>
      <protection locked="0"/>
    </xf>
    <xf numFmtId="4" fontId="0" fillId="0" borderId="10" xfId="0" applyNumberFormat="1" applyFill="1" applyBorder="1" applyAlignment="1">
      <alignment vertical="center"/>
    </xf>
    <xf numFmtId="0" fontId="18" fillId="0" borderId="0" xfId="0" applyFont="1" applyFill="1"/>
    <xf numFmtId="2" fontId="21" fillId="0" borderId="7" xfId="0" applyNumberFormat="1" applyFont="1" applyFill="1" applyBorder="1" applyAlignment="1" applyProtection="1">
      <alignment horizontal="left" vertical="center" wrapText="1"/>
    </xf>
    <xf numFmtId="49" fontId="8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left" vertical="top" wrapText="1"/>
    </xf>
    <xf numFmtId="49" fontId="15" fillId="0" borderId="2" xfId="0" applyNumberFormat="1" applyFont="1" applyFill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 applyAlignment="1"/>
    <xf numFmtId="164" fontId="2" fillId="0" borderId="0" xfId="0" applyNumberFormat="1" applyFont="1" applyBorder="1" applyAlignment="1">
      <alignment horizontal="left"/>
    </xf>
    <xf numFmtId="49" fontId="8" fillId="0" borderId="0" xfId="0" applyNumberFormat="1" applyFont="1" applyFill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/>
    </xf>
    <xf numFmtId="164" fontId="11" fillId="0" borderId="0" xfId="0" applyNumberFormat="1" applyFont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/>
    <xf numFmtId="164" fontId="9" fillId="0" borderId="0" xfId="2" applyNumberFormat="1" applyFont="1" applyBorder="1" applyAlignment="1" applyProtection="1">
      <alignment horizontal="left"/>
    </xf>
    <xf numFmtId="164" fontId="9" fillId="0" borderId="0" xfId="2" applyNumberFormat="1" applyFont="1" applyAlignment="1" applyProtection="1">
      <alignment horizontal="left"/>
    </xf>
    <xf numFmtId="49" fontId="2" fillId="0" borderId="2" xfId="0" applyNumberFormat="1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 applyAlignment="1"/>
    <xf numFmtId="164" fontId="9" fillId="3" borderId="0" xfId="2" applyNumberFormat="1" applyFont="1" applyFill="1" applyBorder="1" applyAlignment="1" applyProtection="1">
      <alignment horizontal="left" wrapText="1"/>
    </xf>
    <xf numFmtId="164" fontId="9" fillId="2" borderId="0" xfId="2" applyNumberFormat="1" applyFont="1" applyFill="1" applyBorder="1" applyAlignment="1" applyProtection="1">
      <alignment horizontal="left" wrapText="1"/>
    </xf>
  </cellXfs>
  <cellStyles count="4">
    <cellStyle name="Hiperpovezava" xfId="2" builtinId="8"/>
    <cellStyle name="Navadno" xfId="0" builtinId="0"/>
    <cellStyle name="Normal 3" xfId="3"/>
    <cellStyle name="Valuta" xfId="1" builtinId="4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107950</xdr:rowOff>
    </xdr:from>
    <xdr:to>
      <xdr:col>1</xdr:col>
      <xdr:colOff>1924050</xdr:colOff>
      <xdr:row>0</xdr:row>
      <xdr:rowOff>615950</xdr:rowOff>
    </xdr:to>
    <xdr:pic>
      <xdr:nvPicPr>
        <xdr:cNvPr id="3" name="Slika 2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07950"/>
          <a:ext cx="1828800" cy="50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0</xdr:row>
      <xdr:rowOff>88900</xdr:rowOff>
    </xdr:from>
    <xdr:to>
      <xdr:col>1</xdr:col>
      <xdr:colOff>1917700</xdr:colOff>
      <xdr:row>0</xdr:row>
      <xdr:rowOff>596900</xdr:rowOff>
    </xdr:to>
    <xdr:pic>
      <xdr:nvPicPr>
        <xdr:cNvPr id="3" name="Slika 24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50" y="88900"/>
          <a:ext cx="1828800" cy="50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0</xdr:row>
      <xdr:rowOff>63500</xdr:rowOff>
    </xdr:from>
    <xdr:to>
      <xdr:col>1</xdr:col>
      <xdr:colOff>1917700</xdr:colOff>
      <xdr:row>0</xdr:row>
      <xdr:rowOff>571500</xdr:rowOff>
    </xdr:to>
    <xdr:pic>
      <xdr:nvPicPr>
        <xdr:cNvPr id="3" name="Slika 2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50" y="63500"/>
          <a:ext cx="1828800" cy="50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88900</xdr:rowOff>
    </xdr:from>
    <xdr:to>
      <xdr:col>1</xdr:col>
      <xdr:colOff>1905000</xdr:colOff>
      <xdr:row>0</xdr:row>
      <xdr:rowOff>596900</xdr:rowOff>
    </xdr:to>
    <xdr:pic>
      <xdr:nvPicPr>
        <xdr:cNvPr id="2" name="Slika 24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88900"/>
          <a:ext cx="1828800" cy="50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0</xdr:row>
      <xdr:rowOff>101600</xdr:rowOff>
    </xdr:from>
    <xdr:to>
      <xdr:col>1</xdr:col>
      <xdr:colOff>1879600</xdr:colOff>
      <xdr:row>0</xdr:row>
      <xdr:rowOff>609600</xdr:rowOff>
    </xdr:to>
    <xdr:pic>
      <xdr:nvPicPr>
        <xdr:cNvPr id="2" name="Slika 24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350" y="101600"/>
          <a:ext cx="1828800" cy="50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file:///\\NAS\elektro_projekti\Elektro%20projekti\_KNJI&#381;NICA\Popisi\Knji&#382;nica.xlsx" TargetMode="External"/><Relationship Id="rId7" Type="http://schemas.openxmlformats.org/officeDocument/2006/relationships/hyperlink" Target="file:///C:\Users\seme\AppData\Local\Microsoft\Windows\Temporary%20Internet%20Files\Content.Outlook\TK0X7463\Knji&#382;nica.xlsx" TargetMode="External"/><Relationship Id="rId2" Type="http://schemas.openxmlformats.org/officeDocument/2006/relationships/hyperlink" Target="file:///\\NAS\elektro_projekti\Elektro%20projekti\_KNJI&#381;NICA\Popisi\Knji&#382;nica.xlsx" TargetMode="External"/><Relationship Id="rId1" Type="http://schemas.openxmlformats.org/officeDocument/2006/relationships/hyperlink" Target="file:///\\NAS\elektro_projekti\Elektro%20projekti\_KNJI&#381;NICA\Popisi\Knji&#382;nica.xlsx" TargetMode="External"/><Relationship Id="rId6" Type="http://schemas.openxmlformats.org/officeDocument/2006/relationships/hyperlink" Target="file:///\\NAS\elektro_projekti\Elektro%20projekti\_KNJI&#381;NICA\Knji&#382;nica.xlsx" TargetMode="External"/><Relationship Id="rId5" Type="http://schemas.openxmlformats.org/officeDocument/2006/relationships/hyperlink" Target="file:///\\NAS\elektro_projekti\Elektro%20projekti\_KNJI&#381;NICA\Popisi\Knji&#382;nica.xlsx" TargetMode="External"/><Relationship Id="rId4" Type="http://schemas.openxmlformats.org/officeDocument/2006/relationships/hyperlink" Target="file:///\\NAS\elektro_projekti\Elektro%20projekti\_KNJI&#381;NICA\Popisi\Knji&#382;nica.xlsx" TargetMode="External"/><Relationship Id="rId9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file:///\\NAS\elektro_projekti\Elektro%20projekti\_KNJI&#381;NICA\Popisi\Knji&#382;nica.xlsx" TargetMode="External"/><Relationship Id="rId1" Type="http://schemas.openxmlformats.org/officeDocument/2006/relationships/hyperlink" Target="file:///\\NAS\elektro_projekti\Elektro%20projekti\_KNJI&#381;NICA\Popisi\Knji&#382;nica.xlsx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file:///\\NAS\elektro_projekti\Elektro%20projekti\_KNJI&#381;NICA\Popisi\Knji&#382;nica.xls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file:///\\NAS\elektro_projekti\Elektro%20projekti\_KNJI&#381;NICA\Popisi\Knji&#382;nica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G37"/>
  <sheetViews>
    <sheetView tabSelected="1" view="pageBreakPreview" zoomScaleNormal="100" zoomScaleSheetLayoutView="100" workbookViewId="0">
      <selection activeCell="D18" sqref="D18"/>
    </sheetView>
  </sheetViews>
  <sheetFormatPr defaultColWidth="8.85546875" defaultRowHeight="15" x14ac:dyDescent="0.25"/>
  <cols>
    <col min="1" max="1" width="3" style="44" customWidth="1"/>
    <col min="2" max="2" width="45.7109375" style="44" customWidth="1"/>
    <col min="3" max="3" width="4.5703125" style="5" customWidth="1"/>
    <col min="4" max="4" width="6.28515625" style="5" customWidth="1"/>
    <col min="5" max="5" width="11.28515625" style="8" customWidth="1"/>
    <col min="6" max="6" width="14.7109375" style="8" customWidth="1"/>
    <col min="7" max="7" width="5.28515625" style="44" customWidth="1"/>
    <col min="8" max="16384" width="8.85546875" style="44"/>
  </cols>
  <sheetData>
    <row r="1" spans="1:7" ht="60.4" customHeight="1" x14ac:dyDescent="0.25">
      <c r="A1" s="34"/>
      <c r="B1" s="34"/>
      <c r="C1" s="34"/>
      <c r="D1" s="35"/>
      <c r="E1" s="35"/>
      <c r="F1" s="36"/>
      <c r="G1" s="36"/>
    </row>
    <row r="2" spans="1:7" ht="18" x14ac:dyDescent="0.25">
      <c r="A2" s="130" t="s">
        <v>68</v>
      </c>
      <c r="B2" s="131"/>
      <c r="C2" s="132"/>
      <c r="D2" s="132"/>
      <c r="E2" s="132"/>
      <c r="F2" s="132"/>
    </row>
    <row r="4" spans="1:7" ht="15.75" x14ac:dyDescent="0.25">
      <c r="A4" s="133" t="s">
        <v>70</v>
      </c>
      <c r="B4" s="131"/>
      <c r="C4" s="132"/>
      <c r="D4" s="132"/>
      <c r="E4" s="132"/>
      <c r="F4" s="132"/>
    </row>
    <row r="5" spans="1:7" ht="15.75" x14ac:dyDescent="0.25">
      <c r="A5" s="133" t="s">
        <v>71</v>
      </c>
      <c r="B5" s="131"/>
      <c r="C5" s="132"/>
      <c r="D5" s="132"/>
      <c r="E5" s="132"/>
      <c r="F5" s="132"/>
    </row>
    <row r="6" spans="1:7" ht="15.75" x14ac:dyDescent="0.25">
      <c r="A6" s="43"/>
      <c r="B6" s="41"/>
      <c r="C6" s="42"/>
      <c r="D6" s="42"/>
      <c r="E6" s="42"/>
      <c r="F6" s="42"/>
    </row>
    <row r="7" spans="1:7" ht="15.75" x14ac:dyDescent="0.25">
      <c r="A7" s="47" t="s">
        <v>72</v>
      </c>
      <c r="B7" s="47"/>
      <c r="C7" s="47"/>
      <c r="D7" s="47"/>
      <c r="E7" s="47"/>
      <c r="F7" s="42"/>
    </row>
    <row r="8" spans="1:7" ht="15.75" x14ac:dyDescent="0.25">
      <c r="A8" s="43"/>
      <c r="B8" s="43" t="s">
        <v>73</v>
      </c>
      <c r="C8" s="43"/>
      <c r="D8" s="43"/>
      <c r="E8" s="43"/>
      <c r="F8" s="42"/>
    </row>
    <row r="9" spans="1:7" ht="15.75" x14ac:dyDescent="0.25">
      <c r="A9" s="43"/>
      <c r="B9" s="43"/>
      <c r="C9" s="43"/>
      <c r="D9" s="43"/>
      <c r="E9" s="43"/>
      <c r="F9" s="42"/>
    </row>
    <row r="10" spans="1:7" ht="15.75" x14ac:dyDescent="0.25">
      <c r="A10" s="47" t="s">
        <v>168</v>
      </c>
      <c r="B10" s="47"/>
      <c r="C10" s="50"/>
      <c r="D10" s="51"/>
      <c r="E10" s="52"/>
      <c r="F10" s="52"/>
    </row>
    <row r="11" spans="1:7" ht="15.75" x14ac:dyDescent="0.25">
      <c r="A11" s="47"/>
      <c r="B11" s="47" t="s">
        <v>177</v>
      </c>
      <c r="C11" s="50"/>
      <c r="D11" s="51"/>
      <c r="E11" s="52"/>
      <c r="F11" s="52"/>
    </row>
    <row r="12" spans="1:7" s="64" customFormat="1" ht="17.649999999999999" customHeight="1" x14ac:dyDescent="0.25">
      <c r="A12" s="47"/>
      <c r="B12" s="94" t="s">
        <v>178</v>
      </c>
      <c r="C12" s="50"/>
      <c r="D12" s="51"/>
      <c r="E12" s="52"/>
      <c r="F12" s="52"/>
    </row>
    <row r="13" spans="1:7" ht="15.75" x14ac:dyDescent="0.25">
      <c r="A13" s="48"/>
      <c r="B13" s="49"/>
      <c r="C13" s="50"/>
      <c r="D13" s="51"/>
      <c r="E13" s="52"/>
      <c r="F13" s="52"/>
    </row>
    <row r="14" spans="1:7" ht="18.75" x14ac:dyDescent="0.3">
      <c r="A14" s="53" t="s">
        <v>69</v>
      </c>
      <c r="B14" s="54"/>
      <c r="C14" s="4"/>
      <c r="D14" s="6"/>
      <c r="E14" s="55"/>
      <c r="F14" s="55"/>
    </row>
    <row r="15" spans="1:7" x14ac:dyDescent="0.25">
      <c r="A15" s="2"/>
      <c r="B15" s="3"/>
      <c r="C15" s="4"/>
      <c r="D15" s="6"/>
      <c r="E15" s="55"/>
      <c r="F15" s="55"/>
    </row>
    <row r="16" spans="1:7" x14ac:dyDescent="0.25">
      <c r="A16" s="17" t="s">
        <v>14</v>
      </c>
      <c r="B16" s="134" t="s">
        <v>74</v>
      </c>
      <c r="C16" s="134"/>
      <c r="D16" s="134"/>
      <c r="E16" s="56"/>
      <c r="F16" s="56">
        <f>'ELEKTRO instalacije'!F215</f>
        <v>0</v>
      </c>
    </row>
    <row r="17" spans="1:6" x14ac:dyDescent="0.25">
      <c r="A17" s="17" t="s">
        <v>15</v>
      </c>
      <c r="B17" s="134" t="s">
        <v>18</v>
      </c>
      <c r="C17" s="134"/>
      <c r="D17" s="134"/>
      <c r="E17" s="56"/>
      <c r="F17" s="56">
        <f>Strelovod!F108</f>
        <v>0</v>
      </c>
    </row>
    <row r="18" spans="1:6" x14ac:dyDescent="0.25">
      <c r="A18" s="17" t="s">
        <v>16</v>
      </c>
      <c r="B18" s="108" t="s">
        <v>75</v>
      </c>
      <c r="C18" s="108"/>
      <c r="D18" s="108"/>
      <c r="E18" s="56"/>
      <c r="F18" s="111">
        <v>0</v>
      </c>
    </row>
    <row r="19" spans="1:6" x14ac:dyDescent="0.25">
      <c r="A19" s="129" t="s">
        <v>169</v>
      </c>
      <c r="B19" s="129"/>
      <c r="C19" s="129"/>
      <c r="D19" s="129"/>
      <c r="E19" s="96"/>
      <c r="F19" s="98">
        <f>SUM(F16:F18)</f>
        <v>0</v>
      </c>
    </row>
    <row r="20" spans="1:6" x14ac:dyDescent="0.25">
      <c r="A20" s="2"/>
      <c r="B20" s="3"/>
      <c r="C20" s="4"/>
      <c r="D20" s="6"/>
      <c r="E20" s="7"/>
      <c r="F20" s="7"/>
    </row>
    <row r="21" spans="1:6" x14ac:dyDescent="0.25">
      <c r="A21" s="2"/>
      <c r="B21" s="3"/>
      <c r="C21" s="4"/>
      <c r="D21" s="6"/>
      <c r="E21" s="7"/>
      <c r="F21" s="7"/>
    </row>
    <row r="22" spans="1:6" s="66" customFormat="1" x14ac:dyDescent="0.25">
      <c r="A22" s="2"/>
      <c r="B22" s="58"/>
      <c r="C22" s="50"/>
      <c r="D22" s="51"/>
      <c r="E22" s="7"/>
      <c r="F22" s="7"/>
    </row>
    <row r="23" spans="1:6" s="66" customFormat="1" x14ac:dyDescent="0.25">
      <c r="A23" s="17" t="s">
        <v>172</v>
      </c>
      <c r="B23" s="63" t="s">
        <v>173</v>
      </c>
      <c r="C23" s="109"/>
      <c r="D23" s="110"/>
      <c r="E23" s="95"/>
      <c r="F23" s="95">
        <f>+'Sanacija strehe'!F13</f>
        <v>0</v>
      </c>
    </row>
    <row r="24" spans="1:6" s="66" customFormat="1" x14ac:dyDescent="0.25">
      <c r="A24" s="17" t="s">
        <v>174</v>
      </c>
      <c r="B24" s="63" t="s">
        <v>175</v>
      </c>
      <c r="C24" s="109"/>
      <c r="D24" s="110"/>
      <c r="E24" s="95"/>
      <c r="F24" s="95">
        <f>+'Sanacija betona'!F24</f>
        <v>0</v>
      </c>
    </row>
    <row r="25" spans="1:6" s="66" customFormat="1" x14ac:dyDescent="0.25">
      <c r="A25" s="2"/>
      <c r="B25" s="3"/>
      <c r="C25" s="4"/>
      <c r="D25" s="6"/>
      <c r="E25" s="7"/>
      <c r="F25" s="7"/>
    </row>
    <row r="26" spans="1:6" s="66" customFormat="1" ht="15.75" x14ac:dyDescent="0.25">
      <c r="A26" s="135" t="s">
        <v>176</v>
      </c>
      <c r="B26" s="135"/>
      <c r="C26" s="135"/>
      <c r="D26" s="135"/>
      <c r="E26" s="96"/>
      <c r="F26" s="97">
        <f>+F19+F23+F24</f>
        <v>0</v>
      </c>
    </row>
    <row r="27" spans="1:6" s="66" customFormat="1" x14ac:dyDescent="0.25">
      <c r="A27" s="2"/>
      <c r="B27" s="3"/>
      <c r="C27" s="4"/>
      <c r="D27" s="6"/>
      <c r="E27" s="7"/>
      <c r="F27" s="7"/>
    </row>
    <row r="28" spans="1:6" s="66" customFormat="1" x14ac:dyDescent="0.25">
      <c r="A28" s="2"/>
      <c r="B28" s="3"/>
      <c r="C28" s="4"/>
      <c r="D28" s="6"/>
      <c r="E28" s="7"/>
      <c r="F28" s="7"/>
    </row>
    <row r="29" spans="1:6" x14ac:dyDescent="0.25">
      <c r="A29" s="45"/>
      <c r="B29" s="45"/>
      <c r="C29" s="45"/>
      <c r="D29" s="45"/>
      <c r="E29" s="45"/>
      <c r="F29" s="45"/>
    </row>
    <row r="30" spans="1:6" x14ac:dyDescent="0.25">
      <c r="A30" s="45"/>
      <c r="B30" s="45"/>
      <c r="C30" s="45"/>
      <c r="D30" s="45"/>
      <c r="E30" s="45"/>
      <c r="F30" s="45"/>
    </row>
    <row r="31" spans="1:6" x14ac:dyDescent="0.25">
      <c r="A31" s="45"/>
      <c r="B31" s="45"/>
      <c r="C31" s="45"/>
      <c r="D31" s="45"/>
      <c r="E31" s="45"/>
      <c r="F31" s="45"/>
    </row>
    <row r="32" spans="1:6" x14ac:dyDescent="0.25">
      <c r="A32" s="45"/>
      <c r="B32" s="45"/>
      <c r="C32" s="45"/>
      <c r="D32" s="45"/>
      <c r="E32" s="45"/>
      <c r="F32" s="45"/>
    </row>
    <row r="33" spans="1:6" x14ac:dyDescent="0.25">
      <c r="A33" s="128"/>
      <c r="B33" s="128"/>
      <c r="C33" s="128"/>
      <c r="D33" s="128"/>
      <c r="E33" s="128"/>
      <c r="F33" s="128"/>
    </row>
    <row r="34" spans="1:6" x14ac:dyDescent="0.25">
      <c r="A34" s="2"/>
      <c r="B34" s="3"/>
      <c r="C34" s="4"/>
      <c r="D34" s="6"/>
      <c r="E34" s="7"/>
      <c r="F34" s="7"/>
    </row>
    <row r="35" spans="1:6" x14ac:dyDescent="0.25">
      <c r="A35" s="2"/>
      <c r="B35" s="3"/>
      <c r="C35" s="4"/>
      <c r="D35" s="6"/>
      <c r="E35" s="7"/>
      <c r="F35" s="7"/>
    </row>
    <row r="36" spans="1:6" x14ac:dyDescent="0.25">
      <c r="A36" s="2"/>
      <c r="B36" s="3"/>
      <c r="C36" s="4"/>
      <c r="D36" s="6"/>
      <c r="E36" s="7"/>
      <c r="F36" s="7"/>
    </row>
    <row r="37" spans="1:6" x14ac:dyDescent="0.25">
      <c r="A37" s="2"/>
      <c r="B37" s="3"/>
      <c r="C37" s="4"/>
      <c r="D37" s="6"/>
      <c r="E37" s="7"/>
      <c r="F37" s="7"/>
    </row>
  </sheetData>
  <mergeCells count="8">
    <mergeCell ref="A33:F33"/>
    <mergeCell ref="A19:D19"/>
    <mergeCell ref="A2:F2"/>
    <mergeCell ref="A4:F4"/>
    <mergeCell ref="A5:F5"/>
    <mergeCell ref="B16:D16"/>
    <mergeCell ref="B17:D17"/>
    <mergeCell ref="A26:D26"/>
  </mergeCells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F223"/>
  <sheetViews>
    <sheetView view="pageBreakPreview" zoomScaleNormal="100" zoomScaleSheetLayoutView="100" workbookViewId="0">
      <selection activeCell="E189" sqref="E189"/>
    </sheetView>
  </sheetViews>
  <sheetFormatPr defaultRowHeight="15" x14ac:dyDescent="0.25"/>
  <cols>
    <col min="1" max="1" width="3" customWidth="1"/>
    <col min="2" max="2" width="45.7109375" customWidth="1"/>
    <col min="3" max="3" width="4.5703125" style="5" customWidth="1"/>
    <col min="4" max="4" width="6" style="5" customWidth="1"/>
    <col min="5" max="5" width="11.28515625" style="8" customWidth="1"/>
    <col min="6" max="6" width="14.7109375" style="8" customWidth="1"/>
  </cols>
  <sheetData>
    <row r="1" spans="1:6" ht="60.4" customHeight="1" x14ac:dyDescent="0.25"/>
    <row r="2" spans="1:6" ht="15.75" x14ac:dyDescent="0.25">
      <c r="A2" s="133" t="s">
        <v>0</v>
      </c>
      <c r="B2" s="140"/>
      <c r="C2" s="1"/>
      <c r="D2" s="1" t="s">
        <v>1</v>
      </c>
      <c r="E2" s="18" t="s">
        <v>9</v>
      </c>
      <c r="F2" s="18" t="s">
        <v>2</v>
      </c>
    </row>
    <row r="3" spans="1:6" x14ac:dyDescent="0.25">
      <c r="A3" s="2"/>
      <c r="B3" s="3"/>
      <c r="C3" s="4"/>
      <c r="D3" s="6"/>
      <c r="E3" s="7"/>
      <c r="F3" s="7"/>
    </row>
    <row r="4" spans="1:6" ht="63.75" x14ac:dyDescent="0.25">
      <c r="A4" s="2">
        <f>COUNT($A$3:A3)+1</f>
        <v>1</v>
      </c>
      <c r="B4" s="61" t="s">
        <v>106</v>
      </c>
      <c r="C4" s="100" t="s">
        <v>3</v>
      </c>
      <c r="D4" s="101">
        <v>1</v>
      </c>
      <c r="E4" s="102">
        <v>0</v>
      </c>
      <c r="F4" s="102">
        <f>D4*E4</f>
        <v>0</v>
      </c>
    </row>
    <row r="5" spans="1:6" s="31" customFormat="1" x14ac:dyDescent="0.25">
      <c r="A5" s="2"/>
      <c r="B5" s="63" t="s">
        <v>84</v>
      </c>
      <c r="C5" s="100"/>
      <c r="D5" s="101"/>
      <c r="E5" s="102"/>
      <c r="F5" s="102"/>
    </row>
    <row r="6" spans="1:6" s="31" customFormat="1" x14ac:dyDescent="0.25">
      <c r="A6" s="2"/>
      <c r="B6" s="62" t="s">
        <v>85</v>
      </c>
      <c r="C6" s="100"/>
      <c r="D6" s="101"/>
      <c r="E6" s="102"/>
      <c r="F6" s="102"/>
    </row>
    <row r="7" spans="1:6" s="31" customFormat="1" x14ac:dyDescent="0.25">
      <c r="A7" s="2"/>
      <c r="B7" s="58" t="s">
        <v>104</v>
      </c>
      <c r="C7" s="100" t="s">
        <v>3</v>
      </c>
      <c r="D7" s="101">
        <v>1</v>
      </c>
      <c r="E7" s="102">
        <v>0</v>
      </c>
      <c r="F7" s="102">
        <f t="shared" ref="F7:F51" si="0">D7*E7</f>
        <v>0</v>
      </c>
    </row>
    <row r="8" spans="1:6" s="31" customFormat="1" x14ac:dyDescent="0.25">
      <c r="A8" s="2"/>
      <c r="B8" s="3" t="s">
        <v>105</v>
      </c>
      <c r="C8" s="69" t="s">
        <v>3</v>
      </c>
      <c r="D8" s="70">
        <v>4</v>
      </c>
      <c r="E8" s="71">
        <v>0</v>
      </c>
      <c r="F8" s="71">
        <f t="shared" si="0"/>
        <v>0</v>
      </c>
    </row>
    <row r="9" spans="1:6" s="46" customFormat="1" x14ac:dyDescent="0.25">
      <c r="A9" s="2"/>
      <c r="B9" s="3" t="s">
        <v>107</v>
      </c>
      <c r="C9" s="69" t="s">
        <v>3</v>
      </c>
      <c r="D9" s="70">
        <v>3</v>
      </c>
      <c r="E9" s="71">
        <v>0</v>
      </c>
      <c r="F9" s="71">
        <f t="shared" ref="F9" si="1">D9*E9</f>
        <v>0</v>
      </c>
    </row>
    <row r="10" spans="1:6" s="31" customFormat="1" x14ac:dyDescent="0.25">
      <c r="A10" s="2"/>
      <c r="B10" s="3" t="s">
        <v>98</v>
      </c>
      <c r="C10" s="69" t="s">
        <v>3</v>
      </c>
      <c r="D10" s="70">
        <v>4</v>
      </c>
      <c r="E10" s="71">
        <v>0</v>
      </c>
      <c r="F10" s="71">
        <f t="shared" si="0"/>
        <v>0</v>
      </c>
    </row>
    <row r="11" spans="1:6" s="31" customFormat="1" x14ac:dyDescent="0.25">
      <c r="A11" s="2"/>
      <c r="B11" s="58" t="s">
        <v>87</v>
      </c>
      <c r="C11" s="100" t="s">
        <v>3</v>
      </c>
      <c r="D11" s="101">
        <v>1</v>
      </c>
      <c r="E11" s="102">
        <v>0</v>
      </c>
      <c r="F11" s="102">
        <f t="shared" si="0"/>
        <v>0</v>
      </c>
    </row>
    <row r="12" spans="1:6" s="31" customFormat="1" x14ac:dyDescent="0.25">
      <c r="A12" s="2"/>
      <c r="B12" s="58"/>
      <c r="C12" s="100"/>
      <c r="D12" s="101"/>
      <c r="E12" s="102"/>
      <c r="F12" s="102"/>
    </row>
    <row r="13" spans="1:6" s="31" customFormat="1" x14ac:dyDescent="0.25">
      <c r="A13" s="2"/>
      <c r="B13" s="62" t="s">
        <v>88</v>
      </c>
      <c r="C13" s="100"/>
      <c r="D13" s="101"/>
      <c r="E13" s="102"/>
      <c r="F13" s="102"/>
    </row>
    <row r="14" spans="1:6" s="46" customFormat="1" x14ac:dyDescent="0.25">
      <c r="A14" s="2"/>
      <c r="B14" s="58" t="s">
        <v>89</v>
      </c>
      <c r="C14" s="100" t="s">
        <v>3</v>
      </c>
      <c r="D14" s="101">
        <v>4</v>
      </c>
      <c r="E14" s="102">
        <v>0</v>
      </c>
      <c r="F14" s="102">
        <f t="shared" ref="F14" si="2">D14*E14</f>
        <v>0</v>
      </c>
    </row>
    <row r="15" spans="1:6" s="46" customFormat="1" x14ac:dyDescent="0.25">
      <c r="A15" s="2"/>
      <c r="B15" s="58"/>
      <c r="C15" s="100"/>
      <c r="D15" s="101"/>
      <c r="E15" s="102"/>
      <c r="F15" s="102"/>
    </row>
    <row r="16" spans="1:6" s="46" customFormat="1" x14ac:dyDescent="0.25">
      <c r="A16" s="2"/>
      <c r="B16" s="58" t="s">
        <v>90</v>
      </c>
      <c r="C16" s="100"/>
      <c r="D16" s="101"/>
      <c r="E16" s="102"/>
      <c r="F16" s="102"/>
    </row>
    <row r="17" spans="1:6" s="46" customFormat="1" x14ac:dyDescent="0.25">
      <c r="A17" s="2"/>
      <c r="B17" s="58" t="s">
        <v>91</v>
      </c>
      <c r="C17" s="100" t="s">
        <v>3</v>
      </c>
      <c r="D17" s="101">
        <v>20</v>
      </c>
      <c r="E17" s="102">
        <v>0</v>
      </c>
      <c r="F17" s="102">
        <f t="shared" ref="F17:F20" si="3">D17*E17</f>
        <v>0</v>
      </c>
    </row>
    <row r="18" spans="1:6" s="46" customFormat="1" x14ac:dyDescent="0.25">
      <c r="A18" s="2"/>
      <c r="B18" s="58" t="s">
        <v>92</v>
      </c>
      <c r="C18" s="100" t="s">
        <v>3</v>
      </c>
      <c r="D18" s="101">
        <v>1</v>
      </c>
      <c r="E18" s="102">
        <v>0</v>
      </c>
      <c r="F18" s="102">
        <f t="shared" si="3"/>
        <v>0</v>
      </c>
    </row>
    <row r="19" spans="1:6" s="46" customFormat="1" x14ac:dyDescent="0.25">
      <c r="A19" s="2"/>
      <c r="B19" s="58" t="s">
        <v>93</v>
      </c>
      <c r="C19" s="100" t="s">
        <v>6</v>
      </c>
      <c r="D19" s="101">
        <v>1</v>
      </c>
      <c r="E19" s="102">
        <v>0</v>
      </c>
      <c r="F19" s="102">
        <f t="shared" si="3"/>
        <v>0</v>
      </c>
    </row>
    <row r="20" spans="1:6" s="46" customFormat="1" x14ac:dyDescent="0.25">
      <c r="A20" s="2"/>
      <c r="B20" s="58" t="s">
        <v>94</v>
      </c>
      <c r="C20" s="100" t="s">
        <v>3</v>
      </c>
      <c r="D20" s="101">
        <v>1</v>
      </c>
      <c r="E20" s="102">
        <v>0</v>
      </c>
      <c r="F20" s="102">
        <f t="shared" si="3"/>
        <v>0</v>
      </c>
    </row>
    <row r="21" spans="1:6" s="46" customFormat="1" x14ac:dyDescent="0.25">
      <c r="A21" s="2"/>
      <c r="B21" s="58"/>
      <c r="C21" s="100"/>
      <c r="D21" s="101"/>
      <c r="E21" s="102"/>
      <c r="F21" s="102"/>
    </row>
    <row r="22" spans="1:6" s="46" customFormat="1" x14ac:dyDescent="0.25">
      <c r="A22" s="2"/>
      <c r="B22" s="63" t="s">
        <v>95</v>
      </c>
      <c r="C22" s="100"/>
      <c r="D22" s="101"/>
      <c r="E22" s="102"/>
      <c r="F22" s="102"/>
    </row>
    <row r="23" spans="1:6" s="46" customFormat="1" x14ac:dyDescent="0.25">
      <c r="A23" s="2"/>
      <c r="B23" s="62" t="s">
        <v>85</v>
      </c>
      <c r="C23" s="100"/>
      <c r="D23" s="101"/>
      <c r="E23" s="102"/>
      <c r="F23" s="102"/>
    </row>
    <row r="24" spans="1:6" s="46" customFormat="1" x14ac:dyDescent="0.25">
      <c r="A24" s="2"/>
      <c r="B24" s="58" t="s">
        <v>96</v>
      </c>
      <c r="C24" s="100" t="s">
        <v>3</v>
      </c>
      <c r="D24" s="101">
        <v>1</v>
      </c>
      <c r="E24" s="102">
        <v>0</v>
      </c>
      <c r="F24" s="102">
        <f t="shared" ref="F24:F28" si="4">D24*E24</f>
        <v>0</v>
      </c>
    </row>
    <row r="25" spans="1:6" s="46" customFormat="1" x14ac:dyDescent="0.25">
      <c r="A25" s="2"/>
      <c r="B25" s="3" t="s">
        <v>105</v>
      </c>
      <c r="C25" s="69" t="s">
        <v>3</v>
      </c>
      <c r="D25" s="70">
        <v>4</v>
      </c>
      <c r="E25" s="71">
        <v>0</v>
      </c>
      <c r="F25" s="71">
        <f t="shared" si="4"/>
        <v>0</v>
      </c>
    </row>
    <row r="26" spans="1:6" s="46" customFormat="1" x14ac:dyDescent="0.25">
      <c r="A26" s="2"/>
      <c r="B26" s="3" t="s">
        <v>108</v>
      </c>
      <c r="C26" s="69" t="s">
        <v>3</v>
      </c>
      <c r="D26" s="70">
        <v>3</v>
      </c>
      <c r="E26" s="71">
        <v>0</v>
      </c>
      <c r="F26" s="71">
        <f t="shared" ref="F26" si="5">D26*E26</f>
        <v>0</v>
      </c>
    </row>
    <row r="27" spans="1:6" s="46" customFormat="1" x14ac:dyDescent="0.25">
      <c r="A27" s="2"/>
      <c r="B27" s="3" t="s">
        <v>98</v>
      </c>
      <c r="C27" s="69" t="s">
        <v>3</v>
      </c>
      <c r="D27" s="70">
        <v>4</v>
      </c>
      <c r="E27" s="71">
        <v>0</v>
      </c>
      <c r="F27" s="71">
        <f>D27*E27</f>
        <v>0</v>
      </c>
    </row>
    <row r="28" spans="1:6" s="46" customFormat="1" x14ac:dyDescent="0.25">
      <c r="A28" s="2"/>
      <c r="B28" s="58" t="s">
        <v>97</v>
      </c>
      <c r="C28" s="100" t="s">
        <v>3</v>
      </c>
      <c r="D28" s="101">
        <v>1</v>
      </c>
      <c r="E28" s="102">
        <v>0</v>
      </c>
      <c r="F28" s="102">
        <f t="shared" si="4"/>
        <v>0</v>
      </c>
    </row>
    <row r="29" spans="1:6" s="46" customFormat="1" x14ac:dyDescent="0.25">
      <c r="A29" s="2"/>
      <c r="B29" s="58"/>
      <c r="C29" s="100"/>
      <c r="D29" s="101"/>
      <c r="E29" s="102"/>
      <c r="F29" s="102"/>
    </row>
    <row r="30" spans="1:6" s="46" customFormat="1" x14ac:dyDescent="0.25">
      <c r="A30" s="2"/>
      <c r="B30" s="62" t="s">
        <v>88</v>
      </c>
      <c r="C30" s="100"/>
      <c r="D30" s="101"/>
      <c r="E30" s="102"/>
      <c r="F30" s="102"/>
    </row>
    <row r="31" spans="1:6" s="46" customFormat="1" x14ac:dyDescent="0.25">
      <c r="A31" s="2"/>
      <c r="B31" s="58" t="s">
        <v>89</v>
      </c>
      <c r="C31" s="100" t="s">
        <v>3</v>
      </c>
      <c r="D31" s="101">
        <v>4</v>
      </c>
      <c r="E31" s="102">
        <v>0</v>
      </c>
      <c r="F31" s="102">
        <f t="shared" ref="F31" si="6">D31*E31</f>
        <v>0</v>
      </c>
    </row>
    <row r="32" spans="1:6" s="46" customFormat="1" x14ac:dyDescent="0.25">
      <c r="A32" s="2"/>
      <c r="B32" s="58"/>
      <c r="C32" s="100"/>
      <c r="D32" s="101"/>
      <c r="E32" s="102"/>
      <c r="F32" s="102"/>
    </row>
    <row r="33" spans="1:6" s="46" customFormat="1" x14ac:dyDescent="0.25">
      <c r="A33" s="2"/>
      <c r="B33" s="58" t="s">
        <v>90</v>
      </c>
      <c r="C33" s="100"/>
      <c r="D33" s="101"/>
      <c r="E33" s="102"/>
      <c r="F33" s="102"/>
    </row>
    <row r="34" spans="1:6" s="46" customFormat="1" x14ac:dyDescent="0.25">
      <c r="A34" s="2"/>
      <c r="B34" s="58" t="s">
        <v>91</v>
      </c>
      <c r="C34" s="100" t="s">
        <v>3</v>
      </c>
      <c r="D34" s="101">
        <v>20</v>
      </c>
      <c r="E34" s="102">
        <v>0</v>
      </c>
      <c r="F34" s="102">
        <f t="shared" ref="F34:F36" si="7">D34*E34</f>
        <v>0</v>
      </c>
    </row>
    <row r="35" spans="1:6" s="46" customFormat="1" x14ac:dyDescent="0.25">
      <c r="A35" s="2"/>
      <c r="B35" s="58" t="s">
        <v>92</v>
      </c>
      <c r="C35" s="100" t="s">
        <v>3</v>
      </c>
      <c r="D35" s="101">
        <v>1</v>
      </c>
      <c r="E35" s="102">
        <v>0</v>
      </c>
      <c r="F35" s="102">
        <f t="shared" si="7"/>
        <v>0</v>
      </c>
    </row>
    <row r="36" spans="1:6" s="46" customFormat="1" x14ac:dyDescent="0.25">
      <c r="A36" s="2"/>
      <c r="B36" s="58" t="s">
        <v>94</v>
      </c>
      <c r="C36" s="100" t="s">
        <v>3</v>
      </c>
      <c r="D36" s="101">
        <v>1</v>
      </c>
      <c r="E36" s="102">
        <v>0</v>
      </c>
      <c r="F36" s="102">
        <f t="shared" si="7"/>
        <v>0</v>
      </c>
    </row>
    <row r="37" spans="1:6" s="46" customFormat="1" x14ac:dyDescent="0.25">
      <c r="A37" s="2"/>
      <c r="B37" s="58"/>
      <c r="C37" s="100"/>
      <c r="D37" s="101"/>
      <c r="E37" s="102"/>
      <c r="F37" s="102"/>
    </row>
    <row r="38" spans="1:6" s="46" customFormat="1" x14ac:dyDescent="0.25">
      <c r="A38" s="2"/>
      <c r="B38" s="63" t="s">
        <v>99</v>
      </c>
      <c r="C38" s="100"/>
      <c r="D38" s="101"/>
      <c r="E38" s="102"/>
      <c r="F38" s="102"/>
    </row>
    <row r="39" spans="1:6" s="46" customFormat="1" x14ac:dyDescent="0.25">
      <c r="A39" s="2"/>
      <c r="B39" s="62" t="s">
        <v>85</v>
      </c>
      <c r="C39" s="100"/>
      <c r="D39" s="101"/>
      <c r="E39" s="102"/>
      <c r="F39" s="102"/>
    </row>
    <row r="40" spans="1:6" s="46" customFormat="1" x14ac:dyDescent="0.25">
      <c r="A40" s="2"/>
      <c r="B40" s="58" t="s">
        <v>100</v>
      </c>
      <c r="C40" s="100" t="s">
        <v>3</v>
      </c>
      <c r="D40" s="101">
        <v>14</v>
      </c>
      <c r="E40" s="102">
        <v>0</v>
      </c>
      <c r="F40" s="102">
        <f t="shared" ref="F40:F41" si="8">D40*E40</f>
        <v>0</v>
      </c>
    </row>
    <row r="41" spans="1:6" s="46" customFormat="1" x14ac:dyDescent="0.25">
      <c r="A41" s="2"/>
      <c r="B41" s="3" t="s">
        <v>86</v>
      </c>
      <c r="C41" s="69" t="s">
        <v>3</v>
      </c>
      <c r="D41" s="70">
        <v>3</v>
      </c>
      <c r="E41" s="71">
        <v>0</v>
      </c>
      <c r="F41" s="71">
        <f t="shared" si="8"/>
        <v>0</v>
      </c>
    </row>
    <row r="42" spans="1:6" s="46" customFormat="1" x14ac:dyDescent="0.25">
      <c r="A42" s="2"/>
      <c r="B42" s="58" t="s">
        <v>101</v>
      </c>
      <c r="C42" s="100" t="s">
        <v>3</v>
      </c>
      <c r="D42" s="101">
        <v>2</v>
      </c>
      <c r="E42" s="102">
        <v>0</v>
      </c>
      <c r="F42" s="102">
        <f t="shared" ref="F42:F43" si="9">D42*E42</f>
        <v>0</v>
      </c>
    </row>
    <row r="43" spans="1:6" s="46" customFormat="1" x14ac:dyDescent="0.25">
      <c r="A43" s="2"/>
      <c r="B43" s="58" t="s">
        <v>87</v>
      </c>
      <c r="C43" s="100" t="s">
        <v>3</v>
      </c>
      <c r="D43" s="101">
        <v>1</v>
      </c>
      <c r="E43" s="102">
        <v>0</v>
      </c>
      <c r="F43" s="102">
        <f t="shared" si="9"/>
        <v>0</v>
      </c>
    </row>
    <row r="44" spans="1:6" s="46" customFormat="1" x14ac:dyDescent="0.25">
      <c r="A44" s="2"/>
      <c r="B44" s="3" t="s">
        <v>98</v>
      </c>
      <c r="C44" s="69" t="s">
        <v>3</v>
      </c>
      <c r="D44" s="70">
        <v>4</v>
      </c>
      <c r="E44" s="71">
        <v>0</v>
      </c>
      <c r="F44" s="71">
        <f>D44*E44</f>
        <v>0</v>
      </c>
    </row>
    <row r="45" spans="1:6" s="46" customFormat="1" x14ac:dyDescent="0.25">
      <c r="A45" s="2"/>
      <c r="B45" s="58"/>
      <c r="C45" s="100"/>
      <c r="D45" s="101"/>
      <c r="E45" s="102"/>
      <c r="F45" s="102"/>
    </row>
    <row r="46" spans="1:6" s="46" customFormat="1" x14ac:dyDescent="0.25">
      <c r="A46" s="2"/>
      <c r="B46" s="58" t="s">
        <v>90</v>
      </c>
      <c r="C46" s="100"/>
      <c r="D46" s="101"/>
      <c r="E46" s="102"/>
      <c r="F46" s="102"/>
    </row>
    <row r="47" spans="1:6" s="46" customFormat="1" x14ac:dyDescent="0.25">
      <c r="A47" s="2"/>
      <c r="B47" s="58" t="s">
        <v>102</v>
      </c>
      <c r="C47" s="100" t="s">
        <v>3</v>
      </c>
      <c r="D47" s="101">
        <v>30</v>
      </c>
      <c r="E47" s="102">
        <v>0</v>
      </c>
      <c r="F47" s="102">
        <f t="shared" ref="F47:F49" si="10">D47*E47</f>
        <v>0</v>
      </c>
    </row>
    <row r="48" spans="1:6" s="46" customFormat="1" x14ac:dyDescent="0.25">
      <c r="A48" s="2"/>
      <c r="B48" s="58" t="s">
        <v>92</v>
      </c>
      <c r="C48" s="100" t="s">
        <v>3</v>
      </c>
      <c r="D48" s="101">
        <v>1</v>
      </c>
      <c r="E48" s="102">
        <v>0</v>
      </c>
      <c r="F48" s="102">
        <f t="shared" si="10"/>
        <v>0</v>
      </c>
    </row>
    <row r="49" spans="1:6" s="46" customFormat="1" x14ac:dyDescent="0.25">
      <c r="A49" s="2"/>
      <c r="B49" s="58" t="s">
        <v>94</v>
      </c>
      <c r="C49" s="100" t="s">
        <v>3</v>
      </c>
      <c r="D49" s="101">
        <v>1</v>
      </c>
      <c r="E49" s="102">
        <v>0</v>
      </c>
      <c r="F49" s="102">
        <f t="shared" si="10"/>
        <v>0</v>
      </c>
    </row>
    <row r="50" spans="1:6" s="46" customFormat="1" x14ac:dyDescent="0.25">
      <c r="A50" s="2"/>
      <c r="B50" s="58"/>
      <c r="C50" s="100"/>
      <c r="D50" s="101"/>
      <c r="E50" s="102"/>
      <c r="F50" s="102"/>
    </row>
    <row r="51" spans="1:6" s="46" customFormat="1" ht="25.5" x14ac:dyDescent="0.25">
      <c r="A51" s="2"/>
      <c r="B51" s="58" t="s">
        <v>21</v>
      </c>
      <c r="C51" s="100" t="s">
        <v>6</v>
      </c>
      <c r="D51" s="101">
        <v>1</v>
      </c>
      <c r="E51" s="102">
        <v>0</v>
      </c>
      <c r="F51" s="102">
        <f t="shared" si="0"/>
        <v>0</v>
      </c>
    </row>
    <row r="52" spans="1:6" s="46" customFormat="1" x14ac:dyDescent="0.25">
      <c r="A52" s="2"/>
      <c r="B52" s="58"/>
      <c r="C52" s="100"/>
      <c r="D52" s="101"/>
      <c r="E52" s="102"/>
      <c r="F52" s="102"/>
    </row>
    <row r="53" spans="1:6" s="46" customFormat="1" x14ac:dyDescent="0.25">
      <c r="A53" s="2"/>
      <c r="B53" s="58"/>
      <c r="C53" s="100"/>
      <c r="D53" s="101"/>
      <c r="E53" s="102"/>
      <c r="F53" s="102"/>
    </row>
    <row r="54" spans="1:6" s="46" customFormat="1" ht="51" x14ac:dyDescent="0.25">
      <c r="A54" s="2">
        <f>COUNT($A$3:A53)+1</f>
        <v>2</v>
      </c>
      <c r="B54" s="61" t="s">
        <v>113</v>
      </c>
      <c r="C54" s="100" t="s">
        <v>3</v>
      </c>
      <c r="D54" s="101">
        <v>1</v>
      </c>
      <c r="E54" s="102">
        <v>0</v>
      </c>
      <c r="F54" s="102">
        <f>D54*E54</f>
        <v>0</v>
      </c>
    </row>
    <row r="55" spans="1:6" s="46" customFormat="1" x14ac:dyDescent="0.25">
      <c r="A55" s="2"/>
      <c r="B55" s="63"/>
      <c r="C55" s="100"/>
      <c r="D55" s="101"/>
      <c r="E55" s="102"/>
      <c r="F55" s="102"/>
    </row>
    <row r="56" spans="1:6" s="46" customFormat="1" x14ac:dyDescent="0.25">
      <c r="A56" s="2"/>
      <c r="B56" s="62" t="s">
        <v>85</v>
      </c>
      <c r="C56" s="100"/>
      <c r="D56" s="101"/>
      <c r="E56" s="102"/>
      <c r="F56" s="102"/>
    </row>
    <row r="57" spans="1:6" s="46" customFormat="1" x14ac:dyDescent="0.25">
      <c r="A57" s="2"/>
      <c r="B57" s="58" t="s">
        <v>104</v>
      </c>
      <c r="C57" s="100" t="s">
        <v>3</v>
      </c>
      <c r="D57" s="101">
        <v>1</v>
      </c>
      <c r="E57" s="102">
        <v>0</v>
      </c>
      <c r="F57" s="102">
        <f t="shared" ref="F57:F63" si="11">D57*E57</f>
        <v>0</v>
      </c>
    </row>
    <row r="58" spans="1:6" s="46" customFormat="1" x14ac:dyDescent="0.25">
      <c r="A58" s="2"/>
      <c r="B58" s="58" t="s">
        <v>25</v>
      </c>
      <c r="C58" s="100" t="s">
        <v>3</v>
      </c>
      <c r="D58" s="101">
        <v>3</v>
      </c>
      <c r="E58" s="102">
        <v>0</v>
      </c>
      <c r="F58" s="102">
        <f t="shared" ref="F58" si="12">D58*E58</f>
        <v>0</v>
      </c>
    </row>
    <row r="59" spans="1:6" s="46" customFormat="1" x14ac:dyDescent="0.25">
      <c r="A59" s="2"/>
      <c r="B59" s="58" t="s">
        <v>110</v>
      </c>
      <c r="C59" s="100" t="s">
        <v>3</v>
      </c>
      <c r="D59" s="101">
        <v>3</v>
      </c>
      <c r="E59" s="102">
        <v>0</v>
      </c>
      <c r="F59" s="102">
        <f t="shared" ref="F59" si="13">D59*E59</f>
        <v>0</v>
      </c>
    </row>
    <row r="60" spans="1:6" s="46" customFormat="1" x14ac:dyDescent="0.25">
      <c r="A60" s="2"/>
      <c r="B60" s="3" t="s">
        <v>105</v>
      </c>
      <c r="C60" s="69" t="s">
        <v>3</v>
      </c>
      <c r="D60" s="70">
        <v>8</v>
      </c>
      <c r="E60" s="71">
        <v>0</v>
      </c>
      <c r="F60" s="71">
        <f t="shared" si="11"/>
        <v>0</v>
      </c>
    </row>
    <row r="61" spans="1:6" s="46" customFormat="1" x14ac:dyDescent="0.25">
      <c r="A61" s="2"/>
      <c r="B61" s="3" t="s">
        <v>107</v>
      </c>
      <c r="C61" s="69" t="s">
        <v>3</v>
      </c>
      <c r="D61" s="70">
        <v>3</v>
      </c>
      <c r="E61" s="71">
        <v>0</v>
      </c>
      <c r="F61" s="71">
        <f t="shared" si="11"/>
        <v>0</v>
      </c>
    </row>
    <row r="62" spans="1:6" s="46" customFormat="1" x14ac:dyDescent="0.25">
      <c r="A62" s="2"/>
      <c r="B62" s="3" t="s">
        <v>98</v>
      </c>
      <c r="C62" s="69" t="s">
        <v>3</v>
      </c>
      <c r="D62" s="70">
        <v>4</v>
      </c>
      <c r="E62" s="71">
        <v>0</v>
      </c>
      <c r="F62" s="71">
        <f t="shared" si="11"/>
        <v>0</v>
      </c>
    </row>
    <row r="63" spans="1:6" s="46" customFormat="1" ht="25.5" x14ac:dyDescent="0.25">
      <c r="A63" s="2"/>
      <c r="B63" s="3" t="s">
        <v>111</v>
      </c>
      <c r="C63" s="69" t="s">
        <v>3</v>
      </c>
      <c r="D63" s="70">
        <v>1</v>
      </c>
      <c r="E63" s="71">
        <v>0</v>
      </c>
      <c r="F63" s="71">
        <f t="shared" si="11"/>
        <v>0</v>
      </c>
    </row>
    <row r="64" spans="1:6" s="46" customFormat="1" x14ac:dyDescent="0.25">
      <c r="A64" s="2"/>
      <c r="B64" s="58"/>
      <c r="C64" s="100"/>
      <c r="D64" s="101"/>
      <c r="E64" s="102"/>
      <c r="F64" s="102"/>
    </row>
    <row r="65" spans="1:6" s="46" customFormat="1" x14ac:dyDescent="0.25">
      <c r="A65" s="2"/>
      <c r="B65" s="62" t="s">
        <v>88</v>
      </c>
      <c r="C65" s="100"/>
      <c r="D65" s="101"/>
      <c r="E65" s="102"/>
      <c r="F65" s="102"/>
    </row>
    <row r="66" spans="1:6" s="46" customFormat="1" x14ac:dyDescent="0.25">
      <c r="A66" s="2"/>
      <c r="B66" s="58" t="s">
        <v>89</v>
      </c>
      <c r="C66" s="100" t="s">
        <v>3</v>
      </c>
      <c r="D66" s="101">
        <v>11</v>
      </c>
      <c r="E66" s="102">
        <v>0</v>
      </c>
      <c r="F66" s="102">
        <f t="shared" ref="F66" si="14">D66*E66</f>
        <v>0</v>
      </c>
    </row>
    <row r="67" spans="1:6" s="46" customFormat="1" x14ac:dyDescent="0.25">
      <c r="A67" s="2"/>
      <c r="B67" s="58"/>
      <c r="C67" s="100"/>
      <c r="D67" s="101"/>
      <c r="E67" s="102"/>
      <c r="F67" s="102"/>
    </row>
    <row r="68" spans="1:6" s="46" customFormat="1" x14ac:dyDescent="0.25">
      <c r="A68" s="2"/>
      <c r="B68" s="58" t="s">
        <v>90</v>
      </c>
      <c r="C68" s="100"/>
      <c r="D68" s="101"/>
      <c r="E68" s="102"/>
      <c r="F68" s="102"/>
    </row>
    <row r="69" spans="1:6" s="46" customFormat="1" x14ac:dyDescent="0.25">
      <c r="A69" s="2"/>
      <c r="B69" s="58" t="s">
        <v>91</v>
      </c>
      <c r="C69" s="100" t="s">
        <v>3</v>
      </c>
      <c r="D69" s="101">
        <v>40</v>
      </c>
      <c r="E69" s="102">
        <v>0</v>
      </c>
      <c r="F69" s="102">
        <f t="shared" ref="F69:F72" si="15">D69*E69</f>
        <v>0</v>
      </c>
    </row>
    <row r="70" spans="1:6" s="46" customFormat="1" x14ac:dyDescent="0.25">
      <c r="A70" s="2"/>
      <c r="B70" s="58" t="s">
        <v>92</v>
      </c>
      <c r="C70" s="100" t="s">
        <v>3</v>
      </c>
      <c r="D70" s="101">
        <v>1</v>
      </c>
      <c r="E70" s="102">
        <v>0</v>
      </c>
      <c r="F70" s="102">
        <f t="shared" si="15"/>
        <v>0</v>
      </c>
    </row>
    <row r="71" spans="1:6" s="46" customFormat="1" x14ac:dyDescent="0.25">
      <c r="A71" s="2"/>
      <c r="B71" s="58" t="s">
        <v>115</v>
      </c>
      <c r="C71" s="100" t="s">
        <v>6</v>
      </c>
      <c r="D71" s="101">
        <v>1</v>
      </c>
      <c r="E71" s="102">
        <v>0</v>
      </c>
      <c r="F71" s="102">
        <f t="shared" si="15"/>
        <v>0</v>
      </c>
    </row>
    <row r="72" spans="1:6" s="46" customFormat="1" x14ac:dyDescent="0.25">
      <c r="A72" s="2"/>
      <c r="B72" s="58" t="s">
        <v>94</v>
      </c>
      <c r="C72" s="100" t="s">
        <v>3</v>
      </c>
      <c r="D72" s="101">
        <v>1</v>
      </c>
      <c r="E72" s="102">
        <v>0</v>
      </c>
      <c r="F72" s="102">
        <f t="shared" si="15"/>
        <v>0</v>
      </c>
    </row>
    <row r="73" spans="1:6" s="46" customFormat="1" x14ac:dyDescent="0.25">
      <c r="A73" s="2"/>
      <c r="B73" s="58"/>
      <c r="C73" s="100"/>
      <c r="D73" s="101"/>
      <c r="E73" s="102"/>
      <c r="F73" s="102"/>
    </row>
    <row r="74" spans="1:6" s="46" customFormat="1" ht="25.5" x14ac:dyDescent="0.25">
      <c r="A74" s="2"/>
      <c r="B74" s="58" t="s">
        <v>21</v>
      </c>
      <c r="C74" s="100" t="s">
        <v>6</v>
      </c>
      <c r="D74" s="101">
        <v>1</v>
      </c>
      <c r="E74" s="102">
        <v>0</v>
      </c>
      <c r="F74" s="102">
        <f t="shared" ref="F74" si="16">D74*E74</f>
        <v>0</v>
      </c>
    </row>
    <row r="75" spans="1:6" s="46" customFormat="1" x14ac:dyDescent="0.25">
      <c r="A75" s="2"/>
      <c r="B75" s="58"/>
      <c r="C75" s="100"/>
      <c r="D75" s="101"/>
      <c r="E75" s="102"/>
      <c r="F75" s="102"/>
    </row>
    <row r="76" spans="1:6" s="46" customFormat="1" x14ac:dyDescent="0.25">
      <c r="A76" s="2"/>
      <c r="B76" s="58"/>
      <c r="C76" s="100"/>
      <c r="D76" s="101"/>
      <c r="E76" s="102"/>
      <c r="F76" s="102"/>
    </row>
    <row r="77" spans="1:6" s="46" customFormat="1" ht="51" x14ac:dyDescent="0.25">
      <c r="A77" s="2">
        <f>COUNT($A$3:A76)+1</f>
        <v>3</v>
      </c>
      <c r="B77" s="61" t="s">
        <v>114</v>
      </c>
      <c r="C77" s="100" t="s">
        <v>3</v>
      </c>
      <c r="D77" s="101">
        <v>1</v>
      </c>
      <c r="E77" s="102">
        <v>0</v>
      </c>
      <c r="F77" s="102">
        <f>D77*E77</f>
        <v>0</v>
      </c>
    </row>
    <row r="78" spans="1:6" s="46" customFormat="1" x14ac:dyDescent="0.25">
      <c r="A78" s="2"/>
      <c r="B78" s="63"/>
      <c r="C78" s="100"/>
      <c r="D78" s="101"/>
      <c r="E78" s="102"/>
      <c r="F78" s="102"/>
    </row>
    <row r="79" spans="1:6" s="46" customFormat="1" x14ac:dyDescent="0.25">
      <c r="A79" s="2"/>
      <c r="B79" s="62" t="s">
        <v>85</v>
      </c>
      <c r="C79" s="100"/>
      <c r="D79" s="101"/>
      <c r="E79" s="102"/>
      <c r="F79" s="102"/>
    </row>
    <row r="80" spans="1:6" s="46" customFormat="1" x14ac:dyDescent="0.25">
      <c r="A80" s="2"/>
      <c r="B80" s="58" t="s">
        <v>104</v>
      </c>
      <c r="C80" s="100" t="s">
        <v>3</v>
      </c>
      <c r="D80" s="101">
        <v>1</v>
      </c>
      <c r="E80" s="102">
        <v>0</v>
      </c>
      <c r="F80" s="102">
        <f t="shared" ref="F80:F86" si="17">D80*E80</f>
        <v>0</v>
      </c>
    </row>
    <row r="81" spans="1:6" s="46" customFormat="1" x14ac:dyDescent="0.25">
      <c r="A81" s="2"/>
      <c r="B81" s="58" t="s">
        <v>25</v>
      </c>
      <c r="C81" s="100" t="s">
        <v>3</v>
      </c>
      <c r="D81" s="101">
        <v>17</v>
      </c>
      <c r="E81" s="102">
        <v>0</v>
      </c>
      <c r="F81" s="102">
        <f t="shared" si="17"/>
        <v>0</v>
      </c>
    </row>
    <row r="82" spans="1:6" s="46" customFormat="1" x14ac:dyDescent="0.25">
      <c r="A82" s="2"/>
      <c r="B82" s="58" t="s">
        <v>110</v>
      </c>
      <c r="C82" s="100" t="s">
        <v>3</v>
      </c>
      <c r="D82" s="101">
        <v>15</v>
      </c>
      <c r="E82" s="102">
        <v>0</v>
      </c>
      <c r="F82" s="102">
        <f t="shared" si="17"/>
        <v>0</v>
      </c>
    </row>
    <row r="83" spans="1:6" s="46" customFormat="1" x14ac:dyDescent="0.25">
      <c r="A83" s="2"/>
      <c r="B83" s="3" t="s">
        <v>105</v>
      </c>
      <c r="C83" s="69" t="s">
        <v>3</v>
      </c>
      <c r="D83" s="70">
        <v>9</v>
      </c>
      <c r="E83" s="71">
        <v>0</v>
      </c>
      <c r="F83" s="71">
        <f t="shared" si="17"/>
        <v>0</v>
      </c>
    </row>
    <row r="84" spans="1:6" s="46" customFormat="1" x14ac:dyDescent="0.25">
      <c r="A84" s="2"/>
      <c r="B84" s="3" t="s">
        <v>107</v>
      </c>
      <c r="C84" s="69" t="s">
        <v>3</v>
      </c>
      <c r="D84" s="70">
        <v>4</v>
      </c>
      <c r="E84" s="71">
        <v>0</v>
      </c>
      <c r="F84" s="71">
        <f t="shared" si="17"/>
        <v>0</v>
      </c>
    </row>
    <row r="85" spans="1:6" s="46" customFormat="1" x14ac:dyDescent="0.25">
      <c r="A85" s="2"/>
      <c r="B85" s="3" t="s">
        <v>98</v>
      </c>
      <c r="C85" s="69" t="s">
        <v>3</v>
      </c>
      <c r="D85" s="70">
        <v>4</v>
      </c>
      <c r="E85" s="71">
        <v>0</v>
      </c>
      <c r="F85" s="71">
        <f t="shared" si="17"/>
        <v>0</v>
      </c>
    </row>
    <row r="86" spans="1:6" s="46" customFormat="1" ht="25.5" x14ac:dyDescent="0.25">
      <c r="A86" s="2"/>
      <c r="B86" s="3" t="s">
        <v>111</v>
      </c>
      <c r="C86" s="69" t="s">
        <v>3</v>
      </c>
      <c r="D86" s="70">
        <v>1</v>
      </c>
      <c r="E86" s="71">
        <v>0</v>
      </c>
      <c r="F86" s="71">
        <f t="shared" si="17"/>
        <v>0</v>
      </c>
    </row>
    <row r="87" spans="1:6" s="46" customFormat="1" x14ac:dyDescent="0.25">
      <c r="A87" s="2"/>
      <c r="B87" s="58"/>
      <c r="C87" s="100"/>
      <c r="D87" s="101"/>
      <c r="E87" s="102"/>
      <c r="F87" s="102"/>
    </row>
    <row r="88" spans="1:6" s="46" customFormat="1" x14ac:dyDescent="0.25">
      <c r="A88" s="2"/>
      <c r="B88" s="62" t="s">
        <v>88</v>
      </c>
      <c r="C88" s="100"/>
      <c r="D88" s="101"/>
      <c r="E88" s="102"/>
      <c r="F88" s="102"/>
    </row>
    <row r="89" spans="1:6" s="46" customFormat="1" x14ac:dyDescent="0.25">
      <c r="A89" s="2"/>
      <c r="B89" s="58" t="s">
        <v>89</v>
      </c>
      <c r="C89" s="100" t="s">
        <v>3</v>
      </c>
      <c r="D89" s="101">
        <v>20</v>
      </c>
      <c r="E89" s="102">
        <v>0</v>
      </c>
      <c r="F89" s="102">
        <f t="shared" ref="F89" si="18">D89*E89</f>
        <v>0</v>
      </c>
    </row>
    <row r="90" spans="1:6" s="46" customFormat="1" x14ac:dyDescent="0.25">
      <c r="A90" s="2"/>
      <c r="B90" s="58"/>
      <c r="C90" s="100"/>
      <c r="D90" s="101"/>
      <c r="E90" s="102"/>
      <c r="F90" s="102"/>
    </row>
    <row r="91" spans="1:6" s="46" customFormat="1" x14ac:dyDescent="0.25">
      <c r="A91" s="2"/>
      <c r="B91" s="58" t="s">
        <v>90</v>
      </c>
      <c r="C91" s="100"/>
      <c r="D91" s="101"/>
      <c r="E91" s="102"/>
      <c r="F91" s="102"/>
    </row>
    <row r="92" spans="1:6" s="46" customFormat="1" x14ac:dyDescent="0.25">
      <c r="A92" s="2"/>
      <c r="B92" s="58" t="s">
        <v>91</v>
      </c>
      <c r="C92" s="100" t="s">
        <v>3</v>
      </c>
      <c r="D92" s="101">
        <v>70</v>
      </c>
      <c r="E92" s="102">
        <v>0</v>
      </c>
      <c r="F92" s="102">
        <f t="shared" ref="F92:F95" si="19">D92*E92</f>
        <v>0</v>
      </c>
    </row>
    <row r="93" spans="1:6" s="46" customFormat="1" x14ac:dyDescent="0.25">
      <c r="A93" s="2"/>
      <c r="B93" s="58" t="s">
        <v>92</v>
      </c>
      <c r="C93" s="100" t="s">
        <v>3</v>
      </c>
      <c r="D93" s="101">
        <v>1</v>
      </c>
      <c r="E93" s="102">
        <v>0</v>
      </c>
      <c r="F93" s="102">
        <f t="shared" si="19"/>
        <v>0</v>
      </c>
    </row>
    <row r="94" spans="1:6" s="46" customFormat="1" x14ac:dyDescent="0.25">
      <c r="A94" s="2"/>
      <c r="B94" s="58" t="s">
        <v>112</v>
      </c>
      <c r="C94" s="100" t="s">
        <v>6</v>
      </c>
      <c r="D94" s="101">
        <v>1</v>
      </c>
      <c r="E94" s="102">
        <v>0</v>
      </c>
      <c r="F94" s="102">
        <f t="shared" si="19"/>
        <v>0</v>
      </c>
    </row>
    <row r="95" spans="1:6" s="46" customFormat="1" x14ac:dyDescent="0.25">
      <c r="A95" s="2"/>
      <c r="B95" s="58" t="s">
        <v>94</v>
      </c>
      <c r="C95" s="100" t="s">
        <v>3</v>
      </c>
      <c r="D95" s="101">
        <v>1</v>
      </c>
      <c r="E95" s="102">
        <v>0</v>
      </c>
      <c r="F95" s="102">
        <f t="shared" si="19"/>
        <v>0</v>
      </c>
    </row>
    <row r="96" spans="1:6" s="46" customFormat="1" x14ac:dyDescent="0.25">
      <c r="A96" s="2"/>
      <c r="B96" s="58"/>
      <c r="C96" s="100"/>
      <c r="D96" s="101"/>
      <c r="E96" s="102"/>
      <c r="F96" s="102"/>
    </row>
    <row r="97" spans="1:6" s="46" customFormat="1" ht="25.5" x14ac:dyDescent="0.25">
      <c r="A97" s="2"/>
      <c r="B97" s="58" t="s">
        <v>21</v>
      </c>
      <c r="C97" s="100" t="s">
        <v>6</v>
      </c>
      <c r="D97" s="101">
        <v>1</v>
      </c>
      <c r="E97" s="102">
        <v>0</v>
      </c>
      <c r="F97" s="102">
        <f t="shared" ref="F97" si="20">D97*E97</f>
        <v>0</v>
      </c>
    </row>
    <row r="98" spans="1:6" s="60" customFormat="1" x14ac:dyDescent="0.25">
      <c r="A98" s="2"/>
      <c r="B98" s="58"/>
      <c r="C98" s="100"/>
      <c r="D98" s="101"/>
      <c r="E98" s="102"/>
      <c r="F98" s="102"/>
    </row>
    <row r="99" spans="1:6" s="46" customFormat="1" x14ac:dyDescent="0.25">
      <c r="A99" s="2"/>
      <c r="B99" s="58"/>
      <c r="C99" s="100"/>
      <c r="D99" s="101"/>
      <c r="E99" s="102"/>
      <c r="F99" s="102"/>
    </row>
    <row r="100" spans="1:6" s="60" customFormat="1" x14ac:dyDescent="0.25">
      <c r="A100" s="2">
        <f>COUNT($A$3:A99)+1</f>
        <v>4</v>
      </c>
      <c r="B100" s="58" t="s">
        <v>147</v>
      </c>
      <c r="C100" s="100"/>
      <c r="D100" s="101"/>
      <c r="E100" s="102"/>
      <c r="F100" s="102"/>
    </row>
    <row r="101" spans="1:6" s="60" customFormat="1" x14ac:dyDescent="0.25">
      <c r="A101" s="2"/>
      <c r="B101" s="58" t="s">
        <v>25</v>
      </c>
      <c r="C101" s="100" t="s">
        <v>3</v>
      </c>
      <c r="D101" s="101">
        <v>2</v>
      </c>
      <c r="E101" s="102">
        <v>0</v>
      </c>
      <c r="F101" s="102">
        <f t="shared" ref="F101:F103" si="21">D101*E101</f>
        <v>0</v>
      </c>
    </row>
    <row r="102" spans="1:6" s="60" customFormat="1" x14ac:dyDescent="0.25">
      <c r="A102" s="2"/>
      <c r="B102" s="58" t="s">
        <v>91</v>
      </c>
      <c r="C102" s="100" t="s">
        <v>3</v>
      </c>
      <c r="D102" s="101">
        <v>2</v>
      </c>
      <c r="E102" s="102">
        <v>0</v>
      </c>
      <c r="F102" s="102">
        <f t="shared" si="21"/>
        <v>0</v>
      </c>
    </row>
    <row r="103" spans="1:6" s="60" customFormat="1" ht="25.5" x14ac:dyDescent="0.25">
      <c r="A103" s="2"/>
      <c r="B103" s="58" t="s">
        <v>21</v>
      </c>
      <c r="C103" s="100" t="s">
        <v>6</v>
      </c>
      <c r="D103" s="101">
        <v>1</v>
      </c>
      <c r="E103" s="102">
        <v>0</v>
      </c>
      <c r="F103" s="102">
        <f t="shared" si="21"/>
        <v>0</v>
      </c>
    </row>
    <row r="104" spans="1:6" s="60" customFormat="1" x14ac:dyDescent="0.25">
      <c r="A104" s="2"/>
      <c r="B104" s="58"/>
      <c r="C104" s="100"/>
      <c r="D104" s="101"/>
      <c r="E104" s="102"/>
      <c r="F104" s="102"/>
    </row>
    <row r="105" spans="1:6" s="60" customFormat="1" x14ac:dyDescent="0.25">
      <c r="A105" s="2"/>
      <c r="B105" s="58"/>
      <c r="C105" s="100"/>
      <c r="D105" s="101"/>
      <c r="E105" s="102"/>
      <c r="F105" s="102"/>
    </row>
    <row r="106" spans="1:6" s="60" customFormat="1" x14ac:dyDescent="0.25">
      <c r="A106" s="2">
        <f>COUNT($A$3:A105)+1</f>
        <v>5</v>
      </c>
      <c r="B106" s="58" t="s">
        <v>148</v>
      </c>
      <c r="C106" s="100"/>
      <c r="D106" s="101"/>
      <c r="E106" s="102"/>
      <c r="F106" s="102"/>
    </row>
    <row r="107" spans="1:6" s="60" customFormat="1" x14ac:dyDescent="0.25">
      <c r="A107" s="2"/>
      <c r="B107" s="58" t="s">
        <v>25</v>
      </c>
      <c r="C107" s="100" t="s">
        <v>3</v>
      </c>
      <c r="D107" s="101">
        <v>4</v>
      </c>
      <c r="E107" s="102">
        <v>0</v>
      </c>
      <c r="F107" s="102">
        <f t="shared" ref="F107:F109" si="22">D107*E107</f>
        <v>0</v>
      </c>
    </row>
    <row r="108" spans="1:6" s="60" customFormat="1" x14ac:dyDescent="0.25">
      <c r="A108" s="2"/>
      <c r="B108" s="58" t="s">
        <v>91</v>
      </c>
      <c r="C108" s="100" t="s">
        <v>3</v>
      </c>
      <c r="D108" s="101">
        <v>4</v>
      </c>
      <c r="E108" s="102">
        <v>0</v>
      </c>
      <c r="F108" s="102">
        <f t="shared" si="22"/>
        <v>0</v>
      </c>
    </row>
    <row r="109" spans="1:6" s="60" customFormat="1" ht="25.5" x14ac:dyDescent="0.25">
      <c r="A109" s="2"/>
      <c r="B109" s="58" t="s">
        <v>21</v>
      </c>
      <c r="C109" s="100" t="s">
        <v>6</v>
      </c>
      <c r="D109" s="101">
        <v>1</v>
      </c>
      <c r="E109" s="102">
        <v>0</v>
      </c>
      <c r="F109" s="102">
        <f t="shared" si="22"/>
        <v>0</v>
      </c>
    </row>
    <row r="110" spans="1:6" s="60" customFormat="1" x14ac:dyDescent="0.25">
      <c r="A110" s="2"/>
      <c r="B110" s="58"/>
      <c r="C110" s="100"/>
      <c r="D110" s="101"/>
      <c r="E110" s="102"/>
      <c r="F110" s="102"/>
    </row>
    <row r="111" spans="1:6" x14ac:dyDescent="0.25">
      <c r="A111" s="2"/>
      <c r="B111" s="10"/>
      <c r="C111" s="69"/>
      <c r="D111" s="70"/>
      <c r="E111" s="71"/>
      <c r="F111" s="71"/>
    </row>
    <row r="112" spans="1:6" ht="38.25" x14ac:dyDescent="0.25">
      <c r="A112" s="2">
        <f>COUNT($A$3:A111)+1</f>
        <v>6</v>
      </c>
      <c r="B112" s="9" t="s">
        <v>116</v>
      </c>
      <c r="C112" s="69"/>
      <c r="D112" s="70"/>
      <c r="E112" s="71"/>
      <c r="F112" s="71"/>
    </row>
    <row r="113" spans="1:6" s="31" customFormat="1" x14ac:dyDescent="0.25">
      <c r="A113" s="2"/>
      <c r="B113" s="3" t="s">
        <v>22</v>
      </c>
      <c r="C113" s="69" t="s">
        <v>5</v>
      </c>
      <c r="D113" s="70">
        <v>100</v>
      </c>
      <c r="E113" s="71">
        <v>0</v>
      </c>
      <c r="F113" s="71">
        <f>D113*E113</f>
        <v>0</v>
      </c>
    </row>
    <row r="114" spans="1:6" s="31" customFormat="1" x14ac:dyDescent="0.25">
      <c r="A114" s="2"/>
      <c r="B114" s="3" t="s">
        <v>23</v>
      </c>
      <c r="C114" s="69" t="s">
        <v>5</v>
      </c>
      <c r="D114" s="70">
        <v>5400</v>
      </c>
      <c r="E114" s="71">
        <v>0</v>
      </c>
      <c r="F114" s="71">
        <f t="shared" ref="F114:F115" si="23">D114*E114</f>
        <v>0</v>
      </c>
    </row>
    <row r="115" spans="1:6" s="31" customFormat="1" x14ac:dyDescent="0.25">
      <c r="A115" s="2"/>
      <c r="B115" s="3" t="s">
        <v>117</v>
      </c>
      <c r="C115" s="69" t="s">
        <v>5</v>
      </c>
      <c r="D115" s="70">
        <v>100</v>
      </c>
      <c r="E115" s="71">
        <v>0</v>
      </c>
      <c r="F115" s="71">
        <f t="shared" si="23"/>
        <v>0</v>
      </c>
    </row>
    <row r="116" spans="1:6" s="31" customFormat="1" x14ac:dyDescent="0.25">
      <c r="A116" s="2"/>
      <c r="B116" s="3" t="s">
        <v>118</v>
      </c>
      <c r="C116" s="69" t="s">
        <v>5</v>
      </c>
      <c r="D116" s="70">
        <v>100</v>
      </c>
      <c r="E116" s="71">
        <v>0</v>
      </c>
      <c r="F116" s="71">
        <f t="shared" ref="F116" si="24">D116*E116</f>
        <v>0</v>
      </c>
    </row>
    <row r="117" spans="1:6" s="37" customFormat="1" x14ac:dyDescent="0.25">
      <c r="A117" s="2"/>
      <c r="B117" s="3"/>
      <c r="C117" s="69"/>
      <c r="D117" s="70"/>
      <c r="E117" s="71"/>
      <c r="F117" s="71"/>
    </row>
    <row r="118" spans="1:6" x14ac:dyDescent="0.25">
      <c r="A118" s="2"/>
      <c r="B118" s="10"/>
      <c r="C118" s="69"/>
      <c r="D118" s="70"/>
      <c r="E118" s="71"/>
      <c r="F118" s="71"/>
    </row>
    <row r="119" spans="1:6" ht="38.25" x14ac:dyDescent="0.25">
      <c r="A119" s="2">
        <f>COUNT($A$3:A118)+1</f>
        <v>7</v>
      </c>
      <c r="B119" s="9" t="s">
        <v>119</v>
      </c>
      <c r="C119" s="69"/>
      <c r="D119" s="70"/>
      <c r="E119" s="71"/>
      <c r="F119" s="71"/>
    </row>
    <row r="120" spans="1:6" x14ac:dyDescent="0.25">
      <c r="A120" s="2"/>
      <c r="B120" s="3" t="s">
        <v>120</v>
      </c>
      <c r="C120" s="69" t="s">
        <v>5</v>
      </c>
      <c r="D120" s="70">
        <v>1500</v>
      </c>
      <c r="E120" s="71">
        <v>0</v>
      </c>
      <c r="F120" s="71">
        <f>D120*E120</f>
        <v>0</v>
      </c>
    </row>
    <row r="121" spans="1:6" s="46" customFormat="1" x14ac:dyDescent="0.25">
      <c r="A121" s="2"/>
      <c r="B121" s="3" t="s">
        <v>121</v>
      </c>
      <c r="C121" s="69" t="s">
        <v>5</v>
      </c>
      <c r="D121" s="70">
        <v>2000</v>
      </c>
      <c r="E121" s="71">
        <v>0</v>
      </c>
      <c r="F121" s="71">
        <f>D121*E121</f>
        <v>0</v>
      </c>
    </row>
    <row r="122" spans="1:6" s="31" customFormat="1" x14ac:dyDescent="0.25">
      <c r="A122" s="2"/>
      <c r="B122" s="3" t="s">
        <v>24</v>
      </c>
      <c r="C122" s="69" t="s">
        <v>5</v>
      </c>
      <c r="D122" s="70">
        <v>200</v>
      </c>
      <c r="E122" s="71">
        <v>0</v>
      </c>
      <c r="F122" s="71">
        <f t="shared" ref="F122" si="25">D122*E122</f>
        <v>0</v>
      </c>
    </row>
    <row r="123" spans="1:6" s="32" customFormat="1" x14ac:dyDescent="0.25">
      <c r="A123" s="2"/>
      <c r="B123" s="10"/>
      <c r="C123" s="69"/>
      <c r="D123" s="70"/>
      <c r="E123" s="71"/>
      <c r="F123" s="71"/>
    </row>
    <row r="124" spans="1:6" x14ac:dyDescent="0.25">
      <c r="A124" s="2"/>
      <c r="B124" s="9"/>
      <c r="C124" s="69"/>
      <c r="D124" s="70"/>
      <c r="E124" s="71"/>
      <c r="F124" s="71"/>
    </row>
    <row r="125" spans="1:6" x14ac:dyDescent="0.25">
      <c r="A125" s="2">
        <f>COUNT($A$16:A124)+1</f>
        <v>7</v>
      </c>
      <c r="B125" s="9" t="s">
        <v>4</v>
      </c>
      <c r="C125" s="69"/>
      <c r="D125" s="70"/>
      <c r="E125" s="71"/>
      <c r="F125" s="71"/>
    </row>
    <row r="126" spans="1:6" s="31" customFormat="1" ht="25.5" x14ac:dyDescent="0.25">
      <c r="A126" s="2"/>
      <c r="B126" s="3" t="s">
        <v>126</v>
      </c>
      <c r="C126" s="69"/>
      <c r="D126" s="70"/>
      <c r="E126" s="71"/>
      <c r="F126" s="71"/>
    </row>
    <row r="127" spans="1:6" s="31" customFormat="1" x14ac:dyDescent="0.25">
      <c r="A127" s="2"/>
      <c r="B127" s="3" t="s">
        <v>127</v>
      </c>
      <c r="C127" s="69" t="s">
        <v>3</v>
      </c>
      <c r="D127" s="70">
        <v>29</v>
      </c>
      <c r="E127" s="71">
        <v>0</v>
      </c>
      <c r="F127" s="71">
        <f t="shared" ref="F127:F128" si="26">D127*E127</f>
        <v>0</v>
      </c>
    </row>
    <row r="128" spans="1:6" s="31" customFormat="1" x14ac:dyDescent="0.25">
      <c r="A128" s="2"/>
      <c r="B128" s="3" t="s">
        <v>128</v>
      </c>
      <c r="C128" s="69" t="s">
        <v>3</v>
      </c>
      <c r="D128" s="70">
        <v>12</v>
      </c>
      <c r="E128" s="71">
        <v>0</v>
      </c>
      <c r="F128" s="71">
        <f t="shared" si="26"/>
        <v>0</v>
      </c>
    </row>
    <row r="129" spans="1:6" s="46" customFormat="1" x14ac:dyDescent="0.25">
      <c r="A129" s="2"/>
      <c r="B129" s="3" t="s">
        <v>135</v>
      </c>
      <c r="C129" s="69" t="s">
        <v>3</v>
      </c>
      <c r="D129" s="70">
        <v>1</v>
      </c>
      <c r="E129" s="71">
        <v>0</v>
      </c>
      <c r="F129" s="71">
        <f t="shared" ref="F129" si="27">D129*E129</f>
        <v>0</v>
      </c>
    </row>
    <row r="130" spans="1:6" s="46" customFormat="1" x14ac:dyDescent="0.25">
      <c r="A130" s="2"/>
      <c r="B130" s="3"/>
      <c r="C130" s="69"/>
      <c r="D130" s="70"/>
      <c r="E130" s="71"/>
      <c r="F130" s="71"/>
    </row>
    <row r="131" spans="1:6" s="46" customFormat="1" ht="38.25" x14ac:dyDescent="0.25">
      <c r="A131" s="2">
        <f>COUNT($A$16:A130)+1</f>
        <v>8</v>
      </c>
      <c r="B131" s="3" t="s">
        <v>140</v>
      </c>
      <c r="C131" s="69" t="s">
        <v>3</v>
      </c>
      <c r="D131" s="70">
        <v>1</v>
      </c>
      <c r="E131" s="71">
        <v>0</v>
      </c>
      <c r="F131" s="71">
        <f t="shared" ref="F131" si="28">D131*E131</f>
        <v>0</v>
      </c>
    </row>
    <row r="132" spans="1:6" s="46" customFormat="1" x14ac:dyDescent="0.25">
      <c r="A132" s="2"/>
      <c r="B132" s="3" t="s">
        <v>138</v>
      </c>
      <c r="C132" s="69" t="s">
        <v>3</v>
      </c>
      <c r="D132" s="70">
        <v>30</v>
      </c>
      <c r="E132" s="71">
        <v>0</v>
      </c>
      <c r="F132" s="71">
        <f t="shared" ref="F132:F134" si="29">D132*E132</f>
        <v>0</v>
      </c>
    </row>
    <row r="133" spans="1:6" s="46" customFormat="1" x14ac:dyDescent="0.25">
      <c r="A133" s="2"/>
      <c r="B133" s="58" t="s">
        <v>91</v>
      </c>
      <c r="C133" s="100" t="s">
        <v>3</v>
      </c>
      <c r="D133" s="101">
        <v>55</v>
      </c>
      <c r="E133" s="102">
        <v>0</v>
      </c>
      <c r="F133" s="102">
        <f t="shared" si="29"/>
        <v>0</v>
      </c>
    </row>
    <row r="134" spans="1:6" s="46" customFormat="1" x14ac:dyDescent="0.25">
      <c r="A134" s="2"/>
      <c r="B134" s="58" t="s">
        <v>139</v>
      </c>
      <c r="C134" s="100" t="s">
        <v>6</v>
      </c>
      <c r="D134" s="101">
        <v>1</v>
      </c>
      <c r="E134" s="102">
        <v>0</v>
      </c>
      <c r="F134" s="102">
        <f t="shared" si="29"/>
        <v>0</v>
      </c>
    </row>
    <row r="135" spans="1:6" s="31" customFormat="1" x14ac:dyDescent="0.25">
      <c r="A135" s="2"/>
      <c r="B135" s="9"/>
      <c r="C135" s="69"/>
      <c r="D135" s="70"/>
      <c r="E135" s="71"/>
      <c r="F135" s="71"/>
    </row>
    <row r="136" spans="1:6" s="31" customFormat="1" ht="25.5" x14ac:dyDescent="0.25">
      <c r="A136" s="2">
        <f>COUNT($A$16:A135)+1</f>
        <v>9</v>
      </c>
      <c r="B136" s="3" t="s">
        <v>129</v>
      </c>
      <c r="C136" s="69"/>
      <c r="D136" s="70"/>
      <c r="E136" s="71"/>
      <c r="F136" s="71"/>
    </row>
    <row r="137" spans="1:6" s="31" customFormat="1" x14ac:dyDescent="0.25">
      <c r="A137" s="2"/>
      <c r="B137" s="3"/>
      <c r="C137" s="69"/>
      <c r="D137" s="70"/>
      <c r="E137" s="71"/>
      <c r="F137" s="71"/>
    </row>
    <row r="138" spans="1:6" s="31" customFormat="1" ht="25.5" x14ac:dyDescent="0.25">
      <c r="A138" s="2"/>
      <c r="B138" s="10" t="s">
        <v>130</v>
      </c>
      <c r="C138" s="69" t="s">
        <v>3</v>
      </c>
      <c r="D138" s="70">
        <v>210</v>
      </c>
      <c r="E138" s="103">
        <v>0</v>
      </c>
      <c r="F138" s="71">
        <f t="shared" ref="F138" si="30">D138*E138</f>
        <v>0</v>
      </c>
    </row>
    <row r="139" spans="1:6" s="31" customFormat="1" x14ac:dyDescent="0.25">
      <c r="A139" s="2"/>
      <c r="B139" s="9"/>
      <c r="C139" s="69"/>
      <c r="D139" s="70"/>
      <c r="E139" s="71"/>
      <c r="F139" s="71"/>
    </row>
    <row r="140" spans="1:6" s="31" customFormat="1" ht="25.5" x14ac:dyDescent="0.25">
      <c r="A140" s="2"/>
      <c r="B140" s="10" t="s">
        <v>131</v>
      </c>
      <c r="C140" s="69" t="s">
        <v>3</v>
      </c>
      <c r="D140" s="70">
        <v>127</v>
      </c>
      <c r="E140" s="71">
        <v>0</v>
      </c>
      <c r="F140" s="71">
        <f t="shared" ref="F140" si="31">D140*E140</f>
        <v>0</v>
      </c>
    </row>
    <row r="141" spans="1:6" s="46" customFormat="1" x14ac:dyDescent="0.25">
      <c r="A141" s="2"/>
      <c r="B141" s="10"/>
      <c r="C141" s="69"/>
      <c r="D141" s="70"/>
      <c r="E141" s="71"/>
      <c r="F141" s="71"/>
    </row>
    <row r="142" spans="1:6" s="46" customFormat="1" ht="25.5" x14ac:dyDescent="0.25">
      <c r="A142" s="2"/>
      <c r="B142" s="10" t="s">
        <v>132</v>
      </c>
      <c r="C142" s="69" t="s">
        <v>3</v>
      </c>
      <c r="D142" s="70">
        <v>17</v>
      </c>
      <c r="E142" s="71">
        <v>0</v>
      </c>
      <c r="F142" s="71">
        <f t="shared" ref="F142" si="32">D142*E142</f>
        <v>0</v>
      </c>
    </row>
    <row r="143" spans="1:6" s="46" customFormat="1" x14ac:dyDescent="0.25">
      <c r="A143" s="2"/>
      <c r="B143" s="10"/>
      <c r="C143" s="69"/>
      <c r="D143" s="70"/>
      <c r="E143" s="71"/>
      <c r="F143" s="71"/>
    </row>
    <row r="144" spans="1:6" s="46" customFormat="1" x14ac:dyDescent="0.25">
      <c r="A144" s="2"/>
      <c r="B144" s="10" t="s">
        <v>133</v>
      </c>
      <c r="C144" s="69" t="s">
        <v>3</v>
      </c>
      <c r="D144" s="70">
        <v>24</v>
      </c>
      <c r="E144" s="71">
        <v>0</v>
      </c>
      <c r="F144" s="71">
        <f t="shared" ref="F144:F146" si="33">D144*E144</f>
        <v>0</v>
      </c>
    </row>
    <row r="145" spans="1:6" s="46" customFormat="1" x14ac:dyDescent="0.25">
      <c r="A145" s="2"/>
      <c r="B145" s="10"/>
      <c r="C145" s="69"/>
      <c r="D145" s="70"/>
      <c r="E145" s="71"/>
      <c r="F145" s="71"/>
    </row>
    <row r="146" spans="1:6" s="31" customFormat="1" ht="25.5" x14ac:dyDescent="0.25">
      <c r="A146" s="2">
        <f>COUNT($A$16:A145)+1</f>
        <v>10</v>
      </c>
      <c r="B146" s="3" t="s">
        <v>134</v>
      </c>
      <c r="C146" s="69" t="s">
        <v>3</v>
      </c>
      <c r="D146" s="70">
        <v>8</v>
      </c>
      <c r="E146" s="71">
        <v>0</v>
      </c>
      <c r="F146" s="71">
        <f t="shared" si="33"/>
        <v>0</v>
      </c>
    </row>
    <row r="147" spans="1:6" s="31" customFormat="1" x14ac:dyDescent="0.25">
      <c r="A147" s="2"/>
      <c r="B147" s="3"/>
      <c r="C147" s="69"/>
      <c r="D147" s="70"/>
      <c r="E147" s="71"/>
      <c r="F147" s="71"/>
    </row>
    <row r="148" spans="1:6" s="38" customFormat="1" ht="38.25" x14ac:dyDescent="0.25">
      <c r="A148" s="2">
        <f>COUNT($A$16:A147)+1</f>
        <v>11</v>
      </c>
      <c r="B148" s="3" t="s">
        <v>137</v>
      </c>
      <c r="C148" s="69" t="s">
        <v>51</v>
      </c>
      <c r="D148" s="70">
        <v>750</v>
      </c>
      <c r="E148" s="71">
        <v>0</v>
      </c>
      <c r="F148" s="71">
        <f t="shared" ref="F148" si="34">D148*E148</f>
        <v>0</v>
      </c>
    </row>
    <row r="149" spans="1:6" s="46" customFormat="1" x14ac:dyDescent="0.25">
      <c r="A149" s="2"/>
      <c r="B149" s="3"/>
      <c r="C149" s="69"/>
      <c r="D149" s="70"/>
      <c r="E149" s="71"/>
      <c r="F149" s="71"/>
    </row>
    <row r="150" spans="1:6" s="46" customFormat="1" x14ac:dyDescent="0.25">
      <c r="A150" s="2">
        <f>COUNT($A$16:A149)+1</f>
        <v>12</v>
      </c>
      <c r="B150" s="3" t="s">
        <v>142</v>
      </c>
      <c r="C150" s="69" t="s">
        <v>143</v>
      </c>
      <c r="D150" s="70">
        <v>50</v>
      </c>
      <c r="E150" s="71">
        <v>0</v>
      </c>
      <c r="F150" s="71">
        <f t="shared" ref="F150" si="35">D150*E150</f>
        <v>0</v>
      </c>
    </row>
    <row r="151" spans="1:6" s="46" customFormat="1" x14ac:dyDescent="0.25">
      <c r="A151" s="2"/>
      <c r="B151" s="3"/>
      <c r="C151" s="69"/>
      <c r="D151" s="70"/>
      <c r="E151" s="71"/>
      <c r="F151" s="71"/>
    </row>
    <row r="152" spans="1:6" s="46" customFormat="1" ht="76.5" x14ac:dyDescent="0.25">
      <c r="A152" s="2">
        <f>COUNT($A$16:A151)+1</f>
        <v>13</v>
      </c>
      <c r="B152" s="16" t="s">
        <v>144</v>
      </c>
      <c r="C152" s="69" t="s">
        <v>143</v>
      </c>
      <c r="D152" s="70">
        <v>16</v>
      </c>
      <c r="E152" s="71">
        <v>0</v>
      </c>
      <c r="F152" s="71">
        <f t="shared" ref="F152" si="36">D152*E152</f>
        <v>0</v>
      </c>
    </row>
    <row r="153" spans="1:6" s="46" customFormat="1" x14ac:dyDescent="0.25">
      <c r="A153" s="2"/>
      <c r="B153" s="3"/>
      <c r="C153" s="69"/>
      <c r="D153" s="70"/>
      <c r="E153" s="71"/>
      <c r="F153" s="71"/>
    </row>
    <row r="154" spans="1:6" s="46" customFormat="1" ht="76.5" x14ac:dyDescent="0.25">
      <c r="A154" s="2">
        <f>COUNT($A$16:A153)+1</f>
        <v>14</v>
      </c>
      <c r="B154" s="3" t="s">
        <v>145</v>
      </c>
      <c r="C154" s="69" t="s">
        <v>6</v>
      </c>
      <c r="D154" s="70">
        <v>1</v>
      </c>
      <c r="E154" s="71">
        <v>0</v>
      </c>
      <c r="F154" s="71">
        <f t="shared" ref="F154" si="37">D154*E154</f>
        <v>0</v>
      </c>
    </row>
    <row r="155" spans="1:6" s="46" customFormat="1" x14ac:dyDescent="0.25">
      <c r="A155" s="2"/>
      <c r="B155" s="3"/>
      <c r="C155" s="69"/>
      <c r="D155" s="70"/>
      <c r="E155" s="71"/>
      <c r="F155" s="71"/>
    </row>
    <row r="156" spans="1:6" s="46" customFormat="1" ht="25.5" x14ac:dyDescent="0.25">
      <c r="A156" s="2">
        <f>COUNT($A$16:A155)+1</f>
        <v>15</v>
      </c>
      <c r="B156" s="3" t="s">
        <v>146</v>
      </c>
      <c r="C156" s="69" t="s">
        <v>6</v>
      </c>
      <c r="D156" s="70">
        <v>1</v>
      </c>
      <c r="E156" s="71">
        <v>0</v>
      </c>
      <c r="F156" s="71">
        <f t="shared" ref="F156" si="38">D156*E156</f>
        <v>0</v>
      </c>
    </row>
    <row r="157" spans="1:6" s="38" customFormat="1" x14ac:dyDescent="0.25">
      <c r="A157" s="2"/>
      <c r="B157" s="3"/>
      <c r="C157" s="69"/>
      <c r="D157" s="70"/>
      <c r="E157" s="71"/>
      <c r="F157" s="71"/>
    </row>
    <row r="158" spans="1:6" ht="63.75" x14ac:dyDescent="0.25">
      <c r="A158" s="2">
        <f>COUNT($A$3:A157)+1</f>
        <v>17</v>
      </c>
      <c r="B158" s="3" t="s">
        <v>27</v>
      </c>
      <c r="C158" s="69" t="s">
        <v>3</v>
      </c>
      <c r="D158" s="70">
        <v>10</v>
      </c>
      <c r="E158" s="71">
        <v>0</v>
      </c>
      <c r="F158" s="71">
        <f t="shared" ref="F158" si="39">D158*E158</f>
        <v>0</v>
      </c>
    </row>
    <row r="159" spans="1:6" x14ac:dyDescent="0.25">
      <c r="A159" s="2"/>
      <c r="B159" s="3"/>
      <c r="C159" s="69"/>
      <c r="D159" s="70"/>
      <c r="E159" s="71"/>
      <c r="F159" s="71"/>
    </row>
    <row r="160" spans="1:6" x14ac:dyDescent="0.25">
      <c r="A160" s="2">
        <f>COUNT($A$3:A159)+1</f>
        <v>18</v>
      </c>
      <c r="B160" s="3" t="s">
        <v>136</v>
      </c>
      <c r="C160" s="69"/>
      <c r="D160" s="99">
        <v>0.05</v>
      </c>
      <c r="E160" s="71"/>
      <c r="F160" s="71">
        <f>SUM(F3:F159)*D160</f>
        <v>0</v>
      </c>
    </row>
    <row r="161" spans="1:6" x14ac:dyDescent="0.25">
      <c r="A161" s="2"/>
      <c r="B161" s="3"/>
      <c r="C161" s="69"/>
      <c r="D161" s="70"/>
      <c r="E161" s="71"/>
      <c r="F161" s="71"/>
    </row>
    <row r="162" spans="1:6" x14ac:dyDescent="0.25">
      <c r="A162" s="2">
        <f>COUNT($A$3:A161)+1</f>
        <v>19</v>
      </c>
      <c r="B162" s="3" t="s">
        <v>7</v>
      </c>
      <c r="C162" s="69"/>
      <c r="D162" s="99">
        <v>0.05</v>
      </c>
      <c r="E162" s="71"/>
      <c r="F162" s="71">
        <f>SUM(F4:F159)*D162</f>
        <v>0</v>
      </c>
    </row>
    <row r="163" spans="1:6" s="37" customFormat="1" x14ac:dyDescent="0.25">
      <c r="A163" s="2"/>
      <c r="B163" s="3"/>
      <c r="C163" s="69"/>
      <c r="D163" s="99"/>
      <c r="E163" s="71"/>
      <c r="F163" s="71"/>
    </row>
    <row r="164" spans="1:6" s="37" customFormat="1" ht="51" x14ac:dyDescent="0.25">
      <c r="A164" s="2">
        <f>COUNT($A$3:A163)+1</f>
        <v>20</v>
      </c>
      <c r="B164" s="3" t="s">
        <v>28</v>
      </c>
      <c r="C164" s="69" t="s">
        <v>6</v>
      </c>
      <c r="D164" s="70">
        <v>1</v>
      </c>
      <c r="E164" s="71">
        <v>0</v>
      </c>
      <c r="F164" s="71">
        <f t="shared" ref="F164" si="40">D164*E164</f>
        <v>0</v>
      </c>
    </row>
    <row r="165" spans="1:6" x14ac:dyDescent="0.25">
      <c r="A165" s="11"/>
      <c r="B165" s="12"/>
      <c r="C165" s="104"/>
      <c r="D165" s="105"/>
      <c r="E165" s="106"/>
      <c r="F165" s="106"/>
    </row>
    <row r="166" spans="1:6" ht="15.75" x14ac:dyDescent="0.25">
      <c r="A166" s="133" t="s">
        <v>8</v>
      </c>
      <c r="B166" s="131"/>
      <c r="C166" s="69"/>
      <c r="D166" s="70"/>
      <c r="E166" s="71"/>
      <c r="F166" s="107">
        <f>SUM(F3:F165)</f>
        <v>0</v>
      </c>
    </row>
    <row r="167" spans="1:6" x14ac:dyDescent="0.25">
      <c r="A167" s="2"/>
      <c r="B167" s="3"/>
      <c r="C167" s="69"/>
      <c r="D167" s="70"/>
      <c r="E167" s="71"/>
      <c r="F167" s="71"/>
    </row>
    <row r="168" spans="1:6" x14ac:dyDescent="0.25">
      <c r="A168" s="2"/>
      <c r="B168" s="3"/>
      <c r="C168" s="69"/>
      <c r="D168" s="70"/>
      <c r="E168" s="71"/>
      <c r="F168" s="71"/>
    </row>
    <row r="169" spans="1:6" x14ac:dyDescent="0.25">
      <c r="A169" s="2"/>
      <c r="B169" s="3"/>
      <c r="C169" s="69"/>
      <c r="D169" s="70"/>
      <c r="E169" s="71"/>
      <c r="F169" s="71"/>
    </row>
    <row r="170" spans="1:6" s="19" customFormat="1" x14ac:dyDescent="0.25">
      <c r="A170" s="2"/>
      <c r="B170" s="3"/>
      <c r="C170" s="69"/>
      <c r="D170" s="70"/>
      <c r="E170" s="71"/>
      <c r="F170" s="71"/>
    </row>
    <row r="171" spans="1:6" s="19" customFormat="1" x14ac:dyDescent="0.25">
      <c r="A171" s="2"/>
      <c r="B171" s="3"/>
      <c r="C171" s="69"/>
      <c r="D171" s="70"/>
      <c r="E171" s="71"/>
      <c r="F171" s="71"/>
    </row>
    <row r="172" spans="1:6" s="19" customFormat="1" x14ac:dyDescent="0.25">
      <c r="A172" s="2"/>
      <c r="B172" s="3"/>
      <c r="C172" s="69"/>
      <c r="D172" s="70"/>
      <c r="E172" s="71"/>
      <c r="F172" s="71"/>
    </row>
    <row r="173" spans="1:6" s="19" customFormat="1" ht="15.75" x14ac:dyDescent="0.25">
      <c r="A173" s="141" t="s">
        <v>80</v>
      </c>
      <c r="B173" s="142"/>
      <c r="C173" s="69"/>
      <c r="D173" s="70"/>
      <c r="E173" s="71"/>
      <c r="F173" s="71"/>
    </row>
    <row r="174" spans="1:6" s="19" customFormat="1" x14ac:dyDescent="0.25">
      <c r="A174" s="2"/>
      <c r="B174" s="3"/>
      <c r="C174" s="69"/>
      <c r="D174" s="70"/>
      <c r="E174" s="71"/>
      <c r="F174" s="71"/>
    </row>
    <row r="175" spans="1:6" s="19" customFormat="1" ht="38.25" x14ac:dyDescent="0.25">
      <c r="A175" s="2">
        <f>COUNT($A$173:A174)+1</f>
        <v>1</v>
      </c>
      <c r="B175" s="3" t="s">
        <v>103</v>
      </c>
      <c r="C175" s="70" t="s">
        <v>6</v>
      </c>
      <c r="D175" s="70">
        <v>1</v>
      </c>
      <c r="E175" s="71">
        <v>0</v>
      </c>
      <c r="F175" s="71">
        <f t="shared" ref="F175" si="41">D175*E175</f>
        <v>0</v>
      </c>
    </row>
    <row r="176" spans="1:6" s="46" customFormat="1" x14ac:dyDescent="0.25">
      <c r="A176" s="2"/>
      <c r="B176" s="3"/>
      <c r="C176" s="70"/>
      <c r="D176" s="70"/>
      <c r="E176" s="71"/>
      <c r="F176" s="71"/>
    </row>
    <row r="177" spans="1:6" s="46" customFormat="1" ht="38.25" x14ac:dyDescent="0.25">
      <c r="A177" s="2">
        <f>COUNT($A$173:A176)+1</f>
        <v>2</v>
      </c>
      <c r="B177" s="3" t="s">
        <v>109</v>
      </c>
      <c r="C177" s="70" t="s">
        <v>6</v>
      </c>
      <c r="D177" s="70">
        <v>1</v>
      </c>
      <c r="E177" s="71">
        <v>0</v>
      </c>
      <c r="F177" s="71">
        <f t="shared" ref="F177" si="42">D177*E177</f>
        <v>0</v>
      </c>
    </row>
    <row r="178" spans="1:6" s="46" customFormat="1" x14ac:dyDescent="0.25">
      <c r="A178" s="2"/>
      <c r="B178" s="3"/>
      <c r="C178" s="70"/>
      <c r="D178" s="70"/>
      <c r="E178" s="71"/>
      <c r="F178" s="71"/>
    </row>
    <row r="179" spans="1:6" s="46" customFormat="1" x14ac:dyDescent="0.25">
      <c r="A179" s="2">
        <f>COUNT($A$173:A178)+1</f>
        <v>3</v>
      </c>
      <c r="B179" s="3" t="s">
        <v>141</v>
      </c>
      <c r="C179" s="70" t="s">
        <v>6</v>
      </c>
      <c r="D179" s="70">
        <v>1</v>
      </c>
      <c r="E179" s="71">
        <v>0</v>
      </c>
      <c r="F179" s="71">
        <f t="shared" ref="F179" si="43">D179*E179</f>
        <v>0</v>
      </c>
    </row>
    <row r="180" spans="1:6" s="19" customFormat="1" x14ac:dyDescent="0.25">
      <c r="A180" s="2"/>
      <c r="B180" s="3"/>
      <c r="C180" s="69"/>
      <c r="D180" s="70"/>
      <c r="E180" s="71"/>
      <c r="F180" s="71"/>
    </row>
    <row r="181" spans="1:6" s="19" customFormat="1" x14ac:dyDescent="0.25">
      <c r="A181" s="2">
        <f>COUNT($A$173:A180)+1</f>
        <v>4</v>
      </c>
      <c r="B181" s="3" t="s">
        <v>123</v>
      </c>
      <c r="C181" s="69"/>
      <c r="D181" s="70"/>
      <c r="E181" s="71"/>
      <c r="F181" s="71"/>
    </row>
    <row r="182" spans="1:6" s="19" customFormat="1" x14ac:dyDescent="0.25">
      <c r="A182" s="2"/>
      <c r="B182" s="3" t="s">
        <v>122</v>
      </c>
      <c r="C182" s="70" t="s">
        <v>5</v>
      </c>
      <c r="D182" s="70">
        <v>5000</v>
      </c>
      <c r="E182" s="71">
        <v>0</v>
      </c>
      <c r="F182" s="71">
        <f t="shared" ref="F182" si="44">D182*E182</f>
        <v>0</v>
      </c>
    </row>
    <row r="183" spans="1:6" s="46" customFormat="1" x14ac:dyDescent="0.25">
      <c r="A183" s="2"/>
      <c r="B183" s="3"/>
      <c r="C183" s="70"/>
      <c r="D183" s="70"/>
      <c r="E183" s="71"/>
      <c r="F183" s="71"/>
    </row>
    <row r="184" spans="1:6" s="46" customFormat="1" x14ac:dyDescent="0.25">
      <c r="A184" s="2">
        <f>COUNT($A$173:A183)+1</f>
        <v>5</v>
      </c>
      <c r="B184" s="3" t="s">
        <v>124</v>
      </c>
      <c r="C184" s="70"/>
      <c r="D184" s="70"/>
      <c r="E184" s="71"/>
      <c r="F184" s="71"/>
    </row>
    <row r="185" spans="1:6" s="46" customFormat="1" x14ac:dyDescent="0.25">
      <c r="A185" s="2"/>
      <c r="B185" s="3" t="s">
        <v>125</v>
      </c>
      <c r="C185" s="70" t="s">
        <v>5</v>
      </c>
      <c r="D185" s="70">
        <v>1500</v>
      </c>
      <c r="E185" s="71">
        <v>0</v>
      </c>
      <c r="F185" s="71">
        <f t="shared" ref="F185" si="45">D185*E185</f>
        <v>0</v>
      </c>
    </row>
    <row r="186" spans="1:6" s="19" customFormat="1" x14ac:dyDescent="0.25">
      <c r="A186" s="2"/>
      <c r="B186" s="3"/>
      <c r="C186" s="69"/>
      <c r="D186" s="70"/>
      <c r="E186" s="71"/>
      <c r="F186" s="71"/>
    </row>
    <row r="187" spans="1:6" s="19" customFormat="1" ht="25.5" x14ac:dyDescent="0.25">
      <c r="A187" s="2">
        <f>COUNT($A$173:A186)+1</f>
        <v>6</v>
      </c>
      <c r="B187" s="3" t="s">
        <v>60</v>
      </c>
      <c r="C187" s="69" t="s">
        <v>6</v>
      </c>
      <c r="D187" s="70">
        <v>1</v>
      </c>
      <c r="E187" s="71">
        <v>0</v>
      </c>
      <c r="F187" s="71">
        <f t="shared" ref="F187" si="46">D187*E187</f>
        <v>0</v>
      </c>
    </row>
    <row r="188" spans="1:6" x14ac:dyDescent="0.25">
      <c r="A188" s="2"/>
      <c r="B188" s="3"/>
      <c r="C188" s="4"/>
      <c r="D188" s="6"/>
      <c r="E188" s="7"/>
      <c r="F188" s="7"/>
    </row>
    <row r="189" spans="1:6" x14ac:dyDescent="0.25">
      <c r="A189" s="11"/>
      <c r="B189" s="12"/>
      <c r="C189" s="13"/>
      <c r="D189" s="14"/>
      <c r="E189" s="15"/>
      <c r="F189" s="15"/>
    </row>
    <row r="190" spans="1:6" s="19" customFormat="1" ht="15.75" x14ac:dyDescent="0.25">
      <c r="A190" s="143" t="s">
        <v>13</v>
      </c>
      <c r="B190" s="144"/>
      <c r="C190" s="145"/>
      <c r="D190" s="145"/>
      <c r="E190" s="7"/>
      <c r="F190" s="20">
        <f>SUM(F173:F189)</f>
        <v>0</v>
      </c>
    </row>
    <row r="191" spans="1:6" s="19" customFormat="1" x14ac:dyDescent="0.25">
      <c r="A191" s="2"/>
      <c r="B191" s="3"/>
      <c r="C191" s="4"/>
      <c r="D191" s="6"/>
      <c r="E191" s="7"/>
      <c r="F191" s="7"/>
    </row>
    <row r="192" spans="1:6" s="19" customFormat="1" x14ac:dyDescent="0.25">
      <c r="A192" s="2"/>
      <c r="B192" s="3"/>
      <c r="C192" s="4"/>
      <c r="D192" s="6"/>
      <c r="E192" s="7"/>
      <c r="F192" s="7"/>
    </row>
    <row r="193" spans="1:6" s="19" customFormat="1" x14ac:dyDescent="0.25">
      <c r="A193" s="2"/>
      <c r="B193" s="3"/>
      <c r="C193" s="4"/>
      <c r="D193" s="6"/>
      <c r="E193" s="7"/>
      <c r="F193" s="7"/>
    </row>
    <row r="194" spans="1:6" s="19" customFormat="1" x14ac:dyDescent="0.25">
      <c r="A194" s="2"/>
      <c r="B194" s="3"/>
      <c r="C194" s="4"/>
      <c r="D194" s="6"/>
      <c r="E194" s="7"/>
      <c r="F194" s="7"/>
    </row>
    <row r="195" spans="1:6" s="19" customFormat="1" x14ac:dyDescent="0.25">
      <c r="A195" s="2"/>
      <c r="B195" s="3"/>
      <c r="C195" s="4"/>
      <c r="D195" s="6"/>
      <c r="E195" s="7"/>
      <c r="F195" s="7"/>
    </row>
    <row r="196" spans="1:6" s="19" customFormat="1" x14ac:dyDescent="0.25">
      <c r="A196" s="2"/>
      <c r="B196" s="3"/>
      <c r="C196" s="4"/>
      <c r="D196" s="6"/>
      <c r="E196" s="7"/>
      <c r="F196" s="7"/>
    </row>
    <row r="197" spans="1:6" s="19" customFormat="1" x14ac:dyDescent="0.25">
      <c r="A197" s="2"/>
      <c r="B197" s="3"/>
      <c r="C197" s="4"/>
      <c r="D197" s="6"/>
      <c r="E197" s="7"/>
      <c r="F197" s="7"/>
    </row>
    <row r="198" spans="1:6" s="19" customFormat="1" x14ac:dyDescent="0.25">
      <c r="A198" s="2"/>
      <c r="B198" s="3"/>
      <c r="C198" s="4"/>
      <c r="D198" s="6"/>
      <c r="E198" s="7"/>
      <c r="F198" s="7"/>
    </row>
    <row r="199" spans="1:6" s="19" customFormat="1" x14ac:dyDescent="0.25">
      <c r="A199" s="2"/>
      <c r="B199" s="3"/>
      <c r="C199" s="4"/>
      <c r="D199" s="6"/>
      <c r="E199" s="7"/>
      <c r="F199" s="7"/>
    </row>
    <row r="200" spans="1:6" s="19" customFormat="1" x14ac:dyDescent="0.25">
      <c r="A200" s="2"/>
      <c r="B200" s="3"/>
      <c r="C200" s="4"/>
      <c r="D200" s="6"/>
      <c r="E200" s="7"/>
      <c r="F200" s="7"/>
    </row>
    <row r="201" spans="1:6" s="19" customFormat="1" x14ac:dyDescent="0.25">
      <c r="A201" s="2"/>
      <c r="B201" s="3"/>
      <c r="C201" s="4"/>
      <c r="D201" s="6"/>
      <c r="E201" s="7"/>
      <c r="F201" s="7"/>
    </row>
    <row r="202" spans="1:6" s="19" customFormat="1" x14ac:dyDescent="0.25">
      <c r="A202" s="2"/>
      <c r="B202" s="3"/>
      <c r="C202" s="4"/>
      <c r="D202" s="6"/>
      <c r="E202" s="7"/>
      <c r="F202" s="7"/>
    </row>
    <row r="203" spans="1:6" s="19" customFormat="1" x14ac:dyDescent="0.25">
      <c r="A203" s="2"/>
      <c r="B203" s="3"/>
      <c r="C203" s="4"/>
      <c r="D203" s="6"/>
      <c r="E203" s="7"/>
      <c r="F203" s="7"/>
    </row>
    <row r="204" spans="1:6" s="19" customFormat="1" x14ac:dyDescent="0.25">
      <c r="A204" s="2"/>
      <c r="B204" s="3"/>
      <c r="C204" s="4"/>
      <c r="D204" s="6"/>
      <c r="E204" s="7"/>
      <c r="F204" s="7"/>
    </row>
    <row r="205" spans="1:6" s="19" customFormat="1" x14ac:dyDescent="0.25">
      <c r="A205" s="2"/>
      <c r="B205" s="3"/>
      <c r="C205" s="4"/>
      <c r="D205" s="6"/>
      <c r="E205" s="7"/>
      <c r="F205" s="7"/>
    </row>
    <row r="206" spans="1:6" s="19" customFormat="1" x14ac:dyDescent="0.25">
      <c r="A206" s="2"/>
      <c r="B206" s="3"/>
      <c r="C206" s="4"/>
      <c r="D206" s="6"/>
      <c r="E206" s="7"/>
      <c r="F206" s="7"/>
    </row>
    <row r="207" spans="1:6" s="19" customFormat="1" x14ac:dyDescent="0.25">
      <c r="A207" s="2"/>
      <c r="B207" s="3"/>
      <c r="C207" s="4"/>
      <c r="D207" s="6"/>
      <c r="E207" s="7"/>
      <c r="F207" s="7"/>
    </row>
    <row r="208" spans="1:6" s="19" customFormat="1" x14ac:dyDescent="0.25">
      <c r="A208" s="2"/>
      <c r="B208" s="3"/>
      <c r="C208" s="4"/>
      <c r="D208" s="6"/>
      <c r="E208" s="7"/>
      <c r="F208" s="7"/>
    </row>
    <row r="209" spans="1:6" s="19" customFormat="1" x14ac:dyDescent="0.25">
      <c r="A209" s="2"/>
      <c r="B209" s="3"/>
      <c r="C209" s="4"/>
      <c r="D209" s="6"/>
      <c r="E209" s="7"/>
      <c r="F209" s="7"/>
    </row>
    <row r="210" spans="1:6" s="19" customFormat="1" ht="18.75" x14ac:dyDescent="0.3">
      <c r="A210" s="130" t="s">
        <v>83</v>
      </c>
      <c r="B210" s="136"/>
      <c r="C210" s="4"/>
      <c r="D210" s="6"/>
      <c r="E210" s="7"/>
      <c r="F210" s="7"/>
    </row>
    <row r="211" spans="1:6" s="19" customFormat="1" x14ac:dyDescent="0.25">
      <c r="A211" s="2"/>
      <c r="B211" s="3"/>
      <c r="C211" s="4"/>
      <c r="D211" s="6"/>
      <c r="E211" s="7"/>
      <c r="F211" s="7"/>
    </row>
    <row r="212" spans="1:6" s="19" customFormat="1" x14ac:dyDescent="0.25">
      <c r="A212" s="22" t="s">
        <v>14</v>
      </c>
      <c r="B212" s="23" t="s">
        <v>17</v>
      </c>
      <c r="C212" s="24"/>
      <c r="D212" s="25"/>
      <c r="E212" s="21"/>
      <c r="F212" s="21">
        <f>F166</f>
        <v>0</v>
      </c>
    </row>
    <row r="213" spans="1:6" s="33" customFormat="1" x14ac:dyDescent="0.25">
      <c r="A213" s="22" t="s">
        <v>81</v>
      </c>
      <c r="B213" s="23" t="s">
        <v>19</v>
      </c>
      <c r="C213" s="24"/>
      <c r="D213" s="25"/>
      <c r="E213" s="21"/>
      <c r="F213" s="21">
        <f>F190</f>
        <v>0</v>
      </c>
    </row>
    <row r="214" spans="1:6" s="19" customFormat="1" ht="15.75" thickBot="1" x14ac:dyDescent="0.3">
      <c r="A214" s="26"/>
      <c r="B214" s="27"/>
      <c r="C214" s="28"/>
      <c r="D214" s="29"/>
      <c r="E214" s="30"/>
      <c r="F214" s="30"/>
    </row>
    <row r="215" spans="1:6" s="19" customFormat="1" ht="16.5" thickTop="1" x14ac:dyDescent="0.25">
      <c r="A215" s="137" t="s">
        <v>20</v>
      </c>
      <c r="B215" s="138"/>
      <c r="C215" s="139"/>
      <c r="D215" s="139"/>
      <c r="E215" s="7"/>
      <c r="F215" s="20">
        <f>SUM(F212:F214)</f>
        <v>0</v>
      </c>
    </row>
    <row r="216" spans="1:6" x14ac:dyDescent="0.25">
      <c r="A216" s="2"/>
      <c r="B216" s="3"/>
      <c r="C216" s="4"/>
      <c r="D216" s="6"/>
      <c r="E216" s="7"/>
      <c r="F216" s="7"/>
    </row>
    <row r="217" spans="1:6" x14ac:dyDescent="0.25">
      <c r="A217" s="2"/>
      <c r="B217" s="3"/>
      <c r="C217" s="4"/>
      <c r="D217" s="6"/>
      <c r="E217" s="7"/>
      <c r="F217" s="7"/>
    </row>
    <row r="218" spans="1:6" s="19" customFormat="1" x14ac:dyDescent="0.25">
      <c r="A218" s="2"/>
      <c r="B218" s="3"/>
      <c r="C218" s="4"/>
      <c r="D218" s="6"/>
      <c r="E218" s="7"/>
      <c r="F218" s="7"/>
    </row>
    <row r="219" spans="1:6" s="19" customFormat="1" x14ac:dyDescent="0.25">
      <c r="A219" s="22"/>
      <c r="B219" s="3"/>
      <c r="C219" s="4"/>
      <c r="D219" s="6"/>
      <c r="E219" s="7"/>
      <c r="F219" s="7"/>
    </row>
    <row r="220" spans="1:6" x14ac:dyDescent="0.25">
      <c r="A220" s="2"/>
      <c r="B220" s="3"/>
      <c r="C220" s="4"/>
      <c r="D220" s="6"/>
      <c r="E220" s="7"/>
      <c r="F220" s="7"/>
    </row>
    <row r="221" spans="1:6" x14ac:dyDescent="0.25">
      <c r="A221" s="2"/>
      <c r="B221" s="3"/>
      <c r="C221" s="4"/>
      <c r="D221" s="6"/>
      <c r="E221" s="7"/>
      <c r="F221" s="7"/>
    </row>
    <row r="222" spans="1:6" x14ac:dyDescent="0.25">
      <c r="A222" s="2"/>
      <c r="B222" s="3"/>
      <c r="C222" s="4"/>
      <c r="D222" s="6"/>
      <c r="E222" s="7"/>
      <c r="F222" s="7"/>
    </row>
    <row r="223" spans="1:6" x14ac:dyDescent="0.25">
      <c r="A223" s="2"/>
      <c r="B223" s="3"/>
      <c r="C223" s="4"/>
      <c r="D223" s="6"/>
      <c r="E223" s="7"/>
      <c r="F223" s="7"/>
    </row>
  </sheetData>
  <mergeCells count="6">
    <mergeCell ref="A210:B210"/>
    <mergeCell ref="A215:D215"/>
    <mergeCell ref="A2:B2"/>
    <mergeCell ref="A166:B166"/>
    <mergeCell ref="A173:B173"/>
    <mergeCell ref="A190:D190"/>
  </mergeCells>
  <hyperlinks>
    <hyperlink ref="B119" r:id="rId1" location="Cevi!A1" display="Dobava in montaža izolirnih cevi:"/>
    <hyperlink ref="A173:B173" r:id="rId2" location="Demontaža!A1" display="V. Demontažna dela"/>
    <hyperlink ref="B4" r:id="rId3" location="SB!A1" display="Dobava in montaža razdelilnika"/>
    <hyperlink ref="B54" r:id="rId4" location="SB!A1" display="Dobava in montaža razdelilnika"/>
    <hyperlink ref="B77" r:id="rId5" location="SB!A1" display="Dobava in montaža razdelilnika"/>
    <hyperlink ref="B112" r:id="rId6" location="Kabli!A1" display="Dobava in  polaganje vodnikov v ometu;  v plošči v izolirnih IPF ceveh; nadometno na kabelskih policah in v izolirnih ceveh na distančnih objemkah v razmerju: (70%/30%/0%)"/>
    <hyperlink ref="B125" r:id="rId7" location="'sti-vtič'!A1"/>
  </hyperlinks>
  <pageMargins left="1.0236220472440944" right="0.59055118110236227" top="0.23622047244094491" bottom="0.78740157480314965" header="1.4566929133858268" footer="0.31496062992125984"/>
  <pageSetup paperSize="9" scale="97" orientation="portrait" horizontalDpi="300" verticalDpi="300" r:id="rId8"/>
  <headerFooter>
    <oddFooter>&amp;C&amp;"BankGothic Lt BT,Light"&amp;9POGLAVJE III / &amp;P</oddFooter>
  </headerFooter>
  <drawing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11"/>
  <sheetViews>
    <sheetView view="pageBreakPreview" topLeftCell="A79" zoomScaleNormal="100" zoomScaleSheetLayoutView="100" workbookViewId="0">
      <selection activeCell="E97" sqref="E97"/>
    </sheetView>
  </sheetViews>
  <sheetFormatPr defaultColWidth="8.85546875" defaultRowHeight="15" x14ac:dyDescent="0.25"/>
  <cols>
    <col min="1" max="1" width="3" style="44" customWidth="1"/>
    <col min="2" max="2" width="45.7109375" style="44" customWidth="1"/>
    <col min="3" max="3" width="4.5703125" style="5" customWidth="1"/>
    <col min="4" max="4" width="6" style="5" customWidth="1"/>
    <col min="5" max="5" width="11.28515625" style="8" customWidth="1"/>
    <col min="6" max="6" width="14.7109375" style="8" customWidth="1"/>
    <col min="7" max="16384" width="8.85546875" style="44"/>
  </cols>
  <sheetData>
    <row r="1" spans="1:6" ht="60" customHeight="1" x14ac:dyDescent="0.25"/>
    <row r="2" spans="1:6" ht="15.75" x14ac:dyDescent="0.25">
      <c r="A2" s="141" t="s">
        <v>155</v>
      </c>
      <c r="B2" s="141"/>
      <c r="C2" s="4"/>
      <c r="D2" s="6"/>
      <c r="E2" s="7"/>
      <c r="F2" s="7"/>
    </row>
    <row r="3" spans="1:6" ht="15.75" x14ac:dyDescent="0.25">
      <c r="A3" s="40"/>
      <c r="B3" s="40"/>
      <c r="C3" s="4"/>
      <c r="D3" s="6"/>
      <c r="E3" s="7"/>
      <c r="F3" s="7"/>
    </row>
    <row r="4" spans="1:6" x14ac:dyDescent="0.25">
      <c r="A4" s="83"/>
      <c r="B4" s="84" t="s">
        <v>154</v>
      </c>
      <c r="C4" s="85"/>
      <c r="D4" s="86"/>
      <c r="E4" s="87"/>
      <c r="F4" s="87"/>
    </row>
    <row r="5" spans="1:6" ht="25.5" x14ac:dyDescent="0.25">
      <c r="A5" s="2">
        <f>COUNT($A$2:A4)+1</f>
        <v>1</v>
      </c>
      <c r="B5" s="3" t="s">
        <v>30</v>
      </c>
      <c r="C5" s="69" t="s">
        <v>5</v>
      </c>
      <c r="D5" s="70">
        <v>1450</v>
      </c>
      <c r="E5" s="71">
        <v>0</v>
      </c>
      <c r="F5" s="71">
        <f t="shared" ref="F5" si="0">D5*E5</f>
        <v>0</v>
      </c>
    </row>
    <row r="6" spans="1:6" x14ac:dyDescent="0.25">
      <c r="A6" s="2"/>
      <c r="B6" s="3"/>
      <c r="C6" s="69"/>
      <c r="D6" s="70"/>
      <c r="E6" s="71"/>
      <c r="F6" s="71"/>
    </row>
    <row r="7" spans="1:6" ht="38.25" x14ac:dyDescent="0.25">
      <c r="A7" s="2">
        <f>COUNT($A$2:A6)+1</f>
        <v>2</v>
      </c>
      <c r="B7" s="3" t="s">
        <v>32</v>
      </c>
      <c r="C7" s="69" t="s">
        <v>3</v>
      </c>
      <c r="D7" s="70">
        <v>80</v>
      </c>
      <c r="E7" s="71">
        <v>0</v>
      </c>
      <c r="F7" s="71">
        <f t="shared" ref="F7" si="1">D7*E7</f>
        <v>0</v>
      </c>
    </row>
    <row r="8" spans="1:6" x14ac:dyDescent="0.25">
      <c r="A8" s="2"/>
      <c r="B8" s="3"/>
      <c r="C8" s="69"/>
      <c r="D8" s="70"/>
      <c r="E8" s="71"/>
      <c r="F8" s="71"/>
    </row>
    <row r="9" spans="1:6" ht="51" x14ac:dyDescent="0.25">
      <c r="A9" s="2">
        <f>COUNT($A$2:A8)+1</f>
        <v>3</v>
      </c>
      <c r="B9" s="3" t="s">
        <v>33</v>
      </c>
      <c r="C9" s="69" t="s">
        <v>3</v>
      </c>
      <c r="D9" s="70">
        <v>1320</v>
      </c>
      <c r="E9" s="71">
        <v>0</v>
      </c>
      <c r="F9" s="71">
        <f t="shared" ref="F9" si="2">D9*E9</f>
        <v>0</v>
      </c>
    </row>
    <row r="10" spans="1:6" x14ac:dyDescent="0.25">
      <c r="A10" s="2"/>
      <c r="B10" s="3"/>
      <c r="C10" s="69"/>
      <c r="D10" s="70"/>
      <c r="E10" s="71"/>
      <c r="F10" s="71"/>
    </row>
    <row r="11" spans="1:6" ht="38.25" x14ac:dyDescent="0.25">
      <c r="A11" s="2">
        <f>COUNT($A$2:A10)+1</f>
        <v>4</v>
      </c>
      <c r="B11" s="3" t="s">
        <v>43</v>
      </c>
      <c r="C11" s="69" t="s">
        <v>3</v>
      </c>
      <c r="D11" s="70">
        <v>10</v>
      </c>
      <c r="E11" s="71">
        <v>0</v>
      </c>
      <c r="F11" s="71">
        <f t="shared" ref="F11" si="3">D11*E11</f>
        <v>0</v>
      </c>
    </row>
    <row r="12" spans="1:6" x14ac:dyDescent="0.25">
      <c r="A12" s="2"/>
      <c r="B12" s="3"/>
      <c r="C12" s="69"/>
      <c r="D12" s="70"/>
      <c r="E12" s="71"/>
      <c r="F12" s="71"/>
    </row>
    <row r="13" spans="1:6" ht="38.25" x14ac:dyDescent="0.25">
      <c r="A13" s="2">
        <f>COUNT($A$2:A12)+1</f>
        <v>5</v>
      </c>
      <c r="B13" s="3" t="s">
        <v>44</v>
      </c>
      <c r="C13" s="69" t="s">
        <v>3</v>
      </c>
      <c r="D13" s="70">
        <v>8</v>
      </c>
      <c r="E13" s="71">
        <v>0</v>
      </c>
      <c r="F13" s="71">
        <f t="shared" ref="F13" si="4">D13*E13</f>
        <v>0</v>
      </c>
    </row>
    <row r="14" spans="1:6" x14ac:dyDescent="0.25">
      <c r="A14" s="2"/>
      <c r="B14" s="3"/>
      <c r="C14" s="69"/>
      <c r="D14" s="70"/>
      <c r="E14" s="71"/>
      <c r="F14" s="71"/>
    </row>
    <row r="15" spans="1:6" x14ac:dyDescent="0.25">
      <c r="A15" s="2"/>
      <c r="B15" s="3"/>
      <c r="C15" s="69"/>
      <c r="D15" s="70"/>
      <c r="E15" s="71"/>
      <c r="F15" s="71"/>
    </row>
    <row r="16" spans="1:6" x14ac:dyDescent="0.25">
      <c r="A16" s="2"/>
      <c r="B16" s="39" t="s">
        <v>156</v>
      </c>
      <c r="C16" s="69"/>
      <c r="D16" s="70"/>
      <c r="E16" s="71"/>
      <c r="F16" s="71"/>
    </row>
    <row r="17" spans="1:6" ht="25.5" x14ac:dyDescent="0.25">
      <c r="A17" s="2">
        <f>COUNT($A$2:A16)+1</f>
        <v>6</v>
      </c>
      <c r="B17" s="3" t="s">
        <v>31</v>
      </c>
      <c r="C17" s="69" t="s">
        <v>5</v>
      </c>
      <c r="D17" s="70">
        <v>400</v>
      </c>
      <c r="E17" s="71">
        <v>0</v>
      </c>
      <c r="F17" s="71">
        <f t="shared" ref="F17" si="5">D17*E17</f>
        <v>0</v>
      </c>
    </row>
    <row r="18" spans="1:6" x14ac:dyDescent="0.25">
      <c r="A18" s="2"/>
      <c r="B18" s="3"/>
      <c r="C18" s="69"/>
      <c r="D18" s="70"/>
      <c r="E18" s="71"/>
      <c r="F18" s="71"/>
    </row>
    <row r="19" spans="1:6" ht="25.5" x14ac:dyDescent="0.25">
      <c r="A19" s="2">
        <f>COUNT($A$2:A18)+1</f>
        <v>7</v>
      </c>
      <c r="B19" s="3" t="s">
        <v>34</v>
      </c>
      <c r="C19" s="69" t="s">
        <v>3</v>
      </c>
      <c r="D19" s="70">
        <v>190</v>
      </c>
      <c r="E19" s="71">
        <v>0</v>
      </c>
      <c r="F19" s="71">
        <f t="shared" ref="F19" si="6">D19*E19</f>
        <v>0</v>
      </c>
    </row>
    <row r="20" spans="1:6" x14ac:dyDescent="0.25">
      <c r="A20" s="2"/>
      <c r="B20" s="3"/>
      <c r="C20" s="69"/>
      <c r="D20" s="70"/>
      <c r="E20" s="71"/>
      <c r="F20" s="71"/>
    </row>
    <row r="21" spans="1:6" ht="25.5" x14ac:dyDescent="0.25">
      <c r="A21" s="2">
        <f>COUNT($A$2:A20)+1</f>
        <v>8</v>
      </c>
      <c r="B21" s="3" t="s">
        <v>35</v>
      </c>
      <c r="C21" s="69" t="s">
        <v>3</v>
      </c>
      <c r="D21" s="70">
        <v>210</v>
      </c>
      <c r="E21" s="71">
        <v>0</v>
      </c>
      <c r="F21" s="71">
        <f t="shared" ref="F21" si="7">D21*E21</f>
        <v>0</v>
      </c>
    </row>
    <row r="22" spans="1:6" x14ac:dyDescent="0.25">
      <c r="A22" s="2"/>
      <c r="B22" s="3"/>
      <c r="C22" s="69"/>
      <c r="D22" s="70"/>
      <c r="E22" s="71"/>
      <c r="F22" s="71"/>
    </row>
    <row r="23" spans="1:6" ht="25.5" x14ac:dyDescent="0.25">
      <c r="A23" s="2">
        <f>COUNT($A$2:A22)+1</f>
        <v>9</v>
      </c>
      <c r="B23" s="3" t="s">
        <v>45</v>
      </c>
      <c r="C23" s="69" t="s">
        <v>5</v>
      </c>
      <c r="D23" s="70">
        <v>140</v>
      </c>
      <c r="E23" s="71">
        <v>0</v>
      </c>
      <c r="F23" s="71">
        <f t="shared" ref="F23" si="8">D23*E23</f>
        <v>0</v>
      </c>
    </row>
    <row r="24" spans="1:6" x14ac:dyDescent="0.25">
      <c r="A24" s="2"/>
      <c r="B24" s="3"/>
      <c r="C24" s="69"/>
      <c r="D24" s="70"/>
      <c r="E24" s="71"/>
      <c r="F24" s="71"/>
    </row>
    <row r="25" spans="1:6" ht="51" x14ac:dyDescent="0.25">
      <c r="A25" s="2">
        <f>COUNT($A$2:A24)+1</f>
        <v>10</v>
      </c>
      <c r="B25" s="3" t="s">
        <v>46</v>
      </c>
      <c r="C25" s="69" t="s">
        <v>5</v>
      </c>
      <c r="D25" s="70">
        <v>140</v>
      </c>
      <c r="E25" s="71">
        <v>0</v>
      </c>
      <c r="F25" s="71">
        <f t="shared" ref="F25" si="9">D25*E25</f>
        <v>0</v>
      </c>
    </row>
    <row r="26" spans="1:6" x14ac:dyDescent="0.25">
      <c r="A26" s="2"/>
      <c r="B26" s="3"/>
      <c r="C26" s="69"/>
      <c r="D26" s="70"/>
      <c r="E26" s="71"/>
      <c r="F26" s="71"/>
    </row>
    <row r="27" spans="1:6" x14ac:dyDescent="0.25">
      <c r="A27" s="2"/>
      <c r="B27" s="39" t="s">
        <v>157</v>
      </c>
      <c r="C27" s="69"/>
      <c r="D27" s="70"/>
      <c r="E27" s="71"/>
      <c r="F27" s="71"/>
    </row>
    <row r="28" spans="1:6" ht="38.25" x14ac:dyDescent="0.25">
      <c r="A28" s="2">
        <f>COUNT($A$2:A27)+1</f>
        <v>11</v>
      </c>
      <c r="B28" s="3" t="s">
        <v>36</v>
      </c>
      <c r="C28" s="69" t="s">
        <v>3</v>
      </c>
      <c r="D28" s="70">
        <v>105</v>
      </c>
      <c r="E28" s="71">
        <v>0</v>
      </c>
      <c r="F28" s="71">
        <f t="shared" ref="F28" si="10">D28*E28</f>
        <v>0</v>
      </c>
    </row>
    <row r="29" spans="1:6" x14ac:dyDescent="0.25">
      <c r="A29" s="2"/>
      <c r="B29" s="3"/>
      <c r="C29" s="69"/>
      <c r="D29" s="70"/>
      <c r="E29" s="71"/>
      <c r="F29" s="71"/>
    </row>
    <row r="30" spans="1:6" ht="38.25" x14ac:dyDescent="0.25">
      <c r="A30" s="2"/>
      <c r="B30" s="3" t="s">
        <v>37</v>
      </c>
      <c r="C30" s="69" t="s">
        <v>3</v>
      </c>
      <c r="D30" s="70">
        <v>18</v>
      </c>
      <c r="E30" s="71">
        <v>0</v>
      </c>
      <c r="F30" s="71">
        <f t="shared" ref="F30" si="11">D30*E30</f>
        <v>0</v>
      </c>
    </row>
    <row r="31" spans="1:6" x14ac:dyDescent="0.25">
      <c r="A31" s="2"/>
      <c r="B31" s="3"/>
      <c r="C31" s="69"/>
      <c r="D31" s="70"/>
      <c r="E31" s="71"/>
      <c r="F31" s="71"/>
    </row>
    <row r="32" spans="1:6" ht="38.25" x14ac:dyDescent="0.25">
      <c r="A32" s="2"/>
      <c r="B32" s="3" t="s">
        <v>38</v>
      </c>
      <c r="C32" s="69" t="s">
        <v>3</v>
      </c>
      <c r="D32" s="70">
        <v>140</v>
      </c>
      <c r="E32" s="71">
        <v>0</v>
      </c>
      <c r="F32" s="71">
        <f t="shared" ref="F32" si="12">D32*E32</f>
        <v>0</v>
      </c>
    </row>
    <row r="33" spans="1:6" x14ac:dyDescent="0.25">
      <c r="A33" s="2"/>
      <c r="B33" s="3"/>
      <c r="C33" s="4"/>
      <c r="D33" s="6"/>
      <c r="E33" s="7"/>
      <c r="F33" s="7"/>
    </row>
    <row r="34" spans="1:6" ht="38.25" x14ac:dyDescent="0.25">
      <c r="A34" s="2">
        <f>COUNT($A$2:A33)+1</f>
        <v>12</v>
      </c>
      <c r="B34" s="3" t="s">
        <v>47</v>
      </c>
      <c r="C34" s="4" t="s">
        <v>3</v>
      </c>
      <c r="D34" s="6">
        <v>85</v>
      </c>
      <c r="E34" s="7">
        <v>0</v>
      </c>
      <c r="F34" s="7">
        <f t="shared" ref="F34" si="13">D34*E34</f>
        <v>0</v>
      </c>
    </row>
    <row r="35" spans="1:6" x14ac:dyDescent="0.25">
      <c r="A35" s="2"/>
      <c r="B35" s="3"/>
      <c r="C35" s="4"/>
      <c r="D35" s="6"/>
      <c r="E35" s="7"/>
      <c r="F35" s="7"/>
    </row>
    <row r="36" spans="1:6" x14ac:dyDescent="0.25">
      <c r="A36" s="2"/>
      <c r="B36" s="39" t="s">
        <v>158</v>
      </c>
      <c r="C36" s="4"/>
      <c r="D36" s="6"/>
      <c r="E36" s="7"/>
      <c r="F36" s="7"/>
    </row>
    <row r="37" spans="1:6" ht="38.25" x14ac:dyDescent="0.25">
      <c r="A37" s="2">
        <f>COUNT($A$2:A36)+1</f>
        <v>13</v>
      </c>
      <c r="B37" s="3" t="s">
        <v>39</v>
      </c>
      <c r="C37" s="4" t="s">
        <v>3</v>
      </c>
      <c r="D37" s="6">
        <v>10</v>
      </c>
      <c r="E37" s="7">
        <v>0</v>
      </c>
      <c r="F37" s="7">
        <f t="shared" ref="F37" si="14">D37*E37</f>
        <v>0</v>
      </c>
    </row>
    <row r="38" spans="1:6" x14ac:dyDescent="0.25">
      <c r="A38" s="2"/>
      <c r="B38" s="3"/>
      <c r="C38" s="4"/>
      <c r="D38" s="6"/>
      <c r="E38" s="7"/>
      <c r="F38" s="7"/>
    </row>
    <row r="39" spans="1:6" ht="38.25" x14ac:dyDescent="0.25">
      <c r="A39" s="2">
        <f>COUNT($A$2:A38)+1</f>
        <v>14</v>
      </c>
      <c r="B39" s="3" t="s">
        <v>40</v>
      </c>
      <c r="C39" s="4" t="s">
        <v>3</v>
      </c>
      <c r="D39" s="6">
        <v>27</v>
      </c>
      <c r="E39" s="7">
        <v>0</v>
      </c>
      <c r="F39" s="7">
        <f t="shared" ref="F39" si="15">D39*E39</f>
        <v>0</v>
      </c>
    </row>
    <row r="40" spans="1:6" x14ac:dyDescent="0.25">
      <c r="A40" s="2"/>
      <c r="B40" s="3"/>
      <c r="C40" s="4"/>
      <c r="D40" s="6"/>
      <c r="E40" s="7"/>
      <c r="F40" s="7"/>
    </row>
    <row r="41" spans="1:6" ht="38.25" x14ac:dyDescent="0.25">
      <c r="A41" s="2">
        <f>COUNT($A$2:A40)+1</f>
        <v>15</v>
      </c>
      <c r="B41" s="16" t="s">
        <v>26</v>
      </c>
      <c r="C41" s="4" t="s">
        <v>3</v>
      </c>
      <c r="D41" s="6">
        <v>37</v>
      </c>
      <c r="E41" s="7">
        <v>0</v>
      </c>
      <c r="F41" s="7">
        <f t="shared" ref="F41" si="16">D41*E41</f>
        <v>0</v>
      </c>
    </row>
    <row r="42" spans="1:6" x14ac:dyDescent="0.25">
      <c r="A42" s="2"/>
      <c r="B42" s="16"/>
      <c r="C42" s="4"/>
      <c r="D42" s="6"/>
      <c r="E42" s="7"/>
      <c r="F42" s="7"/>
    </row>
    <row r="43" spans="1:6" ht="38.25" x14ac:dyDescent="0.25">
      <c r="A43" s="2">
        <f>COUNT($A$2:A42)+1</f>
        <v>16</v>
      </c>
      <c r="B43" s="16" t="s">
        <v>54</v>
      </c>
      <c r="C43" s="4" t="s">
        <v>3</v>
      </c>
      <c r="D43" s="6">
        <v>2</v>
      </c>
      <c r="E43" s="7">
        <v>0</v>
      </c>
      <c r="F43" s="7">
        <f t="shared" ref="F43" si="17">D43*E43</f>
        <v>0</v>
      </c>
    </row>
    <row r="44" spans="1:6" x14ac:dyDescent="0.25">
      <c r="A44" s="2"/>
      <c r="B44" s="39"/>
      <c r="C44" s="4"/>
      <c r="D44" s="6"/>
      <c r="E44" s="7"/>
      <c r="F44" s="7"/>
    </row>
    <row r="45" spans="1:6" x14ac:dyDescent="0.25">
      <c r="A45" s="2"/>
      <c r="B45" s="39" t="s">
        <v>159</v>
      </c>
      <c r="C45" s="4"/>
      <c r="D45" s="6"/>
      <c r="E45" s="7"/>
      <c r="F45" s="7"/>
    </row>
    <row r="46" spans="1:6" x14ac:dyDescent="0.25">
      <c r="A46" s="2">
        <f>COUNT($A$2:A45)+1</f>
        <v>17</v>
      </c>
      <c r="B46" s="3" t="s">
        <v>41</v>
      </c>
      <c r="C46" s="4" t="s">
        <v>5</v>
      </c>
      <c r="D46" s="6">
        <v>110</v>
      </c>
      <c r="E46" s="7">
        <v>0</v>
      </c>
      <c r="F46" s="7">
        <f t="shared" ref="F46" si="18">D46*E46</f>
        <v>0</v>
      </c>
    </row>
    <row r="47" spans="1:6" x14ac:dyDescent="0.25">
      <c r="A47" s="2"/>
      <c r="B47" s="3"/>
      <c r="C47" s="4"/>
      <c r="D47" s="6"/>
      <c r="E47" s="7"/>
      <c r="F47" s="7"/>
    </row>
    <row r="48" spans="1:6" ht="25.5" x14ac:dyDescent="0.25">
      <c r="A48" s="2">
        <f>COUNT($A$2:A47)+1</f>
        <v>18</v>
      </c>
      <c r="B48" s="3" t="s">
        <v>42</v>
      </c>
      <c r="C48" s="4" t="s">
        <v>5</v>
      </c>
      <c r="D48" s="6">
        <v>690</v>
      </c>
      <c r="E48" s="7">
        <v>0</v>
      </c>
      <c r="F48" s="7">
        <f t="shared" ref="F48" si="19">D48*E48</f>
        <v>0</v>
      </c>
    </row>
    <row r="49" spans="1:6" x14ac:dyDescent="0.25">
      <c r="A49" s="2"/>
      <c r="B49" s="3"/>
      <c r="C49" s="4"/>
      <c r="D49" s="6"/>
      <c r="E49" s="7"/>
      <c r="F49" s="7"/>
    </row>
    <row r="50" spans="1:6" ht="38.25" x14ac:dyDescent="0.25">
      <c r="A50" s="2">
        <f>COUNT($A$2:A49)+1</f>
        <v>19</v>
      </c>
      <c r="B50" s="3" t="s">
        <v>49</v>
      </c>
      <c r="C50" s="4" t="s">
        <v>5</v>
      </c>
      <c r="D50" s="6">
        <v>670</v>
      </c>
      <c r="E50" s="7">
        <v>0</v>
      </c>
      <c r="F50" s="7">
        <f t="shared" ref="F50" si="20">D50*E50</f>
        <v>0</v>
      </c>
    </row>
    <row r="51" spans="1:6" x14ac:dyDescent="0.25">
      <c r="A51" s="2"/>
      <c r="B51" s="3"/>
      <c r="C51" s="4"/>
      <c r="D51" s="6"/>
      <c r="E51" s="7"/>
      <c r="F51" s="7"/>
    </row>
    <row r="52" spans="1:6" ht="51" x14ac:dyDescent="0.25">
      <c r="A52" s="2">
        <f>COUNT($A$2:A51)+1</f>
        <v>20</v>
      </c>
      <c r="B52" s="3" t="s">
        <v>50</v>
      </c>
      <c r="C52" s="4" t="s">
        <v>5</v>
      </c>
      <c r="D52" s="6">
        <v>20</v>
      </c>
      <c r="E52" s="7">
        <v>0</v>
      </c>
      <c r="F52" s="7">
        <f t="shared" ref="F52" si="21">D52*E52</f>
        <v>0</v>
      </c>
    </row>
    <row r="53" spans="1:6" x14ac:dyDescent="0.25">
      <c r="A53" s="2"/>
      <c r="B53" s="3"/>
      <c r="C53" s="4"/>
      <c r="D53" s="6"/>
      <c r="E53" s="7"/>
      <c r="F53" s="7"/>
    </row>
    <row r="54" spans="1:6" ht="51" x14ac:dyDescent="0.25">
      <c r="A54" s="2">
        <f>COUNT($A$2:A53)+1</f>
        <v>21</v>
      </c>
      <c r="B54" s="3" t="s">
        <v>52</v>
      </c>
      <c r="C54" s="4" t="s">
        <v>51</v>
      </c>
      <c r="D54" s="6">
        <v>30</v>
      </c>
      <c r="E54" s="7">
        <v>0</v>
      </c>
      <c r="F54" s="7">
        <f t="shared" ref="F54" si="22">D54*E54</f>
        <v>0</v>
      </c>
    </row>
    <row r="55" spans="1:6" x14ac:dyDescent="0.25">
      <c r="A55" s="2"/>
      <c r="B55" s="3"/>
      <c r="C55" s="4"/>
      <c r="D55" s="6"/>
      <c r="E55" s="7"/>
      <c r="F55" s="7"/>
    </row>
    <row r="56" spans="1:6" ht="51" x14ac:dyDescent="0.25">
      <c r="A56" s="2">
        <f>COUNT($A$2:A55)+1</f>
        <v>22</v>
      </c>
      <c r="B56" s="3" t="s">
        <v>53</v>
      </c>
      <c r="C56" s="4" t="s">
        <v>51</v>
      </c>
      <c r="D56" s="6">
        <v>48</v>
      </c>
      <c r="E56" s="7">
        <v>0</v>
      </c>
      <c r="F56" s="7">
        <f t="shared" ref="F56" si="23">D56*E56</f>
        <v>0</v>
      </c>
    </row>
    <row r="57" spans="1:6" x14ac:dyDescent="0.25">
      <c r="A57" s="2"/>
      <c r="B57" s="3"/>
      <c r="C57" s="4"/>
      <c r="D57" s="6"/>
      <c r="E57" s="7"/>
      <c r="F57" s="7"/>
    </row>
    <row r="58" spans="1:6" x14ac:dyDescent="0.25">
      <c r="A58" s="2"/>
      <c r="B58" s="39" t="s">
        <v>160</v>
      </c>
      <c r="C58" s="4"/>
      <c r="D58" s="6"/>
      <c r="E58" s="7"/>
      <c r="F58" s="7"/>
    </row>
    <row r="59" spans="1:6" x14ac:dyDescent="0.25">
      <c r="A59" s="2"/>
      <c r="B59" s="39"/>
      <c r="C59" s="4"/>
      <c r="D59" s="6"/>
      <c r="E59" s="7"/>
      <c r="F59" s="7"/>
    </row>
    <row r="60" spans="1:6" ht="51" x14ac:dyDescent="0.25">
      <c r="A60" s="2">
        <f>COUNT($A$2:A59)+1</f>
        <v>23</v>
      </c>
      <c r="B60" s="3" t="s">
        <v>61</v>
      </c>
      <c r="C60" s="69"/>
      <c r="D60" s="70"/>
      <c r="E60" s="71"/>
      <c r="F60" s="71"/>
    </row>
    <row r="61" spans="1:6" x14ac:dyDescent="0.25">
      <c r="A61" s="2"/>
      <c r="B61" s="3" t="s">
        <v>62</v>
      </c>
      <c r="C61" s="69" t="s">
        <v>5</v>
      </c>
      <c r="D61" s="70">
        <v>320</v>
      </c>
      <c r="E61" s="71">
        <v>0</v>
      </c>
      <c r="F61" s="71">
        <f t="shared" ref="F61:F62" si="24">D61*E61</f>
        <v>0</v>
      </c>
    </row>
    <row r="62" spans="1:6" x14ac:dyDescent="0.25">
      <c r="A62" s="2"/>
      <c r="B62" s="3" t="s">
        <v>63</v>
      </c>
      <c r="C62" s="69" t="s">
        <v>5</v>
      </c>
      <c r="D62" s="70">
        <v>220</v>
      </c>
      <c r="E62" s="71">
        <v>0</v>
      </c>
      <c r="F62" s="71">
        <f t="shared" si="24"/>
        <v>0</v>
      </c>
    </row>
    <row r="63" spans="1:6" x14ac:dyDescent="0.25">
      <c r="A63" s="2"/>
      <c r="B63" s="3"/>
      <c r="C63" s="69"/>
      <c r="D63" s="70"/>
      <c r="E63" s="71"/>
      <c r="F63" s="71"/>
    </row>
    <row r="64" spans="1:6" ht="38.25" x14ac:dyDescent="0.25">
      <c r="A64" s="2">
        <f>COUNT($A$2:A63)+1</f>
        <v>24</v>
      </c>
      <c r="B64" s="3" t="s">
        <v>64</v>
      </c>
      <c r="C64" s="69" t="s">
        <v>3</v>
      </c>
      <c r="D64" s="70">
        <v>2</v>
      </c>
      <c r="E64" s="71">
        <v>0</v>
      </c>
      <c r="F64" s="71">
        <f t="shared" ref="F64" si="25">D64*E64</f>
        <v>0</v>
      </c>
    </row>
    <row r="65" spans="1:6" x14ac:dyDescent="0.25">
      <c r="A65" s="2"/>
      <c r="B65" s="3"/>
      <c r="C65" s="69"/>
      <c r="D65" s="70"/>
      <c r="E65" s="71"/>
      <c r="F65" s="71"/>
    </row>
    <row r="66" spans="1:6" ht="38.25" x14ac:dyDescent="0.25">
      <c r="A66" s="2">
        <f>COUNT($A$2:A65)+1</f>
        <v>25</v>
      </c>
      <c r="B66" s="3" t="s">
        <v>65</v>
      </c>
      <c r="C66" s="69"/>
      <c r="D66" s="70"/>
      <c r="E66" s="71"/>
      <c r="F66" s="71"/>
    </row>
    <row r="67" spans="1:6" x14ac:dyDescent="0.25">
      <c r="A67" s="2"/>
      <c r="B67" s="3" t="s">
        <v>66</v>
      </c>
      <c r="C67" s="69" t="s">
        <v>3</v>
      </c>
      <c r="D67" s="70">
        <v>52</v>
      </c>
      <c r="E67" s="71">
        <v>0</v>
      </c>
      <c r="F67" s="71">
        <f t="shared" ref="F67:F68" si="26">D67*E67</f>
        <v>0</v>
      </c>
    </row>
    <row r="68" spans="1:6" x14ac:dyDescent="0.25">
      <c r="A68" s="2"/>
      <c r="B68" s="3" t="s">
        <v>67</v>
      </c>
      <c r="C68" s="69" t="s">
        <v>3</v>
      </c>
      <c r="D68" s="70">
        <v>4</v>
      </c>
      <c r="E68" s="71">
        <v>0</v>
      </c>
      <c r="F68" s="71">
        <f t="shared" si="26"/>
        <v>0</v>
      </c>
    </row>
    <row r="69" spans="1:6" x14ac:dyDescent="0.25">
      <c r="A69" s="2"/>
      <c r="B69" s="3"/>
      <c r="C69" s="69"/>
      <c r="D69" s="70"/>
      <c r="E69" s="71"/>
      <c r="F69" s="71"/>
    </row>
    <row r="70" spans="1:6" ht="25.5" x14ac:dyDescent="0.25">
      <c r="A70" s="2">
        <f>COUNT($A$2:A62)+1</f>
        <v>24</v>
      </c>
      <c r="B70" s="3" t="s">
        <v>48</v>
      </c>
      <c r="C70" s="69" t="s">
        <v>6</v>
      </c>
      <c r="D70" s="70">
        <v>1</v>
      </c>
      <c r="E70" s="71">
        <v>0</v>
      </c>
      <c r="F70" s="71">
        <f t="shared" ref="F70" si="27">D70*E70</f>
        <v>0</v>
      </c>
    </row>
    <row r="71" spans="1:6" x14ac:dyDescent="0.25">
      <c r="A71" s="2"/>
      <c r="B71" s="3"/>
      <c r="C71" s="69"/>
      <c r="D71" s="70"/>
      <c r="E71" s="71"/>
      <c r="F71" s="71"/>
    </row>
    <row r="72" spans="1:6" x14ac:dyDescent="0.25">
      <c r="A72" s="2">
        <f>COUNT($A$2:A71)+1</f>
        <v>27</v>
      </c>
      <c r="B72" s="3" t="s">
        <v>12</v>
      </c>
      <c r="C72" s="69" t="s">
        <v>6</v>
      </c>
      <c r="D72" s="70">
        <v>1</v>
      </c>
      <c r="E72" s="71">
        <v>0</v>
      </c>
      <c r="F72" s="71">
        <f t="shared" ref="F72" si="28">D72*E72</f>
        <v>0</v>
      </c>
    </row>
    <row r="73" spans="1:6" x14ac:dyDescent="0.25">
      <c r="A73" s="2"/>
      <c r="B73" s="3"/>
      <c r="C73" s="69"/>
      <c r="D73" s="70"/>
      <c r="E73" s="71"/>
      <c r="F73" s="71"/>
    </row>
    <row r="74" spans="1:6" ht="25.5" x14ac:dyDescent="0.25">
      <c r="A74" s="2">
        <f>COUNT($A$2:A73)+1</f>
        <v>28</v>
      </c>
      <c r="B74" s="3" t="s">
        <v>55</v>
      </c>
      <c r="C74" s="69"/>
      <c r="D74" s="99">
        <v>0.1</v>
      </c>
      <c r="E74" s="71"/>
      <c r="F74" s="71">
        <f>SUM(F2:F73)*D74</f>
        <v>0</v>
      </c>
    </row>
    <row r="75" spans="1:6" x14ac:dyDescent="0.25">
      <c r="A75" s="2"/>
      <c r="B75" s="3"/>
      <c r="C75" s="69"/>
      <c r="D75" s="70"/>
      <c r="E75" s="71"/>
      <c r="F75" s="71"/>
    </row>
    <row r="76" spans="1:6" x14ac:dyDescent="0.25">
      <c r="A76" s="2">
        <f>COUNT($A$2:A75)+1</f>
        <v>29</v>
      </c>
      <c r="B76" s="3" t="s">
        <v>10</v>
      </c>
      <c r="C76" s="69"/>
      <c r="D76" s="99">
        <v>0.05</v>
      </c>
      <c r="E76" s="71"/>
      <c r="F76" s="71">
        <f>SUM(F5:F73)*D76</f>
        <v>0</v>
      </c>
    </row>
    <row r="77" spans="1:6" x14ac:dyDescent="0.25">
      <c r="A77" s="2"/>
      <c r="B77" s="3"/>
      <c r="C77" s="69"/>
      <c r="D77" s="99"/>
      <c r="E77" s="71"/>
      <c r="F77" s="71"/>
    </row>
    <row r="78" spans="1:6" ht="25.5" x14ac:dyDescent="0.25">
      <c r="A78" s="2">
        <f>COUNT($A$2:A77)+1</f>
        <v>30</v>
      </c>
      <c r="B78" s="3" t="s">
        <v>29</v>
      </c>
      <c r="C78" s="69" t="s">
        <v>6</v>
      </c>
      <c r="D78" s="70">
        <v>1</v>
      </c>
      <c r="E78" s="71">
        <v>0</v>
      </c>
      <c r="F78" s="71">
        <f t="shared" ref="F78" si="29">D78*E78</f>
        <v>0</v>
      </c>
    </row>
    <row r="79" spans="1:6" x14ac:dyDescent="0.25">
      <c r="A79" s="11"/>
      <c r="B79" s="12"/>
      <c r="C79" s="13"/>
      <c r="D79" s="14"/>
      <c r="E79" s="15"/>
      <c r="F79" s="15"/>
    </row>
    <row r="80" spans="1:6" ht="15.75" x14ac:dyDescent="0.25">
      <c r="A80" s="143" t="s">
        <v>11</v>
      </c>
      <c r="B80" s="143"/>
      <c r="C80" s="143"/>
      <c r="D80" s="143"/>
      <c r="E80" s="7"/>
      <c r="F80" s="20">
        <f>SUM(F2:F79)</f>
        <v>0</v>
      </c>
    </row>
    <row r="81" spans="1:6" x14ac:dyDescent="0.25">
      <c r="A81" s="2"/>
      <c r="B81" s="3"/>
      <c r="C81" s="4"/>
      <c r="D81" s="6"/>
      <c r="E81" s="7"/>
      <c r="F81" s="7"/>
    </row>
    <row r="82" spans="1:6" x14ac:dyDescent="0.25">
      <c r="A82" s="57"/>
      <c r="B82" s="58"/>
      <c r="C82" s="50"/>
      <c r="D82" s="51"/>
      <c r="E82" s="59"/>
      <c r="F82" s="59"/>
    </row>
    <row r="83" spans="1:6" x14ac:dyDescent="0.25">
      <c r="A83" s="57"/>
      <c r="B83" s="58"/>
      <c r="C83" s="50"/>
      <c r="D83" s="51"/>
      <c r="E83" s="59"/>
      <c r="F83" s="59"/>
    </row>
    <row r="84" spans="1:6" x14ac:dyDescent="0.25">
      <c r="A84" s="57"/>
      <c r="B84" s="58"/>
      <c r="C84" s="50"/>
      <c r="D84" s="51"/>
      <c r="E84" s="59"/>
      <c r="F84" s="59"/>
    </row>
    <row r="85" spans="1:6" x14ac:dyDescent="0.25">
      <c r="A85" s="2"/>
      <c r="B85" s="3"/>
      <c r="C85" s="4"/>
      <c r="D85" s="6"/>
      <c r="E85" s="7"/>
      <c r="F85" s="7"/>
    </row>
    <row r="86" spans="1:6" ht="15.75" x14ac:dyDescent="0.25">
      <c r="A86" s="141" t="s">
        <v>76</v>
      </c>
      <c r="B86" s="142"/>
      <c r="C86" s="4"/>
      <c r="D86" s="6"/>
      <c r="E86" s="7"/>
      <c r="F86" s="7"/>
    </row>
    <row r="87" spans="1:6" x14ac:dyDescent="0.25">
      <c r="A87" s="2"/>
      <c r="B87" s="3"/>
      <c r="C87" s="4"/>
      <c r="D87" s="6"/>
      <c r="E87" s="7"/>
      <c r="F87" s="7"/>
    </row>
    <row r="88" spans="1:6" ht="25.5" x14ac:dyDescent="0.25">
      <c r="A88" s="2">
        <f>COUNT($A$86:A87)+1</f>
        <v>1</v>
      </c>
      <c r="B88" s="3" t="s">
        <v>56</v>
      </c>
      <c r="C88" s="4"/>
      <c r="D88" s="6"/>
      <c r="E88" s="7"/>
      <c r="F88" s="7"/>
    </row>
    <row r="89" spans="1:6" x14ac:dyDescent="0.25">
      <c r="A89" s="2"/>
      <c r="B89" s="3" t="s">
        <v>57</v>
      </c>
      <c r="C89" s="69" t="s">
        <v>5</v>
      </c>
      <c r="D89" s="70">
        <v>450</v>
      </c>
      <c r="E89" s="71">
        <v>0</v>
      </c>
      <c r="F89" s="71">
        <f t="shared" ref="F89" si="30">D89*E89</f>
        <v>0</v>
      </c>
    </row>
    <row r="90" spans="1:6" x14ac:dyDescent="0.25">
      <c r="A90" s="2"/>
      <c r="B90" s="3"/>
      <c r="C90" s="69"/>
      <c r="D90" s="70"/>
      <c r="E90" s="71"/>
      <c r="F90" s="71"/>
    </row>
    <row r="91" spans="1:6" ht="25.5" x14ac:dyDescent="0.25">
      <c r="A91" s="2">
        <f>COUNT($A$86:A90)+1</f>
        <v>2</v>
      </c>
      <c r="B91" s="3" t="s">
        <v>59</v>
      </c>
      <c r="C91" s="69"/>
      <c r="D91" s="70"/>
      <c r="E91" s="71"/>
      <c r="F91" s="71"/>
    </row>
    <row r="92" spans="1:6" x14ac:dyDescent="0.25">
      <c r="A92" s="2"/>
      <c r="B92" s="3" t="s">
        <v>58</v>
      </c>
      <c r="C92" s="69" t="s">
        <v>3</v>
      </c>
      <c r="D92" s="70">
        <v>400</v>
      </c>
      <c r="E92" s="71">
        <v>0</v>
      </c>
      <c r="F92" s="71">
        <f t="shared" ref="F92" si="31">D92*E92</f>
        <v>0</v>
      </c>
    </row>
    <row r="93" spans="1:6" x14ac:dyDescent="0.25">
      <c r="A93" s="2"/>
      <c r="B93" s="3"/>
      <c r="C93" s="69"/>
      <c r="D93" s="70"/>
      <c r="E93" s="71"/>
      <c r="F93" s="71"/>
    </row>
    <row r="94" spans="1:6" ht="25.5" x14ac:dyDescent="0.25">
      <c r="A94" s="2">
        <f>COUNT($A$86:A93)+1</f>
        <v>3</v>
      </c>
      <c r="B94" s="3" t="s">
        <v>60</v>
      </c>
      <c r="C94" s="69" t="s">
        <v>6</v>
      </c>
      <c r="D94" s="70">
        <v>1</v>
      </c>
      <c r="E94" s="71">
        <v>0</v>
      </c>
      <c r="F94" s="71">
        <f t="shared" ref="F94" si="32">D94*E94</f>
        <v>0</v>
      </c>
    </row>
    <row r="95" spans="1:6" x14ac:dyDescent="0.25">
      <c r="A95" s="2"/>
      <c r="B95" s="3"/>
      <c r="C95" s="69"/>
      <c r="D95" s="70"/>
      <c r="E95" s="71"/>
      <c r="F95" s="71"/>
    </row>
    <row r="96" spans="1:6" x14ac:dyDescent="0.25">
      <c r="A96" s="11"/>
      <c r="B96" s="12"/>
      <c r="C96" s="13"/>
      <c r="D96" s="14"/>
      <c r="E96" s="15"/>
      <c r="F96" s="15"/>
    </row>
    <row r="97" spans="1:6" ht="15.75" x14ac:dyDescent="0.25">
      <c r="A97" s="143" t="s">
        <v>77</v>
      </c>
      <c r="B97" s="144"/>
      <c r="C97" s="145"/>
      <c r="D97" s="145"/>
      <c r="E97" s="7"/>
      <c r="F97" s="20">
        <f>SUM(F86:F96)</f>
        <v>0</v>
      </c>
    </row>
    <row r="98" spans="1:6" x14ac:dyDescent="0.25">
      <c r="A98" s="2"/>
      <c r="B98" s="3"/>
      <c r="C98" s="4"/>
      <c r="D98" s="6"/>
      <c r="E98" s="7"/>
      <c r="F98" s="7"/>
    </row>
    <row r="99" spans="1:6" x14ac:dyDescent="0.25">
      <c r="A99" s="2"/>
      <c r="B99" s="3"/>
      <c r="C99" s="4"/>
      <c r="D99" s="6"/>
      <c r="E99" s="7"/>
      <c r="F99" s="7"/>
    </row>
    <row r="100" spans="1:6" x14ac:dyDescent="0.25">
      <c r="A100" s="2"/>
      <c r="B100" s="3"/>
      <c r="C100" s="4"/>
      <c r="D100" s="6"/>
      <c r="E100" s="7"/>
      <c r="F100" s="7"/>
    </row>
    <row r="101" spans="1:6" x14ac:dyDescent="0.25">
      <c r="A101" s="2"/>
      <c r="B101" s="3"/>
      <c r="C101" s="4"/>
      <c r="D101" s="6"/>
      <c r="E101" s="7"/>
      <c r="F101" s="7"/>
    </row>
    <row r="102" spans="1:6" x14ac:dyDescent="0.25">
      <c r="A102" s="2"/>
      <c r="B102" s="3"/>
      <c r="C102" s="4"/>
      <c r="D102" s="6"/>
      <c r="E102" s="7"/>
      <c r="F102" s="7"/>
    </row>
    <row r="103" spans="1:6" ht="18.75" x14ac:dyDescent="0.3">
      <c r="A103" s="130" t="s">
        <v>82</v>
      </c>
      <c r="B103" s="136"/>
      <c r="C103" s="4"/>
      <c r="D103" s="6"/>
      <c r="E103" s="7"/>
      <c r="F103" s="7"/>
    </row>
    <row r="104" spans="1:6" x14ac:dyDescent="0.25">
      <c r="A104" s="2"/>
      <c r="B104" s="3"/>
      <c r="C104" s="4"/>
      <c r="D104" s="6"/>
      <c r="E104" s="7"/>
      <c r="F104" s="7"/>
    </row>
    <row r="105" spans="1:6" x14ac:dyDescent="0.25">
      <c r="A105" s="22" t="s">
        <v>15</v>
      </c>
      <c r="B105" s="23" t="s">
        <v>18</v>
      </c>
      <c r="C105" s="24"/>
      <c r="D105" s="25"/>
      <c r="E105" s="21"/>
      <c r="F105" s="21">
        <f>F80</f>
        <v>0</v>
      </c>
    </row>
    <row r="106" spans="1:6" x14ac:dyDescent="0.25">
      <c r="A106" s="22" t="s">
        <v>78</v>
      </c>
      <c r="B106" s="23" t="s">
        <v>79</v>
      </c>
      <c r="C106" s="24"/>
      <c r="D106" s="25"/>
      <c r="E106" s="21"/>
      <c r="F106" s="21">
        <f>F97</f>
        <v>0</v>
      </c>
    </row>
    <row r="107" spans="1:6" ht="15.75" thickBot="1" x14ac:dyDescent="0.3">
      <c r="A107" s="26"/>
      <c r="B107" s="27"/>
      <c r="C107" s="28"/>
      <c r="D107" s="29"/>
      <c r="E107" s="30"/>
      <c r="F107" s="30"/>
    </row>
    <row r="108" spans="1:6" ht="16.5" thickTop="1" x14ac:dyDescent="0.25">
      <c r="A108" s="137" t="s">
        <v>20</v>
      </c>
      <c r="B108" s="138"/>
      <c r="C108" s="139"/>
      <c r="D108" s="139"/>
      <c r="E108" s="7"/>
      <c r="F108" s="20">
        <f>SUM(F105:F107)</f>
        <v>0</v>
      </c>
    </row>
    <row r="109" spans="1:6" x14ac:dyDescent="0.25">
      <c r="A109" s="2"/>
      <c r="B109" s="3"/>
      <c r="C109" s="4"/>
      <c r="D109" s="6"/>
      <c r="E109" s="7"/>
      <c r="F109" s="7"/>
    </row>
    <row r="110" spans="1:6" x14ac:dyDescent="0.25">
      <c r="A110" s="2"/>
      <c r="B110" s="3"/>
      <c r="C110" s="4"/>
      <c r="D110" s="6"/>
      <c r="E110" s="7"/>
      <c r="F110" s="7"/>
    </row>
    <row r="111" spans="1:6" x14ac:dyDescent="0.25">
      <c r="A111" s="2"/>
      <c r="B111" s="3"/>
      <c r="C111" s="4"/>
      <c r="D111" s="6"/>
      <c r="E111" s="7"/>
      <c r="F111" s="7"/>
    </row>
  </sheetData>
  <mergeCells count="6">
    <mergeCell ref="A103:B103"/>
    <mergeCell ref="A108:D108"/>
    <mergeCell ref="A2:B2"/>
    <mergeCell ref="A80:D80"/>
    <mergeCell ref="A86:B86"/>
    <mergeCell ref="A97:D97"/>
  </mergeCells>
  <hyperlinks>
    <hyperlink ref="A86:B86" r:id="rId1" location="Demontaža!A1" display="V. Demontažna dela"/>
    <hyperlink ref="A2:B2" r:id="rId2" location="STR!A1" display="III. Strelovodna inštalacija"/>
  </hyperlinks>
  <pageMargins left="1.0236220472440944" right="0.59055118110236227" top="0.23622047244094491" bottom="0.78740157480314965" header="1.4566929133858268" footer="0.31496062992125984"/>
  <pageSetup paperSize="9" scale="97" orientation="portrait" horizontalDpi="300" verticalDpi="300" r:id="rId3"/>
  <headerFooter>
    <oddFooter>&amp;C&amp;"BankGothic Lt BT,Light"&amp;9POGLAVJE III / &amp;P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6"/>
  <sheetViews>
    <sheetView view="pageBreakPreview" zoomScaleNormal="100" zoomScaleSheetLayoutView="100" workbookViewId="0">
      <selection activeCell="E11" sqref="E11"/>
    </sheetView>
  </sheetViews>
  <sheetFormatPr defaultColWidth="8.85546875" defaultRowHeight="15" x14ac:dyDescent="0.25"/>
  <cols>
    <col min="1" max="1" width="3" style="66" customWidth="1"/>
    <col min="2" max="2" width="46.7109375" style="66" customWidth="1"/>
    <col min="3" max="3" width="10.7109375" style="5" customWidth="1"/>
    <col min="4" max="4" width="5.7109375" style="5" customWidth="1"/>
    <col min="5" max="5" width="11.28515625" style="8" customWidth="1"/>
    <col min="6" max="6" width="14.7109375" style="8" customWidth="1"/>
    <col min="7" max="16384" width="8.85546875" style="66"/>
  </cols>
  <sheetData>
    <row r="1" spans="1:7" ht="60.4" customHeight="1" x14ac:dyDescent="0.25"/>
    <row r="2" spans="1:7" ht="33" customHeight="1" x14ac:dyDescent="0.25">
      <c r="A2" s="146" t="s">
        <v>170</v>
      </c>
      <c r="B2" s="146"/>
      <c r="C2" s="80" t="s">
        <v>150</v>
      </c>
      <c r="D2" s="81" t="s">
        <v>149</v>
      </c>
      <c r="E2" s="82" t="s">
        <v>151</v>
      </c>
      <c r="F2" s="82" t="s">
        <v>152</v>
      </c>
    </row>
    <row r="3" spans="1:7" ht="15.75" x14ac:dyDescent="0.25">
      <c r="A3" s="67"/>
      <c r="B3" s="67"/>
      <c r="C3" s="4"/>
      <c r="D3" s="6"/>
      <c r="E3" s="7"/>
      <c r="F3" s="7"/>
    </row>
    <row r="4" spans="1:7" s="119" customFormat="1" ht="118.5" thickBot="1" x14ac:dyDescent="0.3">
      <c r="A4" s="112" t="s">
        <v>179</v>
      </c>
      <c r="B4" s="113" t="s">
        <v>189</v>
      </c>
      <c r="C4" s="114"/>
      <c r="D4" s="115"/>
      <c r="E4" s="116"/>
      <c r="F4" s="117"/>
      <c r="G4" s="118"/>
    </row>
    <row r="5" spans="1:7" s="119" customFormat="1" ht="39" thickBot="1" x14ac:dyDescent="0.3">
      <c r="A5" s="120"/>
      <c r="B5" s="126" t="s">
        <v>180</v>
      </c>
      <c r="C5" s="121">
        <v>40</v>
      </c>
      <c r="D5" s="122" t="s">
        <v>51</v>
      </c>
      <c r="E5" s="123">
        <v>0</v>
      </c>
      <c r="F5" s="124">
        <f>C5*E5</f>
        <v>0</v>
      </c>
      <c r="G5" s="125"/>
    </row>
    <row r="6" spans="1:7" s="119" customFormat="1" ht="26.25" thickBot="1" x14ac:dyDescent="0.3">
      <c r="A6" s="120"/>
      <c r="B6" s="126" t="s">
        <v>182</v>
      </c>
      <c r="C6" s="121">
        <v>2023</v>
      </c>
      <c r="D6" s="122" t="s">
        <v>51</v>
      </c>
      <c r="E6" s="123">
        <v>0</v>
      </c>
      <c r="F6" s="124">
        <f>C6*E6</f>
        <v>0</v>
      </c>
      <c r="G6" s="125"/>
    </row>
    <row r="7" spans="1:7" s="119" customFormat="1" ht="64.150000000000006" customHeight="1" thickBot="1" x14ac:dyDescent="0.3">
      <c r="A7" s="120"/>
      <c r="B7" s="126" t="s">
        <v>183</v>
      </c>
      <c r="C7" s="121">
        <v>2023</v>
      </c>
      <c r="D7" s="122" t="s">
        <v>51</v>
      </c>
      <c r="E7" s="123">
        <v>0</v>
      </c>
      <c r="F7" s="124">
        <f>C7*E7</f>
        <v>0</v>
      </c>
      <c r="G7" s="125"/>
    </row>
    <row r="8" spans="1:7" s="119" customFormat="1" ht="62.45" customHeight="1" thickBot="1" x14ac:dyDescent="0.3">
      <c r="A8" s="120"/>
      <c r="B8" s="126" t="s">
        <v>184</v>
      </c>
      <c r="C8" s="121">
        <v>2023</v>
      </c>
      <c r="D8" s="122" t="s">
        <v>51</v>
      </c>
      <c r="E8" s="123">
        <v>0</v>
      </c>
      <c r="F8" s="124">
        <f>C8*E8</f>
        <v>0</v>
      </c>
      <c r="G8" s="125"/>
    </row>
    <row r="9" spans="1:7" ht="15.75" thickBot="1" x14ac:dyDescent="0.3">
      <c r="A9" s="2"/>
      <c r="B9" s="3"/>
      <c r="C9" s="4"/>
      <c r="D9" s="6"/>
      <c r="E9" s="7"/>
      <c r="F9" s="7"/>
    </row>
    <row r="10" spans="1:7" ht="26.25" thickBot="1" x14ac:dyDescent="0.3">
      <c r="A10" s="74">
        <v>2</v>
      </c>
      <c r="B10" s="75" t="s">
        <v>185</v>
      </c>
      <c r="C10" s="76" t="s">
        <v>186</v>
      </c>
      <c r="D10" s="77" t="s">
        <v>187</v>
      </c>
      <c r="E10" s="72">
        <v>0</v>
      </c>
      <c r="F10" s="124">
        <f>C10*E10</f>
        <v>0</v>
      </c>
    </row>
    <row r="11" spans="1:7" x14ac:dyDescent="0.25">
      <c r="A11" s="74"/>
      <c r="B11" s="75"/>
      <c r="C11" s="76"/>
      <c r="D11" s="77"/>
      <c r="E11" s="72"/>
      <c r="F11" s="72"/>
    </row>
    <row r="12" spans="1:7" ht="18.75" customHeight="1" x14ac:dyDescent="0.25">
      <c r="A12" s="11"/>
      <c r="B12" s="12"/>
      <c r="C12" s="13"/>
      <c r="D12" s="14"/>
      <c r="E12" s="15"/>
      <c r="F12" s="15"/>
    </row>
    <row r="13" spans="1:7" ht="18.75" customHeight="1" x14ac:dyDescent="0.25">
      <c r="A13" s="65" t="s">
        <v>153</v>
      </c>
      <c r="B13" s="65"/>
      <c r="C13" s="65"/>
      <c r="D13" s="65"/>
      <c r="E13" s="72"/>
      <c r="F13" s="73">
        <f>SUM(F5:F10)</f>
        <v>0</v>
      </c>
    </row>
    <row r="14" spans="1:7" x14ac:dyDescent="0.25">
      <c r="A14" s="2"/>
      <c r="B14" s="3"/>
      <c r="C14" s="4"/>
      <c r="D14" s="6"/>
      <c r="E14" s="7"/>
      <c r="F14" s="7"/>
    </row>
    <row r="15" spans="1:7" x14ac:dyDescent="0.25">
      <c r="A15" s="2"/>
      <c r="B15" s="3"/>
      <c r="C15" s="4"/>
      <c r="D15" s="6"/>
      <c r="E15" s="7"/>
      <c r="F15" s="7"/>
    </row>
    <row r="16" spans="1:7" x14ac:dyDescent="0.25">
      <c r="A16" s="2"/>
      <c r="B16" s="3"/>
      <c r="C16" s="4"/>
      <c r="D16" s="6"/>
      <c r="E16" s="7"/>
      <c r="F16" s="7"/>
    </row>
  </sheetData>
  <mergeCells count="1">
    <mergeCell ref="A2:B2"/>
  </mergeCells>
  <conditionalFormatting sqref="F8">
    <cfRule type="cellIs" dxfId="2" priority="2" stopIfTrue="1" operator="equal">
      <formula>0</formula>
    </cfRule>
  </conditionalFormatting>
  <conditionalFormatting sqref="F10">
    <cfRule type="cellIs" dxfId="1" priority="1" stopIfTrue="1" operator="equal">
      <formula>0</formula>
    </cfRule>
  </conditionalFormatting>
  <conditionalFormatting sqref="F4:F7">
    <cfRule type="cellIs" dxfId="0" priority="3" stopIfTrue="1" operator="equal">
      <formula>0</formula>
    </cfRule>
  </conditionalFormatting>
  <hyperlinks>
    <hyperlink ref="A2:B2" r:id="rId1" location="STR!A1" display="III. Strelovodna inštalacija"/>
  </hyperlinks>
  <pageMargins left="1.0236220472440944" right="0.59055118110236227" top="0.23622047244094491" bottom="0.78740157480314965" header="1.4566929133858268" footer="0.31496062992125984"/>
  <pageSetup paperSize="9" scale="97" orientation="portrait" horizontalDpi="300" verticalDpi="300" r:id="rId2"/>
  <headerFooter>
    <oddFooter>&amp;C&amp;"BankGothic Lt BT,Light"&amp;9POGLAVJE III / &amp;P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F27"/>
  <sheetViews>
    <sheetView view="pageBreakPreview" topLeftCell="A4" zoomScaleNormal="100" zoomScaleSheetLayoutView="100" workbookViewId="0">
      <selection activeCell="E24" sqref="E24"/>
    </sheetView>
  </sheetViews>
  <sheetFormatPr defaultColWidth="8.85546875" defaultRowHeight="15" x14ac:dyDescent="0.25"/>
  <cols>
    <col min="1" max="1" width="3" style="66" customWidth="1"/>
    <col min="2" max="2" width="45.7109375" style="66" customWidth="1"/>
    <col min="3" max="3" width="5.7109375" style="5" customWidth="1"/>
    <col min="4" max="4" width="7.42578125" style="93" customWidth="1"/>
    <col min="5" max="5" width="11.28515625" style="8" customWidth="1"/>
    <col min="6" max="6" width="13.28515625" style="8" customWidth="1"/>
    <col min="7" max="16384" width="8.85546875" style="66"/>
  </cols>
  <sheetData>
    <row r="1" spans="1:6" ht="60.4" customHeight="1" x14ac:dyDescent="0.25"/>
    <row r="2" spans="1:6" ht="33" customHeight="1" x14ac:dyDescent="0.25">
      <c r="A2" s="147" t="s">
        <v>171</v>
      </c>
      <c r="B2" s="147"/>
      <c r="C2" s="78" t="s">
        <v>150</v>
      </c>
      <c r="D2" s="89" t="s">
        <v>149</v>
      </c>
      <c r="E2" s="79" t="s">
        <v>151</v>
      </c>
      <c r="F2" s="79" t="s">
        <v>152</v>
      </c>
    </row>
    <row r="3" spans="1:6" ht="15.75" x14ac:dyDescent="0.25">
      <c r="A3" s="67"/>
      <c r="B3" s="67"/>
      <c r="C3" s="4"/>
      <c r="D3" s="88"/>
      <c r="E3" s="7"/>
      <c r="F3" s="7"/>
    </row>
    <row r="4" spans="1:6" ht="49.15" customHeight="1" x14ac:dyDescent="0.25">
      <c r="A4" s="2">
        <f>COUNT($A$2:A3)+1</f>
        <v>1</v>
      </c>
      <c r="B4" s="3" t="s">
        <v>161</v>
      </c>
      <c r="C4" s="69" t="s">
        <v>51</v>
      </c>
      <c r="D4" s="90">
        <v>490</v>
      </c>
      <c r="E4" s="71">
        <v>0</v>
      </c>
      <c r="F4" s="71">
        <f>+D4*E4</f>
        <v>0</v>
      </c>
    </row>
    <row r="5" spans="1:6" x14ac:dyDescent="0.25">
      <c r="A5" s="2"/>
      <c r="B5" s="3"/>
      <c r="C5" s="69"/>
      <c r="D5" s="90"/>
      <c r="E5" s="71"/>
      <c r="F5" s="71"/>
    </row>
    <row r="6" spans="1:6" ht="38.25" x14ac:dyDescent="0.25">
      <c r="A6" s="2">
        <v>2</v>
      </c>
      <c r="B6" s="3" t="s">
        <v>162</v>
      </c>
      <c r="C6" s="69" t="s">
        <v>51</v>
      </c>
      <c r="D6" s="90">
        <v>876.49</v>
      </c>
      <c r="E6" s="71">
        <v>0</v>
      </c>
      <c r="F6" s="71">
        <f>+D6*E6</f>
        <v>0</v>
      </c>
    </row>
    <row r="7" spans="1:6" x14ac:dyDescent="0.25">
      <c r="A7" s="2"/>
      <c r="B7" s="3"/>
      <c r="C7" s="69"/>
      <c r="D7" s="90"/>
      <c r="E7" s="71"/>
      <c r="F7" s="71"/>
    </row>
    <row r="8" spans="1:6" ht="76.5" x14ac:dyDescent="0.25">
      <c r="A8" s="2">
        <v>3</v>
      </c>
      <c r="B8" s="3" t="s">
        <v>163</v>
      </c>
      <c r="C8" s="69" t="s">
        <v>51</v>
      </c>
      <c r="D8" s="90">
        <v>876.49</v>
      </c>
      <c r="E8" s="71">
        <v>0</v>
      </c>
      <c r="F8" s="71">
        <f>+D8*E8</f>
        <v>0</v>
      </c>
    </row>
    <row r="9" spans="1:6" x14ac:dyDescent="0.25">
      <c r="A9" s="2"/>
      <c r="B9" s="3"/>
      <c r="C9" s="69"/>
      <c r="D9" s="90"/>
      <c r="E9" s="71"/>
      <c r="F9" s="71"/>
    </row>
    <row r="10" spans="1:6" ht="51" x14ac:dyDescent="0.25">
      <c r="A10" s="2">
        <v>4</v>
      </c>
      <c r="B10" s="3" t="s">
        <v>164</v>
      </c>
      <c r="C10" s="69" t="s">
        <v>51</v>
      </c>
      <c r="D10" s="90">
        <v>876.49</v>
      </c>
      <c r="E10" s="71">
        <v>0</v>
      </c>
      <c r="F10" s="71">
        <f>+D10*E10</f>
        <v>0</v>
      </c>
    </row>
    <row r="11" spans="1:6" x14ac:dyDescent="0.25">
      <c r="A11" s="2"/>
      <c r="B11" s="3"/>
      <c r="C11" s="69"/>
      <c r="D11" s="90"/>
      <c r="E11" s="71"/>
      <c r="F11" s="71"/>
    </row>
    <row r="12" spans="1:6" ht="38.25" x14ac:dyDescent="0.25">
      <c r="A12" s="2">
        <v>5</v>
      </c>
      <c r="B12" s="3" t="s">
        <v>165</v>
      </c>
      <c r="C12" s="69" t="s">
        <v>51</v>
      </c>
      <c r="D12" s="90">
        <v>876.49</v>
      </c>
      <c r="E12" s="71">
        <v>0</v>
      </c>
      <c r="F12" s="71">
        <f>+D12*E12</f>
        <v>0</v>
      </c>
    </row>
    <row r="13" spans="1:6" x14ac:dyDescent="0.25">
      <c r="A13" s="2"/>
      <c r="B13" s="3"/>
      <c r="C13" s="69"/>
      <c r="D13" s="90"/>
      <c r="E13" s="71"/>
      <c r="F13" s="71"/>
    </row>
    <row r="14" spans="1:6" ht="51" x14ac:dyDescent="0.25">
      <c r="A14" s="2">
        <v>6</v>
      </c>
      <c r="B14" s="3" t="s">
        <v>166</v>
      </c>
      <c r="C14" s="69" t="s">
        <v>51</v>
      </c>
      <c r="D14" s="90">
        <v>190</v>
      </c>
      <c r="E14" s="71">
        <v>0</v>
      </c>
      <c r="F14" s="71">
        <f>+D14*E14</f>
        <v>0</v>
      </c>
    </row>
    <row r="15" spans="1:6" x14ac:dyDescent="0.25">
      <c r="A15" s="2"/>
      <c r="B15" s="3"/>
      <c r="C15" s="69"/>
      <c r="D15" s="90"/>
      <c r="E15" s="71"/>
      <c r="F15" s="71"/>
    </row>
    <row r="16" spans="1:6" s="68" customFormat="1" ht="25.5" x14ac:dyDescent="0.25">
      <c r="A16" s="2"/>
      <c r="B16" s="127" t="s">
        <v>188</v>
      </c>
      <c r="C16" s="69"/>
      <c r="D16" s="90"/>
      <c r="E16" s="71"/>
      <c r="F16" s="71"/>
    </row>
    <row r="17" spans="1:6" s="68" customFormat="1" x14ac:dyDescent="0.25">
      <c r="A17" s="2"/>
      <c r="B17" s="3"/>
      <c r="C17" s="69"/>
      <c r="D17" s="90"/>
      <c r="E17" s="71"/>
      <c r="F17" s="71"/>
    </row>
    <row r="18" spans="1:6" s="68" customFormat="1" ht="38.25" x14ac:dyDescent="0.25">
      <c r="A18" s="2">
        <v>7</v>
      </c>
      <c r="B18" s="3" t="s">
        <v>181</v>
      </c>
      <c r="C18" s="69" t="s">
        <v>51</v>
      </c>
      <c r="D18" s="90">
        <v>30</v>
      </c>
      <c r="E18" s="71">
        <v>0</v>
      </c>
      <c r="F18" s="71">
        <f>+D18*E18</f>
        <v>0</v>
      </c>
    </row>
    <row r="19" spans="1:6" s="68" customFormat="1" x14ac:dyDescent="0.25">
      <c r="A19" s="2"/>
      <c r="B19" s="3"/>
      <c r="C19" s="69"/>
      <c r="D19" s="90"/>
      <c r="E19" s="71"/>
      <c r="F19" s="71"/>
    </row>
    <row r="20" spans="1:6" s="68" customFormat="1" ht="38.25" x14ac:dyDescent="0.25">
      <c r="A20" s="2">
        <v>8</v>
      </c>
      <c r="B20" s="3" t="s">
        <v>162</v>
      </c>
      <c r="C20" s="69" t="s">
        <v>51</v>
      </c>
      <c r="D20" s="90">
        <v>2407</v>
      </c>
      <c r="E20" s="71">
        <v>0</v>
      </c>
      <c r="F20" s="71">
        <f>+D20*E20</f>
        <v>0</v>
      </c>
    </row>
    <row r="21" spans="1:6" s="68" customFormat="1" x14ac:dyDescent="0.25">
      <c r="A21" s="2"/>
      <c r="B21" s="3"/>
      <c r="C21" s="69"/>
      <c r="D21" s="90"/>
      <c r="E21" s="71"/>
      <c r="F21" s="71"/>
    </row>
    <row r="22" spans="1:6" s="68" customFormat="1" ht="38.25" x14ac:dyDescent="0.25">
      <c r="A22" s="2">
        <v>9</v>
      </c>
      <c r="B22" s="3" t="s">
        <v>165</v>
      </c>
      <c r="C22" s="69" t="s">
        <v>51</v>
      </c>
      <c r="D22" s="90">
        <v>2407</v>
      </c>
      <c r="E22" s="71">
        <v>0</v>
      </c>
      <c r="F22" s="71">
        <f>+D22*E22</f>
        <v>0</v>
      </c>
    </row>
    <row r="23" spans="1:6" x14ac:dyDescent="0.25">
      <c r="A23" s="11"/>
      <c r="B23" s="12"/>
      <c r="C23" s="13"/>
      <c r="D23" s="91"/>
      <c r="E23" s="15"/>
      <c r="F23" s="15"/>
    </row>
    <row r="24" spans="1:6" ht="15.75" x14ac:dyDescent="0.25">
      <c r="A24" s="65" t="s">
        <v>167</v>
      </c>
      <c r="B24" s="65"/>
      <c r="C24" s="65"/>
      <c r="D24" s="92"/>
      <c r="E24" s="72"/>
      <c r="F24" s="73">
        <f>+SUM(F4:F22)</f>
        <v>0</v>
      </c>
    </row>
    <row r="25" spans="1:6" x14ac:dyDescent="0.25">
      <c r="A25" s="2"/>
      <c r="B25" s="3"/>
      <c r="C25" s="4"/>
      <c r="D25" s="88"/>
      <c r="E25" s="7"/>
      <c r="F25" s="7"/>
    </row>
    <row r="26" spans="1:6" x14ac:dyDescent="0.25">
      <c r="A26" s="2"/>
      <c r="B26" s="3"/>
      <c r="C26" s="4"/>
      <c r="D26" s="88"/>
      <c r="E26" s="7"/>
      <c r="F26" s="7"/>
    </row>
    <row r="27" spans="1:6" x14ac:dyDescent="0.25">
      <c r="A27" s="2"/>
      <c r="B27" s="3"/>
      <c r="C27" s="4"/>
      <c r="D27" s="88"/>
      <c r="E27" s="7"/>
      <c r="F27" s="7"/>
    </row>
  </sheetData>
  <mergeCells count="1">
    <mergeCell ref="A2:B2"/>
  </mergeCells>
  <hyperlinks>
    <hyperlink ref="A2:B2" r:id="rId1" location="STR!A1" display="III. Strelovodna inštalacija"/>
  </hyperlinks>
  <pageMargins left="1.0236220472440944" right="0.59055118110236227" top="0.23622047244094491" bottom="0.78740157480314965" header="1.4566929133858268" footer="0.31496062992125984"/>
  <pageSetup paperSize="9" scale="97" orientation="portrait" horizontalDpi="300" verticalDpi="300" r:id="rId2"/>
  <headerFooter>
    <oddFooter>&amp;C&amp;"BankGothic Lt BT,Light"&amp;9POGLAVJE III / 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8</vt:i4>
      </vt:variant>
    </vt:vector>
  </HeadingPairs>
  <TitlesOfParts>
    <vt:vector size="13" baseType="lpstr">
      <vt:lpstr>Rekapitulacija</vt:lpstr>
      <vt:lpstr>ELEKTRO instalacije</vt:lpstr>
      <vt:lpstr>Strelovod</vt:lpstr>
      <vt:lpstr>Sanacija strehe</vt:lpstr>
      <vt:lpstr>Sanacija betona</vt:lpstr>
      <vt:lpstr>'ELEKTRO instalacije'!Področje_tiskanja</vt:lpstr>
      <vt:lpstr>'Sanacija betona'!Področje_tiskanja</vt:lpstr>
      <vt:lpstr>'Sanacija strehe'!Področje_tiskanja</vt:lpstr>
      <vt:lpstr>Strelovod!Področje_tiskanja</vt:lpstr>
      <vt:lpstr>'ELEKTRO instalacije'!Tiskanje_naslovov</vt:lpstr>
      <vt:lpstr>'Sanacija betona'!Tiskanje_naslovov</vt:lpstr>
      <vt:lpstr>'Sanacija strehe'!Tiskanje_naslovov</vt:lpstr>
      <vt:lpstr>Strelovod!Tiskanje_naslovov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2006-11-28T10:36:17Z</dcterms:created>
  <dcterms:modified xsi:type="dcterms:W3CDTF">2018-07-06T05:27:35Z</dcterms:modified>
</cp:coreProperties>
</file>