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Moji dokumenti\A -      PAVILJON NOGOM. IGR. STOŽICE\paviljon zadnja verzija\POPISI DEL-NOVO\"/>
    </mc:Choice>
  </mc:AlternateContent>
  <bookViews>
    <workbookView xWindow="0" yWindow="0" windowWidth="7000" windowHeight="1590" tabRatio="687"/>
  </bookViews>
  <sheets>
    <sheet name="Rekapitulacija" sheetId="1" r:id="rId1"/>
    <sheet name="Splošni opis" sheetId="2" r:id="rId2"/>
    <sheet name="Gradbena dela" sheetId="6" r:id="rId3"/>
    <sheet name="Obrtniška dela" sheetId="7" r:id="rId4"/>
    <sheet name="Rek STR" sheetId="12" r:id="rId5"/>
    <sheet name="SPLOŠNO" sheetId="13" r:id="rId6"/>
    <sheet name="I. ogrevanje" sheetId="14" r:id="rId7"/>
    <sheet name="II. VOKA" sheetId="15" r:id="rId8"/>
    <sheet name="III. prezračevanje" sheetId="16" r:id="rId9"/>
    <sheet name="dopis" sheetId="17" r:id="rId10"/>
    <sheet name="popis del EI" sheetId="18" r:id="rId11"/>
    <sheet name="podatki" sheetId="19" r:id="rId12"/>
    <sheet name="Rek ZU" sheetId="8" r:id="rId13"/>
    <sheet name="Zunanja ureditev" sheetId="9" r:id="rId14"/>
    <sheet name="vodovod" sheetId="10" r:id="rId15"/>
    <sheet name="kanalizacija" sheetId="11" r:id="rId16"/>
  </sheets>
  <externalReferences>
    <externalReference r:id="rId17"/>
  </externalReferences>
  <definedNames>
    <definedName name="\a" localSheetId="2">#REF!</definedName>
    <definedName name="\a" localSheetId="3">#REF!</definedName>
    <definedName name="\a">#REF!</definedName>
    <definedName name="\b" localSheetId="3">#REF!</definedName>
    <definedName name="\b">#REF!</definedName>
    <definedName name="\c" localSheetId="3">#REF!</definedName>
    <definedName name="\c">#REF!</definedName>
    <definedName name="\d" localSheetId="3">#REF!</definedName>
    <definedName name="\d">#REF!</definedName>
    <definedName name="\e" localSheetId="3">#REF!</definedName>
    <definedName name="\e">#REF!</definedName>
    <definedName name="\f" localSheetId="3">#REF!</definedName>
    <definedName name="\f">#REF!</definedName>
    <definedName name="\g" localSheetId="3">#REF!</definedName>
    <definedName name="\g">#REF!</definedName>
    <definedName name="\h" localSheetId="3">#REF!</definedName>
    <definedName name="\h">#REF!</definedName>
    <definedName name="\i" localSheetId="3">#REF!</definedName>
    <definedName name="\i">#REF!</definedName>
    <definedName name="\j" localSheetId="3">#REF!</definedName>
    <definedName name="\j">#REF!</definedName>
    <definedName name="\k" localSheetId="3">#REF!</definedName>
    <definedName name="\k">#REF!</definedName>
    <definedName name="\l" localSheetId="3">#REF!</definedName>
    <definedName name="\l">#REF!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s" localSheetId="3">#REF!</definedName>
    <definedName name="\s">#REF!</definedName>
    <definedName name="\v" localSheetId="3">#REF!</definedName>
    <definedName name="\v">#REF!</definedName>
    <definedName name="\w" localSheetId="3">#REF!</definedName>
    <definedName name="\w">#REF!</definedName>
    <definedName name="\x" localSheetId="3">#REF!</definedName>
    <definedName name="\x">#REF!</definedName>
    <definedName name="\y" localSheetId="3">#REF!</definedName>
    <definedName name="\y">#REF!</definedName>
    <definedName name="AA" localSheetId="3">#REF!</definedName>
    <definedName name="AA">#REF!</definedName>
    <definedName name="ARRANGE" localSheetId="3">#REF!</definedName>
    <definedName name="ARRANGE">#REF!</definedName>
    <definedName name="BRISI" localSheetId="3">#REF!</definedName>
    <definedName name="BRISI">#REF!</definedName>
    <definedName name="ccc" localSheetId="3">#REF!</definedName>
    <definedName name="ccc">#REF!</definedName>
    <definedName name="CRTA" localSheetId="3">#REF!</definedName>
    <definedName name="CRTA">#REF!</definedName>
    <definedName name="DELCEK" localSheetId="3">#REF!</definedName>
    <definedName name="DELCEK">#REF!</definedName>
    <definedName name="DESET" localSheetId="3">#REF!</definedName>
    <definedName name="DESET">#REF!</definedName>
    <definedName name="DEVET" localSheetId="3">#REF!</definedName>
    <definedName name="DEVET">#REF!</definedName>
    <definedName name="DOC" localSheetId="3">#REF!</definedName>
    <definedName name="DOC">#REF!</definedName>
    <definedName name="DODA" localSheetId="3">#REF!</definedName>
    <definedName name="DODA">#REF!</definedName>
    <definedName name="DVANAJST" localSheetId="3">#REF!</definedName>
    <definedName name="DVANAJST">#REF!</definedName>
    <definedName name="ENAJST" localSheetId="3">#REF!</definedName>
    <definedName name="ENAJST">#REF!</definedName>
    <definedName name="FFF" localSheetId="3">#REF!</definedName>
    <definedName name="FFF">#REF!</definedName>
    <definedName name="FORM_SKR" localSheetId="3">#REF!</definedName>
    <definedName name="FORM_SKR">#REF!</definedName>
    <definedName name="FORMAT" localSheetId="3">#REF!</definedName>
    <definedName name="FORMAT">#REF!</definedName>
    <definedName name="FORMAT1" localSheetId="3">#REF!</definedName>
    <definedName name="FORMAT1">#REF!</definedName>
    <definedName name="ghkkjhjhj" localSheetId="3">#REF!</definedName>
    <definedName name="ghkkjhjhj">#REF!</definedName>
    <definedName name="GLAVA">#REF!</definedName>
    <definedName name="HHH" localSheetId="3">#REF!</definedName>
    <definedName name="HHH">#REF!</definedName>
    <definedName name="HIDE" localSheetId="3">#REF!</definedName>
    <definedName name="HIDE">#REF!</definedName>
    <definedName name="IZPIS" localSheetId="3">#REF!</definedName>
    <definedName name="IZPIS">#REF!</definedName>
    <definedName name="IZPIS_A" localSheetId="3">#REF!</definedName>
    <definedName name="IZPIS_A">#REF!</definedName>
    <definedName name="KK" localSheetId="3">#REF!</definedName>
    <definedName name="KK">#REF!</definedName>
    <definedName name="KKK" localSheetId="3">#REF!</definedName>
    <definedName name="KKK">#REF!</definedName>
    <definedName name="KKKK" localSheetId="3">#REF!</definedName>
    <definedName name="KKKK">#REF!</definedName>
    <definedName name="konec" localSheetId="3">#REF!</definedName>
    <definedName name="konec">#REF!</definedName>
    <definedName name="konecr" localSheetId="3">#REF!</definedName>
    <definedName name="konecr">#REF!</definedName>
    <definedName name="LOAD" localSheetId="3">#REF!</definedName>
    <definedName name="LOAD">#REF!</definedName>
    <definedName name="MNOZI" localSheetId="3">#REF!</definedName>
    <definedName name="MNOZI">#REF!</definedName>
    <definedName name="N_KONCNI" localSheetId="3">#REF!</definedName>
    <definedName name="N_KONCNI">#REF!</definedName>
    <definedName name="N_OBJEKTOV" localSheetId="3">#REF!</definedName>
    <definedName name="N_OBJEKTOV">#REF!</definedName>
    <definedName name="N_TI" localSheetId="3">#REF!</definedName>
    <definedName name="N_TI">#REF!</definedName>
    <definedName name="NAPREJ" localSheetId="3">#REF!</definedName>
    <definedName name="NAPREJ">#REF!</definedName>
    <definedName name="NAZAJ" localSheetId="3">#REF!</definedName>
    <definedName name="NAZAJ">#REF!</definedName>
    <definedName name="NE_SHRANI" localSheetId="3">#REF!</definedName>
    <definedName name="NE_SHRANI">#REF!</definedName>
    <definedName name="NKRAT" localSheetId="3">#REF!</definedName>
    <definedName name="NKRAT">#REF!</definedName>
    <definedName name="NKRAT_1" localSheetId="3">#REF!</definedName>
    <definedName name="NKRAT_1">#REF!</definedName>
    <definedName name="OBJ" localSheetId="3">#REF!</definedName>
    <definedName name="OBJ">#REF!</definedName>
    <definedName name="okno" localSheetId="3">#REF!</definedName>
    <definedName name="okno">#REF!</definedName>
    <definedName name="OZKO" localSheetId="3">#REF!</definedName>
    <definedName name="OZKO">#REF!</definedName>
    <definedName name="OZKODOMA" localSheetId="3">#REF!</definedName>
    <definedName name="OZKODOMA">#REF!</definedName>
    <definedName name="PET" localSheetId="3">#REF!</definedName>
    <definedName name="PET">#REF!</definedName>
    <definedName name="PISIA" localSheetId="3">#REF!</definedName>
    <definedName name="PISIA">#REF!</definedName>
    <definedName name="_xlnm.Print_Area" localSheetId="9">dopis!$B$1:$E$39</definedName>
    <definedName name="_xlnm.Print_Area" localSheetId="2">'Gradbena dela'!$A$1:$F$84</definedName>
    <definedName name="_xlnm.Print_Area" localSheetId="6">'I. ogrevanje'!$A$1:$F$122</definedName>
    <definedName name="_xlnm.Print_Area" localSheetId="7">'II. VOKA'!$A$1:$F$117</definedName>
    <definedName name="_xlnm.Print_Area" localSheetId="8">'III. prezračevanje'!$A$1:$F$82</definedName>
    <definedName name="_xlnm.Print_Area" localSheetId="15">kanalizacija!$A$1:$F$35</definedName>
    <definedName name="_xlnm.Print_Area" localSheetId="3">'Obrtniška dela'!$A$1:$F$136</definedName>
    <definedName name="_xlnm.Print_Area" localSheetId="11">podatki!$A$1</definedName>
    <definedName name="_xlnm.Print_Area" localSheetId="10">'popis del EI'!$B$1:$G$106</definedName>
    <definedName name="_xlnm.Print_Area" localSheetId="4">'Rek STR'!$A$1:$C$35</definedName>
    <definedName name="_xlnm.Print_Area" localSheetId="12">'Rek ZU'!$A$1:$C$14</definedName>
    <definedName name="_xlnm.Print_Area" localSheetId="14">vodovod!$A$1:$F$74</definedName>
    <definedName name="_xlnm.Print_Area" localSheetId="13">'Zunanja ureditev'!$A$1:$F$58</definedName>
    <definedName name="predracun" localSheetId="3">#REF!</definedName>
    <definedName name="predracun">#REF!</definedName>
    <definedName name="Print_Area_MI" localSheetId="3">#REF!</definedName>
    <definedName name="Print_Area_MI">#REF!</definedName>
    <definedName name="RR" localSheetId="3">#REF!</definedName>
    <definedName name="RR">#REF!</definedName>
    <definedName name="RRR" localSheetId="3">#REF!</definedName>
    <definedName name="RRR">#REF!</definedName>
    <definedName name="SAMO_SHR" localSheetId="3">#REF!</definedName>
    <definedName name="SAMO_SHR">#REF!</definedName>
    <definedName name="SEDEM" localSheetId="3">#REF!</definedName>
    <definedName name="SEDEM">#REF!</definedName>
    <definedName name="SEDEMNAJST" localSheetId="3">#REF!</definedName>
    <definedName name="SEDEMNAJST">#REF!</definedName>
    <definedName name="SEST" localSheetId="3">#REF!</definedName>
    <definedName name="SEST">#REF!</definedName>
    <definedName name="SESTNAJST" localSheetId="3">#REF!</definedName>
    <definedName name="SESTNAJST">#REF!</definedName>
    <definedName name="SEZNAM" localSheetId="3">#REF!</definedName>
    <definedName name="SEZNAM">#REF!</definedName>
    <definedName name="SHRANI" localSheetId="3">#REF!</definedName>
    <definedName name="SHRANI">#REF!</definedName>
    <definedName name="SIROKO" localSheetId="3">#REF!</definedName>
    <definedName name="SIROKO">#REF!</definedName>
    <definedName name="SIROKO_D" localSheetId="3">#REF!</definedName>
    <definedName name="SIROKO_D">#REF!</definedName>
    <definedName name="skupaj" localSheetId="3">#REF!</definedName>
    <definedName name="skupaj">#REF!</definedName>
    <definedName name="SSS" localSheetId="3">#REF!</definedName>
    <definedName name="SSS">#REF!</definedName>
    <definedName name="STEV" localSheetId="3">#REF!</definedName>
    <definedName name="STEV">#REF!</definedName>
    <definedName name="STEVILO" localSheetId="3">#REF!</definedName>
    <definedName name="STEVILO">#REF!</definedName>
    <definedName name="STIRI" localSheetId="3">#REF!</definedName>
    <definedName name="STIRI">#REF!</definedName>
    <definedName name="STIRINAJST" localSheetId="3">#REF!</definedName>
    <definedName name="STIRINAJST">#REF!</definedName>
    <definedName name="_xlnm.Print_Titles" localSheetId="6">'I. ogrevanje'!$3:$3</definedName>
    <definedName name="_xlnm.Print_Titles" localSheetId="7">'II. VOKA'!$3:$3</definedName>
    <definedName name="_xlnm.Print_Titles" localSheetId="8">'III. prezračevanje'!$3:$3</definedName>
    <definedName name="_xlnm.Print_Titles" localSheetId="5">SPLOŠNO!$1:$3</definedName>
    <definedName name="TRINAJST" localSheetId="3">#REF!</definedName>
    <definedName name="TRINAJST">#REF!</definedName>
    <definedName name="VNOS" localSheetId="3">#REF!</definedName>
    <definedName name="VNOS">#REF!</definedName>
    <definedName name="XX" localSheetId="3">#REF!</definedName>
    <definedName name="XX">#REF!</definedName>
    <definedName name="XXX" localSheetId="3">#REF!</definedName>
    <definedName name="XXX">#REF!</definedName>
    <definedName name="zacetekr" localSheetId="3">#REF!</definedName>
    <definedName name="zacetekr">#REF!</definedName>
    <definedName name="ZANKA" localSheetId="3">#REF!</definedName>
    <definedName name="ZANKA">#REF!</definedName>
    <definedName name="ZANKA1" localSheetId="3">#REF!</definedName>
    <definedName name="ZANKA1">#REF!</definedName>
  </definedNames>
  <calcPr calcId="162913"/>
  <extLst>
    <ext uri="GoogleSheetsCustomDataVersion1">
      <go:sheetsCustomData xmlns:go="http://customooxmlschemas.google.com/" r:id="rId19" roundtripDataSignature="AMtx7mgGWvM5nSXiJWWNiJmV6IMuva0vyg=="/>
    </ext>
  </extLst>
</workbook>
</file>

<file path=xl/calcChain.xml><?xml version="1.0" encoding="utf-8"?>
<calcChain xmlns="http://schemas.openxmlformats.org/spreadsheetml/2006/main">
  <c r="F7" i="14" l="1"/>
  <c r="E116" i="14" s="1"/>
  <c r="F116" i="14" s="1"/>
  <c r="F112" i="15"/>
  <c r="F114" i="15"/>
  <c r="F7" i="15"/>
  <c r="F8" i="15"/>
  <c r="F9" i="15"/>
  <c r="F10" i="15"/>
  <c r="F11" i="15"/>
  <c r="F12" i="15"/>
  <c r="F13" i="15"/>
  <c r="F14" i="15"/>
  <c r="F15" i="15"/>
  <c r="F16" i="15"/>
  <c r="F17" i="15"/>
  <c r="F18" i="15"/>
  <c r="F19" i="15"/>
  <c r="F20" i="15"/>
  <c r="F21" i="15"/>
  <c r="F22" i="15"/>
  <c r="F23" i="15"/>
  <c r="F24" i="15"/>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65" i="15"/>
  <c r="F66" i="15"/>
  <c r="F67" i="15"/>
  <c r="F68" i="15"/>
  <c r="F69" i="15"/>
  <c r="F70" i="15"/>
  <c r="F71" i="15"/>
  <c r="F72" i="15"/>
  <c r="F73" i="15"/>
  <c r="F74" i="15"/>
  <c r="F75" i="15"/>
  <c r="F76" i="15"/>
  <c r="F77" i="15"/>
  <c r="F78" i="15"/>
  <c r="F79" i="15"/>
  <c r="F80" i="15"/>
  <c r="F81" i="15"/>
  <c r="F82" i="15"/>
  <c r="F83" i="15"/>
  <c r="F84" i="15"/>
  <c r="F85" i="15"/>
  <c r="F86" i="15"/>
  <c r="F87" i="15"/>
  <c r="F88" i="15"/>
  <c r="F89" i="15"/>
  <c r="F90" i="15"/>
  <c r="F91" i="15"/>
  <c r="F92" i="15"/>
  <c r="F93" i="15"/>
  <c r="F94" i="15"/>
  <c r="F95" i="15"/>
  <c r="F96" i="15"/>
  <c r="F97" i="15"/>
  <c r="F98" i="15"/>
  <c r="F99" i="15"/>
  <c r="F100" i="15"/>
  <c r="F101" i="15"/>
  <c r="F102" i="15"/>
  <c r="F103" i="15"/>
  <c r="F104" i="15"/>
  <c r="F105" i="15"/>
  <c r="F106" i="15"/>
  <c r="F107" i="15"/>
  <c r="F108" i="15"/>
  <c r="F109" i="15"/>
  <c r="F6" i="15"/>
  <c r="E113" i="15" s="1"/>
  <c r="F113" i="15" s="1"/>
  <c r="F17" i="16"/>
  <c r="E76" i="16" s="1"/>
  <c r="F76" i="16" s="1"/>
  <c r="F79" i="16"/>
  <c r="F18" i="16"/>
  <c r="F19" i="16"/>
  <c r="F20" i="16"/>
  <c r="F21" i="16"/>
  <c r="F22" i="16"/>
  <c r="F23" i="16"/>
  <c r="F24" i="16"/>
  <c r="F25" i="16"/>
  <c r="F26" i="16"/>
  <c r="F27" i="16"/>
  <c r="F28" i="16"/>
  <c r="F29" i="16"/>
  <c r="F30" i="16"/>
  <c r="F31" i="16"/>
  <c r="F32" i="16"/>
  <c r="F33" i="16"/>
  <c r="F34" i="16"/>
  <c r="F35" i="16"/>
  <c r="F36" i="16"/>
  <c r="F37" i="16"/>
  <c r="F38" i="16"/>
  <c r="F39" i="16"/>
  <c r="F40" i="16"/>
  <c r="F41" i="16"/>
  <c r="F42" i="16"/>
  <c r="F43" i="16"/>
  <c r="F44" i="16"/>
  <c r="F45" i="16"/>
  <c r="F46" i="16"/>
  <c r="F47" i="16"/>
  <c r="F48" i="16"/>
  <c r="F49" i="16"/>
  <c r="F50" i="16"/>
  <c r="F51" i="16"/>
  <c r="F52" i="16"/>
  <c r="F53" i="16"/>
  <c r="F54" i="16"/>
  <c r="F55" i="16"/>
  <c r="F56" i="16"/>
  <c r="F57" i="16"/>
  <c r="F58" i="16"/>
  <c r="F59" i="16"/>
  <c r="F60" i="16"/>
  <c r="F61" i="16"/>
  <c r="F62" i="16"/>
  <c r="F63" i="16"/>
  <c r="F64" i="16"/>
  <c r="F65" i="16"/>
  <c r="F66" i="16"/>
  <c r="F67" i="16"/>
  <c r="F68" i="16"/>
  <c r="F69" i="16"/>
  <c r="F70" i="16"/>
  <c r="F71" i="16"/>
  <c r="F72" i="16"/>
  <c r="F73" i="16"/>
  <c r="F74" i="16"/>
  <c r="F75" i="16"/>
  <c r="F77" i="16"/>
  <c r="F81" i="16"/>
  <c r="B5" i="19"/>
  <c r="B7" i="19"/>
  <c r="D85" i="18" s="1"/>
  <c r="G85" i="18" s="1"/>
  <c r="B8" i="19"/>
  <c r="B9" i="19"/>
  <c r="B10" i="19"/>
  <c r="B11" i="19"/>
  <c r="B12" i="19"/>
  <c r="B13" i="19"/>
  <c r="D69" i="18" s="1"/>
  <c r="G69" i="18" s="1"/>
  <c r="B14" i="19"/>
  <c r="B16" i="19"/>
  <c r="B17" i="19"/>
  <c r="B18" i="19"/>
  <c r="D68" i="18" s="1"/>
  <c r="G68" i="18" s="1"/>
  <c r="B19" i="19"/>
  <c r="B20" i="19"/>
  <c r="B21" i="19"/>
  <c r="B22" i="19"/>
  <c r="B23" i="19"/>
  <c r="B24" i="19"/>
  <c r="B25" i="19"/>
  <c r="B26" i="19"/>
  <c r="D63" i="18" s="1"/>
  <c r="G63" i="18" s="1"/>
  <c r="B27" i="19"/>
  <c r="B29" i="19"/>
  <c r="B31" i="19"/>
  <c r="B32" i="19"/>
  <c r="C34" i="19"/>
  <c r="B34" i="19" s="1"/>
  <c r="D72" i="18" s="1"/>
  <c r="G72" i="18" s="1"/>
  <c r="B36" i="19"/>
  <c r="B38" i="19"/>
  <c r="B39" i="19"/>
  <c r="B41" i="19"/>
  <c r="B42" i="19"/>
  <c r="G10" i="18"/>
  <c r="G11" i="18"/>
  <c r="G12" i="18"/>
  <c r="G13" i="18"/>
  <c r="B15" i="18"/>
  <c r="B22" i="18" s="1"/>
  <c r="B38" i="18" s="1"/>
  <c r="B44" i="18" s="1"/>
  <c r="B51" i="18" s="1"/>
  <c r="B54" i="18" s="1"/>
  <c r="B56" i="18" s="1"/>
  <c r="B58" i="18" s="1"/>
  <c r="B61" i="18" s="1"/>
  <c r="B66" i="18" s="1"/>
  <c r="B71" i="18" s="1"/>
  <c r="B74" i="18" s="1"/>
  <c r="B76" i="18" s="1"/>
  <c r="B82" i="18" s="1"/>
  <c r="B84" i="18" s="1"/>
  <c r="B87" i="18" s="1"/>
  <c r="B89" i="18" s="1"/>
  <c r="B91" i="18" s="1"/>
  <c r="B93" i="18" s="1"/>
  <c r="B95" i="18" s="1"/>
  <c r="B100" i="18" s="1"/>
  <c r="B101" i="18" s="1"/>
  <c r="G15" i="18"/>
  <c r="G18" i="18"/>
  <c r="G19" i="18"/>
  <c r="G20" i="18"/>
  <c r="G22" i="18"/>
  <c r="G38" i="18"/>
  <c r="G39" i="18"/>
  <c r="G40" i="18"/>
  <c r="G41" i="18"/>
  <c r="G42" i="18"/>
  <c r="G45" i="18"/>
  <c r="G46" i="18"/>
  <c r="G47" i="18"/>
  <c r="G48" i="18"/>
  <c r="G49" i="18"/>
  <c r="G52" i="18"/>
  <c r="G54" i="18"/>
  <c r="G56" i="18"/>
  <c r="G59" i="18"/>
  <c r="D62" i="18"/>
  <c r="G62" i="18" s="1"/>
  <c r="G64" i="18"/>
  <c r="G67" i="18"/>
  <c r="G74" i="18"/>
  <c r="G76" i="18"/>
  <c r="G82" i="18"/>
  <c r="G87" i="18"/>
  <c r="G89" i="18"/>
  <c r="G91" i="18"/>
  <c r="G93" i="18"/>
  <c r="G95" i="18"/>
  <c r="G100" i="18"/>
  <c r="G102" i="18" s="1"/>
  <c r="D20" i="17" s="1"/>
  <c r="G101" i="18"/>
  <c r="C19" i="17"/>
  <c r="C20" i="17"/>
  <c r="A5" i="16"/>
  <c r="A19" i="16" s="1"/>
  <c r="A5" i="15"/>
  <c r="A8" i="15" s="1"/>
  <c r="A11" i="15" s="1"/>
  <c r="F110" i="15"/>
  <c r="A5" i="14"/>
  <c r="F8" i="14"/>
  <c r="F9" i="14"/>
  <c r="F10" i="14"/>
  <c r="F11" i="14"/>
  <c r="F12" i="14"/>
  <c r="F13" i="14"/>
  <c r="F14" i="14"/>
  <c r="F15" i="14"/>
  <c r="F16" i="14"/>
  <c r="F17" i="14"/>
  <c r="F18" i="14"/>
  <c r="F19" i="14"/>
  <c r="F20" i="14"/>
  <c r="F21" i="14"/>
  <c r="F22" i="14"/>
  <c r="F23" i="14"/>
  <c r="F24" i="14"/>
  <c r="F25" i="14"/>
  <c r="F26" i="14"/>
  <c r="F27" i="14"/>
  <c r="F28" i="14"/>
  <c r="F29" i="14"/>
  <c r="F30" i="14"/>
  <c r="F32" i="14"/>
  <c r="F33" i="14"/>
  <c r="F34" i="14"/>
  <c r="F35" i="14"/>
  <c r="F36" i="14"/>
  <c r="F37" i="14"/>
  <c r="F39" i="14"/>
  <c r="F40" i="14"/>
  <c r="F41" i="14"/>
  <c r="F42" i="14"/>
  <c r="F43" i="14"/>
  <c r="F44" i="14"/>
  <c r="F45" i="14"/>
  <c r="F46" i="14"/>
  <c r="F47" i="14"/>
  <c r="F48" i="14"/>
  <c r="F52" i="14"/>
  <c r="F53" i="14"/>
  <c r="F54" i="14"/>
  <c r="F55" i="14"/>
  <c r="F56" i="14"/>
  <c r="F57" i="14"/>
  <c r="F58" i="14"/>
  <c r="F59" i="14"/>
  <c r="F60" i="14"/>
  <c r="F61" i="14"/>
  <c r="F62" i="14"/>
  <c r="F63" i="14"/>
  <c r="F64" i="14"/>
  <c r="F65" i="14"/>
  <c r="F66" i="14"/>
  <c r="F67" i="14"/>
  <c r="F68" i="14"/>
  <c r="F69" i="14"/>
  <c r="F70" i="14"/>
  <c r="F72" i="14"/>
  <c r="F73" i="14"/>
  <c r="F74" i="14"/>
  <c r="F76" i="14"/>
  <c r="F77" i="14"/>
  <c r="F78" i="14"/>
  <c r="F79" i="14"/>
  <c r="F80" i="14"/>
  <c r="F81" i="14"/>
  <c r="F82" i="14"/>
  <c r="F83" i="14"/>
  <c r="F85" i="14"/>
  <c r="F86" i="14"/>
  <c r="F88" i="14"/>
  <c r="F89" i="14"/>
  <c r="F90" i="14"/>
  <c r="F94" i="14"/>
  <c r="F96" i="14"/>
  <c r="F98" i="14"/>
  <c r="F99" i="14"/>
  <c r="F100" i="14"/>
  <c r="F101" i="14"/>
  <c r="F102" i="14"/>
  <c r="F103" i="14"/>
  <c r="F104" i="14"/>
  <c r="F105" i="14"/>
  <c r="F106" i="14"/>
  <c r="F107" i="14"/>
  <c r="F108" i="14"/>
  <c r="F109" i="14"/>
  <c r="F110" i="14"/>
  <c r="F111" i="14"/>
  <c r="F112" i="14"/>
  <c r="F113" i="14"/>
  <c r="F114" i="14"/>
  <c r="F115" i="14"/>
  <c r="F117" i="14"/>
  <c r="F119" i="14"/>
  <c r="A2" i="13"/>
  <c r="A4" i="13"/>
  <c r="A10" i="13" s="1"/>
  <c r="A6" i="13"/>
  <c r="A8" i="13"/>
  <c r="E111" i="15" l="1"/>
  <c r="F111" i="15" s="1"/>
  <c r="E115" i="15"/>
  <c r="F115" i="15" s="1"/>
  <c r="E118" i="14"/>
  <c r="F118" i="14" s="1"/>
  <c r="E120" i="14"/>
  <c r="F120" i="14" s="1"/>
  <c r="E80" i="16"/>
  <c r="F80" i="16" s="1"/>
  <c r="G17" i="16"/>
  <c r="H17" i="16" s="1"/>
  <c r="E78" i="16"/>
  <c r="F78" i="16" s="1"/>
  <c r="G96" i="18"/>
  <c r="D19" i="17" s="1"/>
  <c r="D22" i="17" s="1"/>
  <c r="A9" i="14"/>
  <c r="A23" i="16"/>
  <c r="A12" i="13"/>
  <c r="A16" i="14"/>
  <c r="A12" i="14"/>
  <c r="F6" i="11"/>
  <c r="F7" i="11"/>
  <c r="F8" i="11"/>
  <c r="F9" i="11"/>
  <c r="F10" i="11"/>
  <c r="F11" i="11"/>
  <c r="F12" i="11"/>
  <c r="F13" i="11"/>
  <c r="F14" i="11"/>
  <c r="F15" i="11"/>
  <c r="F16" i="11"/>
  <c r="F18" i="11"/>
  <c r="F19" i="11"/>
  <c r="F20" i="11"/>
  <c r="F21" i="11"/>
  <c r="F22" i="11"/>
  <c r="F23" i="11"/>
  <c r="F24" i="11"/>
  <c r="F26" i="11"/>
  <c r="F27" i="11"/>
  <c r="F28" i="11"/>
  <c r="F29" i="11"/>
  <c r="F30" i="11"/>
  <c r="F31" i="11"/>
  <c r="F32" i="11"/>
  <c r="F6" i="10"/>
  <c r="F7" i="10"/>
  <c r="F8" i="10"/>
  <c r="F9" i="10"/>
  <c r="F10" i="10"/>
  <c r="F11" i="10"/>
  <c r="F12" i="10"/>
  <c r="F13" i="10"/>
  <c r="F14" i="10"/>
  <c r="F15" i="10"/>
  <c r="F27" i="10"/>
  <c r="F30" i="10"/>
  <c r="F33" i="10"/>
  <c r="F35" i="10"/>
  <c r="F37" i="10"/>
  <c r="F39" i="10"/>
  <c r="F54" i="10"/>
  <c r="F55" i="10"/>
  <c r="F58" i="10"/>
  <c r="F62" i="10"/>
  <c r="F64" i="10"/>
  <c r="F66" i="10"/>
  <c r="F69" i="10"/>
  <c r="F71" i="10"/>
  <c r="F6" i="9"/>
  <c r="F7" i="9"/>
  <c r="F10" i="9"/>
  <c r="F11" i="9"/>
  <c r="F12" i="9"/>
  <c r="F13" i="9"/>
  <c r="F14" i="9"/>
  <c r="F15" i="9"/>
  <c r="F16" i="9"/>
  <c r="F17" i="9"/>
  <c r="F18" i="9"/>
  <c r="F21" i="9"/>
  <c r="F22" i="9"/>
  <c r="F23" i="9"/>
  <c r="F24" i="9"/>
  <c r="F25" i="9"/>
  <c r="F26" i="9"/>
  <c r="F27" i="9"/>
  <c r="F28" i="9"/>
  <c r="F29" i="9"/>
  <c r="F30" i="9"/>
  <c r="F33" i="9"/>
  <c r="F34" i="9"/>
  <c r="F35" i="9"/>
  <c r="F36" i="9"/>
  <c r="F37" i="9"/>
  <c r="F38" i="9"/>
  <c r="F39" i="9"/>
  <c r="F40" i="9"/>
  <c r="F41" i="9"/>
  <c r="F42" i="9"/>
  <c r="F43" i="9"/>
  <c r="F44" i="9"/>
  <c r="F45" i="9"/>
  <c r="F46" i="9"/>
  <c r="F47" i="9"/>
  <c r="F48" i="9"/>
  <c r="F49" i="9"/>
  <c r="F52" i="9"/>
  <c r="F53" i="9"/>
  <c r="F54" i="9"/>
  <c r="F55" i="9"/>
  <c r="F6" i="7"/>
  <c r="F8" i="7"/>
  <c r="F10" i="7"/>
  <c r="F12" i="7"/>
  <c r="F14" i="7"/>
  <c r="F16" i="7"/>
  <c r="F18" i="7"/>
  <c r="F20" i="7"/>
  <c r="F22" i="7"/>
  <c r="F28" i="7"/>
  <c r="F29" i="7"/>
  <c r="F30" i="7"/>
  <c r="F31" i="7"/>
  <c r="F32" i="7"/>
  <c r="F33" i="7"/>
  <c r="F34" i="7"/>
  <c r="F35" i="7"/>
  <c r="F36" i="7"/>
  <c r="F37" i="7"/>
  <c r="F40" i="7"/>
  <c r="F41" i="7"/>
  <c r="F42" i="7"/>
  <c r="F47" i="7"/>
  <c r="F49" i="7"/>
  <c r="F51" i="7"/>
  <c r="F53" i="7"/>
  <c r="F59" i="7"/>
  <c r="F60" i="7"/>
  <c r="F61" i="7"/>
  <c r="F62" i="7"/>
  <c r="F63" i="7"/>
  <c r="F64" i="7"/>
  <c r="F67" i="7"/>
  <c r="F68" i="7"/>
  <c r="F73" i="7"/>
  <c r="F75" i="7"/>
  <c r="F77" i="7"/>
  <c r="F79" i="7"/>
  <c r="F81" i="7"/>
  <c r="F89" i="7"/>
  <c r="F91" i="7" s="1"/>
  <c r="F92" i="1" s="1"/>
  <c r="F94" i="7"/>
  <c r="F96" i="7"/>
  <c r="F98" i="7"/>
  <c r="F100" i="7"/>
  <c r="F93" i="1" s="1"/>
  <c r="F104" i="7"/>
  <c r="F105" i="7"/>
  <c r="F117" i="7" s="1"/>
  <c r="F94" i="1" s="1"/>
  <c r="F106" i="7"/>
  <c r="F109" i="7"/>
  <c r="F112" i="7"/>
  <c r="F115" i="7"/>
  <c r="F120" i="7"/>
  <c r="F122" i="7"/>
  <c r="F124" i="7"/>
  <c r="F126" i="7"/>
  <c r="F128" i="7"/>
  <c r="F136" i="7" s="1"/>
  <c r="F95" i="1" s="1"/>
  <c r="F130" i="7"/>
  <c r="F132" i="7"/>
  <c r="F134" i="7"/>
  <c r="F6" i="6"/>
  <c r="F8" i="6"/>
  <c r="F10" i="6"/>
  <c r="F12" i="6"/>
  <c r="F14" i="6"/>
  <c r="F16" i="6"/>
  <c r="F21" i="6"/>
  <c r="F33" i="6" s="1"/>
  <c r="F78" i="1" s="1"/>
  <c r="F23" i="6"/>
  <c r="F25" i="6"/>
  <c r="F27" i="6"/>
  <c r="F29" i="6"/>
  <c r="F31" i="6"/>
  <c r="F36" i="6"/>
  <c r="F42" i="6" s="1"/>
  <c r="F79" i="1" s="1"/>
  <c r="F38" i="6"/>
  <c r="F40" i="6"/>
  <c r="F49" i="6"/>
  <c r="F51" i="6"/>
  <c r="F55" i="6" s="1"/>
  <c r="F80" i="1" s="1"/>
  <c r="F53" i="6"/>
  <c r="F58" i="6"/>
  <c r="F60" i="6"/>
  <c r="F62" i="6"/>
  <c r="F64" i="6"/>
  <c r="F66" i="6"/>
  <c r="F68" i="6"/>
  <c r="F70" i="6"/>
  <c r="F72" i="6"/>
  <c r="F74" i="6"/>
  <c r="F76" i="6"/>
  <c r="F78" i="6"/>
  <c r="F81" i="6"/>
  <c r="F82" i="6"/>
  <c r="F117" i="15" l="1"/>
  <c r="C9" i="12" s="1"/>
  <c r="F82" i="16"/>
  <c r="C11" i="12" s="1"/>
  <c r="F122" i="14"/>
  <c r="F57" i="9"/>
  <c r="C6" i="8" s="1"/>
  <c r="F83" i="7"/>
  <c r="F91" i="1" s="1"/>
  <c r="F55" i="7"/>
  <c r="F89" i="1" s="1"/>
  <c r="F44" i="7"/>
  <c r="F88" i="1" s="1"/>
  <c r="F70" i="7"/>
  <c r="F90" i="1" s="1"/>
  <c r="F84" i="6"/>
  <c r="F81" i="1" s="1"/>
  <c r="F18" i="6"/>
  <c r="F77" i="1" s="1"/>
  <c r="F34" i="11"/>
  <c r="C8" i="8" s="1"/>
  <c r="F41" i="10"/>
  <c r="F22" i="10" s="1"/>
  <c r="F17" i="10"/>
  <c r="F2" i="10" s="1"/>
  <c r="F73" i="10"/>
  <c r="F47" i="10" s="1"/>
  <c r="F24" i="7"/>
  <c r="F87" i="1" s="1"/>
  <c r="F97" i="1" s="1"/>
  <c r="F83" i="1"/>
  <c r="A19" i="14"/>
  <c r="A23" i="14" s="1"/>
  <c r="A14" i="13"/>
  <c r="A30" i="16"/>
  <c r="A16" i="13"/>
  <c r="C7" i="12"/>
  <c r="C7" i="8" l="1"/>
  <c r="C14" i="8" s="1"/>
  <c r="F99" i="1"/>
  <c r="F51" i="1" s="1"/>
  <c r="F57" i="1" s="1"/>
  <c r="A20" i="13"/>
  <c r="A18" i="13"/>
  <c r="A22" i="13" s="1"/>
  <c r="A27" i="14"/>
  <c r="A34" i="16"/>
  <c r="C14" i="12"/>
  <c r="A39" i="16"/>
  <c r="F59" i="1" l="1"/>
  <c r="F61" i="1" s="1"/>
  <c r="C18" i="12"/>
  <c r="A24" i="13"/>
  <c r="A42" i="16"/>
  <c r="A30" i="14"/>
  <c r="A26" i="13"/>
  <c r="F63" i="1" l="1"/>
  <c r="F65" i="1" s="1"/>
  <c r="A28" i="13"/>
  <c r="A37" i="14"/>
  <c r="A34" i="14"/>
  <c r="A47" i="16"/>
  <c r="F67" i="1" l="1"/>
  <c r="F69" i="1" s="1"/>
  <c r="A30" i="13"/>
  <c r="A65" i="16"/>
  <c r="A70" i="16" s="1"/>
  <c r="A72" i="16" s="1"/>
  <c r="A74" i="16" s="1"/>
  <c r="A52" i="16"/>
  <c r="A76" i="16" s="1"/>
  <c r="A42" i="14"/>
  <c r="A45" i="14"/>
  <c r="A78" i="16" l="1"/>
  <c r="A80" i="16" s="1"/>
  <c r="A32" i="13"/>
  <c r="A34" i="13" s="1"/>
  <c r="A36" i="13" s="1"/>
  <c r="A38" i="13" s="1"/>
  <c r="A40" i="13" s="1"/>
  <c r="A50" i="14"/>
  <c r="A54" i="14" s="1"/>
  <c r="A42" i="13"/>
  <c r="A44" i="13" s="1"/>
  <c r="A46" i="13" s="1"/>
  <c r="A48" i="13" s="1"/>
  <c r="A50" i="13" s="1"/>
  <c r="A52" i="13" s="1"/>
  <c r="A54" i="13" s="1"/>
  <c r="A56" i="13" s="1"/>
  <c r="A58" i="13" s="1"/>
  <c r="A60" i="13" s="1"/>
  <c r="A62" i="13" s="1"/>
  <c r="A64" i="13" s="1"/>
  <c r="A66" i="13" s="1"/>
  <c r="A68" i="13" s="1"/>
  <c r="A70" i="13" s="1"/>
  <c r="A72" i="13" s="1"/>
  <c r="A74" i="13" s="1"/>
  <c r="A58" i="14" l="1"/>
  <c r="A62" i="14" s="1"/>
  <c r="A66" i="14" s="1"/>
  <c r="A70" i="14" s="1"/>
  <c r="A74" i="14" s="1"/>
</calcChain>
</file>

<file path=xl/sharedStrings.xml><?xml version="1.0" encoding="utf-8"?>
<sst xmlns="http://schemas.openxmlformats.org/spreadsheetml/2006/main" count="1431" uniqueCount="783">
  <si>
    <t>POPIS DEL, PREDIZMERE IN PREDRAČUN</t>
  </si>
  <si>
    <t xml:space="preserve">Objekt:  </t>
  </si>
  <si>
    <t>Investitor:</t>
  </si>
  <si>
    <t>Faza:</t>
  </si>
  <si>
    <t>Popis izdelal:</t>
  </si>
  <si>
    <t>Ervin Rupena, gr.teh.</t>
  </si>
  <si>
    <t>SKUPNA REKAPITULACIJA</t>
  </si>
  <si>
    <t>A.</t>
  </si>
  <si>
    <t>B.</t>
  </si>
  <si>
    <t>C.</t>
  </si>
  <si>
    <t>D.</t>
  </si>
  <si>
    <t>E.</t>
  </si>
  <si>
    <t>F.</t>
  </si>
  <si>
    <t>G.</t>
  </si>
  <si>
    <t>H.</t>
  </si>
  <si>
    <t>VSA DELA SKUPAJ</t>
  </si>
  <si>
    <t>I.</t>
  </si>
  <si>
    <t>GRADBENA DELA</t>
  </si>
  <si>
    <t>PRIPRAVLJALNA DELA</t>
  </si>
  <si>
    <t>ZEMELJSKA DELA</t>
  </si>
  <si>
    <t>TESARSKA DELA</t>
  </si>
  <si>
    <t>BETONSKA DELA</t>
  </si>
  <si>
    <t>ZIDARSKA DELA</t>
  </si>
  <si>
    <t>GRADBENA DELA SKUPAJ:</t>
  </si>
  <si>
    <t>OBRTNIŠKA DELA</t>
  </si>
  <si>
    <t>FASADERSKA DELA</t>
  </si>
  <si>
    <t>MAVČNOKARTONSKA DELA</t>
  </si>
  <si>
    <t>KERAMIČARSKA DELA</t>
  </si>
  <si>
    <t>SLIKOPLESKARSKA DELA</t>
  </si>
  <si>
    <t>PODOPOLAGALSKA DELA</t>
  </si>
  <si>
    <t>STAVBNO POHIŠTVO</t>
  </si>
  <si>
    <t>RAZNA DELA</t>
  </si>
  <si>
    <t>OBRTNIŠKA DELA SKUPAJ</t>
  </si>
  <si>
    <t>TEHNIČNE SMERNICE ZA IZVEDBO GRADBENIH IN OBRTNIŠKIH DEL</t>
  </si>
  <si>
    <t xml:space="preserve"> </t>
  </si>
  <si>
    <t>Izvajalec del je pred oddajo ponudbe dolžan preveriti ustreznost samih popisov del in količin glede na vse projekte, ki so mu na vpogled pri investitorju. V primeru odstopanj jih je dolžan zajeti v sklopu te ponudbe, ločeno ali kot nepredvidena dela, tako, da je objekt sposoben izvesti v skladu z razpisnimi pogoji in pogodbo.</t>
  </si>
  <si>
    <t>V vsaki ceni in za celoto je zajeti vse za gotove montirane in finalno obdelane izdelke in objekt kot celoto v skladu s projektom, brez dodatnih del, z izdelavo vse montažne tehnične dokumentacije in detajlov izvedbe, katerih potrditev je potrebno zagotoviti s strani projektanta. V ceni vseh postavk je potrebno zajeti še vse ostalo iz razpisnih pogojev, kar eventuelno ni zajeto v popisih.</t>
  </si>
  <si>
    <t xml:space="preserve">Vse izmere je potrebno preveriti po posameznih  projektih, v primeru nejasnosti se posvetovati s projektantom. </t>
  </si>
  <si>
    <t xml:space="preserve">V popisu so navedena komercialna imena materialov, naprav in opreme  zgolj zaradi določitve kvalitete. Ponujen material, naprave in oprema  morajo biti enakih kvalitet in lastnosti kot so predpisane s projektom. V primeru, da material, naprava ali oprema v projektu po kvaliteti ni predpisan, mora ponudnik ob oddaji ponudbe (ali v popisu del ali v ločenem dopisu – odvisno od zahtev v razpisu) navesti ponujeno kvaliteto materiala, naprav ali opreme. </t>
  </si>
  <si>
    <t>Za vsa navedena dela je gledati ustrezne opise del v sklopu drugih projektov PZI in jih je upoštevati v skupni rekapitulaciji del.</t>
  </si>
  <si>
    <t>V ceni vsakih posameznih del je po potrebi zajeti vse delovne in pomožne odre kot tudi čiščenje vseh elementov po končanih delih.</t>
  </si>
  <si>
    <t>Pred začetkom izvajanja vseh del je preveriti območja dilatacij.</t>
  </si>
  <si>
    <t>Pri oddaji ponudbe naročniku je izvajalec je dolžan sam preveriti zmnožke in seštevke ter prenose le teh v rekapitulacijo.</t>
  </si>
  <si>
    <t>V primeru kakršnihkoli nejasnosti iz popisa del ali iz projekta je le te razčistiti pred oddajo ponudbe z odgovornim projektantom.</t>
  </si>
  <si>
    <t>SPLOŠNO O CENI ZA MERSKO ENOTO POSAMEZNE POSTAVKE - v ceni morajo biti zajeti vsi stroški potrebni za izvedbo:</t>
  </si>
  <si>
    <t>&gt;</t>
  </si>
  <si>
    <t>za izdelavo, dobavo in vgradnjo (montažo);</t>
  </si>
  <si>
    <t>za nabavo in dobavo osnovnega, pomožnega, pritrdilnega, tesnilnega materiala za izvedbo posamezne postavke iz popisa;</t>
  </si>
  <si>
    <t>za vse zunanje in notranje transporte (horizontalne in vertikalne) potrebnega materiala, delavne sile, orodja, delavnih strojev oz. naprav do mesta vgradnje;</t>
  </si>
  <si>
    <t>za vsa pripravljalna, osnovna, pomožna in zaključna dela;</t>
  </si>
  <si>
    <t>za premične delovne in lovilne odre za izvedbo posameznih del;</t>
  </si>
  <si>
    <t>za vsa dokazila o izpolnitvi zahtevane kvalitete izvedenih del oz. fizikalnih lastnosti vgrajenih materialov, izdelkov ter proizvodov, ki so navedena v splošnih določilih, določilh izvedbe pri posameznih vrstah del oz. zahtevah v posameznih postavkah in ob dokončanju predložiti pravilno izpolnjeno "Dokazilo o zanesljivosti objekta";</t>
  </si>
  <si>
    <t>za snemanje izmer na licu mesta in vsklajevanje z nadzorom oz. odg.projektantom v primeru odstopanja od projekta ali pri nejasnostih;</t>
  </si>
  <si>
    <t>za koordinacijo izvajalca do svojih podizvajalcev, dobaviteljev in kooperantov, ki sodelujejo pri predmetni gradnji oz.izvedbi del;</t>
  </si>
  <si>
    <t xml:space="preserve">za izpolnitev vseh obvez izvajalca po veljavni zakonodaji in pripadajočih veljavnih pravilnikih, ki se nanašajo direktno ali indirektno na izvedbo/gradnjo; </t>
  </si>
  <si>
    <t>za izpolnitev obvez izvajalca glede varstva pri delu na premičnih deloviščih (gradbišču);</t>
  </si>
  <si>
    <t>DDV prikazati posebej!</t>
  </si>
  <si>
    <t>SPLOŠNA DOLOČILA:</t>
  </si>
  <si>
    <t>Vsa dela morajo biti izvedena kvalitetno iz materialov z zahtevanimi fizikalnimi lastnostmi in jih je potrebno izvajati po predloženi tehnični dokumentaciji, detajlih ter navodilih arhitekta oziroma izbranega proizvajalca!</t>
  </si>
  <si>
    <t>Vsi vgrajeni materiali in proizvodi morajo imeti ustrezen atest oz. certifikat ter naj odgovarjajo cenovnemu razredu, skladno z zahtevami investitorja!</t>
  </si>
  <si>
    <t>Vse mere kontrolirati po veljavnih projektih PZI oz. na objektu !</t>
  </si>
  <si>
    <t>Dimenzije in količine je potrebno pred izdelavo oziroma naročanjem preveriti na objektu!</t>
  </si>
  <si>
    <t>Pri delih, kjer je naveden določen material, je možna tudi izbira drugega z enakimi lastnostmi in kvaliteto.</t>
  </si>
  <si>
    <t>Vse zaključne materiale mora (kvaliteto, dimenzije, teksturo, barvo,..) potrditi izvajalcu oz. dobavitelju odgovorni projektant!</t>
  </si>
  <si>
    <t>Potrebni odri so upoštevani v enotnih cenah, v kolikor ni drugače določeno in se ne obračunajo posebej.</t>
  </si>
  <si>
    <t>Izmere vseh izvršenih del je potrebno izdelati po GNG in veljavnih standardih z vsemi pogoji ter uzancami, ki jih vsebujejo. Na osnovi izmer in ponudbenih cen se izvrši končni obračun izvedenih del tako, kot je dogovorjeno s pogodbo za predmetna izvedena dela.</t>
  </si>
  <si>
    <t>Dodatna, nepredvidena in več dela, ki niso zajeta v popisu se izvedejo po predhodnem dogovoru z nadzornikom in se obračunajo po dejanskih količinah po predhodni odobritvi enotne cene s strani investitorja.</t>
  </si>
  <si>
    <t>V kolikor v projektni dokumentaciji ni detajla za določeno vrsto del, je predlog detajla dolžan izdelati ponudnik - izvajalec in ga predložiti odgovornemu projektantu v potrditev!</t>
  </si>
  <si>
    <t>Odvoz odpadnega materiala se izvrši v skladu z veljavno zakonodajo, na javne deponije odpadnega materiala, katere imajo upravna dovoljenja za deponiranje posameznih vrst materiala. Ponudnik - izvajalec sam izbere lokacije deponij in v cenah upošteva vse stroške deponiranja in transporta.</t>
  </si>
  <si>
    <t>Vsi izvajalci gradbenih, zaključnih in instalacijskih del na gradbišču morajo upoštevati vsa veljavna določila in predpise o varstvu pri delu!</t>
  </si>
  <si>
    <t xml:space="preserve">PONUDNIK MORA V CENI NA ENOTO ZAJETI IZDELAVO DOKAZILA O ZANESLJIVOSTI </t>
  </si>
  <si>
    <t>VKLJUČNO S PRIDOBITVIJO VSEH CERTIFIKATOV, POROČIL, MERITEV, IZJAV ZA PRIDOBITEV</t>
  </si>
  <si>
    <t>UPORABNEGA DOVOLJENJA.</t>
  </si>
  <si>
    <t>1.</t>
  </si>
  <si>
    <t>2.</t>
  </si>
  <si>
    <t>3.</t>
  </si>
  <si>
    <t>4.</t>
  </si>
  <si>
    <t>5.</t>
  </si>
  <si>
    <t>6.</t>
  </si>
  <si>
    <t>7.</t>
  </si>
  <si>
    <t>8.</t>
  </si>
  <si>
    <t>9.</t>
  </si>
  <si>
    <t>10.</t>
  </si>
  <si>
    <t>11.</t>
  </si>
  <si>
    <t>12.</t>
  </si>
  <si>
    <t>m.e.</t>
  </si>
  <si>
    <t>količina</t>
  </si>
  <si>
    <t>cena na enoto</t>
  </si>
  <si>
    <t>znesek</t>
  </si>
  <si>
    <t>pavšal</t>
  </si>
  <si>
    <t>Stroški pridobitve dovoljenja, prometne signalizacije in sanacije cestišča pri uvozu/izvozu gradbišča skladno z občinskim odlokom.</t>
  </si>
  <si>
    <t>kpl</t>
  </si>
  <si>
    <t>Skupaj pripravljalna dela:</t>
  </si>
  <si>
    <t>m3</t>
  </si>
  <si>
    <r>
      <rPr>
        <sz val="10"/>
        <color rgb="FF000000"/>
        <rFont val="Arial ce"/>
      </rPr>
      <t xml:space="preserve">Planiranje dna izkopa, v točnosti </t>
    </r>
    <r>
      <rPr>
        <sz val="10"/>
        <color rgb="FF000000"/>
        <rFont val="Arial"/>
        <family val="2"/>
        <charset val="238"/>
      </rPr>
      <t>±</t>
    </r>
    <r>
      <rPr>
        <sz val="10"/>
        <color rgb="FF000000"/>
        <rFont val="Arial ce"/>
      </rPr>
      <t>2 cm vključno z utrjevanjem pred izvajanjem temeljenja.</t>
    </r>
  </si>
  <si>
    <t>m2</t>
  </si>
  <si>
    <t>Dobava in vgradnja geotekstila v dno in stranice gradbene jame, 300 g/m2.</t>
  </si>
  <si>
    <t>m1</t>
  </si>
  <si>
    <t>Skupaj zemeljska dela:</t>
  </si>
  <si>
    <t>4.1.</t>
  </si>
  <si>
    <t>Skupaj tesarska dela:</t>
  </si>
  <si>
    <t>1.1.</t>
  </si>
  <si>
    <t>kos</t>
  </si>
  <si>
    <t>1.2.</t>
  </si>
  <si>
    <t>kg</t>
  </si>
  <si>
    <t>Skupaj betonska dela:</t>
  </si>
  <si>
    <t>Skupaj zidarska dela:</t>
  </si>
  <si>
    <t>Skupaj krovsko kleparska dela:</t>
  </si>
  <si>
    <t>Skupaj fasaderska dela:</t>
  </si>
  <si>
    <t>Skupaj mavčnokartonska dela:</t>
  </si>
  <si>
    <t>2x brušenje keramike in izvedba vogalov na "gerungo" pri stenski keramiki.</t>
  </si>
  <si>
    <t>Skupaj keramičarska dela:</t>
  </si>
  <si>
    <t>Skupaj slikopleskarska dela:</t>
  </si>
  <si>
    <t>Skupaj podopolagalska dela:</t>
  </si>
  <si>
    <t>1.3.</t>
  </si>
  <si>
    <t>1.4.</t>
  </si>
  <si>
    <t>2.1.</t>
  </si>
  <si>
    <t>2.2.</t>
  </si>
  <si>
    <t>2.3.</t>
  </si>
  <si>
    <t>3.1.</t>
  </si>
  <si>
    <t>Skupaj stavbno pohištvo:</t>
  </si>
  <si>
    <t>Skupaj razna dela:</t>
  </si>
  <si>
    <t>ZUNANJA UREDITEV</t>
  </si>
  <si>
    <t>1.5.</t>
  </si>
  <si>
    <t>1.6.</t>
  </si>
  <si>
    <t>1.7.</t>
  </si>
  <si>
    <t>1.8.</t>
  </si>
  <si>
    <t>1.9.</t>
  </si>
  <si>
    <t>1.10.</t>
  </si>
  <si>
    <t>Vsa betonska dela izvajati po tehničnem poročilu in PZI načrtu gradbenih konstrukcij.</t>
  </si>
  <si>
    <t>Vse marke betonov, količina armature in posebni elementi so ocenjeni, po izdelavi PZI</t>
  </si>
  <si>
    <t>načrtov gradbenih konstrukcij je potrebno zadeve vskladiti.</t>
  </si>
  <si>
    <t>Izvedba vseh pripravljalnih del na podlagi organizacije gradbišča in specifike izvajalca z izdelavo varnostnega načrta. V ceni zajeti tudi odstranitev in vzdrževanje. Za celotno dobo gradnje.</t>
  </si>
  <si>
    <t>Uradna zakoličba objekta, zavarovanje zakoličbe in vsa potrebna geodetska dela za celotno dobo gradnje in prenos vseh višin in osi.</t>
  </si>
  <si>
    <t>Geomehanski pregled temeljnih tal pred izvedbo temeljenja, nadzor izvedbe in izdelava poročila.</t>
  </si>
  <si>
    <t>Izdelava meritev temeljnih tal, nasipov in tampona z izdajo poročila. V ceni zajeti meritve za vse faze gradnje.</t>
  </si>
  <si>
    <t>Odvoz viška izkopanega materiala na trajno deponijo s plačilom takse in pridobitvijo evidenčnih listov.</t>
  </si>
  <si>
    <t>Zasip ob objektu s kvalitetnim izkopanim materialom. Z utrjevanjem po slojih do predpisane zbitosti EVD 40 MPa ali bolje.</t>
  </si>
  <si>
    <t>I.I.</t>
  </si>
  <si>
    <t>I.II.</t>
  </si>
  <si>
    <t>12.1.</t>
  </si>
  <si>
    <t>V cenah na enoto upoštevati, da se zadnja roka opleska izvede po dokončanju vseh del, vključno s finalnimi</t>
  </si>
  <si>
    <t>tlaki, montažo stavbnega pohištva. Z izvedbo vseh zaščit in odstranitev le teh po dokončanju del.</t>
  </si>
  <si>
    <t>DDV ni zajet v ceni</t>
  </si>
  <si>
    <t>IDP</t>
  </si>
  <si>
    <t>Moravče, november 2022</t>
  </si>
  <si>
    <t>GRADBENA IN OBRTNIŠKA DELA SKUPAJ</t>
  </si>
  <si>
    <t>ur</t>
  </si>
  <si>
    <t>Dobava in vgradnja čepaste folije.</t>
  </si>
  <si>
    <t>Dobava in vgradnja gramoznega materiala frakcije 0-32 mm. Z utrjevanjem po slojih do predpisane zbitosti EVD 40 MPa ali bolje.</t>
  </si>
  <si>
    <t xml:space="preserve">Zaščita instalacijskih cevi v tlakih, s pustim betonom ter odstranitev betona pred izvedbo tlakov z odvozom ruševin. </t>
  </si>
  <si>
    <t>Razna nepredvidena, manjša in dodatna dela, pomoč obrtnikom in instalaterjem se obračunajo na podlagi naročila in potrditve s strani nadzora v gradbenem dnevniku.</t>
  </si>
  <si>
    <t>KV delavec</t>
  </si>
  <si>
    <t>PK delavec</t>
  </si>
  <si>
    <t xml:space="preserve">Dobava in polaganje stenske keramike na notranjih površinah, po izboru arhitekta, velikoformatna, retificirana, na lepilo, s fugiranjem stikov, vključno s kitanjem dilatacij in vogalov, s predhodnim premazom površine. Keramika nabavne vrednosti 30,0 eur/m2 + DDV. </t>
  </si>
  <si>
    <t xml:space="preserve">Dobava in polaganje talne keramike na notranjih površinah, po izboru arhitekta, protizdrsna, velikoformatna, retificirana, s fugiranjem stikov, z lepilom za talno ogrevanje, vključno s kitanjem dilatacij in vogalov, z izvedbo izravnave. Keramika nabavne vrednosti 30,0 eur/m2 + DDV. </t>
  </si>
  <si>
    <t>Dobava in vgradnja utopljenega predpražnika, z dobavo in vgradnjo inox robnega profila višine 22 mm, z izvedbo izravnalne mase, s predpražnikom iz kombinacije gume in tekstila po izboru arhitekta, po shemi. Kot npr. EMCO Diplomat Premium 517 P Care, po shemi.</t>
  </si>
  <si>
    <t>z uporabo vodoodpornih plošč</t>
  </si>
  <si>
    <t>z uporabo navadnih plošč</t>
  </si>
  <si>
    <t>12.2.</t>
  </si>
  <si>
    <t>revizijske lopute 40x40 cm</t>
  </si>
  <si>
    <t>KROVSKO KLEPARSKA DELA</t>
  </si>
  <si>
    <t xml:space="preserve"> - izdelava ogrevanega točkovnega iztoka, s prirobnico, bočnim iztokom, zaščitno PVC mrežico</t>
  </si>
  <si>
    <t xml:space="preserve"> - izdelava pravokotnega varnostnega preliva, s prirobnico in prebojem strehe</t>
  </si>
  <si>
    <t>Izdelava, dobava in montaža predelnih sanitarnih sten iz Max kompaktnih plošč po izboru arhitekta, z inox tipskimi pritrdilnimi elementi in okovjem, s kljukami, wc ključavnicami in ostalimi elementi, ostalo po shemi:</t>
  </si>
  <si>
    <t>Izdelava, dobava in montaža oznak, po shemi.</t>
  </si>
  <si>
    <t>Izdelava, dobava in montaža gasilnikov, izvleček požarnega reda in ostalih oznak po požarni študiji.</t>
  </si>
  <si>
    <t>II.</t>
  </si>
  <si>
    <t>GRADBENA IN OBRTNIŠKA DELA</t>
  </si>
  <si>
    <t xml:space="preserve"> + 10% nepredvidenih del</t>
  </si>
  <si>
    <t>SKUPAJ</t>
  </si>
  <si>
    <t>PAVILJON OB POMOŽNIH NOGOMETNIH IGRIŠČIH</t>
  </si>
  <si>
    <t>STOŽICE</t>
  </si>
  <si>
    <t>Zakoličba obstoječih komunalnih vodov na gradbeni parceli s strani distrubuterjev.</t>
  </si>
  <si>
    <t xml:space="preserve">Široki izkop gradbene jame, v zemljini III.-IV. kategorije, globina izkopa do 1,5 m, z odvozom kvalitetnega materiala na deponijo ali nakladanjem na prevozno sredstvo za odvoz na trajno deponijo. </t>
  </si>
  <si>
    <t xml:space="preserve">Izdelava opaža čela temeljne plošče, višine 30+15 cm, s podpiranjem in razopaženjem. </t>
  </si>
  <si>
    <t xml:space="preserve">Izdelava opaža odprtin v AB plošči, s podpiranjem in razopaženjem. </t>
  </si>
  <si>
    <t>Postavitev premičnih odrov vseh višin za celotno dobo gradnje in za potrebe izvedbe vseh del.</t>
  </si>
  <si>
    <t>Dobava in vgrajevanje podložnega betona pod temeljno ploščo, C12/15, prereza 0,10 m3/m2.</t>
  </si>
  <si>
    <t>Dobava in vgrajevanje betona C25/30, XC2, Dmax 32, S4 v temeljno ploščo, prereza 0,30 m3/m2.</t>
  </si>
  <si>
    <t>Dobava, rezanje, krivljenje, vezanje in vgrajevanje srednje zahtevne armature, rebraste palice in armaturne mrežeS500-RA.</t>
  </si>
  <si>
    <t>Izdelava enoslojne bitumenske horizontalne hidroizolacije po sestavi. Iz zidarske priprave podlage, iz osnovnega premaza z IBITOLOM HS, iz 1x hidroizolacijskega traka z nosilcem iz poliestra in s plastomerom modificiranega bitumna kot npr. IZOTEKT P4 plus, polno varjeni. Z obdelavo vseh prebojev in stikov.</t>
  </si>
  <si>
    <t>Izdelava enoslojne bitumenske vertikalne hidroizolacije po sestavi. Iz zidarske priprave podlage, iz osnovnega premaza z IBITOLOM HS, iz 1x hidroizolacijskega traka z nosilcem iz poliestra in s plastomerom modificiranega bitumna kot npr. IZOTEKT P4 plus, polno varjeni. Z obdelavo vseh prebojev in stikov. Upoštevati uporabo samolepilne hidroizolacije na stiku z montažnim objektom.</t>
  </si>
  <si>
    <t>Dobava in polaganje toplotne izolacije pod temeljnimi ploščami po sestavi, debeline 15 cm, s hrapavo strukturo, kot npr. FRAGMAT XPS 400 GL.</t>
  </si>
  <si>
    <t>Dobava in lepljenje XPS toplotne izolacije debeline 15,0 cm na vkopanem delu, kot npr. Fragmat 300GL, po sestavi.</t>
  </si>
  <si>
    <t>Izdelava zunanjega tlaka, iz talne plošče debeline do 15 cm finalno obdelane v štokanem betonu, iz opaža čela, iz armature, iz betona C30/37 z vsemi dodatki, z nego betona, z rezanjem dilatacij, z brušenjem in štokanjem po potrjenem vzorcu s strani arhitekta, s kitanjem dilatacij in stikov, s končno impregnacijo.</t>
  </si>
  <si>
    <t xml:space="preserve">Sprotno in finalno čiščenje pred predajo del s strani čistilnega servisa. </t>
  </si>
  <si>
    <t>MONTAŽERSKA DELA</t>
  </si>
  <si>
    <t>Izdelava notranjega tlaka iz toplotne izolacije XPS 300 debeline 5,0 cm, z opasovanjem okrog instalacij; iz ločilne PE folije; iz mikroarmiranega cementnega estriha debeline 8,0 cm, C25/30, z robnimi trakovi ob zidovih, z izvedbo dilatacij.</t>
  </si>
  <si>
    <t>Izdelava, dobava in montaža lesenih, masivnih, križno lepljenih plošč CLT, 5 slojne, debeline 20 cm, za izdelavo stropne konstrukcije objekta, z vsem pritrdilnim materialom, kovinskimi vezmi in vijaki, brez vidnih površin, industrijske kvalitete, z izdelavo delavniškega načrta katerega potrdita statik in arhitekt.</t>
  </si>
  <si>
    <t>Izdelava, dobava in montaža lesenih, masivnih, križno lepljenih plošč CLT, 3 slojne, debeline 10 cm, za izdelavo nosilnih sten objekta, z vsem pritrdilnim materialom, kovinskimi vezmi in vijaki, brez vidnih površin, industrijske kvalitete, z izdelavo delavniškega načrta katerega potrdita statik in arhitekt.</t>
  </si>
  <si>
    <t>Izdelava, dobava in montaža lesenih, masivnih, križno lepljenih plošč CLT, 5 slojne, debeline 10 cm, za izdelavo nosilnih sten objekta, z vsem pritrdilnim materialom, kovinskimi vezmi in vijaki, brez vidnih površin, industrijske kvalitete, z izdelavo delavniškega načrta katerega potrdita statik in arhitekt.</t>
  </si>
  <si>
    <t>Izdelava, dobava in montaža lesenih, masivnih, križno lepljenih plošč CLT, 5 slojne, debeline 10 cm, za izdelavo nosilnih sten objekta, z vsem pritrdilnim materialom, kovinskimi vezmi in vijaki, z enostransko vidno površino, oljeno, z izdelavo delavniškega načrta katerega potrdita statik in arhitekt.</t>
  </si>
  <si>
    <t>Izdelava, dobava in montaža lesenih, masivnih, križno lepljenih plošč CLT, 5 slojne, debeline 10 cm, za izdelavo nosilnih sten objekta, z vsem pritrdilnim materialom, kovinskimi vezmi in vijaki, z obojestransko vidno površino, oljeno, z izdelavo delavniškega načrta katerega potrdita statik in arhitekt.</t>
  </si>
  <si>
    <t xml:space="preserve">Izdelava, dobava in montaža notranjih lesenih montažnih sten, v sestavi 1x OSB plošča debeline 1,5 cm; podkonstrukcija iz lesenih tramičev 8/18 cm, vzdolžno lepljeni, z vmesno toplotno izolacijo iz kemene volne debeline 18,0 cm; iz 1x OSB plošč. Z vsem pritrdilnim materialom, izvedbo ojačitev, izrezov in ostalih obdelav. </t>
  </si>
  <si>
    <t>Izdelava, dobava in montaža notranjih montažnih tlakov po sestavi T1, iz lesene podkonstrukcije iz moralov 6/6 cm, les impregniran, z vmesno toplotno izolacijo iz kamene volne debeline 6,0 cm; iz dvojne obloge iz OSB plošč debeline 2,5 cm, skupaj 5,0 cm, plošče vijačene in lepljene med seboj. Z vsem pritrdilnim materialom in obdelavami.</t>
  </si>
  <si>
    <t>Izdelava, dobava in montaža notranjih montažnih tlakov po sestavi T2, iz lesene podkonstrukcije iz moralov 8/8 cm, les impregniran, z vmesno toplotno izolacijo iz kamene volne debeline 8,0 cm; iz dvojne obloge iz OSB plošč debeline 2,5 cm, skupaj 5,0 cm, plošče vijačene in lepljene med seboj. Z vsem pritrdilnim materialom in obdelavami.</t>
  </si>
  <si>
    <t xml:space="preserve">Izdelava, dobava in montaža notranjih lesenih montažnih oblog, v sestavi 1x OSB plošča debeline 1,5 cm; podkonstrukcija iz lesenih tramičev 8/8 cm, vzdolžno lepljeni, z vmesno toplotno izolacijo iz kemene volne debeline 8,0 cm. Z vsem pritrdilnim materialom, izvedbo ojačitev, izrezov in ostalih obdelav. </t>
  </si>
  <si>
    <t>Skupaj montažerska dela:</t>
  </si>
  <si>
    <t>Izdelava celotne sestave ravne strehe, z dobavo materiala in potrebnim delom:</t>
  </si>
  <si>
    <t xml:space="preserve"> - parna zapora iz točkovno navarjenega traku kot npr. Bitalbit ALV4, s predhodnim premazom z Ibitolom HS in pripravo lesene podlage.</t>
  </si>
  <si>
    <t xml:space="preserve"> - toplotna izolacija iz kamene volne v naklonu 2%, debeline 4-15 cm.</t>
  </si>
  <si>
    <t xml:space="preserve"> - toplotna izolacija debeline 20 cm, iz kamene volne, v dveh slojih debeline 10+10 cm.</t>
  </si>
  <si>
    <t xml:space="preserve"> - strešna kritina, hidromembrana, kot npr. Rhepanol, s podlogo, vsemi obdelavai, tesnenjem prebojev.</t>
  </si>
  <si>
    <t xml:space="preserve"> - sistem zelene strehe, ekstenzivna zazelenitev, kot npr. URBANSCAPE, z vsemi sloji po navodilih prozivajalca.</t>
  </si>
  <si>
    <t xml:space="preserve"> - izdelava pločevinaste kape atike, iz jeklene, pocinkane in barvane pločevine debeline 0,7 mm, razvite širine do 50 cm, v barvi po izboru arhitekta, iz izvedbo podložne pločevine, podloge iz OSB plošč, iz lesene podkonstrukcije in toplotne izolacije</t>
  </si>
  <si>
    <t xml:space="preserve"> - izdelava odtočnih cevi iz debelostenskih brezšumnih PVC cevi fi 100 mm, z vsemi fazonskimi kosi in tesnenjem stikov, s protikondenčno izolacijo in pritrdilnim materialom</t>
  </si>
  <si>
    <t xml:space="preserve"> - izdelava toplotno in hidro izoliranih prezračevalnih kap na prehodu cevi skozi sestavo strehe, z izvedbo tesnenja preboja in s strehico</t>
  </si>
  <si>
    <t>Dobava in montaža strešnih svetlobnikov, kot npr. Velux CVP/CFP, z izolacijskim podstavkom, okvirjem in svetlobnikom, z možnostjo električnega odpiranja preko stikal, ostalo po shemi:</t>
  </si>
  <si>
    <t>tip 060060, velikosti 60x60 cm</t>
  </si>
  <si>
    <t>tip 100100, velikosti 100x100 cm</t>
  </si>
  <si>
    <t>tip 100150, velikosti 100x150 cm</t>
  </si>
  <si>
    <t>Izdelava izolacije fasade iz tipske Alu podkonstrukcije kot npr. Hilti, brez toplotnih mostov, iz toplotne izolacije iz kamene volne debeline 15,0 cm, 0,035, sidrana v leseno podlago, iz vetrne zapore z lepljenimi stiki.</t>
  </si>
  <si>
    <t>Izdelava fasadne obloge po sestavi F1 iz prefabriciranih betonskih elementov kot npr. Proconcrete, GRC ZIP betonski fasadni paneli debeline 15,0 cm, Zanette, izgled naravnega vidnega betona; z vsemi obdelavami in zaključki, odkapi, prezračevalnimi mrežicami, obdelavami špalet in vogalov, po potrjenem vzorcu s strani arhitekta, z izdelavo delavniških načrtov katere potrdi arhitekt; z izdelavo ustrezne podkonstrukcije in vsem potrebnim pritrdilnim materialom.</t>
  </si>
  <si>
    <t>Izdelava klopi v sklopu fasade F2, iz vročecinkane nevidne konstrukcije, iz obloge iz pločevine debeline 2 mm, krivljena v oblogo klopi, vročecinkana in prašno barvana v barvi po izboru arhitekta, z vsemi obdelavami in zaključki, s pritrdilnim materialom, po detajlu.</t>
  </si>
  <si>
    <t>Izdelava fasadne obloge po sestavi F2, stenske in stropne površine. Iz 3 mm pocinkanih jeklenih panelov, prašno barvanih v barvi po izboru arhitekta, z vsemi obdelavami in zaključki, odkapi, prezračevalnimi mrežicami, obdelavami špalet in vogalov, po potrjenem vzorcu s strani arhitekta, z izdelavo delavniških načrtov katere potrdi arhitekt; z izdelavo ustrezne podkonstrukcije in vsem potrebnim pritrdilnim materialom.</t>
  </si>
  <si>
    <t>Izdelava mavčnih spuščenih stropov po sestavi S1, iz podkonstrukcije, obešal, iz 1x mavčne plošče debeline 1,25 cm. Z bandažiranjem stikov, vgradnjo vogalnikov, izvedbo izrezov, obdelavo prebojev, z bandažiranjem stikov.</t>
  </si>
  <si>
    <t>Izdelava obloge sten in tal iz izolacijskih plošč primernih za mokre prostore z veliko intenziteto uporabe, kot npr. Wedi, debeline 0,6 cm, z lepljenjem na leseno podlago, z vsemi obdelavami in tesnenjem stikov, po navodilih proizvajalca.</t>
  </si>
  <si>
    <t>stenske površine</t>
  </si>
  <si>
    <t>talne površine</t>
  </si>
  <si>
    <t>Izdelava hidroizolacije mokrih prostorov, stenska in talna, 2x nanos hidroizolacijskega sloja na cementni osnovi s PVC mrežico in robnimi trakovi, kot naprimer Mapei Mapelastic TURBO, s tesnenjem prebojev.</t>
  </si>
  <si>
    <t>obdelava špalet svetlobnikov velikosti 60x60 cm</t>
  </si>
  <si>
    <t>obdelava špalet svetlobnikov velikosti 100x100 cm</t>
  </si>
  <si>
    <t>obdelava špalet svetlobnikov velikosti 100x150 cm</t>
  </si>
  <si>
    <t>Dobava in vgradnja inox profilov med različnimi tlaki, po izboru arhitekta.</t>
  </si>
  <si>
    <t>Zidarska pomoč pri vgradnji linijskih kanalet tušev.</t>
  </si>
  <si>
    <t>Izdelava, dobava in montaža inox povoznega profila na robu tlakov objekta na stiku s tlaki zunanje ureditve, z vijačenjem v talno ploščo, L profil višine cca 15 cm, po detajlu.</t>
  </si>
  <si>
    <t xml:space="preserve">Priprava podlage, glajenje, brušenje in 2x pleskanje mavčnih stropov, z barvo ustrezne kvalitete za prostore z višjo koncentracijo vlage, v tonu po izboru arhitekta, s kitanjem vseh vogalov in stikov. V ceni zajeti vse zaščite, kitanja z akrilcem na stiku s keramiko in drugje kjer je to potrebno. </t>
  </si>
  <si>
    <t xml:space="preserve">Izdelava finalnega tlaka v pomožnih prostorih, epoksidni premaz MAPEI ali enakovredno. Nanos 2K temeljno sprijemni premaz Primer SN (2) s suhim kremenčevim peskom Quarzo 0,5 (2). Nato prvi zaključni epoksidni sloj epoksidna smola Mapefloor I300 SL (3), z dodatkom pasto Mapecolor Paste (3), z dodatkom suhega kremenčevega peska Quarzo 0,5 (3). Zaključni sloj epoksi tlaka z epoksidno smolo Mapefloor I300 SL in želeno barvo paste Mapecolor Paste (4), z dodanim peskom (po navodilih proizvajalca). S predhodno pripravo betonske površine, sanacijo nastalih razpok, obdelavo vseh stikov in dilatacij. RAL barva in tekstura po izboru arhitekta, z izvedbo izravneve betonske površine in izvedbo stenskih zaključkov. </t>
  </si>
  <si>
    <t>Dobava in montaža talne obloge iz gume, v roli širine 190 cm in debeline 2 mm, kot je REMP Dotfloor N ali enakovredno. Barva po izbiri projektanta. Vključen mora biti nanos predpremaza in izravnalne mase do 3mm, opasovanje v prostor s 100% lepljenjem in varjenjem spojev. Talna obloga mora ustrezati naslednjim zahtevam: Brez vsebnosti PVC, plastifikatorjev in phtalatov; Primerna za visoko obremenjene prostore; Odporna na kemikalije in čistila; Enostavna za vzdrževanje; Antibaktericidna in antifungicidna (ne omogoča razvoja bakterij in glivic); Elektrostatičnost EN 1815 ≤ 2 kV (antistatična); Ognjeodpornost EN 13501-1 Bfl-s1; Znižanje udarnega zvoka 6dB; Protizdrsnost EN 13893 DS (&gt; 0.3), DIN 51130 R9; Točkovna odpornost na odtis EN ISO 24343-1 ≤ 0.15 mm – povprečje 0,05 mm; emisije TVOC ≤ 0,01 mg/m3. Z lepljenjem na leseno podlago, z izvedbo tipske zakokrožnice. Guma po izboru arhitekta.</t>
  </si>
  <si>
    <t>Izdelava, dobava in montaža vhodnih vrat, zvočno in toplotno izolativna, iz kovinskega podboja, brez vidnih okvirjev, iz vratnega krila z zunanjo oblogo iz vročecinkane prašnobarvanih pločevinastih panelov debeline 3 mm, v barvi po izboru arhitekta. Iz notranje laminirane obloge po izboru arhitekta. S skritim okovjem, ko so vrata zaprta so poravnana s fasado, s tesnili, cilindrično ključavnico, kljuko, deljenim ščitom, sistemskim ključem, samozapiralom, zatičem, purenit izolacijskim elementom v debelini tlaka, RAL montaža, z notranjimi zaključki, ostalo po shemi:</t>
  </si>
  <si>
    <t>velikosti 80x250 cm</t>
  </si>
  <si>
    <t>velikosti 90x250 cm</t>
  </si>
  <si>
    <t>velikosti 300x250 cm</t>
  </si>
  <si>
    <t>Izdelava, dobava in montaža notranjih drsnih vrat, iz kovinskega prašno barvanega podboja in lesenega vratnega krila obdelanega iz laminata po izboru arhitekta,  z okovjem in vodili, s tesnili, cilindrično ključavnico, sistemskim ključem, deljenim ščitom, ostalo po shemi:</t>
  </si>
  <si>
    <t>Izdelava, dobava in montaža notranjih vrat, iz kovinskega prašno barvanega podboja in lesenega vratnega krila obdelanega iz laminata po izboru arhitekta, iz nadsvetlobe, s skritim okovjem, tesnili, cilindrično ključavnico, sistemskim ključem, deljenim ščitom, talnim ali stenskim odbojnikom, s samozapiralom, ostalo po shemi:</t>
  </si>
  <si>
    <t>velikosti 80x250 cm, drsna</t>
  </si>
  <si>
    <t>velikosti 170x250 cm z drsnimi vrati širine 80 cm</t>
  </si>
  <si>
    <t>Izdelava PZI dokumentacije.</t>
  </si>
  <si>
    <t>Izdelava projektantskega nadzora.</t>
  </si>
  <si>
    <t>Izdelava gradbenega nadzora.</t>
  </si>
  <si>
    <t>Izdelava nadzora strojnih in elektro instalacij.</t>
  </si>
  <si>
    <t>Izdelava PID dokumentacije.</t>
  </si>
  <si>
    <t>Izdelava geodetskega posnetka novega stanja z vpisom v evidence.</t>
  </si>
  <si>
    <t>KANALIZACIJA</t>
  </si>
  <si>
    <t>VODOVOD</t>
  </si>
  <si>
    <t>REKAPITULACIJA</t>
  </si>
  <si>
    <t>PAVILJON STOŽICE</t>
  </si>
  <si>
    <t xml:space="preserve">SKUPAJ GRADBENA DELA </t>
  </si>
  <si>
    <t>%</t>
  </si>
  <si>
    <t>Zavarovanje gradbišča v času gradnje z delno zaporo prometa v skladu z elaboratom začasne prometne ureditve (zagotoviti dostop za intervencijo) in usmerjanjem z ustrezno signalizacijo. Postavitev, vzdrževanje in odstranitev cestne zapore ter vsi stroški vezani na zaporo za ves čas gradnje (obračun po dejanskih stroških)</t>
  </si>
  <si>
    <t>1.44.</t>
  </si>
  <si>
    <t>Elaborat zapore ceste in pridobitev dovoljenja za zaporo</t>
  </si>
  <si>
    <t>1.43.</t>
  </si>
  <si>
    <t>Geotehnični nadzor</t>
  </si>
  <si>
    <t>1.42.</t>
  </si>
  <si>
    <t>Projektantski nadzor</t>
  </si>
  <si>
    <t>1.41.</t>
  </si>
  <si>
    <t>SPLOŠNO</t>
  </si>
  <si>
    <t xml:space="preserve">Odrez 200m2 obstoječe trave, potreben material in izravnava, valjanje, ponovna položitev travne ruše in valjanje </t>
  </si>
  <si>
    <t>1.40.</t>
  </si>
  <si>
    <t>Dobava in montaža monofilametne, dvobarvne umetne trave zadnje generacije s certifikatom FIFA Quality Pro kot npr. XM7 - 60 v rolah šir. 400cm, višina vlaken 60 mm ter strojno polnjenje s suhim kremenčevim peskom in SBR gumi granulatom po navodlilih proizvajalca umetne trave</t>
  </si>
  <si>
    <t>1.39.</t>
  </si>
  <si>
    <t>Dobava nabava in mešanice kremenčevega peska granulacije 0.2 - 0.8 mm v debelini 15 cm.</t>
  </si>
  <si>
    <t>1.38.</t>
  </si>
  <si>
    <t xml:space="preserve">Izdelava drenažne plasti drobljenca iz kamnine v debelini 15 cm zrnavosti 8/16 mm. Dobava na mesto vgradnje in izdelava drenažne z enakomerno zrnatim drobljencem zrnavosti 8-16 mm, s sprotno komprimacijo do zahtevane zbitosti. Ev2 =100 Mpa. V ceni so zajete tudi meritve zbitosti in nosilnosti s togo krožno ploščo. </t>
  </si>
  <si>
    <t>1.36.</t>
  </si>
  <si>
    <t xml:space="preserve">kos </t>
  </si>
  <si>
    <t>Nižanje obstoječega elektro jaška</t>
  </si>
  <si>
    <t>1.33.</t>
  </si>
  <si>
    <t>Ureditev planuma temeljnih tal vezljive zemljine – 3. kategorije</t>
  </si>
  <si>
    <t>1.32.</t>
  </si>
  <si>
    <t>Izkop zrnate kamnine – 3. kategorije – ročno z nakladanjem in odvozom na trajno deponijo vključno s plačilom deponijske takse. Obračun po dejanskih kubaturah. Izkop za določitev obstoječe drenaže. Ocena.</t>
  </si>
  <si>
    <t>1.31.</t>
  </si>
  <si>
    <t>Široki izkop vezljive zemljine   3. kategorije   strojno z nakladanjem  z direktnim nakladanjem materiala na prevozno sredstvo. Obračun po dejansko izvršenih delih in v raščenem stanju, vse komplet, vključno z vsemi transporti</t>
  </si>
  <si>
    <t>1.30.</t>
  </si>
  <si>
    <t>m</t>
  </si>
  <si>
    <t xml:space="preserve">Rušenje tipskega predfabriciranega betonskega robnika dimenzij 8/20, z nakladanjem in odvozom na trajno deponijo vključno s plačilom deponijske takse. Obračun po dejanskih količinah. </t>
  </si>
  <si>
    <t>1.29.</t>
  </si>
  <si>
    <t xml:space="preserve">Rušenje obstoječih temeljev ograje, z nakladanjem in odvozom na trajno deponijo vključno s plačilom deponijske takse. Obračun po dejanskih količinah. </t>
  </si>
  <si>
    <t>1.28.</t>
  </si>
  <si>
    <t>Demontaža in ponovna montaža obstoječih vrat</t>
  </si>
  <si>
    <t xml:space="preserve">Montaža stare panelne ograje </t>
  </si>
  <si>
    <t>1.27.</t>
  </si>
  <si>
    <t>Montaža starih vtičnih golov</t>
  </si>
  <si>
    <t>1.26.</t>
  </si>
  <si>
    <t>Demontaža obstoječih golov</t>
  </si>
  <si>
    <t>1.25.</t>
  </si>
  <si>
    <t>2D panelna mreža debelina žice 8/6/8, dim 2500 x 2430</t>
  </si>
  <si>
    <t>1.24.</t>
  </si>
  <si>
    <t>Izdelava in montaža novih kovinskih stebrov dim 80 x 80 x višine 3m</t>
  </si>
  <si>
    <t>1.23.</t>
  </si>
  <si>
    <t>Demontaža obstoječih panelov ograje in priprava za ponovno vgradnjo</t>
  </si>
  <si>
    <t>1.22.</t>
  </si>
  <si>
    <t>RAZŠIRITEV IGRIŠČA</t>
  </si>
  <si>
    <t>Dobava in vgraditev cementnega betona C25/30 v prerez nad 0,50 m3/m2-m1 XC2, temeljna plošča</t>
  </si>
  <si>
    <t>1.21.</t>
  </si>
  <si>
    <t>Dobava in vgraditev cementnega betona C12/15 v prerez od 0,31 do 0,50 m3/m2-m1, podložni beton</t>
  </si>
  <si>
    <t>1.20.</t>
  </si>
  <si>
    <t>Dobava in postavitev mreže iz vlečene jeklene žice B500A, s premerom &gt;od 4 in &lt;od 12 mm, masa 3,1 do 4 kg/m2</t>
  </si>
  <si>
    <t>1.19.</t>
  </si>
  <si>
    <t>Dobava in postavitev rebrastih žic iz visokovrednega naravno trdega jekla B St 500 S s premerom do 12 mm, za srednje zahtevno ojačitev</t>
  </si>
  <si>
    <t>1.18.</t>
  </si>
  <si>
    <t>Izdelava dvostranskega vezanega opaža za temelj</t>
  </si>
  <si>
    <t>1.17.</t>
  </si>
  <si>
    <t>Izdelava nevezane nosilne plasti enakomerno zrnatega drobljenca iz kamnine v debelini 21 do 30 cm tampon 0/32 mm  v debelini do 30 cm vključno z razgrinjanjem, utrjevanjem in valjanjem v plasteh v projektiranem naklonu, deformacijski modul  Ev2? 120 MPa, komplet s planiranjem tampona +- 1 cm in skomprimiran na minimalni deformacijski modul  Ev2 ? 120 MPa, Evd ?55 MPa, utrditi na 98 % SPP, vse komplet, vključno z dobavo materiala</t>
  </si>
  <si>
    <t>1.16.</t>
  </si>
  <si>
    <t>IZBOLJŠAVA TEMELJNIH TAL - Izdelava posteljice v debelini plasti do 30 cm iz zrnate kamnine - 3. kategorije kamnita greda 16-100 mm iz zmrzlinsko odpornega materiala (min. CBR&gt;15%), debelina plasti do 40 cm, vključno s planiranjem  in komprimiranjem v plasteh do 25 cm debeline do zahtevane zbitosti 95 % SPP, deformacijski modul  Ev2?80 MPa, Evd&gt;40 MPa, vse komplet, vključno z dobavo materiala</t>
  </si>
  <si>
    <t>1.15.</t>
  </si>
  <si>
    <t>Ureditev planuma temeljnih tal vezljive zemljine   3. kategorije</t>
  </si>
  <si>
    <t>1.14.</t>
  </si>
  <si>
    <t>1.13.</t>
  </si>
  <si>
    <t>Površinski izkop plodne zemljine   1. kategorije z direktnim nakladanjem materiala na prevozno sredstvo in odvoz v gradbiščno deponijo. Obračun po dejansko izvršenih delih in v raščenem stanju, vse komplet</t>
  </si>
  <si>
    <t>1.12.</t>
  </si>
  <si>
    <t>GRADBENA DELA ZA PLOŠČO</t>
  </si>
  <si>
    <t>Humuziranje brežine brez valjanja, v debelini 15 cm - strojno/ročno. Dovoz humusa iz gradbiščne deponije, izdelava nasipa v projektiranih naklonih, fino planiranje zemlje, komplet s sejanjem travne mešanice, vse komplet</t>
  </si>
  <si>
    <t>1.11.</t>
  </si>
  <si>
    <t>Dobava in vgraditev predfabriciranega robnika iz cementnega betona  s prerezom 8/20 cm odporni proti zmrzali in soli, komplet izkop, betonski temelj C 12/15 ter zasip po položitvi - polaganje v ravnini, krivini, spuščeni, vse komplet</t>
  </si>
  <si>
    <t>Dobava in vgraditev predfabriciranega robnika iz cementnega betona  s prerezom 15/25 cm odporni proti zmrzali in soli, komplet izkop, betonski temelj C 12/15 ter zasip po položitvi - polaganje v ravnini, krivini, spuščeni, vse komplet</t>
  </si>
  <si>
    <t>Dobava in izdelava zaščitnega nasipa z agregatnim materialom granulacije 0-8 mm</t>
  </si>
  <si>
    <t>Dobava geotekstila za ločilno plast natezna trdnost od 8 do 10 kN/m2</t>
  </si>
  <si>
    <t xml:space="preserve">Postavitev in zavarovanje prečnega profila </t>
  </si>
  <si>
    <t xml:space="preserve">Obnova in zavarovanje zakoličbe osi </t>
  </si>
  <si>
    <t>PREDDELA</t>
  </si>
  <si>
    <t>enota</t>
  </si>
  <si>
    <t>Opis postavke:</t>
  </si>
  <si>
    <t>SKUPAJ VODOVODNI MATERIAL (priključki)</t>
  </si>
  <si>
    <t>Nabava, dobava in postavitev tipskega vodotesnega vodomernega jaška iz poliestra na pripravljeno posteljico, premer jaška 1000 mm globina min 1,7m. Jašek z LTŽ pokrovom (nosilnost glede na mesto vgradnje) in s termo izolacijo pod pokrovom. Jašek mora biti obvezno opremljen z nerjavečo vstopno lestvijo.Vključno z vodotesnimi manšetami za prehod cevi skozi steno (2x). Jašek mora pred vgradjo potrditi predstavnik upravljalca. V OCENI upoštevano, da se trije jaški izvedejo na novo, en obstoječi jašek pa se ohrani; v dva od novo izvedenih jaškov se montirata dva vodomera.  
Komplet brez gradbenih del!</t>
  </si>
  <si>
    <t>3.7.</t>
  </si>
  <si>
    <t>d63/d32 (nove zaščitne cevi)</t>
  </si>
  <si>
    <t xml:space="preserve">Tesnilo - zaključna gumijasta manšeta za prehod cevi v/iz zaščitne cevi. </t>
  </si>
  <si>
    <t>3.6.</t>
  </si>
  <si>
    <t>Radijski oddajnik z baterijskim napajanjem za priključitev vodomera oz. dajalnika impulzov s karakteristikami: vhodi za 1 ali 2 merilnika
nastavljiva vhodna frekvenca od 2Hz (debounce) do 8Hz (brez debounce). Upoštevati navodila izvajalca javne službe oskrbe z vodo!
Prenos podatkov na zahtevo (prenosnik, ročni terminal (PDA), PC, server)
avtomatski alarmi (poškodba kabla, puščanje, nizko stanje baterije, manipulacija...)
obratovalna temperatura -20°C to +70°C; (–4° to 158°F )
zaščita IP68 (možnost potopa v vodi)
Ustreza tip WAVEFLOW</t>
  </si>
  <si>
    <t>3.5.</t>
  </si>
  <si>
    <t xml:space="preserve">Merilec pretoka DN20; Qn = 4,0 m3/h, Qmax ≥ 5 m3/h, Qmin ≤ 2,5 l/h; max 7,5 bar izgub pri Qn.
Merilec pripravljen za daljinsko odčirtavanje z dajalnikom impulzov tipa REED za posamični vodomer. 
Komplet.
</t>
  </si>
  <si>
    <t>3.4.</t>
  </si>
  <si>
    <t>- priključki PE z vodomeri dimenzije DN20. Predvidoma za en vodomer (kroglična pipa  R1", kroglična pipa 1'' z izpustom, 2× zmanjševalni kos, 2× holandec, spojka za PE cev,...). KOMPLET!</t>
  </si>
  <si>
    <r>
      <t xml:space="preserve">Nabava, transport fitingov in vodovodne armature </t>
    </r>
    <r>
      <rPr>
        <u/>
        <sz val="10"/>
        <rFont val="Arial CE"/>
        <charset val="238"/>
      </rPr>
      <t>za merilna mest</t>
    </r>
    <r>
      <rPr>
        <sz val="10"/>
        <rFont val="Arial CE"/>
        <charset val="238"/>
      </rPr>
      <t xml:space="preserve">a - OCENA:
spojke za PE cevi, kolena, redukcijski kosi, vložek nepovratnega ventila,holandci, tesnila, pipe,…., material se nabavi za vsako mesto posebej glede na načrt priključka in v dogovoru z upravljalcem. </t>
    </r>
  </si>
  <si>
    <t>3.3.</t>
  </si>
  <si>
    <t xml:space="preserve">za NL DN100, Priključno koleno d32 </t>
  </si>
  <si>
    <t xml:space="preserve">*Univerzalni navrtni zasun za NL cevi z integriranim ploščatim zapornim ventilom - za pitno vodo; PN10; telo zasuna iz nodularne litine zunaj in znotraj zaščiteno z epoksi premazom (skladno s SIST EN14901:2006) in stremenom iz nerjavečega jekla zaščitenim z gumo in elastomernimi (EPDM) tesnili primernimi za pitno vodo. Zasun preizkušen skladno s SIST EN 12266-1:2012 in  SIST EN 12266-2:2012. Vključno s cestno kapo za hišni priključek za vgradnjo v povozno površino kvalitetne izvedbe skladno z DIN 4057 - z napisom na kapi v dogovoru z upravljalcem (npr. VODA, V,..). Dobava vključno s teleskopsko prilagodljivo vgradno garnituro za navrtni zasun (telo vgr. garniture  z zunanjo PE ali PVC zaščito), komplet z nosilno podložno ploščo in priključnim vrtljivim bajonetnim kolenom. Bajonetno koleno(90°), ki ima na izhodu možen obrat 360°, za spajanje PE cevi in navrtalnega oklepa, bajonetni priključek kot hitra  - ISO spojka. Prilagoditi obstoječemu stanju. Komplet. </t>
  </si>
  <si>
    <t>3.2.</t>
  </si>
  <si>
    <t>PE100d63 (zaščitne cevi za polaganje v jarek);  SDR17, PN10</t>
  </si>
  <si>
    <t>PE100d32 (vodovodne cevi priključkov); SDR11, PN16</t>
  </si>
  <si>
    <t>Tlačne polietilenske vodovodne cevi po SIST EN12201. Cevi morajo imeti certifikat za PE cevi za distribucijo pitne vode.</t>
  </si>
  <si>
    <t>VODOVODNI PRIKLJUČKI</t>
  </si>
  <si>
    <t>VODOVODNI MATERIAL VODVODNI PRIKLJUČKI 
OCENA (SKUPAJ)</t>
  </si>
  <si>
    <t>3. - VODOVODNI MATERIAL</t>
  </si>
  <si>
    <t>SKUPAJ MONTAŽNA DELA (priključki)</t>
  </si>
  <si>
    <t>Izpiranje in dezinfekcija položenih hišnih vodovodnih in skupnih priključnih cevi z vsemi dodatnimi potrebnimi deli</t>
  </si>
  <si>
    <t>2.6.</t>
  </si>
  <si>
    <t>Tlačni preizkus položenih hišnih vodovodnih priključkov po standardu SIST EN 805 z dopolnitvami JP VO-KA SNAGA d.o.o. in z vsemi dodatnimi potrebnimi deli.</t>
  </si>
  <si>
    <t>2.5.</t>
  </si>
  <si>
    <t>Montaža novih armatur, fitingov, spojk v vodomernem mestu.</t>
  </si>
  <si>
    <t>2.4.</t>
  </si>
  <si>
    <t>d32 na NL DN100</t>
  </si>
  <si>
    <t>Prenos po gradbišču, polaganje v jarek in montaža navrtnih zasunov s priključnim vrtljivim kolenom, vgradno garnituro, cestno kapo in montažnih betonskih podložk. Montaža na NL  cev. Vključno z izvedbo izvrtine in povezavo vodovodne cevi na koleno. KOMPLET</t>
  </si>
  <si>
    <t>d32-d63</t>
  </si>
  <si>
    <t>Prenos, spuščanje, montaža PE cevi na kolutih v položene zaščitne cevi. Vključno z rezanjem cevi in obdelavo roba, ter montažo tesnil</t>
  </si>
  <si>
    <t xml:space="preserve">d63 (zaščitne cevi pri prekopu)
</t>
  </si>
  <si>
    <t>Prenos, spuščanje, polaganje in montaža PE cevi na kolutih na pripravljeno peščeno posteljico, ter poravnanje v vertikalni in horizontalni smeri.</t>
  </si>
  <si>
    <t>MONTAŽNA DELA HIŠNI PRIKLJUČKI (SKUPAJ)</t>
  </si>
  <si>
    <t>2. - MONTAŽNA DELA</t>
  </si>
  <si>
    <t>SKUPAJ GRADBENA DELA</t>
  </si>
  <si>
    <t>Čiščenje terena po končanih delih (obračun zakoličba cevi x 1 m), vse komplet</t>
  </si>
  <si>
    <t>Polaganje PVC opozorilnega traku z induktivno nitko z napisom  POZOR VODOVOD  pred zasipom jarka po projektiranem detajlu (tudi skozi jaške), vse komplet</t>
  </si>
  <si>
    <t xml:space="preserve">Zasip kanalov z ustrezno pripravljenim izkopnim materialom (mleta kamnina fi do 45 mm). Zasip in utrjevanje v plasteh do 30 cm s komprimacijo. Stopnja zbitosti do 95 % po SPP, vse komplet </t>
  </si>
  <si>
    <t xml:space="preserve">Dobava in izdelava zaščitnega nasipa z agregatnim materijalom granulacije 0-4 mm, do 30 cm nad temenom cevi po projektiranem profilu, vse komplet </t>
  </si>
  <si>
    <t xml:space="preserve">Dobava in polaganje posteljice iz agregatnega materijala granulacije 0-4 mm v debelini plasti, d=15 cm po projektiranem profilu, vse komplet </t>
  </si>
  <si>
    <t xml:space="preserve">Planiranje in valjanje kanala s točnostjo +/- 3 cm v projektiranem naklonu, vse komplet </t>
  </si>
  <si>
    <t xml:space="preserve">Strojni izkop zemljine v terenu III.- IV. ktg., z direktnim nakladanjem materiala na prevozno sredstvo. Obračun po dejansko izvršenih delih in v raščenem stanju, vse komplet, vključno z vsemi transporti </t>
  </si>
  <si>
    <t>Zakoličba profilov s stransko zaščito višine in pozicijo, vse komplet</t>
  </si>
  <si>
    <t>Zakoličba osi trase cevovoda</t>
  </si>
  <si>
    <t>Zakoličba obstoječih komunalnih vodov s strani pooblaščenih organizacij, vse komplet</t>
  </si>
  <si>
    <t>SKUPAJ KANALIZACIJA</t>
  </si>
  <si>
    <t>Dobava in izdelava zaščitnega nasipa z agregatnim materialom granulacije 0-8 mm, debelina plasti do 20 cm</t>
  </si>
  <si>
    <t>Izdelava posteljice v debelini plasti do 30 cm iz zrnate kamnine - 3. kategorije kamnita greda 16-100 mm iz zmrzlinsko odpornega materiala (min. CBR&gt;15%), debelina plasti do 40 cm, vključno s planiranjem  in komprimiranjem v plasteh do 25 cm debeline do zahtevane zbitosti 95 % SPP, deformacijski modul  Ev2?80 MPa, Evd&gt;40 MPa, vse komplet, vključno z dobavo materiala</t>
  </si>
  <si>
    <t>DOSTOPNA POT NAD KANALIZACIJO</t>
  </si>
  <si>
    <t>Priklop kanalizacije v obstoječem jašku</t>
  </si>
  <si>
    <t>Izdelava obrabne in zaporne plasti bituminizirane zmesi SMA 11 PmB 45/80-65 A1/A2, Z1 v debelini 4 cm</t>
  </si>
  <si>
    <t>Izdelava vezne plasti bituminizirane zmesi AC 22 bin PmB 45/80-65 A1/A2 v debelini 8 cm</t>
  </si>
  <si>
    <t>Izdelava nosilne plasti bituminizirane zmesi AC 22 base B 50/70 A3 v debelini 7 cm</t>
  </si>
  <si>
    <t>Porušitev in odstranitev asfaltne plasti v debelini 6 do 10 cm  z odvozom v predelavo gradbenih odpadkov, vse komplet - pločnik</t>
  </si>
  <si>
    <t>Izkop vezljive zemljine/zrnate kamnine   3. kategorije za temelje, kanalske rove, prepuste, jaške in drenaže, širine do 1,0 m in globine 1,1 do 2,0 m   strojno, planiranje dna ročno z direktnim nakladanjem materiala na prevozno sredstvo. Obračun po dejansko izvršenih delih in v raščenem stanju, vse komplet, vključno z vsemi transporti</t>
  </si>
  <si>
    <t>Rezanje asfaltne plasti s talno diamantno žago, debele 6 do 10 cm</t>
  </si>
  <si>
    <t>PRIKLOP KANALIZACIJE V KROŽIŠČU</t>
  </si>
  <si>
    <t>Tlačni preizkus tesnosti kanalizacije</t>
  </si>
  <si>
    <t>Zavarovanje obstoječih komunalnih vodov pri križanju s kanalizacijo skladno z zahtevami upravljalca v dolžini cca 5,0 m, vse komplet</t>
  </si>
  <si>
    <t>Humuziranje brežine brez valjanja, v debelini nad 15 cm - strojno Dovoz humusa iz gradbiščne deponije, izdelava nasipa v projektiranih naklonih, fino planiranje zemlje, komplet s sejanjem travne mešanice, vse komplet</t>
  </si>
  <si>
    <t>Izdelava jaška, krožnega prereza s premerom 100 cm, globokega 1,5 do 2,0 m vključno z izdelavo dna, mulde, obdelavo priključkov, komplet z ltž perforiranim pokrovom nosilnosti 250 kN na zaklep z vijakom (npr. art 603 LIVAR),  razbremenilno ploščo, s potrebnim dodatnim izkopom za jašek, odvozom izkopnega materiala v predelavo gradbenih odpadkov, zasip, vse komplet</t>
  </si>
  <si>
    <t>Izdelava kanalizacije iz cevi iz PVC, vključno s podložno plastjo iz zmesi kamnitih zrn, premera 15 cm, v globini do 1,65 m Dobava in polaganje PVC cevi  minimalni notranji fi 150,60 mm SN 8 komplet s pripravljeno peščeno posteljico (0-4 mm) deb. 10 cm in zasipom cevi s peskom (0-4 mm) 30 cm nad temenom cevi s komprimacijo  do 95 % SPP, vključno s spajanjem elementov ter priključitvijo na jaške, komplet</t>
  </si>
  <si>
    <t>Zasip z zrnato kamnino   3. kategorije z dobavo iz kamnoloma Zasip kanalov s tamponom 0-32 mm. Zasip in utrjevanje v plasteh do 30 cm s komprimacijo. Stopnja zbitosti do 95 % po SPP, vse komplet</t>
  </si>
  <si>
    <t>Zasip z zrnato kamnino   3. kategorije - strojno Zasip kanalov z ustrezno pripravljenim izkopnim materialom (mleta kamnina fi do 45 mm). Zasip in utrjevanje v plasteh do 30 cm s komprimacijo. Stopnja zbitosti do 95 % po SPP, vse komplet</t>
  </si>
  <si>
    <t>Postavitev in zavarovanje prečnega profila za komunalne vode v ravninskem terenu</t>
  </si>
  <si>
    <t>Obnova in zavarovanje zakoličbe trase komunalnih vodov v ravninskem terenu</t>
  </si>
  <si>
    <t>V oceni niso zajeta gradbena, ki niso izrecno navedena.</t>
  </si>
  <si>
    <t>Ocena je projektantska in informativna, ker je treba za dokončno oceno stroškov zbrati ponudbe za konkretno opremo.</t>
  </si>
  <si>
    <t>Opombe:</t>
  </si>
  <si>
    <t>Ocena investicijskih stroškov za strojne inštalacije znaša brez DDV:</t>
  </si>
  <si>
    <t>STROŠKOVNA OCENA</t>
  </si>
  <si>
    <t>DDV v ceni ni zajet.</t>
  </si>
  <si>
    <t>SKUPAJ:</t>
  </si>
  <si>
    <t>Prezračevanje</t>
  </si>
  <si>
    <t>III.</t>
  </si>
  <si>
    <t>Vodovod in kanalizacija</t>
  </si>
  <si>
    <t>Ogrevanje in hlajenje</t>
  </si>
  <si>
    <t>PROJEKTANTSKI POPIS Z OCENO STROŠKOV</t>
  </si>
  <si>
    <t>4/1.1.2</t>
  </si>
  <si>
    <t>Morebitna nepredvidena oziroma dodatna dela se izvajajo po pisni odobritvi nadzora in pooblaščenca investitorja po enotnih cenah oziroma na podlagi potrjene ponudbe v kolikor gre za opremo in material, ki v enotnih cenah ni zajet.</t>
  </si>
  <si>
    <t>Spremembe projektne dokumentacije mora potrditi projektant (oz. vodja projekta PZI). Za predloge izvajalca poskrbi izvajalec in zanje krije tudi stroške.</t>
  </si>
  <si>
    <t xml:space="preserve">Izvajalec mora naročniku dostaviti skice in delavniške načrte vseh sprememb za izdelavo celotne PID dokumentacije, v skladu z veljavnimi tehničnimi predpisi, normativi, standardi in drugimi zakonskimi akti, pravili stroke ter tako, da bo omogočen nemoten potek gradnje in da bo izvedba, vzdrževanje in uporaba objekta ekonomična. </t>
  </si>
  <si>
    <t>Ponudba za dodatni material in opremo mora biti pripravljena po kalkulativnih elementih iz ponudbe.</t>
  </si>
  <si>
    <t>Revizijske odprtine, preboji strojnih instalacij ter požarno zaprtje gradbenih prebojev z ustreznim materialom odpornim proti ognjem dimenzij večjih od Ф100 mm so zajeti v gradbenem projektu in delih. Preboji (rezanje, vrtanje in preboji sten in plošč) in požarno zaprtje prebojev manjših od Ф100 mm pa so zajeti v ceni dobave in montaže materiala.
Vse gradbene ojačitve sten za pritrjevanje elementov so predmet popisov načrta gradbenih del.</t>
  </si>
  <si>
    <t>Izvedbo predpisanih ukrepov varstva pri delu in varstva pred požarom, ki jih mora ponudnik obvezno upoštevati;</t>
  </si>
  <si>
    <t>Stroške elektrike, toplote, vode, razsvetljave in ostale stroške v času gradnje;</t>
  </si>
  <si>
    <t>Zavarovanje ponudbenih del v gradnji, delavcev in materiala na gradbišču v času izvajanja del.</t>
  </si>
  <si>
    <t xml:space="preserve">Pridobitev in izdelava podrobnih navodil za obratovanje in vzdrževanje elementov in sistemov v objektu. Uvedba in šolanje uporabnika in upravljavca sistemov investitorja. </t>
  </si>
  <si>
    <t xml:space="preserve">Pridobitev funkcionalnih shem PID in izdelava sheme posameznih sistemov za namestitev na steno v strojnici, skupaj z navodili za uporabo posameznega sistema. </t>
  </si>
  <si>
    <t xml:space="preserve">Napisne ploščice in označevanje cevovodov ter kanalov z označbo medija in smeri toka. </t>
  </si>
  <si>
    <t xml:space="preserve">Sprotno spremljanje in vrisovanje vseh sprememb nastalih med gradnjo v PZI načrt ter predaja urejene dokumentacije kot podlaga izdelovalcu PID načrta. </t>
  </si>
  <si>
    <t xml:space="preserve">Zagon, kontrola in optimizacija posameznega sistema v celoti ter izdelava zapisnika o funkcionalnosti sistema ter sodelovanje pri kontroli doseganja načrtovanih parametrov sistema in potrebnem dodatnem parametriranju oziroma ureguliranju. </t>
  </si>
  <si>
    <t>V ceni morajo biti zajeti vsi stroški povezani s prisotnostjo na tehničnih, kvalitativnih in drugih potrebnih pregledih v času gradnje.</t>
  </si>
  <si>
    <t>V ceni morajo biti zajeti vsi stroški povezani s koordinacijo z drugimi izvajalci na objektu ter koordinacija z naročnikom.</t>
  </si>
  <si>
    <t xml:space="preserve">Hidravlično ravnoteženje vseh sistemov z nastavitvijo regulacijskih elementov na posameznem elementu v sistemu vključno z meritvijo pretokov ter poročila. Meritve in nastavitve količin prezračevanja na posameznem elementu s strani pooblaščenega izvajalca ter pridobitev zapisnika o opravljenih meritvah in količinah. V kolikor meritve niso ustrezne, izvajalec odpravlja pomankljivosti in izvaja meritve do njihove ustreznosti in pridobljenega poročila o ustreznosti. </t>
  </si>
  <si>
    <t xml:space="preserve">Dezinfekcija oziroma čiščenje sistemov pitne vode skladno s pravilniki in standardi s pridobitvijo poročila o ustreznosti. V primeru, da poročilo ni ustrezno je izvajalec dolžan ponavljati postopke do odprave pomankljivosti in pridobitve poročila o ustreznosti. </t>
  </si>
  <si>
    <t xml:space="preserve">Preskus hidrantnega omrežja s pregledom celotne projektne dokumentacije vezano na le-to s pridobitvijo pisnega poročila o ustreznosti hidrantnega omrežja. </t>
  </si>
  <si>
    <t xml:space="preserve">Po končanih delih oziroma faze je potrebno izvesti izpiranje in čiščenje vseh cevnih instalacij. Skladno z zahtevami iz projektne dokumentacije, pravilnikov in strandardov se izvedejo tlačni, tesnostni in ostali potrebni preizkusi sistemov o katerih se napravi zapisnik in vloži v DZO. V kolikor je za posamezno instalacijo potrebno pridobiti dokumentacijo drugega podjetja (plin, vodovod, vročevod), je potrebno upoštevati stroške nadzora in pregleda s strani tega podjetja, naročiti preskuse in pridobiti ustrezno dokumentacijo. </t>
  </si>
  <si>
    <t>Pomoč upravljalcu v prvem letu obratovanja v obsegu, da je zagotovljeno nemoteno obratovanje.</t>
  </si>
  <si>
    <t>Vse prirobnične spoje izvesti z vsaj enim elektroprevodnim premostitvenim spojem (zobato podložko) ter jih označiti barvno.</t>
  </si>
  <si>
    <t>Demontaže in ponovne montaže zaradi izvedbe ostalih del (npr. slikopleskarskih del,…)</t>
  </si>
  <si>
    <t>Meritev mikroklime za letno in zimsko obratovanje ter izdaja potrdila o izpolnjevanju projektnih zahtev s strani pooblaščene organizacije.</t>
  </si>
  <si>
    <t>Pregled vseh elementov aktivne in pasivne požarne zaščite s strani pooblaščene organizacije, pridobivanje izjav o ustreznosti izvedenih del in montaže. Vsi elementi sistemov aktivne in pasivne zaščite morajo biti ustrezno označenii dokumentirani.</t>
  </si>
  <si>
    <t xml:space="preserve">Dokazilo o zanesljivosti objekta in gradbeni dnevnik se pripravljata in izpolnjujeta redno, v katerem so vključena vsa dokazila o ustreznosti posameznih proizvodov in izvedene montaže, vključno s poročili o kontroli električnih in cevnih povezav ter zagonu s strani za to pooblaščene organizacije ali proizvajalca, če je to potrebno. </t>
  </si>
  <si>
    <t>Zaščita vgrajenega materiala na objektu proti poškodbam nastalim zaradi izvajanja gradbenih ali ostalih del po vgradnji materiala.</t>
  </si>
  <si>
    <t xml:space="preserve">Dela se lahko izvajajo le s strani strokovno usposobljene osebe oziroma pooblaščene osebe za montažo in zagon z ustreznim potrdili o uposobljenosti. Opremo in materiale je potrebno vgrajevati skladno z navodili proizvajalca. V enotnih postavka je potrebno upoštevati ves drobni montažni, pritrdilni in tesnilni material ter pripravljalna in zaključna dela. </t>
  </si>
  <si>
    <t>Dokumentacija skladno z aktualnim pravilnikom se preda pred montažo nadzorniku in vključeje: ateste, izjave o lastnostih, CE certifikate, tehnična soglasja, tehične specifikacije itd.</t>
  </si>
  <si>
    <t xml:space="preserve">Dobava materiala je z vključenimi transportnimi, manipulativnimi (avto dvigala, dvižne ploščadi, dvižne košare, odri,...) in zavarovalnimi stroški. Material in oprema mora biti ustrezno zaščitena in skladiščena do vgradnje. Pred vgradnjo se vsak posamezni element skrbno pregleda in v primeru odstopnaj odstrani in po potrebi sproži postopek preverjanja serije. Vsaka dobavljena naprava mora biti opremljena z navodili za obratovanje in vzdrževanje v slovenskem jeziku in angleškem jeziku. </t>
  </si>
  <si>
    <t>V kolikor se ugotovi, da je izvajalec vgradil drugo opremo brez pisnega soglasja, mora izvajalec že vgrajeno opremo odstraniti in jo zamenjati z opremo oz. materiali po projektni dokumentaciji.</t>
  </si>
  <si>
    <t>V projektu je definirana posamezna oprema z navedbo izbranega proizvajalca in tipa opreme. Alternativa predvideni opremi "enakovredno" je dopustna v skladu z razpisnimi pogoji in v soglasju s projektantom in naročnikom v fazi razpisa.</t>
  </si>
  <si>
    <t>Vsa odstranjena oprema in gradbiščni odpadki se odpeljejo na deponijo. Potrebno je priložiti potrdilo o predaji materiala na deponijo in s tem povezane stroške, ki so zajeti v ceni.</t>
  </si>
  <si>
    <t>V ponudbi je potrebno zajeti dobavo in montažo vseh potrebnih materialov in opreme za pravilno delovanje sistemov, razen če v posamezni postavki ni drugače navedeno.</t>
  </si>
  <si>
    <t>Pred pričetkom del je potrebno pridobiti veljavno požarno študijo oz. dopolnitev požarne študije ter elaborat protieksplozijske zaščite v kolikor je bil ta zahtevan.</t>
  </si>
  <si>
    <t>Z oddajo ponudbe ponudnik izjavlja, da je skrbno preučil vse sestavne dele projekta (tekstualni in grafični del), da je skladno s slednjo sposoben v popolnosti kvalitetno izvesti predmetni objekt ter da je v skupno vrednost vključil vsa dela, ki zagotavljajo popolno, zaključeno in celostno izvedbo objekta, ki ga obravnava načrt, tudi tista, ki niso neposredno opisana ali našteta v tekstualnem delu popisa, a so kljub temu razvidna iz popisnih postavk in ostalih sestavnih delov PZI projekta ter v skladu z dobro inženirsko prakso.</t>
  </si>
  <si>
    <t>Ponudnik izjavlja, da je preveril pravilnost nastavljenih formul in izračunavanja ponudbene cene.</t>
  </si>
  <si>
    <t>Skupaj ogrevanje:</t>
  </si>
  <si>
    <t>Stroški transporta, ostali manipulativni stroški in stroški zavarovanja</t>
  </si>
  <si>
    <t>37.</t>
  </si>
  <si>
    <t>Pripravljalna dela, zarisovanje tras, poskusno obratovanje, regulacija armatur in zaključna dela</t>
  </si>
  <si>
    <t>36.</t>
  </si>
  <si>
    <t>Nepredvidena dela odobrena od nadzora</t>
  </si>
  <si>
    <t>35.</t>
  </si>
  <si>
    <t>Električna priključitev vseh naprav in opreme</t>
  </si>
  <si>
    <t>34.</t>
  </si>
  <si>
    <t>Izvedba hidravličnega uravnoteženja sistema, meritev pretokov z merilnim inštrumentov, skupaj s poročilom o
opravljenih meritvah;</t>
  </si>
  <si>
    <t>33.</t>
  </si>
  <si>
    <t>Spiranje strojnih inštalacij ter polnjenje sistema ogrevanje z vodo po navodilih proizvajalca vgrajene toplotne črpalke.</t>
  </si>
  <si>
    <t>32.</t>
  </si>
  <si>
    <t>Tlačni in tesnostni preizkusi napeljav, izvedeni po navodilih iz načrta, izdaja poročila</t>
  </si>
  <si>
    <t>31.</t>
  </si>
  <si>
    <t>Izdelava utorov in vrtanje prebojev do DN150 za izvedbo strojnih inštalacij, skupaj s tesnjenjem in zazidanje v prvotno stanje po končanih delih, ter čiščenjem in odvozom odpadnega materiala na deponijo</t>
  </si>
  <si>
    <t>30.</t>
  </si>
  <si>
    <t>Zagon sistema
- nastavitev parametrov delovanja
- poskusni zagon in pregled poskusnega delovanja
- poučevanje osebja</t>
  </si>
  <si>
    <t>29.</t>
  </si>
  <si>
    <t xml:space="preserve">Polnjenje sistema
- vakuumiranje sistema
- polnjenje sistema z medije                                                                       </t>
  </si>
  <si>
    <t>28.</t>
  </si>
  <si>
    <t xml:space="preserve">Montaža zunanje enote
- postavitev naprave na predpripravljeno konstrukcijo
- postavitev enote na knostrukcijo 
- priklop cevnih instalacij
- priklop notranjih elektro/signalnih instalacij                                                                   </t>
  </si>
  <si>
    <t>27.</t>
  </si>
  <si>
    <t xml:space="preserve">Montaža notranje enote
- prilkop cevnih instalacij na notranjo enoto
- montaža in priklop signalnega kabla na notranjo enoto
- montaža in priklop elektro kabla na notranjo enoto                                                              </t>
  </si>
  <si>
    <t>26.</t>
  </si>
  <si>
    <t xml:space="preserve">Dobava in montaža elektro in signalnih kablov za povezavo med notranjimi in zunanjimi napravami skupaj z vsem potrebnim povezovalnim in tesnilnim materialom. </t>
  </si>
  <si>
    <t>25.</t>
  </si>
  <si>
    <t>DN100</t>
  </si>
  <si>
    <t xml:space="preserve">kot npr. proizvod: Stigmaflex, tip: </t>
  </si>
  <si>
    <t>Dobava in montaža zaščitne cevi za razvod hladilnih cevi v terenu skupaj s posjnim in montažnim materialom.</t>
  </si>
  <si>
    <t>24.</t>
  </si>
  <si>
    <t>9,52 mm + 19 mm</t>
  </si>
  <si>
    <t>15,88 mm + 19 mm</t>
  </si>
  <si>
    <t>Dobava in montaža toplotne cevne izolacije iz vulkanizirane sintetične gume z zaprto celično strukturo, parazaporni koeficient μ: 7000, toplotna prevodnost λ:0,035 W/(mK) za dodatno izolacijo razvoda na prostem skupaj z sistemskim lepilom in samolepilnimi trakovi za dodatno izolacijo spojev ter dodatna zaščita pred vremenskimi vplivi z alu folijo.</t>
  </si>
  <si>
    <t>23.</t>
  </si>
  <si>
    <t>430x130x65</t>
  </si>
  <si>
    <t>Dobava in montaža podometna doza (pred instalacijska doza) za puščene priključke  6,35/9,52 za montažo notranje enote split sistema skupaj z vsem potrebnim montažnim materialom</t>
  </si>
  <si>
    <t>22.</t>
  </si>
  <si>
    <t>'proizvod: MIDEA / tip:</t>
  </si>
  <si>
    <t xml:space="preserve">Dobava in montaža dodatnega uporabniškega vmesnika za "LAN" povezavo skupaj z vsem potrebnim montažnim in tesnilnim matrialom                                                                       </t>
  </si>
  <si>
    <t>21.</t>
  </si>
  <si>
    <t xml:space="preserve">Dobava in montaža zunanjega tipala temperature okolice skupaj z vsem potrebnim montažnim in tesnilnim matrialom                                                                       </t>
  </si>
  <si>
    <t>20.</t>
  </si>
  <si>
    <t>električni grelnik RSW 18-15,0   15/400 kW/V</t>
  </si>
  <si>
    <t>volumen 500l</t>
  </si>
  <si>
    <t>proizvod: AUSTRIA EMAIL tip: HRS 500</t>
  </si>
  <si>
    <t xml:space="preserve">Dobava in montaža pokončnega ogrevalnika sanitarne vode z cevnim toplotnim izmenjevalnikom, izdelanega iz kakovostnega jekla po VDI 6003 in DVGW-VP 670, odprtinami za čiščenje po DIN 4753, vgrajenim električnim grelcem moči 15kW, toplotno izolacijo iz ateklene volne po EnEV ter oplaščen s PVC folijo, zaščiten s protikorezijskim premazom, z montažnim materialom za postavitev in priključitev ogrevalnika na sistem, tlačnme stopnje PN10.                                                                                                                          </t>
  </si>
  <si>
    <t>proizvod: MIDEA / tip: MHA V16W/HBA160</t>
  </si>
  <si>
    <t>TEHNIČNI PODATKI:
- Ogrevalna moč: 16,0 kW (A7/W35)
- Električno priključno moč: 5,3 kW
- Cevni električni grelec Pel: 9,0 kW
- Električni priklop: 3F/400 V/50Hz
- LAN povezava</t>
  </si>
  <si>
    <t xml:space="preserve">Dobava in montaža toplotne črpalke zrak/voda, notranja enota z obtočno črpalko, obtočno črpalko za toplo sanitarno vodo, cevni grelec sanitarne vode 9,0kW, z vgrajenim magnetno ciklonskim filtromogrevalne vode in uporabniškim vmesnikom; zunanje enote toplotne črpalke z inverterskim kompresorjem, uparjalnikom ter zračno hlajenim kondenzatorjem. Naprava je kompletne izvedbe z vso interno cevno in elektro instalacijo, varnostno ter funkcijsko mikroprocesorsko avtomatiko, instrumenti za nadzor in kontrolo delovanja, skupaj z regulacijo za krmiljenje toplotne črpale, direktnih ogrevalnih in hladilnih krogov ter krog/preklop za funkcijo priprave tople sanitarne vode dodatnim vmesnikom in regulacijsko omarico za pripravo tople sanitarne vode, kompetabilno v povezavi z glavno regulacijo toplotne črpalke, s konzolami iz pocinkane pločevine premazane z epoksi barvo, antivibracijskimi vložki za montažo na parapet strehe, z zagonom, navodili za uporabo, ter montažnim in pritrdilnim materialom. Plinsko polnenje. 
</t>
  </si>
  <si>
    <t>63/0-6 bar 1/4"</t>
  </si>
  <si>
    <t xml:space="preserve">kot npr. proizvod: CALEFFI / tip: </t>
  </si>
  <si>
    <t>Dobava in montaža steklenega bimetalnega termometra premera 80 mm, merilna natančnost 3 % od končne vrednosti skale, s priključkom 1/2", vključno z obojko; merilno območje od 0 do 120 °C, komplet z montažnim in tesnilnim materialom</t>
  </si>
  <si>
    <t xml:space="preserve">0-60°C 1/2" </t>
  </si>
  <si>
    <t>DN25</t>
  </si>
  <si>
    <t xml:space="preserve">proizvod: ITAP / tip: </t>
  </si>
  <si>
    <t>Dobava in montaža navojnega univerzalnega nepovratnega ventila za ogrevno in hladilno vodo, ohišje dvodelno vijačno, vzmet nerjaveče jeklo z navojnimi priključki ter ostalim potrebnim pritrdilnim in tesnilnim materialom, tlačne stopne PN6</t>
  </si>
  <si>
    <t>DN20</t>
  </si>
  <si>
    <t>proizvod: DANFOSS / tip: AVDO</t>
  </si>
  <si>
    <t>Dobava in montaža navojnega prelivnega ventila
za ogrevalno vodo, ohišje dvodelno vijačno, vzmet nerjaveče jeklo z navojnimi priključki ter ostalim potrebnim pritrdilnim in tesnilnim materialom, tlačne stopne PN6</t>
  </si>
  <si>
    <t>DN15</t>
  </si>
  <si>
    <t xml:space="preserve">kot npr. proizvod: KOVINA / tip: </t>
  </si>
  <si>
    <t>Dobava in montaža polnilno-praznilne krogelne pipe z navojnima priključkoma, z zaporno kapo, tesnilom in verižico, vijačnim spojem za gibko cev, skupaj s tesnilnim in vijačnim materialom</t>
  </si>
  <si>
    <t xml:space="preserve">proizvod: KOVINA / tip: </t>
  </si>
  <si>
    <t>Dobava in montaža krogelne navojne pipe z navojnima priključkoma z tesnilnim prilegom po DIN2999, ohišje iz medenine MS58 niklano, krogla kovana iz medenine MS58 kromana, jekleno ročico in priključki za gibko cev ter z vsem tesnilnim in pritrdilnim materialom, tlačne stopnje PN10</t>
  </si>
  <si>
    <t>proizvod: Pneumatex / tip: Zeparo zut25</t>
  </si>
  <si>
    <t>Dobava in montaža avtomatski odzračevalnik mikro zračnih mehurčkov z navojnima priključkoma ter krogelno pipico, skupaj s tesnilnim in montažnim materialom</t>
  </si>
  <si>
    <t>32x3</t>
  </si>
  <si>
    <t>25x2,5</t>
  </si>
  <si>
    <t>proizvod: Uponor / tip:</t>
  </si>
  <si>
    <r>
      <t>Dobava in montaža cevi v kolutu PE-Xc/Al/PE-Xc z izolacijo debeline 9mm (</t>
    </r>
    <r>
      <rPr>
        <sz val="10"/>
        <color indexed="8"/>
        <rFont val="Arial"/>
        <family val="2"/>
        <charset val="238"/>
      </rPr>
      <t>λ</t>
    </r>
    <r>
      <rPr>
        <sz val="10"/>
        <rFont val="Arial"/>
        <family val="2"/>
        <charset val="238"/>
      </rPr>
      <t>= 0,040 W/mK ) za  ogrevanja, ter odgovarjajo zahtevam v DVGW delovnem listu W534, označene z DVGW, ter pripadajočimi fitingi za hladno stiskanje iz rdeče litine ali silicijevega brona z optimirano geometrijo za zmanjšane padce tlaka, za spajanje s tehnologijom hladnega stiskanja. Fitingi vsebujejo sigurnostno konturo, ki pri polnenju instalacije detektira nezatisnjene spoje in so označeni z DVGW. Nezatisnjene spoje se pri mokrem preizkusu zagotovo odkrije z iztekanjem preizkusnega medija ali padanjem tlaka na preizkusnem manometru, v območju 1 bar do 6,5 bar, pri suhem preizkusu pa v območju 22 mbar do 3 bar.</t>
    </r>
  </si>
  <si>
    <t>proizvod: UPONOR / tip: SMART S 24V</t>
  </si>
  <si>
    <t>Dobava in montaža termopogona za vgradnjo na inox razdelilce v povezavi z ožičenim regulacijskim sistemom skupaj z vsem potrebnim montažnim materialom</t>
  </si>
  <si>
    <t>proizvod: UPONOR / tip: Smatrix Base + RH Style T-149 Bus</t>
  </si>
  <si>
    <t>Opomba: Po izboru arhitektsa oziroam investitorja. Obvezno predhodna uskladitev.</t>
  </si>
  <si>
    <t>Dobava in montaža sobnega termostata s tipalom relativne vlažnosti, za podometno vgradnjo sestavljen iz gumba za nastavljanje, tipala za temperaturo zraka, prikaz delovanja, sponke za priključitev dveh žičk,  nastavitveno področje od 6-30°C, bele barve, skupaj z vsem potrebnim montažnim materialom</t>
  </si>
  <si>
    <t>proizvod: UPONOR / tip: Smatrix Base PULSE priključni modul X-245</t>
  </si>
  <si>
    <t xml:space="preserve">Dobava in vgradnja  priključnega modula, 6 kanalni.
Lastnosti priključnega modula:
- priklop največ 6-ih sobnih termostatov
- priklop največ 8-ih termopogonov 24 V
- regulacijska tehnika z mikroprocesorjem
- črpalčni rele v kompletu
- rele ta TČ
- intervalno vklapljanje termopogonov
- zaščita termopogonov proti preobremenitvi
- prikaz stanja napajanja
- stopnja zaščite IP30
    </t>
  </si>
  <si>
    <t>dimenzije (DxVxG) 950x730x110</t>
  </si>
  <si>
    <t xml:space="preserve">proizvod: UPONOR / tip: </t>
  </si>
  <si>
    <t>Dobava in podometne razdelilne omarice za priključitev modula in regulacijskih postaj na univerzalno pritrdilno letev s pritrdilnim setom skupaj z montažnim in pritrdilnim materialom</t>
  </si>
  <si>
    <t xml:space="preserve">razdelilec za 10 odcepov  </t>
  </si>
  <si>
    <t>Dobava in montaža razdelilca s priključno matico z notranjim navojem G1 in ploščatim tesnilom; na eni strani z vrtljivo polnilno izpustno pipo in odzračevalno pipo, za priključitev cevi, vključno s slepo matico 3/4. Priključek ogrevalne zanke z zunanjim navojem 3/4 z eurokonusom v skladu s standardom DIN V 3838 za priključitev  vijačnih spojk z eurokonusom. Razmak med posameznimi odcepi: 50 mm.
Dovodni razdelilec z regulacijsko balansirnimi ventili, ki imajo vgrajen poseben vijak za nastavljanje ventila (s pomočjo inbus ključa). Povratni razdelilec s termostatskimi nastavki in plastično glavo za odpiranje.
Razdelilci namontirani na posebnih nosilcih z zvočno-izolativnimi držali, skupaj z krogelnimi ventili in  vijačnimi spojkami ter  vsem ostalim potrebnim povezovalnimi, tesnilnim in pritrdilnim priborom</t>
  </si>
  <si>
    <t xml:space="preserve"> proizvod: UPONOR / tip: </t>
  </si>
  <si>
    <t xml:space="preserve">Dobava in montaža zaščitne cevi max 20 mm l=500mm, izdelana iz PE-LD, vzdolžno prerezana. Namenjena za zaščito cevi do dimenzije 20 mm pri prehodih skozi dilatacijska polja skupaj z vsem potrebnim montažnim in pritrdilnim materialom.
</t>
  </si>
  <si>
    <t>150x10</t>
  </si>
  <si>
    <t>Dobava in montaža obložne folije za vgradnjo med estrihom in mejnimi gradbenimi elementi, za talne konstrukcije v skladu z DIN 18560 in DIN EN 1264, z večkratno perforacijoza lažje odstranjevanje, zadnja stran samolepilna, sprednja stran s PE folijo
in samolepilnim trakom, ki omogoča izdelavo tesnega spoja med obložno folijo in izolacijo ter natančno vgradnjo v kotih/vogalih; posebej primerno za samorazlivne estrihe.
Material: zaprto celični polietilen PE-LD
Razred gradbenega material: B2</t>
  </si>
  <si>
    <t>Dobava in montaža sistema multifolije za povečanje toplotne odbojnosti v prostor, z zmanjšanje toplotnih izgub, z zvočno izolacijo in za zaščito proti vlagi. Multifolija ima natiskano mrežo za lažji razvod cevi, maksimalna obremenitev 15kN*m2, širina role 1m, debelina 4mm skupaj s pritrdilnim trakom, Tacer pritrdilci, ter vsem ostalim potrebnim povezovalnimi, tesnilnim in pritrdilnim priborom</t>
  </si>
  <si>
    <t>16x2</t>
  </si>
  <si>
    <t>proizvod: UPONOR / tip:PE-Xa</t>
  </si>
  <si>
    <t>Dobava in montaža cevi za talno ogrevanje  ustreza standardu EN ISO 15876 "Plastični cevni sistemi za instalacije s toplo in hladno vodo". skupaj z tesnilnim materilom in pritrdilnim priborom</t>
  </si>
  <si>
    <t>Vrednost [€]</t>
  </si>
  <si>
    <t>Cena/EM</t>
  </si>
  <si>
    <t>Količina</t>
  </si>
  <si>
    <t>EM</t>
  </si>
  <si>
    <t>Opis opreme, del in materiala</t>
  </si>
  <si>
    <t>Št. poz.</t>
  </si>
  <si>
    <t>Ogrevanje</t>
  </si>
  <si>
    <t>Skupaj vodovod in kanalizacija:</t>
  </si>
  <si>
    <t>Spiranje, razmaščevanje in dezinfekcija razvoda sanitarne vode, izdaja atesta</t>
  </si>
  <si>
    <t>Predpreizkus kanalizacije z delno zasunom jarkom in vidnimi priključki ter končni preizkus kanalizacije, izdaja poročila</t>
  </si>
  <si>
    <t>Tlačni in tesnostni preizkus vodovodnih napeljav, izdaja poročila</t>
  </si>
  <si>
    <t>Dobava in montaža tesnila preboja inštalacijske cevi za tesnenje kanalizacijskih odduhov</t>
  </si>
  <si>
    <t>DN70</t>
  </si>
  <si>
    <t>PE d25/DN20</t>
  </si>
  <si>
    <t>Dobava in montaža prehodnega kosa (prehodna spojka (ravna) za Pe cevi (notranji navoj) skupaj s tesnilnim materialom</t>
  </si>
  <si>
    <t>PE100 SDR 11 d25x2,3 (12,5 bar)</t>
  </si>
  <si>
    <t>ali enakovredno</t>
  </si>
  <si>
    <t xml:space="preserve">kot npr. proizvod: TOTRA PLASTIKA / dimenzije: </t>
  </si>
  <si>
    <t>Dobava in montaža vodovodne cevi iz polietilena, izdelana v skladu s standardom SIST ISO 4427, vključno z vsem potrebnim povezovalnimi spoji (T-kos, reducirni kosi, kolena 90°, kolena 45°,..) tesnilnim materilom in pritrdilnim priborom</t>
  </si>
  <si>
    <t>20/25</t>
  </si>
  <si>
    <t xml:space="preserve">proizvod: Reflek / tip: </t>
  </si>
  <si>
    <t>Dobava in montaža medeninastega varnostnega ventiLa za pitno vodo, navojne izvedbe; varovanje po DIN 4751/2; kompletno s tesnilnim materialom; DN 20; PN 12; podp = 8,0 bar</t>
  </si>
  <si>
    <t>V=33l</t>
  </si>
  <si>
    <t xml:space="preserve">proizvod: REFLEX / tip: </t>
  </si>
  <si>
    <t>Dobava in montaža zaprte membranske raztezne posode za pitno vodo, pretočne izvedbe, komplet z montažnim materialom;
Vcel = 33 l, PN 10,
pN2 = 10 bar (n);</t>
  </si>
  <si>
    <t>63/0-10 bar 1/4"</t>
  </si>
  <si>
    <t>Dobava in montaža manometra v okroglem ohišju f80 mm z merilnim območjem do 6 bar z varilnim kolčakom, navojnim priključkom, manometrsko navojno pipico komplet z montažnim in tesnilnim materialom.</t>
  </si>
  <si>
    <t>19.</t>
  </si>
  <si>
    <t>proizvod: POLAR / tip: PDF 21</t>
  </si>
  <si>
    <t>Dobava in montaža vodnega filtra- čistilno mehčalna naprava s permanentnim, variabilnim magnetnom in vrtljivo glavo skupaj z vsem potrebnim montažnim in tesnilnim materialom.</t>
  </si>
  <si>
    <t>18.</t>
  </si>
  <si>
    <t xml:space="preserve">Dobava in montaža medeninastega proti povratnega ventila za hladno vodo; navojne izvedbe, s tesnilnim
materialom; PN 10
</t>
  </si>
  <si>
    <t>17.</t>
  </si>
  <si>
    <t xml:space="preserve">Dobava in montaža medeninastega krogelnega ventila z izpustno pipo za hladno ali toplo vodo; navojne izvedbe, s tesnilnim materialom; PN 10
</t>
  </si>
  <si>
    <t>16.</t>
  </si>
  <si>
    <t>15.</t>
  </si>
  <si>
    <t>HL400</t>
  </si>
  <si>
    <t xml:space="preserve">proizvod: HL / tip: </t>
  </si>
  <si>
    <t>Dobava in montaža podometnega sifona (TČ, rekuperacija, filter) vključno s setom za grobo vgradnjo pralnih naprav skupaj z vsem potrebnim vgradnim in tesnilnim materialom.</t>
  </si>
  <si>
    <t>14.</t>
  </si>
  <si>
    <t xml:space="preserve">proizvod:VIEGA / tip: </t>
  </si>
  <si>
    <t>Dobava in montaža komplet pretočnega talnega sifona s ploščo iz nerjavečega jekla prilagodljivega po višini, z iztokom DN50, s 100% smradno zaporo, skupaj z vsem potrebnim vgradnim in tesnilnim materialom.</t>
  </si>
  <si>
    <t>13.</t>
  </si>
  <si>
    <t>Izdelava priključka za pomivalni stroj sestoječ iz:       
- ponikljanega sifona
- kotnima regulacijskima ventiloma
- pritrdilnih vijakov, podložk in tesnilnega materiala                                                                            - priključitev na hladno vodo in kanalizacijo</t>
  </si>
  <si>
    <t>DN110</t>
  </si>
  <si>
    <t xml:space="preserve">Dobava in montaža zaključnih strešnih kosov odduh iz pocinkane pločevine, barva po izboru arhitekta iz RAL barvne lestvice (prašno barvano) </t>
  </si>
  <si>
    <t>debeline 13 mm</t>
  </si>
  <si>
    <t xml:space="preserve">proizvod: ARMACELL / tip: </t>
  </si>
  <si>
    <t xml:space="preserve">Toplotna izolacija za izolacijo odduhe kanalizacije (zadnja etaža) s cevno izolacijo iz vulkanizirane sintetične gume z zaprto celično strukturo, </t>
  </si>
  <si>
    <t>DN50</t>
  </si>
  <si>
    <t>proizvod: VALSIR / tip: TRIPLUS</t>
  </si>
  <si>
    <t xml:space="preserve">Dobava in montaža brezšumne kanalizacijske PVC-C (HT) cevi po DIN 19 538-10 in DIN EN 1566-1 z obojkami, fazonskimi kosi, čistilnimi kosi, s standardnimi cinkanimi cevnimi objemkami-kombi s spojkami G 1/2" z osnovnimi pritrdilnimi ploščami in navojnimi palicami ter s pritrdilnim in tesnilnim materialom.
</t>
  </si>
  <si>
    <t>09.</t>
  </si>
  <si>
    <t>20x2,25</t>
  </si>
  <si>
    <t>proizvod: VIEGA / tip: Raxofix</t>
  </si>
  <si>
    <r>
      <rPr>
        <sz val="10"/>
        <rFont val="Arial"/>
        <family val="2"/>
        <charset val="238"/>
      </rPr>
      <t>Dobava in montaža cevi v kolutu PE-Xc/Al/PE-Xc z izolacijo debeline 9mm (</t>
    </r>
    <r>
      <rPr>
        <sz val="10"/>
        <color indexed="8"/>
        <rFont val="Arial"/>
        <family val="2"/>
        <charset val="238"/>
      </rPr>
      <t>λ</t>
    </r>
    <r>
      <rPr>
        <sz val="10"/>
        <rFont val="Arial"/>
        <family val="2"/>
        <charset val="238"/>
      </rPr>
      <t>= 0,040 W/mK ) za instalacijo pitne vode po DIN 1988 in DIN 50930-6  in ogrevanja, ter odgovarjajo zahtevam v DVGW delovnem listu W534, označene z DVGW, ter pripadajočimi fitingi za hladno stiskanje iz rdeče litine ali silicijevega brona z optimirano geometrijo za zmanjšane padce tlaka, za spajanje s tehnologijom hladnega stiskanja. Fitingi vsebujejo sigurnostno konturo, ki pri polnenju instalacije detektira nezatisnjene spoje in so označeni z DVGW. Nezatisnjene spoje se pri mokrem preizkusu zagotovo odkrije z iztekanjem preizkusnega medija ali padanjem tlaka na preizkusnem manometru, v območju 1 bar do 6,5 bar, pri suhem preizkusu pa v območju 22 mbar do 3 bar.</t>
    </r>
  </si>
  <si>
    <t>08.</t>
  </si>
  <si>
    <t xml:space="preserve">Dobava in montaža kompleten pisoar, sestoječ iz:
- stenske pisoarne školjke iz sanitarne keramike visoke kvalitete z vgrajenim sesalnim sifonom in skritim dvodom vode                                          
- Duofix montažnega elementa za pisoar vključno s pripadajočo elektroniko in vgradnega seta za predstensko montažo (proizvod Geberit ali ustrezen drugi) 
- HyTronic krmilne elektronike IR za pisoar (infrardeče krmiljenje 230V) z lito pokrivno ploščo  (proizvod Geberit ali ustrezen drugi) 
- kompletno s pritrdilnim in montažnim materialom                                 </t>
  </si>
  <si>
    <t>07.</t>
  </si>
  <si>
    <t>Dobava in montaža enoročne baterije za pomivalno korito, sestavljene iz:
- kromane stenske enoročne mešalne armature z dolgim gibljivim izlivom DN15, z dvema medeninastima kromanima podometnima regulirnima ventioma DN15 z rozetama,
- kromanega medeninastega sifona DN 32 z vezno cevjo in s kromano rozeto,
- kompleta s pritrdilnim in tesnilnim materialom</t>
  </si>
  <si>
    <t>06.</t>
  </si>
  <si>
    <t xml:space="preserve">Dobava in montaža kompletne prha, sestoječa iz:                                                 
- vgradnji podometni sifon s horizontalnim odtokom vključno s tesnilnim trakom na stiku z estrihom in silikoniziranje stikov,  
- odtočna talna kanaleta za pršni prostor z zbirno površino izdelano iz nerjavnega jekla 
- Duofix montažnega elementa za tuš in vgradnega seta za predstensko montažo 
- termostatske mešalne baterije DN15 za podometno montažo in ročnim regulatorjem temperature ter možnim preklopom
- kompleta za prho sestoječega iz ročne prhe, zvezne gibljive cevi in konzole za montažo ročne vključno z adapterjem za zvezno gibljivo cev 1/2"      
- kompletno s pritrdilnim in montažnim materialom                                                         
- tip sanitarne keramike, opreme in armature z  vsemi dodatki izbere investitor ali arhitekt                                                             </t>
  </si>
  <si>
    <t>05.</t>
  </si>
  <si>
    <t>proizvod: Geberit / tip: Duofix</t>
  </si>
  <si>
    <r>
      <rPr>
        <b/>
        <sz val="10"/>
        <rFont val="Arial"/>
        <family val="2"/>
        <charset val="238"/>
      </rPr>
      <t>OPOMBA:</t>
    </r>
    <r>
      <rPr>
        <sz val="10"/>
        <rFont val="Arial"/>
        <family val="2"/>
        <charset val="238"/>
      </rPr>
      <t xml:space="preserve"> Pred naročilom preveriti tipe podometnega splakovalnika glede na lokacijo montaže.</t>
    </r>
  </si>
  <si>
    <t xml:space="preserve">Dobava in montaža kompletnega stranišča, sestavljenega iz:
- konzolne školjke iz sanitarne keramike za pritrditev na steno in s stranskim iztokom DN 110,
- vgradnega splakovalnika za vzidavo in obzidavo prostornine 6-9 l, s proženjem spredaj ter s PE odtočnim kolenom, prehodnim kosom, z WC priključno
garnituro ter s setom za zvočno izolacijo,
- polne plasti ne sedežne deske s pokrovom in z gumijastmi nastavki,
- kromanega kotnega venti a DN15/Ø10 mm za splakovalnik z gibljivo cevko Ø10 mm z rozeto,
- vezne cevi Ø30 mm z manšeto,
- kompleta s pritrdilnim in tesnilnim materialom     
 - tip sanitarne keramike in armature z vsemi dodatki izbere investitor ali arhitekt  </t>
  </si>
  <si>
    <t>04.</t>
  </si>
  <si>
    <t>Dobava in montaža montažnega elementa za umivalnik, za univerzalno masivno vzidavo in suhomontažno vgradnjo, za predstensko in stensko montažo, s pritrdilnim in tesnilnim materialom</t>
  </si>
  <si>
    <t xml:space="preserve">Dobava in montaža kompletnega umivalnika sestavljenega iz:
- školjke iz sanitarne keramike za vgradnjo v pult
- kromane stoječe enoročne mešalne armature za umivalnik z dvema medeninastim kromiranima
regulnirnima venti oma DN 15 z rozetama in spovezovalnima cevkama,
- kromanega medeninastega sifona DN 32 z vezno cevjo in s kromano rozeto,
- kompleta s pritrdilnim in tesnilnim materialom     
- tip sanitarne keramike in armature z vsemi dodatki izbere investitor ali arhitekt  </t>
  </si>
  <si>
    <t xml:space="preserve">Dobava in montaža kompletnega umivalnika sestavljenega iz:
- konzolne školjke iz sanitarne keramike za pritrditev na steno
- kromane stoječe enoročne mešalne armature za umivalnik z dvema medeninastim kromiranima
regulnirnima venti oma DN 15 z rozetama in spovezovalnima cevkama,
- kromanega medeninastega sifona DN 32 z vezno cevjo in s kromano rozeto,
- kompleta s pritrdilnim in tesnilnim materialom     
- tip sanitarne keramike in armature z vsemi dodatki izbere investitor ali arhitekt  </t>
  </si>
  <si>
    <t>Skupaj prezračevanje:</t>
  </si>
  <si>
    <t>Zagon in nastavitev prezračevanja</t>
  </si>
  <si>
    <t>Merjenje količin zraka, ureguliranje količin zraka in sistemov na predpisane količine zraka, meritve ostalih parametrov, ureguliranje do polne funkcionalnosti</t>
  </si>
  <si>
    <t>Ø250</t>
  </si>
  <si>
    <t>kot npr. proizvod: Systemair / tip: LDC</t>
  </si>
  <si>
    <t>Dobava in montaža dušilnika zvoka, s pritrdilnim in tesnilnim materialom;</t>
  </si>
  <si>
    <t>velikost 200</t>
  </si>
  <si>
    <t>velikost 160</t>
  </si>
  <si>
    <t>velikost 125</t>
  </si>
  <si>
    <t>kot npr. proizvod: Systemair / tip: TUNE-R-B</t>
  </si>
  <si>
    <t>Dobava in montaža mehanskega regulatorja pretoka zraka z regulacijsko loputo za vgradnjo na okrogle prezračevalne kanale skupaj z vsem potrebnim montažnim in tesnilnim materialom.</t>
  </si>
  <si>
    <t xml:space="preserve">dim. Ø125 </t>
  </si>
  <si>
    <t xml:space="preserve">dim. Ø100  </t>
  </si>
  <si>
    <t>kot npr. proizvod LINDAB / tip: PV-1</t>
  </si>
  <si>
    <t>Prezračevalni ventili iz jeklene pločevine za dovod in odvod zraka za montažo na prezračevalni kanal in v spuščeni strop, ustrezno pobarvan (beli), kompletno z montažnim, pritrdilnim in tesnilnim materialom.</t>
  </si>
  <si>
    <t>125x425</t>
  </si>
  <si>
    <t>kot npr. proizvod: Lindab, tip: SK-2/F</t>
  </si>
  <si>
    <t xml:space="preserve">Dobava in montaža odvodne in dovodne rešetke zunanji okvir in notranje mreže izdelana iz jeklene pločevine, posamično nastavljive vodoravne lamele, z nastavkom za regulacijo količine zraka iz pločevinastih širokih protismernih lamel, ustrezno pobarvan, kompletno z montažnim, pritrdilnim in tesnilnim materialom. Barva po izboru naročnika iz RAL barvne lestvice (prašno barvano) </t>
  </si>
  <si>
    <t>500/500</t>
  </si>
  <si>
    <t>kot npr. proizvod: Lindab, tip: JZR-5/3</t>
  </si>
  <si>
    <t>Dobava in vgradnja jeklene zaščitne rešetke za pritrditev na vzidan okvir v barvi po izbiri arhitekta, z montažnim in tesnilnim materialom;;</t>
  </si>
  <si>
    <t>m²</t>
  </si>
  <si>
    <t xml:space="preserve">  nom. širine (NW) do 250 mm (s = 0,63 mm)</t>
  </si>
  <si>
    <t>Dobava in montaža pravokotnih kanalov iz pocinkane pločevine po SIST EN 1505, SIST prEN 1507, SIST prEN12236, DIN 24190 in DIN  24191, s tesnilnim, spojnim, pritrdilnim in obešalnim materialom
V ceni enote morajo biti upoštevani dodatek za razrez in odpadni material, spojni, pritrdilni, obešalni material.</t>
  </si>
  <si>
    <t>s=19mm</t>
  </si>
  <si>
    <t>kot npr. proizvod: KAIFLEX/ tip: ST</t>
  </si>
  <si>
    <t>Dobava in montaža toplotne in protikondenčne izolacije zračnih kanalskih razvodov (zajem, izpust, dovod) zraka s certifikatom o skladnosti, izdelana iz sintetičnega kavčuka z zaprto celično strukturo, težko gorljiva in samougasljiva, ne kaplja in širi ognja – vrste B1 s kontrolo po DIN 4102, toplotno prevodnostjo  &lt; 0,035 W/mK pri 0 °C, primerna za temperaturno območje –40 do + 85 °C, s koeficientom upornosti proti difuziji vodne pare  &gt; 3000, debeline 19 mm, skupaj z originalnim lepilom vrste 520, skupne površine</t>
  </si>
  <si>
    <t>dim. Ø125</t>
  </si>
  <si>
    <t>dim. Ø100</t>
  </si>
  <si>
    <t>Dobava in vgradnja gibljive termalno in akustično izolirana zračne cevi,  skupaj z montažnim in tesnilnim materijalom, glede na nazivno velikost</t>
  </si>
  <si>
    <t>Ø200</t>
  </si>
  <si>
    <t>Ø160</t>
  </si>
  <si>
    <t>Ø125</t>
  </si>
  <si>
    <t>Ø100</t>
  </si>
  <si>
    <t>Dobava in montaža zračne cevi iz pocinkane pločevine debeline po DIN 24152 (04.90), stopnje 10 ( 1000 Pa), oblike F (vzdolžno zarobljeni), med seboj spojene z zarobljenjem, skupaj z obešalnim in pritrdilnim materijalom. Debelina pločevine glede na nazivno velikost
DN 100-180 mm  0,6 mm
DN 200-400 mm  0,8 mm
Zračne cevi morajo biti izdelane razreda tesnosti II. po DIN V 24194, 2.del. Skupna dolžina zračnih cevi, skupaj z montažnim in tesnilnim materijalom, glede na nazivno velikost</t>
  </si>
  <si>
    <t>425x125</t>
  </si>
  <si>
    <t>kot npr. proizvod LINDAB / tip: AR-4P</t>
  </si>
  <si>
    <t xml:space="preserve">Dobava in montaža vratne aluminjaste rešetke kompletno z montažnim, pritrdilnim in tesnilnim materialom. Barva po izboru naročnika iz RAL barvne lestvice (prašno barvano) </t>
  </si>
  <si>
    <t>proizvod: Komfovent / tip: Domekt R 900 V CM6</t>
  </si>
  <si>
    <t>upravljalnik tip C6.1</t>
  </si>
  <si>
    <t xml:space="preserve"> dve zaporni loputi Φ250 z motornim pogonom z vzmetjo
- napetost 24 V</t>
  </si>
  <si>
    <r>
      <t xml:space="preserve">Dimenzije: 
    - višina:   972 mm
    - širina:   1070 mm
    - globina: 637 mm
    - kanalski priključki: 4 x </t>
    </r>
    <r>
      <rPr>
        <sz val="10"/>
        <color indexed="8"/>
        <rFont val="Calibri"/>
        <family val="2"/>
        <charset val="238"/>
      </rPr>
      <t>Ø25</t>
    </r>
    <r>
      <rPr>
        <sz val="10"/>
        <color indexed="8"/>
        <rFont val="Arial"/>
        <family val="2"/>
        <charset val="238"/>
      </rPr>
      <t>0 mm
    - masa:    110 kg</t>
    </r>
  </si>
  <si>
    <t>Zrak v prostoru pozimi: 22 °C,</t>
  </si>
  <si>
    <t>Zunanji zrak pozimi: -13 °C, 90 % r.v.</t>
  </si>
  <si>
    <t>Zunanji zrak poleti: 32 °C, 40 % r.v.
Zrak v prostoru poleti: 26 °C, 50 %</t>
  </si>
  <si>
    <t>Skupna specifična moč ventilatorjev SFP: 0,185 kW/(m3/s)</t>
  </si>
  <si>
    <t>stopnja vračanja toplote 82 %</t>
  </si>
  <si>
    <t>Odvod zraka: 690 m³/h, 250Pa, 118W</t>
  </si>
  <si>
    <t>Dovod zraka: 690 m³/h, 250Pa, 118W</t>
  </si>
  <si>
    <t>Dobava in montaža dovodno odvodne klimatske naprave notranje kompaktne izvedbe za montažo na steno. Naprava ima dvostensko ohišje, ki je toplotno in zvočno izolirano z izolacijo debeline 30 mm. Notranje stene naprave so iz alucinka, zunanje pa so bele praškasto pobarvane v beli barvi. Naprava ima naslednje funkcijske elemente: dovodni in odvodni ventilator z visoko učinkovitim EC motorjem, filtra kasetne oblike za zunanji in odtočni zrak G4, protitočni ploščni rekuperator z izkoristkom do 90 % z vgrajeno obvodno žaluzijo, krmilni sistem z vsemi potrebnimi elementi za zaščito in delovanje z ločeno nadzorno ploščo z LCD zaslonom za montažo na steno. Možna je individualna nastavitev pretoka vtočnega in odtočnega zraka v območju od 20 do 100 % ter s pomočjo obvodne žaluzije krmiljenje odmrzovalne funkcije pl. rekuperatorja, rekuperacije hladu, prostega hlajenja in temperature vtočnega zraka, z električnim grelnikom zraka, vgrajenim znotraj naprave. Možna je priključitev dodatne nadzorne plošče. Vsi kanalski priključki so s stropne strani naprave.
Krmilni sistem omogoča vračanje toplote v zimskem obdobju,  avtomatsko preklapljanje med zimskim in poletnim delovanjem in vračanje hladu v poletnem obdobju. Na zaslonu so vidne nastavitve, npr. delovanje el. dogrelnika, poletno delovanje, potreba po zamenjavi filtrov. 
Možna je nastavitev vtočnega in odtočnega zraka, integrirana pa je tudi časovna funkcija za preklop med dnevnim in nočnim delovanjem. Nadzorna plošča ima tudi indikacijo signalov v primeru napak. Naprava ima avtomatsko funkcijo odmrzovanja, pri kateri lahko izbiramo med 5 različnimi načini, odvisno od stanja zraka v prostoru in zunaj, izhode za krmiljenje zunanjega vodnega grelnika in vodnega hladilnika in vhode za delovanje v odvisnosti od zunanjih signalov: tipalo CO2, tipalo vlage, senzor gibanja. Možna je komunikacija z Modbus preko RS-485</t>
  </si>
  <si>
    <t>STROJNE INSTALACIJE</t>
  </si>
  <si>
    <t>IV.</t>
  </si>
  <si>
    <t>ELEKTRO INSTALACIJE</t>
  </si>
  <si>
    <t xml:space="preserve">Pri vseh materialih upoštevati dobavo in vgradnjo materiala! Svetilke niso v popisu, predvideni so samo izpusti za svetilke. Vse izpuste je potrebno pred primopredajo opremiti s vrstnimi sponlami.                                                                                           </t>
  </si>
  <si>
    <t xml:space="preserve">SKUPAJ BREZ DDV: </t>
  </si>
  <si>
    <t>GARDEROBNI OBJEKT STOŽICE</t>
  </si>
  <si>
    <t>OBJEKT:</t>
  </si>
  <si>
    <t>SKUPNA REKAPITULACIJA DEL ZA ELEKTRIČNE INSTALACIJE</t>
  </si>
  <si>
    <t>+386 41 246 963</t>
  </si>
  <si>
    <t>info@pro-speed.si</t>
  </si>
  <si>
    <t>SI-1294 Višnja Gora</t>
  </si>
  <si>
    <t>Cesta dolenjskega odreda 2</t>
  </si>
  <si>
    <t>Andrej Habjan s.p.</t>
  </si>
  <si>
    <r>
      <t>SKUPAJ poz. B (brez DDV)</t>
    </r>
    <r>
      <rPr>
        <b/>
        <i/>
        <sz val="10"/>
        <rFont val="Calibri"/>
        <family val="2"/>
        <charset val="238"/>
        <scheme val="minor"/>
      </rPr>
      <t>:</t>
    </r>
  </si>
  <si>
    <t>Meritve električnih inštalacij</t>
  </si>
  <si>
    <t>OSTALA DELA</t>
  </si>
  <si>
    <r>
      <t>SKUPAJ poz. A (brez DDV)</t>
    </r>
    <r>
      <rPr>
        <b/>
        <i/>
        <sz val="10"/>
        <rFont val="Calibri"/>
        <family val="2"/>
        <charset val="238"/>
        <scheme val="minor"/>
      </rPr>
      <t>:</t>
    </r>
  </si>
  <si>
    <t>Drobni in vezni material</t>
  </si>
  <si>
    <t>Izdelava manjših prebojev za potrebe inštalacij</t>
  </si>
  <si>
    <t>Dolbljeneje ometa na stenah in stropu za potrebe inštalacijskih kanalov in preboji skozi zid</t>
  </si>
  <si>
    <t xml:space="preserve">Priklop transformatorjev in LED traku </t>
  </si>
  <si>
    <t>Priklop el. aparatov na predpripravljeno inštalacijo (kuhinjski aparati, ventilatorji, rekuperatorji, klime, …)</t>
  </si>
  <si>
    <t>- stropne 230 V, LED</t>
  </si>
  <si>
    <t>Svetilke - samo montaža in priklop: (svetilke dobavi investitor)</t>
  </si>
  <si>
    <t>Montaža termostatov in priklop konektorjev</t>
  </si>
  <si>
    <t>- dream machine Pro</t>
  </si>
  <si>
    <t>- Access Point U6 Lite</t>
  </si>
  <si>
    <t>- Access Point U6 Long-Range</t>
  </si>
  <si>
    <t>- Acespoint AC Mesh Pro</t>
  </si>
  <si>
    <t>Dobava in montaža WI-FI point:</t>
  </si>
  <si>
    <t xml:space="preserve">Zaključevanje UTP kablov </t>
  </si>
  <si>
    <t>- RJ 45 podatkovna, min. kat. 6</t>
  </si>
  <si>
    <t>Šibkotočne vtičnice (bele, serija soft ali line)</t>
  </si>
  <si>
    <t>- senzor gibanja, 360°</t>
  </si>
  <si>
    <t>- izmenično</t>
  </si>
  <si>
    <t>- navadno</t>
  </si>
  <si>
    <t>Stikala podometna TEM, komplet z nosilci in okvirjem (beli, serija soft ali line):</t>
  </si>
  <si>
    <t>- 1 f, euro, 240 V, 16 A</t>
  </si>
  <si>
    <t>- 1 f, šuko, 240 V, 16 A z pokrovom</t>
  </si>
  <si>
    <t>- 1 f, šuko, 240 V, 16 A</t>
  </si>
  <si>
    <t>Podometna varnostna vtičnica s mont. okvirjem (bele, serija soft ali line)</t>
  </si>
  <si>
    <t>- kabel UTP, kategorija 6e</t>
  </si>
  <si>
    <t>Šibkotočni kabli</t>
  </si>
  <si>
    <t>Fiksni priključek trifazni, 400 V, 16 A, 35 m/kos</t>
  </si>
  <si>
    <t xml:space="preserve">Fiksni priključek enofazni, 230 V, 16 A, 20 m/kos </t>
  </si>
  <si>
    <t>- P/F 6 mm2</t>
  </si>
  <si>
    <t>Rumenozelena žica H07V-K (P/F)</t>
  </si>
  <si>
    <t>- NHXMH-J 5x16 mm2, Cca-s1</t>
  </si>
  <si>
    <t>- NHXMH-J 5 x 4 mm2</t>
  </si>
  <si>
    <t>- NHXMH-J 5 x 2,5 mm2</t>
  </si>
  <si>
    <t>- NHXMH-J 3 x 2,5 mm2</t>
  </si>
  <si>
    <t>- NHXMH-J 3 x 1,5 mm2</t>
  </si>
  <si>
    <t>Kabli uvlečeni v inštalacijske cevi ali kanale (halogen free):</t>
  </si>
  <si>
    <t>- montaža omarice in priklop</t>
  </si>
  <si>
    <t xml:space="preserve">- vtičnice 9 x šuko </t>
  </si>
  <si>
    <t>- delilni port 24 portni RJ45</t>
  </si>
  <si>
    <t>- RAK omarica 19ˇ, 42H</t>
  </si>
  <si>
    <t>Internetna RAK omarica 42H s montažnim priborom</t>
  </si>
  <si>
    <t>- montaža omarice in priklop tokokrogov</t>
  </si>
  <si>
    <t>- montažni in vezni material</t>
  </si>
  <si>
    <t>- ničelna zbiralka ploščata 30x5 mm z letvijo</t>
  </si>
  <si>
    <t>- 3f zbiralka , 1 m</t>
  </si>
  <si>
    <t>- signalizacija napetosti</t>
  </si>
  <si>
    <t>- prenapetostni odvodniki, tip C</t>
  </si>
  <si>
    <t>- KZS 20/0,03, 4p</t>
  </si>
  <si>
    <t>- KZS 16/0,03, 2p</t>
  </si>
  <si>
    <t xml:space="preserve">- inštalacijski odklopnik C 16 A, 1p, 10KA </t>
  </si>
  <si>
    <t xml:space="preserve">- inštalacijski odklopnik C 10, 16 A, 1p, 10KA </t>
  </si>
  <si>
    <t xml:space="preserve">- inštalacijski odklopnik C 6 A, 1p, 10KA </t>
  </si>
  <si>
    <t xml:space="preserve">- inštalacijski odklopnik C 16 A, 3p, 10KA </t>
  </si>
  <si>
    <t>- Glavno stikalo 80A, 3p</t>
  </si>
  <si>
    <t>- Nadometna kovinska omarica dim. 2000x600x300 mm z enojnmi vrati</t>
  </si>
  <si>
    <t>Razdelilec E-R1 s sledečo opremo:</t>
  </si>
  <si>
    <t>- talna doza TD28</t>
  </si>
  <si>
    <t>- talna doza TD14</t>
  </si>
  <si>
    <t>- talna doza TD7</t>
  </si>
  <si>
    <t>Talne doze:</t>
  </si>
  <si>
    <t>Doze podometne, razne (cca 60 kom) z vgradnjo:</t>
  </si>
  <si>
    <t>- RBC Ф 32 mm</t>
  </si>
  <si>
    <t>- RBC Ф 20 mm</t>
  </si>
  <si>
    <t>- RBC Ф 16 mm, negorljiva</t>
  </si>
  <si>
    <t>- RBC Ф 16 mm</t>
  </si>
  <si>
    <r>
      <t xml:space="preserve">Gibljive inštalacijske cevi </t>
    </r>
    <r>
      <rPr>
        <sz val="11"/>
        <rFont val="SymbolPS"/>
        <family val="1"/>
        <charset val="2"/>
      </rPr>
      <t/>
    </r>
  </si>
  <si>
    <t>ELEKTRIČNE INŠTALACIJE</t>
  </si>
  <si>
    <t>Točne pozicije električnih inštalacij (priključki, stikala, vtičnice itd.) se izvede po detajlni risbi, ki je arhitekt predloži pred vgradnjo. Preveriti končne višine vidnih elementov, kljub opisom.</t>
  </si>
  <si>
    <t xml:space="preserve">Izvajalec električnih del je dolžan pregledati projekt ter podati morebitne pripombe na projekt. V kolikor pred pričetkom gradnje izvajalec del ne pripravi morebitnih pripomb, se razume, da je seznanjen s celoto projekta. </t>
  </si>
  <si>
    <t>CENA/enoto</t>
  </si>
  <si>
    <t>OPIS DEL IN MATERIALA ELEKTRIČNIH INŠTALACIJ</t>
  </si>
  <si>
    <t>Št.</t>
  </si>
  <si>
    <t>3F vtičnica s pokrovom</t>
  </si>
  <si>
    <t>Avto ponilnica</t>
  </si>
  <si>
    <t>EL ključavnica</t>
  </si>
  <si>
    <t>Domofon</t>
  </si>
  <si>
    <t>priklop žaluzij</t>
  </si>
  <si>
    <t>Vtičnica RJ45 (cat 6)</t>
  </si>
  <si>
    <t>Priključnica 3f</t>
  </si>
  <si>
    <t>Priključnica 1f</t>
  </si>
  <si>
    <t>luxomat</t>
  </si>
  <si>
    <t>Zvonec</t>
  </si>
  <si>
    <t>Vtičnice s pokrovom</t>
  </si>
  <si>
    <t xml:space="preserve">Vtičnice  </t>
  </si>
  <si>
    <t>Vtičnice</t>
  </si>
  <si>
    <t>Dimer</t>
  </si>
  <si>
    <t>Tipkalo navadno</t>
  </si>
  <si>
    <t>Tipkalo žaluzijsko</t>
  </si>
  <si>
    <t>Stikalo 1-0-2</t>
  </si>
  <si>
    <t>Stikalo -križno</t>
  </si>
  <si>
    <t>Stikalo-menjalno</t>
  </si>
  <si>
    <t>Stikalo-navadno z lučko</t>
  </si>
  <si>
    <t>Stikalo-navadno</t>
  </si>
  <si>
    <t>Senzor za luč TEM</t>
  </si>
  <si>
    <t>Senzor za luč 360</t>
  </si>
  <si>
    <t>Luč zunanja</t>
  </si>
  <si>
    <t xml:space="preserve">Luč stopnišče </t>
  </si>
  <si>
    <t>Luč stenska + senzor</t>
  </si>
  <si>
    <t>Luč stenska</t>
  </si>
  <si>
    <t>Luč stropna + senzor</t>
  </si>
  <si>
    <t>Luč-stropna</t>
  </si>
  <si>
    <t>El. Omara+TK</t>
  </si>
  <si>
    <t>Električni grelnik: 2,0 Kw</t>
  </si>
  <si>
    <t xml:space="preserve"> + 22% DDV</t>
  </si>
  <si>
    <t>SKUPAJ Z DDV</t>
  </si>
  <si>
    <t>OBJEKT</t>
  </si>
  <si>
    <t>OBJEKT SKUPAJ</t>
  </si>
  <si>
    <t>PZI NAČRTI ZUNANJE UREDITVE</t>
  </si>
  <si>
    <t>PID NAČRTI ZUNANJE UREDITVE</t>
  </si>
  <si>
    <t>PZI NAČRTI KRAJINSKE ARHITEKTURE</t>
  </si>
  <si>
    <t>PID NAČRTI KRAJINSKE ARHITEKTURE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</si>
</sst>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4" formatCode="_-* #,##0.00\ &quot;€&quot;_-;\-* #,##0.00\ &quot;€&quot;_-;_-* &quot;-&quot;??\ &quot;€&quot;_-;_-@_-"/>
    <numFmt numFmtId="164" formatCode="_-* #,##0.00\ _€_-;\-* #,##0.00\ _€_-;_-* &quot;-&quot;??\ _€_-;_-@_-"/>
    <numFmt numFmtId="165" formatCode="#,##0.00&quot;       &quot;;\-#,##0.00&quot;       &quot;;&quot; -&quot;#&quot;       &quot;;@\ "/>
    <numFmt numFmtId="166" formatCode="#,##0.00&quot;       &quot;;\-#,##0.00&quot;       &quot;;#&quot;       &quot;;@\ "/>
    <numFmt numFmtId="167" formatCode="dd&quot;.&quot;mmm"/>
    <numFmt numFmtId="168" formatCode="[$-424]General"/>
    <numFmt numFmtId="169" formatCode="#,##0.00\ &quot;€&quot;"/>
    <numFmt numFmtId="170" formatCode="#,##0.0"/>
    <numFmt numFmtId="171" formatCode="_-* #,##0.00\ _S_I_T_-;\-* #,##0.00\ _S_I_T_-;_-* &quot;-&quot;??\ _S_I_T_-;_-@_-"/>
    <numFmt numFmtId="172" formatCode="_(* #,##0.00_);_(* \(#,##0.00\);_(* &quot;-&quot;??_);_(@_)"/>
    <numFmt numFmtId="173" formatCode="#,##0.00\ [$EUR]"/>
    <numFmt numFmtId="174" formatCode="#,##0.00\ [$SIT-424]"/>
    <numFmt numFmtId="175" formatCode="0.0"/>
    <numFmt numFmtId="176" formatCode="00&quot;.&quot;"/>
    <numFmt numFmtId="177" formatCode="#,##0.0\ &quot;€&quot;"/>
    <numFmt numFmtId="178" formatCode="#,##0.0\ _€"/>
    <numFmt numFmtId="179" formatCode="0\."/>
  </numFmts>
  <fonts count="90">
    <font>
      <sz val="11"/>
      <color rgb="FF000000"/>
      <name val="Arial ce"/>
    </font>
    <font>
      <sz val="11"/>
      <color theme="1"/>
      <name val="Calibri"/>
      <family val="2"/>
      <charset val="238"/>
      <scheme val="minor"/>
    </font>
    <font>
      <sz val="12"/>
      <color rgb="FF000000"/>
      <name val="Arial ce"/>
    </font>
    <font>
      <b/>
      <sz val="12"/>
      <color rgb="FF000000"/>
      <name val="Arial ce"/>
    </font>
    <font>
      <b/>
      <sz val="18"/>
      <color rgb="FF000000"/>
      <name val="Arial ce"/>
    </font>
    <font>
      <b/>
      <sz val="14"/>
      <color rgb="FF000000"/>
      <name val="Arial ce"/>
    </font>
    <font>
      <sz val="14"/>
      <color rgb="FF000000"/>
      <name val="Arial ce"/>
    </font>
    <font>
      <b/>
      <sz val="11"/>
      <color rgb="FF000000"/>
      <name val="Arial ce"/>
    </font>
    <font>
      <sz val="11"/>
      <color rgb="FF000000"/>
      <name val="Arial"/>
      <family val="2"/>
      <charset val="238"/>
    </font>
    <font>
      <b/>
      <sz val="16"/>
      <color rgb="FF000000"/>
      <name val="Arial ce"/>
    </font>
    <font>
      <b/>
      <sz val="10"/>
      <color rgb="FF000000"/>
      <name val="Arial ce"/>
    </font>
    <font>
      <sz val="10"/>
      <color theme="1"/>
      <name val="Arial ce"/>
    </font>
    <font>
      <b/>
      <sz val="12"/>
      <color theme="1"/>
      <name val="Arial"/>
      <family val="2"/>
      <charset val="238"/>
    </font>
    <font>
      <sz val="10"/>
      <color theme="1"/>
      <name val="Arial"/>
      <family val="2"/>
      <charset val="238"/>
    </font>
    <font>
      <b/>
      <i/>
      <sz val="9"/>
      <color theme="1"/>
      <name val="Arial"/>
      <family val="2"/>
      <charset val="238"/>
    </font>
    <font>
      <b/>
      <sz val="9"/>
      <color theme="1"/>
      <name val="Arial"/>
      <family val="2"/>
      <charset val="238"/>
    </font>
    <font>
      <sz val="9"/>
      <color theme="1"/>
      <name val="Arial"/>
      <family val="2"/>
      <charset val="238"/>
    </font>
    <font>
      <i/>
      <sz val="10"/>
      <color theme="1"/>
      <name val="Arial"/>
      <family val="2"/>
      <charset val="238"/>
    </font>
    <font>
      <sz val="10"/>
      <color rgb="FF000000"/>
      <name val="Arial"/>
      <family val="2"/>
      <charset val="238"/>
    </font>
    <font>
      <sz val="10"/>
      <color rgb="FF000000"/>
      <name val="Arial ce"/>
    </font>
    <font>
      <b/>
      <sz val="12"/>
      <color rgb="FF000000"/>
      <name val="Arial"/>
      <family val="2"/>
      <charset val="238"/>
    </font>
    <font>
      <b/>
      <i/>
      <sz val="10"/>
      <color rgb="FF000000"/>
      <name val="Arial ce"/>
    </font>
    <font>
      <b/>
      <sz val="10"/>
      <color theme="1"/>
      <name val="Arial ce"/>
    </font>
    <font>
      <sz val="11"/>
      <color theme="1"/>
      <name val="Arial ce"/>
    </font>
    <font>
      <b/>
      <sz val="8"/>
      <color rgb="FF000000"/>
      <name val="Arial ce"/>
    </font>
    <font>
      <sz val="8"/>
      <color rgb="FF000000"/>
      <name val="Arial ce"/>
    </font>
    <font>
      <b/>
      <sz val="12"/>
      <color theme="1"/>
      <name val="Arial ce"/>
    </font>
    <font>
      <sz val="10"/>
      <color rgb="FF000000"/>
      <name val="Arial ce"/>
      <charset val="238"/>
    </font>
    <font>
      <sz val="11"/>
      <color theme="1"/>
      <name val="Arial"/>
      <family val="2"/>
      <charset val="238"/>
    </font>
    <font>
      <sz val="10"/>
      <color theme="1"/>
      <name val="Arial CE"/>
      <charset val="238"/>
    </font>
    <font>
      <sz val="10"/>
      <name val="Arial CE"/>
      <family val="2"/>
      <charset val="238"/>
    </font>
    <font>
      <sz val="10"/>
      <name val="Arial"/>
      <family val="2"/>
      <charset val="238"/>
    </font>
    <font>
      <sz val="10"/>
      <name val="Frutiger"/>
      <family val="2"/>
      <charset val="238"/>
    </font>
    <font>
      <sz val="11"/>
      <color rgb="FF000000"/>
      <name val="Arial ce"/>
    </font>
    <font>
      <sz val="12"/>
      <name val="Courier"/>
      <family val="3"/>
    </font>
    <font>
      <sz val="10"/>
      <name val="Arial CE"/>
      <charset val="238"/>
    </font>
    <font>
      <u/>
      <sz val="10"/>
      <color indexed="12"/>
      <name val="Arial CE"/>
      <charset val="238"/>
    </font>
    <font>
      <sz val="10"/>
      <name val="Arial ce"/>
    </font>
    <font>
      <b/>
      <sz val="11"/>
      <color rgb="FF000000"/>
      <name val="Arial ce"/>
      <charset val="238"/>
    </font>
    <font>
      <i/>
      <sz val="10"/>
      <color rgb="FF000000"/>
      <name val="Arial ce"/>
      <charset val="238"/>
    </font>
    <font>
      <b/>
      <sz val="16"/>
      <color theme="1"/>
      <name val="Calibri"/>
      <family val="2"/>
      <charset val="238"/>
      <scheme val="minor"/>
    </font>
    <font>
      <b/>
      <sz val="10"/>
      <name val="Arial CE"/>
      <charset val="238"/>
    </font>
    <font>
      <b/>
      <sz val="13"/>
      <name val="Arial ce"/>
      <charset val="238"/>
    </font>
    <font>
      <sz val="11"/>
      <name val="Calibri"/>
      <family val="2"/>
      <charset val="238"/>
      <scheme val="minor"/>
    </font>
    <font>
      <u/>
      <sz val="10"/>
      <name val="Arial CE"/>
      <charset val="238"/>
    </font>
    <font>
      <sz val="10"/>
      <color rgb="FF00B050"/>
      <name val="Arial CE"/>
      <charset val="238"/>
    </font>
    <font>
      <b/>
      <sz val="10"/>
      <color theme="1"/>
      <name val="Arial ce"/>
      <charset val="238"/>
    </font>
    <font>
      <sz val="13"/>
      <color theme="1"/>
      <name val="Arial ce"/>
      <charset val="238"/>
    </font>
    <font>
      <sz val="13"/>
      <name val="Arial ce"/>
      <charset val="238"/>
    </font>
    <font>
      <sz val="11"/>
      <name val="Times New Roman"/>
      <charset val="238"/>
    </font>
    <font>
      <sz val="11"/>
      <name val="Arial"/>
      <family val="2"/>
      <charset val="238"/>
    </font>
    <font>
      <sz val="11"/>
      <color indexed="9"/>
      <name val="Arial"/>
      <family val="2"/>
      <charset val="238"/>
    </font>
    <font>
      <sz val="10"/>
      <name val="Gatineau"/>
    </font>
    <font>
      <sz val="10"/>
      <name val="Segoe UI"/>
      <family val="2"/>
      <charset val="238"/>
    </font>
    <font>
      <sz val="11"/>
      <name val="Segoe UI"/>
      <family val="2"/>
      <charset val="238"/>
    </font>
    <font>
      <i/>
      <sz val="10"/>
      <name val="Segoe UI"/>
      <family val="2"/>
      <charset val="238"/>
    </font>
    <font>
      <b/>
      <i/>
      <sz val="10"/>
      <name val="Segoe UI"/>
      <family val="2"/>
      <charset val="238"/>
    </font>
    <font>
      <b/>
      <sz val="10"/>
      <name val="Segoe UI"/>
      <family val="2"/>
      <charset val="238"/>
    </font>
    <font>
      <b/>
      <sz val="12"/>
      <name val="Segoe UI"/>
      <family val="2"/>
      <charset val="238"/>
    </font>
    <font>
      <sz val="11"/>
      <name val="Times New Roman"/>
      <family val="1"/>
      <charset val="238"/>
    </font>
    <font>
      <sz val="11"/>
      <name val="Tahoma"/>
      <family val="2"/>
      <charset val="238"/>
    </font>
    <font>
      <sz val="10"/>
      <name val="Tahoma"/>
      <family val="2"/>
      <charset val="238"/>
    </font>
    <font>
      <b/>
      <sz val="11"/>
      <name val="Segoe UI"/>
      <family val="2"/>
      <charset val="238"/>
    </font>
    <font>
      <b/>
      <sz val="11"/>
      <name val="Arial"/>
      <family val="2"/>
      <charset val="238"/>
    </font>
    <font>
      <b/>
      <sz val="10"/>
      <name val="Arial"/>
      <family val="2"/>
      <charset val="238"/>
    </font>
    <font>
      <sz val="10"/>
      <name val="Arial Narrow"/>
      <family val="2"/>
    </font>
    <font>
      <sz val="10"/>
      <color rgb="FF0070C0"/>
      <name val="Arial"/>
      <family val="2"/>
      <charset val="238"/>
    </font>
    <font>
      <sz val="10"/>
      <color rgb="FFFF0000"/>
      <name val="Arial"/>
      <family val="2"/>
      <charset val="238"/>
    </font>
    <font>
      <b/>
      <sz val="10"/>
      <name val="Tahoma"/>
      <family val="2"/>
      <charset val="238"/>
    </font>
    <font>
      <sz val="10"/>
      <color indexed="8"/>
      <name val="Arial"/>
      <family val="2"/>
      <charset val="238"/>
    </font>
    <font>
      <b/>
      <sz val="11"/>
      <name val="Tahoma"/>
      <family val="2"/>
      <charset val="238"/>
    </font>
    <font>
      <sz val="10"/>
      <color indexed="8"/>
      <name val="Calibri"/>
      <family val="2"/>
      <charset val="238"/>
    </font>
    <font>
      <sz val="10"/>
      <name val="Arial"/>
      <charset val="238"/>
    </font>
    <font>
      <sz val="10"/>
      <name val="Calibri"/>
      <family val="2"/>
      <charset val="238"/>
      <scheme val="minor"/>
    </font>
    <font>
      <b/>
      <sz val="11"/>
      <name val="Calibri"/>
      <family val="2"/>
      <charset val="238"/>
      <scheme val="minor"/>
    </font>
    <font>
      <b/>
      <sz val="10"/>
      <name val="Calibri"/>
      <family val="2"/>
      <charset val="238"/>
      <scheme val="minor"/>
    </font>
    <font>
      <b/>
      <sz val="12"/>
      <name val="Calibri"/>
      <family val="2"/>
      <charset val="238"/>
      <scheme val="minor"/>
    </font>
    <font>
      <b/>
      <u/>
      <sz val="12"/>
      <name val="Calibri"/>
      <family val="2"/>
      <charset val="238"/>
      <scheme val="minor"/>
    </font>
    <font>
      <sz val="9"/>
      <name val="Calibri"/>
      <family val="2"/>
      <charset val="238"/>
      <scheme val="minor"/>
    </font>
    <font>
      <b/>
      <i/>
      <sz val="10"/>
      <name val="Calibri"/>
      <family val="2"/>
      <charset val="238"/>
      <scheme val="minor"/>
    </font>
    <font>
      <b/>
      <i/>
      <u/>
      <sz val="10"/>
      <name val="Calibri"/>
      <family val="2"/>
      <charset val="238"/>
      <scheme val="minor"/>
    </font>
    <font>
      <sz val="10"/>
      <color indexed="8"/>
      <name val="Calibri"/>
      <family val="2"/>
      <charset val="238"/>
      <scheme val="minor"/>
    </font>
    <font>
      <sz val="10"/>
      <color theme="0"/>
      <name val="Calibri"/>
      <family val="2"/>
      <charset val="238"/>
      <scheme val="minor"/>
    </font>
    <font>
      <sz val="8"/>
      <name val="Calibri"/>
      <family val="2"/>
      <charset val="238"/>
      <scheme val="minor"/>
    </font>
    <font>
      <sz val="8"/>
      <color theme="0"/>
      <name val="Calibri"/>
      <family val="2"/>
      <charset val="238"/>
      <scheme val="minor"/>
    </font>
    <font>
      <sz val="11"/>
      <name val="SymbolPS"/>
      <family val="1"/>
      <charset val="2"/>
    </font>
    <font>
      <b/>
      <sz val="8"/>
      <name val="Calibri"/>
      <family val="2"/>
      <charset val="238"/>
      <scheme val="minor"/>
    </font>
    <font>
      <sz val="10"/>
      <name val="Arial"/>
      <family val="2"/>
    </font>
    <font>
      <sz val="8"/>
      <name val="Arial"/>
      <family val="2"/>
      <charset val="238"/>
    </font>
    <font>
      <sz val="9"/>
      <name val="Arial"/>
      <family val="2"/>
      <charset val="238"/>
    </font>
  </fonts>
  <fills count="7">
    <fill>
      <patternFill patternType="none"/>
    </fill>
    <fill>
      <patternFill patternType="gray125"/>
    </fill>
    <fill>
      <patternFill patternType="solid">
        <fgColor rgb="FFEFECE6"/>
        <bgColor indexed="64"/>
      </patternFill>
    </fill>
    <fill>
      <patternFill patternType="solid">
        <fgColor theme="0" tint="-4.9989318521683403E-2"/>
        <bgColor indexed="64"/>
      </patternFill>
    </fill>
    <fill>
      <patternFill patternType="solid">
        <fgColor indexed="9"/>
        <bgColor auto="1"/>
      </patternFill>
    </fill>
    <fill>
      <patternFill patternType="solid">
        <fgColor indexed="65"/>
        <bgColor auto="1"/>
      </patternFill>
    </fill>
    <fill>
      <patternFill patternType="solid">
        <fgColor indexed="9"/>
        <bgColor indexed="64"/>
      </patternFill>
    </fill>
  </fills>
  <borders count="11">
    <border>
      <left/>
      <right/>
      <top/>
      <bottom/>
      <diagonal/>
    </border>
    <border>
      <left/>
      <right/>
      <top style="thin">
        <color rgb="FF000000"/>
      </top>
      <bottom style="double">
        <color rgb="FF000000"/>
      </bottom>
      <diagonal/>
    </border>
    <border>
      <left/>
      <right/>
      <top/>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double">
        <color indexed="64"/>
      </bottom>
      <diagonal/>
    </border>
    <border>
      <left style="thin">
        <color auto="1"/>
      </left>
      <right style="thin">
        <color auto="1"/>
      </right>
      <top/>
      <bottom/>
      <diagonal/>
    </border>
  </borders>
  <cellStyleXfs count="29">
    <xf numFmtId="0" fontId="0" fillId="0" borderId="0"/>
    <xf numFmtId="0" fontId="28" fillId="0" borderId="2"/>
    <xf numFmtId="168" fontId="29" fillId="0" borderId="2"/>
    <xf numFmtId="0" fontId="31" fillId="0" borderId="2"/>
    <xf numFmtId="0" fontId="35" fillId="0" borderId="2"/>
    <xf numFmtId="0" fontId="36" fillId="0" borderId="2" applyNumberFormat="0" applyFill="0" applyBorder="0" applyAlignment="0" applyProtection="0">
      <alignment vertical="top"/>
      <protection locked="0"/>
    </xf>
    <xf numFmtId="0" fontId="33" fillId="0" borderId="2"/>
    <xf numFmtId="164" fontId="33" fillId="0" borderId="2" applyFont="0" applyFill="0" applyBorder="0" applyAlignment="0" applyProtection="0"/>
    <xf numFmtId="0" fontId="1" fillId="0" borderId="2"/>
    <xf numFmtId="164" fontId="1" fillId="0" borderId="2" applyFont="0" applyFill="0" applyBorder="0" applyAlignment="0" applyProtection="0"/>
    <xf numFmtId="0" fontId="49" fillId="0" borderId="2"/>
    <xf numFmtId="171" fontId="49" fillId="0" borderId="2" applyFont="0" applyFill="0" applyBorder="0" applyAlignment="0" applyProtection="0"/>
    <xf numFmtId="171" fontId="52" fillId="0" borderId="2" applyFont="0" applyFill="0" applyBorder="0" applyAlignment="0" applyProtection="0"/>
    <xf numFmtId="0" fontId="37" fillId="0" borderId="2"/>
    <xf numFmtId="172" fontId="37" fillId="0" borderId="2" applyFont="0" applyFill="0" applyBorder="0" applyAlignment="0" applyProtection="0"/>
    <xf numFmtId="0" fontId="31" fillId="0" borderId="2"/>
    <xf numFmtId="0" fontId="59" fillId="0" borderId="2"/>
    <xf numFmtId="0" fontId="31" fillId="0" borderId="2"/>
    <xf numFmtId="171" fontId="59" fillId="0" borderId="2" applyFont="0" applyFill="0" applyBorder="0" applyAlignment="0" applyProtection="0"/>
    <xf numFmtId="171" fontId="59" fillId="0" borderId="2" applyFont="0" applyFill="0" applyBorder="0" applyAlignment="0" applyProtection="0"/>
    <xf numFmtId="37" fontId="34" fillId="0" borderId="2"/>
    <xf numFmtId="0" fontId="31" fillId="0" borderId="2"/>
    <xf numFmtId="0" fontId="31" fillId="0" borderId="2"/>
    <xf numFmtId="0" fontId="31" fillId="0" borderId="2" applyNumberFormat="0" applyFill="0" applyBorder="0" applyAlignment="0" applyProtection="0"/>
    <xf numFmtId="0" fontId="31" fillId="0" borderId="2"/>
    <xf numFmtId="172" fontId="31" fillId="0" borderId="2" applyFont="0" applyFill="0" applyBorder="0" applyAlignment="0" applyProtection="0"/>
    <xf numFmtId="0" fontId="35" fillId="0" borderId="2"/>
    <xf numFmtId="0" fontId="31" fillId="0" borderId="2"/>
    <xf numFmtId="0" fontId="72" fillId="0" borderId="2"/>
  </cellStyleXfs>
  <cellXfs count="635">
    <xf numFmtId="0" fontId="0" fillId="0" borderId="0" xfId="0" applyFont="1" applyAlignment="1"/>
    <xf numFmtId="49" fontId="11" fillId="0" borderId="0" xfId="0" applyNumberFormat="1" applyFont="1" applyAlignment="1">
      <alignment horizontal="left" vertical="top" wrapText="1"/>
    </xf>
    <xf numFmtId="0" fontId="12" fillId="0" borderId="0" xfId="0" applyFont="1" applyAlignment="1">
      <alignment horizontal="left" vertical="top" wrapText="1"/>
    </xf>
    <xf numFmtId="4" fontId="11" fillId="0" borderId="0" xfId="0" applyNumberFormat="1" applyFont="1" applyAlignment="1">
      <alignment horizontal="left" vertical="top" wrapText="1"/>
    </xf>
    <xf numFmtId="165" fontId="11" fillId="0" borderId="0" xfId="0" applyNumberFormat="1" applyFont="1" applyAlignment="1">
      <alignment horizontal="left" vertical="top" wrapText="1"/>
    </xf>
    <xf numFmtId="166" fontId="11" fillId="0" borderId="0" xfId="0" applyNumberFormat="1" applyFont="1" applyAlignment="1">
      <alignment horizontal="left" vertical="top" wrapText="1"/>
    </xf>
    <xf numFmtId="0" fontId="13" fillId="0" borderId="0" xfId="0" applyFont="1" applyAlignment="1">
      <alignment horizontal="left" vertical="top"/>
    </xf>
    <xf numFmtId="0" fontId="11" fillId="0" borderId="0" xfId="0" applyFont="1" applyAlignment="1">
      <alignment horizontal="left" vertical="top" wrapText="1"/>
    </xf>
    <xf numFmtId="49" fontId="14" fillId="0" borderId="0" xfId="0" applyNumberFormat="1" applyFont="1" applyAlignment="1">
      <alignment horizontal="left" vertical="top"/>
    </xf>
    <xf numFmtId="0" fontId="15" fillId="0" borderId="0" xfId="0" applyFont="1" applyAlignment="1">
      <alignment horizontal="left" vertical="top" wrapText="1"/>
    </xf>
    <xf numFmtId="49" fontId="16" fillId="0" borderId="0" xfId="0" applyNumberFormat="1" applyFont="1" applyAlignment="1">
      <alignment horizontal="left" vertical="top"/>
    </xf>
    <xf numFmtId="166" fontId="17" fillId="0" borderId="0" xfId="0" applyNumberFormat="1" applyFont="1" applyAlignment="1">
      <alignment horizontal="left" vertical="top" wrapText="1"/>
    </xf>
    <xf numFmtId="4" fontId="15"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13" fillId="0" borderId="0" xfId="0" applyFont="1" applyAlignment="1">
      <alignment wrapText="1"/>
    </xf>
    <xf numFmtId="0" fontId="11" fillId="0" borderId="0" xfId="0" applyFont="1" applyAlignment="1">
      <alignment vertical="top" wrapText="1"/>
    </xf>
    <xf numFmtId="0" fontId="13" fillId="0" borderId="0" xfId="0" applyFont="1"/>
    <xf numFmtId="0" fontId="11" fillId="0" borderId="0" xfId="0" applyFont="1" applyAlignment="1">
      <alignment wrapText="1"/>
    </xf>
    <xf numFmtId="0" fontId="16" fillId="0" borderId="0" xfId="0" applyFont="1" applyAlignment="1">
      <alignment horizontal="left" vertical="top" wrapText="1"/>
    </xf>
    <xf numFmtId="0" fontId="0" fillId="0" borderId="0" xfId="0" applyFont="1" applyAlignment="1">
      <alignment wrapText="1"/>
    </xf>
    <xf numFmtId="0" fontId="32" fillId="0" borderId="2" xfId="3" applyFont="1" applyFill="1" applyBorder="1" applyAlignment="1" applyProtection="1">
      <alignment horizontal="left" vertical="top" wrapText="1"/>
    </xf>
    <xf numFmtId="169" fontId="35" fillId="0" borderId="2" xfId="8" applyNumberFormat="1" applyFont="1" applyAlignment="1" applyProtection="1">
      <alignment horizontal="center" vertical="top"/>
      <protection locked="0"/>
    </xf>
    <xf numFmtId="169" fontId="41" fillId="0" borderId="4" xfId="8" applyNumberFormat="1" applyFont="1" applyBorder="1" applyAlignment="1" applyProtection="1">
      <alignment horizontal="center" vertical="top"/>
      <protection locked="0"/>
    </xf>
    <xf numFmtId="169" fontId="35" fillId="0" borderId="2" xfId="8" applyNumberFormat="1" applyFont="1" applyAlignment="1" applyProtection="1">
      <alignment horizontal="center" vertical="center"/>
      <protection locked="0"/>
    </xf>
    <xf numFmtId="169" fontId="41" fillId="0" borderId="3" xfId="8" applyNumberFormat="1" applyFont="1" applyBorder="1" applyAlignment="1" applyProtection="1">
      <alignment horizontal="center" vertical="top"/>
      <protection locked="0"/>
    </xf>
    <xf numFmtId="169" fontId="42" fillId="0" borderId="4" xfId="8" applyNumberFormat="1" applyFont="1" applyBorder="1" applyAlignment="1" applyProtection="1">
      <alignment horizontal="center" vertical="top"/>
      <protection locked="0"/>
    </xf>
    <xf numFmtId="169" fontId="35" fillId="0" borderId="2" xfId="8" applyNumberFormat="1" applyFont="1" applyProtection="1">
      <protection locked="0"/>
    </xf>
    <xf numFmtId="169" fontId="41" fillId="0" borderId="2" xfId="8" applyNumberFormat="1" applyFont="1" applyProtection="1">
      <protection locked="0"/>
    </xf>
    <xf numFmtId="169" fontId="41" fillId="0" borderId="2" xfId="8" applyNumberFormat="1" applyFont="1" applyAlignment="1" applyProtection="1">
      <alignment horizontal="center"/>
      <protection locked="0"/>
    </xf>
    <xf numFmtId="169" fontId="41" fillId="0" borderId="3" xfId="8" applyNumberFormat="1" applyFont="1" applyBorder="1" applyAlignment="1" applyProtection="1">
      <alignment horizontal="center"/>
      <protection locked="0"/>
    </xf>
    <xf numFmtId="169" fontId="35" fillId="0" borderId="5" xfId="8" applyNumberFormat="1" applyFont="1" applyBorder="1" applyProtection="1">
      <protection locked="0"/>
    </xf>
    <xf numFmtId="169" fontId="48" fillId="0" borderId="2" xfId="8" applyNumberFormat="1" applyFont="1" applyProtection="1">
      <protection locked="0"/>
    </xf>
    <xf numFmtId="0" fontId="35" fillId="0" borderId="2" xfId="8" applyFont="1" applyAlignment="1" applyProtection="1">
      <alignment horizontal="center" vertical="top"/>
    </xf>
    <xf numFmtId="0" fontId="35" fillId="0" borderId="2" xfId="8" applyFont="1" applyAlignment="1" applyProtection="1">
      <alignment horizontal="left" vertical="top" wrapText="1"/>
    </xf>
    <xf numFmtId="170" fontId="35" fillId="0" borderId="2" xfId="8" applyNumberFormat="1" applyFont="1" applyAlignment="1" applyProtection="1">
      <alignment horizontal="center" vertical="top"/>
    </xf>
    <xf numFmtId="0" fontId="42" fillId="0" borderId="4" xfId="8" applyFont="1" applyBorder="1" applyAlignment="1" applyProtection="1">
      <alignment horizontal="center" vertical="top"/>
    </xf>
    <xf numFmtId="0" fontId="42" fillId="0" borderId="4" xfId="8" applyFont="1" applyBorder="1" applyAlignment="1" applyProtection="1">
      <alignment horizontal="left" vertical="top"/>
    </xf>
    <xf numFmtId="1" fontId="42" fillId="0" borderId="4" xfId="8" applyNumberFormat="1" applyFont="1" applyBorder="1" applyAlignment="1" applyProtection="1">
      <alignment horizontal="center" vertical="top"/>
    </xf>
    <xf numFmtId="0" fontId="35" fillId="0" borderId="2" xfId="8" applyFont="1" applyAlignment="1" applyProtection="1">
      <alignment horizontal="center" vertical="top" wrapText="1"/>
    </xf>
    <xf numFmtId="0" fontId="35" fillId="0" borderId="2" xfId="8" applyFont="1" applyProtection="1"/>
    <xf numFmtId="0" fontId="35" fillId="0" borderId="2" xfId="8" applyFont="1" applyAlignment="1" applyProtection="1">
      <alignment vertical="top"/>
    </xf>
    <xf numFmtId="0" fontId="41" fillId="0" borderId="7" xfId="8" applyFont="1" applyBorder="1" applyAlignment="1" applyProtection="1">
      <alignment horizontal="left" vertical="top" wrapText="1"/>
    </xf>
    <xf numFmtId="0" fontId="41" fillId="0" borderId="3" xfId="8" applyFont="1" applyBorder="1" applyAlignment="1" applyProtection="1">
      <alignment horizontal="center" vertical="top"/>
    </xf>
    <xf numFmtId="2" fontId="35" fillId="0" borderId="2" xfId="8" applyNumberFormat="1" applyFont="1" applyAlignment="1" applyProtection="1">
      <alignment horizontal="center" vertical="top"/>
    </xf>
    <xf numFmtId="0" fontId="35" fillId="0" borderId="2" xfId="8" applyFont="1" applyAlignment="1" applyProtection="1">
      <alignment horizontal="center" vertical="center"/>
    </xf>
    <xf numFmtId="2" fontId="35" fillId="0" borderId="2" xfId="8" applyNumberFormat="1" applyFont="1" applyAlignment="1" applyProtection="1">
      <alignment horizontal="center" vertical="center"/>
    </xf>
    <xf numFmtId="170" fontId="35" fillId="0" borderId="2" xfId="8" applyNumberFormat="1" applyFont="1" applyAlignment="1" applyProtection="1">
      <alignment horizontal="center" vertical="center"/>
    </xf>
    <xf numFmtId="0" fontId="41" fillId="0" borderId="2" xfId="8" applyFont="1" applyAlignment="1" applyProtection="1">
      <alignment horizontal="left" vertical="top" wrapText="1"/>
    </xf>
    <xf numFmtId="0" fontId="41" fillId="0" borderId="4" xfId="8" applyFont="1" applyBorder="1" applyAlignment="1" applyProtection="1">
      <alignment horizontal="center" vertical="top"/>
    </xf>
    <xf numFmtId="0" fontId="41" fillId="0" borderId="4" xfId="8" applyFont="1" applyBorder="1" applyAlignment="1" applyProtection="1">
      <alignment horizontal="left" vertical="top" wrapText="1"/>
    </xf>
    <xf numFmtId="0" fontId="41" fillId="0" borderId="4" xfId="8" applyFont="1" applyBorder="1" applyAlignment="1" applyProtection="1">
      <alignment horizontal="left" vertical="top"/>
    </xf>
    <xf numFmtId="1" fontId="41" fillId="0" borderId="4" xfId="8" applyNumberFormat="1" applyFont="1" applyBorder="1" applyAlignment="1" applyProtection="1">
      <alignment horizontal="center" vertical="top"/>
    </xf>
    <xf numFmtId="0" fontId="1" fillId="0" borderId="2" xfId="8" applyProtection="1"/>
    <xf numFmtId="1" fontId="35" fillId="0" borderId="2" xfId="8" applyNumberFormat="1" applyFont="1" applyAlignment="1" applyProtection="1">
      <alignment horizontal="center" vertical="top"/>
      <protection locked="0"/>
    </xf>
    <xf numFmtId="0" fontId="60" fillId="0" borderId="2" xfId="16" applyFont="1"/>
    <xf numFmtId="0" fontId="53" fillId="0" borderId="2" xfId="10" applyFont="1" applyAlignment="1">
      <alignment horizontal="left" vertical="top" wrapText="1"/>
    </xf>
    <xf numFmtId="0" fontId="53" fillId="0" borderId="2" xfId="13" applyFont="1" applyAlignment="1">
      <alignment horizontal="center" vertical="top" wrapText="1"/>
    </xf>
    <xf numFmtId="0" fontId="61" fillId="0" borderId="2" xfId="16" applyFont="1"/>
    <xf numFmtId="0" fontId="31" fillId="0" borderId="2" xfId="17" applyAlignment="1">
      <alignment horizontal="left" vertical="top" wrapText="1"/>
    </xf>
    <xf numFmtId="0" fontId="53" fillId="0" borderId="2" xfId="13" applyFont="1" applyAlignment="1">
      <alignment horizontal="left" vertical="top" wrapText="1"/>
    </xf>
    <xf numFmtId="0" fontId="31" fillId="0" borderId="2" xfId="16" applyFont="1"/>
    <xf numFmtId="0" fontId="62" fillId="2" borderId="2" xfId="13" applyFont="1" applyFill="1" applyAlignment="1">
      <alignment horizontal="left" vertical="top" wrapText="1"/>
    </xf>
    <xf numFmtId="0" fontId="62" fillId="2" borderId="2" xfId="12" quotePrefix="1" applyNumberFormat="1" applyFont="1" applyFill="1" applyBorder="1" applyAlignment="1">
      <alignment horizontal="left" vertical="top" wrapText="1"/>
    </xf>
    <xf numFmtId="2" fontId="67" fillId="3" borderId="2" xfId="10" applyNumberFormat="1" applyFont="1" applyFill="1" applyAlignment="1" applyProtection="1">
      <alignment horizontal="right"/>
      <protection locked="0"/>
    </xf>
    <xf numFmtId="0" fontId="31" fillId="0" borderId="2" xfId="15" applyFont="1" applyFill="1" applyAlignment="1" applyProtection="1">
      <alignment horizontal="left" vertical="top" wrapText="1"/>
    </xf>
    <xf numFmtId="4" fontId="31" fillId="2" borderId="2" xfId="25" applyNumberFormat="1" applyFont="1" applyFill="1" applyBorder="1" applyAlignment="1" applyProtection="1">
      <alignment horizontal="center" vertical="center"/>
      <protection locked="0"/>
    </xf>
    <xf numFmtId="0" fontId="31" fillId="0" borderId="2" xfId="10" applyFont="1" applyProtection="1">
      <protection locked="0"/>
    </xf>
    <xf numFmtId="4" fontId="64" fillId="2" borderId="2" xfId="12" applyNumberFormat="1" applyFont="1" applyFill="1" applyBorder="1" applyAlignment="1" applyProtection="1">
      <alignment horizontal="right"/>
      <protection locked="0"/>
    </xf>
    <xf numFmtId="0" fontId="74" fillId="4" borderId="2" xfId="28" applyFont="1" applyFill="1" applyAlignment="1" applyProtection="1">
      <alignment horizontal="left" vertical="top" wrapText="1"/>
      <protection locked="0"/>
    </xf>
    <xf numFmtId="0" fontId="43" fillId="5" borderId="2" xfId="28" applyFont="1" applyFill="1" applyAlignment="1" applyProtection="1">
      <alignment horizontal="right"/>
      <protection locked="0"/>
    </xf>
    <xf numFmtId="0" fontId="43" fillId="5" borderId="2" xfId="28" applyFont="1" applyFill="1" applyAlignment="1" applyProtection="1">
      <alignment horizontal="left" vertical="top" wrapText="1"/>
      <protection locked="0"/>
    </xf>
    <xf numFmtId="179" fontId="75" fillId="5" borderId="2" xfId="28" applyNumberFormat="1" applyFont="1" applyFill="1" applyAlignment="1" applyProtection="1">
      <alignment horizontal="center" vertical="top"/>
      <protection locked="0"/>
    </xf>
    <xf numFmtId="4" fontId="73" fillId="5" borderId="2" xfId="28" applyNumberFormat="1" applyFont="1" applyFill="1" applyAlignment="1" applyProtection="1">
      <alignment horizontal="right"/>
      <protection locked="0"/>
    </xf>
    <xf numFmtId="4" fontId="73" fillId="6" borderId="2" xfId="28" applyNumberFormat="1" applyFont="1" applyFill="1" applyAlignment="1" applyProtection="1">
      <alignment horizontal="right"/>
      <protection locked="0"/>
    </xf>
    <xf numFmtId="179" fontId="73" fillId="6" borderId="2" xfId="28" applyNumberFormat="1" applyFont="1" applyFill="1" applyAlignment="1" applyProtection="1">
      <alignment horizontal="center" vertical="top"/>
      <protection locked="0"/>
    </xf>
    <xf numFmtId="0" fontId="76" fillId="0" borderId="2" xfId="28" applyFont="1" applyAlignment="1" applyProtection="1">
      <alignment horizontal="left" wrapText="1"/>
      <protection locked="0"/>
    </xf>
    <xf numFmtId="4" fontId="73" fillId="0" borderId="2" xfId="28" applyNumberFormat="1" applyFont="1" applyProtection="1">
      <protection locked="0"/>
    </xf>
    <xf numFmtId="0" fontId="81" fillId="0" borderId="2" xfId="28" applyFont="1" applyAlignment="1" applyProtection="1">
      <alignment horizontal="left"/>
      <protection locked="0"/>
    </xf>
    <xf numFmtId="0" fontId="81" fillId="0" borderId="2" xfId="28" applyFont="1" applyProtection="1">
      <protection locked="0"/>
    </xf>
    <xf numFmtId="179" fontId="81" fillId="0" borderId="2" xfId="28" applyNumberFormat="1" applyFont="1" applyAlignment="1" applyProtection="1">
      <alignment horizontal="right"/>
      <protection locked="0"/>
    </xf>
    <xf numFmtId="4" fontId="73" fillId="0" borderId="4" xfId="28" applyNumberFormat="1" applyFont="1" applyBorder="1" applyProtection="1">
      <protection locked="0"/>
    </xf>
    <xf numFmtId="4" fontId="83" fillId="0" borderId="2" xfId="28" applyNumberFormat="1" applyFont="1" applyProtection="1">
      <protection locked="0"/>
    </xf>
    <xf numFmtId="0" fontId="72" fillId="0" borderId="2" xfId="28" applyAlignment="1">
      <alignment horizontal="center" vertical="center"/>
    </xf>
    <xf numFmtId="0" fontId="64" fillId="0" borderId="2" xfId="28" applyFont="1" applyAlignment="1">
      <alignment horizontal="center" vertical="center"/>
    </xf>
    <xf numFmtId="0" fontId="72" fillId="0" borderId="2" xfId="28" applyAlignment="1">
      <alignment horizontal="left" vertical="center"/>
    </xf>
    <xf numFmtId="0" fontId="31" fillId="0" borderId="2" xfId="28" applyFont="1" applyAlignment="1">
      <alignment horizontal="center" vertical="center"/>
    </xf>
    <xf numFmtId="0" fontId="64" fillId="0" borderId="10" xfId="28" applyFont="1" applyBorder="1" applyAlignment="1">
      <alignment horizontal="center" vertical="center"/>
    </xf>
    <xf numFmtId="0" fontId="31" fillId="0" borderId="2" xfId="28" applyFont="1" applyAlignment="1">
      <alignment horizontal="left" vertical="center"/>
    </xf>
    <xf numFmtId="0" fontId="87" fillId="0" borderId="2" xfId="28" applyFont="1" applyAlignment="1">
      <alignment horizontal="left" vertical="center"/>
    </xf>
    <xf numFmtId="0" fontId="88" fillId="0" borderId="2" xfId="28" applyFont="1" applyAlignment="1">
      <alignment horizontal="center" vertical="center"/>
    </xf>
    <xf numFmtId="0" fontId="89" fillId="0" borderId="2" xfId="28" applyFont="1" applyAlignment="1">
      <alignment horizontal="center" vertical="center"/>
    </xf>
    <xf numFmtId="0" fontId="89" fillId="0" borderId="2" xfId="28" applyFont="1" applyAlignment="1">
      <alignment horizontal="center" vertical="center" wrapText="1"/>
    </xf>
    <xf numFmtId="0" fontId="88" fillId="0" borderId="2" xfId="28" applyFont="1" applyAlignment="1">
      <alignment horizontal="center" vertical="center" wrapText="1"/>
    </xf>
    <xf numFmtId="4" fontId="31" fillId="0" borderId="2" xfId="10" applyNumberFormat="1" applyFont="1" applyProtection="1">
      <protection locked="0"/>
    </xf>
    <xf numFmtId="179" fontId="43" fillId="5" borderId="2" xfId="28" applyNumberFormat="1" applyFont="1" applyFill="1" applyAlignment="1" applyProtection="1">
      <alignment horizontal="center" vertical="top"/>
      <protection locked="0"/>
    </xf>
    <xf numFmtId="179" fontId="43" fillId="5" borderId="2" xfId="28" applyNumberFormat="1" applyFont="1" applyFill="1" applyAlignment="1" applyProtection="1">
      <alignment horizontal="center" vertical="top"/>
      <protection locked="0"/>
    </xf>
    <xf numFmtId="179" fontId="43" fillId="4" borderId="2" xfId="28" applyNumberFormat="1" applyFont="1" applyFill="1" applyAlignment="1" applyProtection="1">
      <alignment horizontal="center" vertical="top" wrapText="1"/>
      <protection locked="0"/>
    </xf>
    <xf numFmtId="0" fontId="77" fillId="6" borderId="2" xfId="28" applyFont="1" applyFill="1" applyAlignment="1" applyProtection="1">
      <alignment horizontal="center" vertical="center"/>
      <protection locked="0"/>
    </xf>
    <xf numFmtId="4" fontId="19" fillId="0" borderId="2" xfId="6" applyNumberFormat="1" applyFont="1" applyFill="1" applyProtection="1">
      <protection locked="0"/>
    </xf>
    <xf numFmtId="4" fontId="19" fillId="0" borderId="2" xfId="6" applyNumberFormat="1" applyFont="1" applyFill="1" applyAlignment="1" applyProtection="1">
      <alignment horizontal="right"/>
      <protection locked="0"/>
    </xf>
    <xf numFmtId="0" fontId="0" fillId="0" borderId="2" xfId="6" applyFont="1" applyFill="1" applyAlignment="1" applyProtection="1">
      <protection locked="0"/>
    </xf>
    <xf numFmtId="49" fontId="19" fillId="0" borderId="2" xfId="6" applyNumberFormat="1" applyFont="1" applyFill="1" applyAlignment="1" applyProtection="1">
      <alignment horizontal="left" vertical="top"/>
    </xf>
    <xf numFmtId="4" fontId="19" fillId="0" borderId="2" xfId="6" applyNumberFormat="1" applyFont="1" applyFill="1" applyAlignment="1" applyProtection="1">
      <alignment vertical="top" wrapText="1"/>
    </xf>
    <xf numFmtId="4" fontId="19" fillId="0" borderId="2" xfId="6" applyNumberFormat="1" applyFont="1" applyFill="1" applyAlignment="1" applyProtection="1">
      <alignment horizontal="center"/>
    </xf>
    <xf numFmtId="49" fontId="3" fillId="0" borderId="2" xfId="6" applyNumberFormat="1" applyFont="1" applyFill="1" applyAlignment="1" applyProtection="1">
      <alignment horizontal="left" vertical="top"/>
    </xf>
    <xf numFmtId="4" fontId="3" fillId="0" borderId="2" xfId="6" applyNumberFormat="1" applyFont="1" applyFill="1" applyAlignment="1" applyProtection="1">
      <alignment vertical="top"/>
    </xf>
    <xf numFmtId="4" fontId="3" fillId="0" borderId="2" xfId="6" applyNumberFormat="1" applyFont="1" applyFill="1" applyAlignment="1" applyProtection="1">
      <alignment horizontal="center"/>
    </xf>
    <xf numFmtId="4" fontId="20" fillId="0" borderId="2" xfId="6" applyNumberFormat="1" applyFont="1" applyFill="1" applyAlignment="1" applyProtection="1">
      <alignment horizontal="center"/>
    </xf>
    <xf numFmtId="4" fontId="19" fillId="0" borderId="2" xfId="6" applyNumberFormat="1" applyFont="1" applyFill="1" applyProtection="1"/>
    <xf numFmtId="49" fontId="10" fillId="0" borderId="2" xfId="6" applyNumberFormat="1" applyFont="1" applyFill="1" applyAlignment="1" applyProtection="1">
      <alignment horizontal="left" vertical="top"/>
    </xf>
    <xf numFmtId="4" fontId="10" fillId="0" borderId="2" xfId="6" applyNumberFormat="1" applyFont="1" applyFill="1" applyAlignment="1" applyProtection="1">
      <alignment vertical="top"/>
    </xf>
    <xf numFmtId="4" fontId="19" fillId="0" borderId="2" xfId="6" applyNumberFormat="1" applyFont="1" applyFill="1" applyAlignment="1" applyProtection="1">
      <alignment vertical="top"/>
    </xf>
    <xf numFmtId="4" fontId="10" fillId="0" borderId="1" xfId="6" applyNumberFormat="1" applyFont="1" applyFill="1" applyBorder="1" applyAlignment="1" applyProtection="1">
      <alignment vertical="top"/>
    </xf>
    <xf numFmtId="4" fontId="19" fillId="0" borderId="1" xfId="6" applyNumberFormat="1" applyFont="1" applyFill="1" applyBorder="1" applyAlignment="1" applyProtection="1">
      <alignment horizontal="center"/>
    </xf>
    <xf numFmtId="4" fontId="19" fillId="0" borderId="1" xfId="6" applyNumberFormat="1" applyFont="1" applyFill="1" applyBorder="1" applyProtection="1"/>
    <xf numFmtId="4" fontId="19" fillId="0" borderId="2" xfId="6" applyNumberFormat="1" applyFont="1" applyFill="1" applyAlignment="1" applyProtection="1">
      <alignment horizontal="right"/>
    </xf>
    <xf numFmtId="4" fontId="37" fillId="0" borderId="2" xfId="6" applyNumberFormat="1" applyFont="1" applyFill="1" applyAlignment="1" applyProtection="1">
      <alignment horizontal="right"/>
    </xf>
    <xf numFmtId="4" fontId="3" fillId="0" borderId="2" xfId="6" applyNumberFormat="1" applyFont="1" applyFill="1" applyAlignment="1" applyProtection="1">
      <alignment vertical="top" wrapText="1"/>
    </xf>
    <xf numFmtId="49" fontId="19" fillId="0" borderId="2" xfId="6" applyNumberFormat="1" applyFont="1" applyFill="1" applyAlignment="1" applyProtection="1">
      <alignment vertical="top"/>
    </xf>
    <xf numFmtId="0" fontId="19" fillId="0" borderId="2" xfId="6" applyFont="1" applyFill="1" applyAlignment="1" applyProtection="1">
      <alignment vertical="top" wrapText="1"/>
    </xf>
    <xf numFmtId="4" fontId="10" fillId="0" borderId="1" xfId="6" applyNumberFormat="1" applyFont="1" applyFill="1" applyBorder="1" applyAlignment="1" applyProtection="1">
      <alignment vertical="top" wrapText="1"/>
    </xf>
    <xf numFmtId="4" fontId="10" fillId="0" borderId="2" xfId="6" applyNumberFormat="1" applyFont="1" applyFill="1" applyAlignment="1" applyProtection="1">
      <alignment vertical="top" wrapText="1"/>
    </xf>
    <xf numFmtId="0" fontId="27" fillId="0" borderId="2" xfId="6" applyFont="1" applyFill="1" applyAlignment="1" applyProtection="1">
      <alignment horizontal="left" vertical="top" wrapText="1"/>
    </xf>
    <xf numFmtId="0" fontId="0" fillId="0" borderId="2" xfId="6" applyFont="1" applyFill="1" applyAlignment="1" applyProtection="1"/>
    <xf numFmtId="4" fontId="19" fillId="0" borderId="2" xfId="6" applyNumberFormat="1" applyFont="1" applyProtection="1">
      <protection locked="0"/>
    </xf>
    <xf numFmtId="0" fontId="0" fillId="0" borderId="2" xfId="6" applyFont="1" applyAlignment="1" applyProtection="1">
      <protection locked="0"/>
    </xf>
    <xf numFmtId="4" fontId="3" fillId="0" borderId="2" xfId="6" applyNumberFormat="1" applyFont="1" applyFill="1" applyProtection="1">
      <protection locked="0"/>
    </xf>
    <xf numFmtId="4" fontId="10" fillId="0" borderId="2" xfId="6" applyNumberFormat="1" applyFont="1" applyFill="1" applyAlignment="1" applyProtection="1">
      <alignment horizontal="right"/>
      <protection locked="0"/>
    </xf>
    <xf numFmtId="4" fontId="10" fillId="0" borderId="2" xfId="6" applyNumberFormat="1" applyFont="1" applyProtection="1">
      <protection locked="0"/>
    </xf>
    <xf numFmtId="4" fontId="19" fillId="0" borderId="1" xfId="6" applyNumberFormat="1" applyFont="1" applyFill="1" applyBorder="1" applyAlignment="1" applyProtection="1">
      <alignment horizontal="right"/>
      <protection locked="0"/>
    </xf>
    <xf numFmtId="4" fontId="10" fillId="0" borderId="1" xfId="6" applyNumberFormat="1" applyFont="1" applyFill="1" applyBorder="1" applyAlignment="1" applyProtection="1">
      <alignment horizontal="right"/>
      <protection locked="0"/>
    </xf>
    <xf numFmtId="4" fontId="11" fillId="0" borderId="2" xfId="6" applyNumberFormat="1" applyFont="1" applyFill="1" applyAlignment="1" applyProtection="1">
      <alignment horizontal="right"/>
      <protection locked="0"/>
    </xf>
    <xf numFmtId="4" fontId="21" fillId="0" borderId="2" xfId="6" applyNumberFormat="1" applyFont="1" applyFill="1" applyProtection="1">
      <protection locked="0"/>
    </xf>
    <xf numFmtId="4" fontId="39" fillId="0" borderId="2" xfId="6" applyNumberFormat="1" applyFont="1" applyFill="1" applyProtection="1">
      <protection locked="0"/>
    </xf>
    <xf numFmtId="4" fontId="29" fillId="0" borderId="2" xfId="6" applyNumberFormat="1" applyFont="1" applyFill="1" applyProtection="1">
      <protection locked="0"/>
    </xf>
    <xf numFmtId="4" fontId="27" fillId="0" borderId="2" xfId="6" applyNumberFormat="1" applyFont="1" applyFill="1" applyProtection="1">
      <protection locked="0"/>
    </xf>
    <xf numFmtId="4" fontId="22" fillId="0" borderId="1" xfId="6" applyNumberFormat="1" applyFont="1" applyFill="1" applyBorder="1" applyProtection="1">
      <protection locked="0"/>
    </xf>
    <xf numFmtId="4" fontId="10" fillId="0" borderId="1" xfId="6" applyNumberFormat="1" applyFont="1" applyFill="1" applyBorder="1" applyProtection="1">
      <protection locked="0"/>
    </xf>
    <xf numFmtId="4" fontId="10" fillId="0" borderId="2" xfId="6" applyNumberFormat="1" applyFont="1" applyFill="1" applyProtection="1">
      <protection locked="0"/>
    </xf>
    <xf numFmtId="4" fontId="11" fillId="0" borderId="2" xfId="6" applyNumberFormat="1" applyFont="1" applyFill="1" applyProtection="1">
      <protection locked="0"/>
    </xf>
    <xf numFmtId="0" fontId="23" fillId="0" borderId="2" xfId="6" applyFont="1" applyFill="1" applyProtection="1">
      <protection locked="0"/>
    </xf>
    <xf numFmtId="0" fontId="0" fillId="0" borderId="2" xfId="6" applyFont="1" applyFill="1" applyProtection="1">
      <protection locked="0"/>
    </xf>
    <xf numFmtId="0" fontId="19" fillId="0" borderId="2" xfId="6" applyFont="1" applyFill="1" applyProtection="1">
      <protection locked="0"/>
    </xf>
    <xf numFmtId="4" fontId="25" fillId="0" borderId="2" xfId="6" applyNumberFormat="1" applyFont="1" applyFill="1" applyProtection="1">
      <protection locked="0"/>
    </xf>
    <xf numFmtId="4" fontId="30" fillId="0" borderId="2" xfId="6" applyNumberFormat="1" applyFont="1" applyFill="1" applyAlignment="1" applyProtection="1">
      <alignment horizontal="right"/>
      <protection locked="0"/>
    </xf>
    <xf numFmtId="49" fontId="3" fillId="0" borderId="2" xfId="6" applyNumberFormat="1" applyFont="1" applyFill="1" applyAlignment="1" applyProtection="1">
      <alignment vertical="top"/>
    </xf>
    <xf numFmtId="0" fontId="3" fillId="0" borderId="2" xfId="6" applyFont="1" applyFill="1" applyAlignment="1" applyProtection="1">
      <alignment vertical="top"/>
    </xf>
    <xf numFmtId="49" fontId="10" fillId="0" borderId="2" xfId="6" applyNumberFormat="1" applyFont="1" applyFill="1" applyAlignment="1" applyProtection="1">
      <alignment vertical="top"/>
    </xf>
    <xf numFmtId="0" fontId="10" fillId="0" borderId="2" xfId="6" applyFont="1" applyFill="1" applyProtection="1"/>
    <xf numFmtId="4" fontId="21" fillId="0" borderId="2" xfId="6" applyNumberFormat="1" applyFont="1" applyFill="1" applyAlignment="1" applyProtection="1">
      <alignment horizontal="center"/>
    </xf>
    <xf numFmtId="4" fontId="21" fillId="0" borderId="2" xfId="6" applyNumberFormat="1" applyFont="1" applyFill="1" applyAlignment="1" applyProtection="1">
      <alignment horizontal="right"/>
    </xf>
    <xf numFmtId="49" fontId="27" fillId="0" borderId="2" xfId="6" applyNumberFormat="1" applyFont="1" applyFill="1" applyAlignment="1" applyProtection="1">
      <alignment vertical="top"/>
    </xf>
    <xf numFmtId="0" fontId="27" fillId="0" borderId="2" xfId="6" applyFont="1" applyFill="1" applyAlignment="1" applyProtection="1">
      <alignment vertical="top"/>
    </xf>
    <xf numFmtId="4" fontId="39" fillId="0" borderId="2" xfId="6" applyNumberFormat="1" applyFont="1" applyFill="1" applyAlignment="1" applyProtection="1">
      <alignment horizontal="center"/>
    </xf>
    <xf numFmtId="4" fontId="39" fillId="0" borderId="2" xfId="6" applyNumberFormat="1" applyFont="1" applyFill="1" applyAlignment="1" applyProtection="1">
      <alignment horizontal="right"/>
    </xf>
    <xf numFmtId="0" fontId="27" fillId="0" borderId="2" xfId="6" applyFont="1" applyFill="1" applyAlignment="1" applyProtection="1">
      <alignment vertical="top" wrapText="1"/>
    </xf>
    <xf numFmtId="4" fontId="27" fillId="0" borderId="2" xfId="6" applyNumberFormat="1" applyFont="1" applyFill="1" applyAlignment="1" applyProtection="1">
      <alignment horizontal="center"/>
    </xf>
    <xf numFmtId="4" fontId="27" fillId="0" borderId="2" xfId="6" applyNumberFormat="1" applyFont="1" applyFill="1" applyAlignment="1" applyProtection="1">
      <alignment horizontal="right"/>
    </xf>
    <xf numFmtId="0" fontId="10" fillId="0" borderId="1" xfId="6" applyFont="1" applyFill="1" applyBorder="1" applyAlignment="1" applyProtection="1">
      <alignment vertical="top" wrapText="1"/>
    </xf>
    <xf numFmtId="0" fontId="10" fillId="0" borderId="1" xfId="6" applyFont="1" applyFill="1" applyBorder="1" applyProtection="1"/>
    <xf numFmtId="4" fontId="10" fillId="0" borderId="1" xfId="6" applyNumberFormat="1" applyFont="1" applyFill="1" applyBorder="1" applyAlignment="1" applyProtection="1">
      <alignment horizontal="right"/>
    </xf>
    <xf numFmtId="4" fontId="10" fillId="0" borderId="2" xfId="6" applyNumberFormat="1" applyFont="1" applyFill="1" applyAlignment="1" applyProtection="1">
      <alignment horizontal="right"/>
    </xf>
    <xf numFmtId="0" fontId="10" fillId="0" borderId="2" xfId="6" applyFont="1" applyFill="1" applyAlignment="1" applyProtection="1">
      <alignment vertical="top"/>
    </xf>
    <xf numFmtId="49" fontId="19" fillId="0" borderId="2" xfId="6" applyNumberFormat="1" applyFont="1" applyFill="1" applyProtection="1"/>
    <xf numFmtId="0" fontId="3" fillId="0" borderId="2" xfId="6" applyFont="1" applyFill="1" applyAlignment="1" applyProtection="1">
      <alignment vertical="top" wrapText="1"/>
    </xf>
    <xf numFmtId="4" fontId="0" fillId="0" borderId="2" xfId="6" applyNumberFormat="1" applyFont="1" applyFill="1" applyAlignment="1" applyProtection="1">
      <alignment horizontal="right"/>
    </xf>
    <xf numFmtId="0" fontId="10" fillId="0" borderId="2" xfId="6" applyFont="1" applyFill="1" applyAlignment="1" applyProtection="1">
      <alignment vertical="top" wrapText="1"/>
    </xf>
    <xf numFmtId="0" fontId="19" fillId="0" borderId="2" xfId="6" applyFont="1" applyFill="1" applyAlignment="1" applyProtection="1">
      <alignment horizontal="center"/>
    </xf>
    <xf numFmtId="0" fontId="19" fillId="0" borderId="2" xfId="6" applyFont="1" applyFill="1" applyProtection="1"/>
    <xf numFmtId="0" fontId="19" fillId="0" borderId="2" xfId="6" applyFont="1" applyFill="1" applyAlignment="1" applyProtection="1">
      <alignment vertical="top"/>
    </xf>
    <xf numFmtId="0" fontId="11" fillId="0" borderId="2" xfId="6" applyFont="1" applyFill="1" applyAlignment="1" applyProtection="1">
      <alignment vertical="top" wrapText="1"/>
    </xf>
    <xf numFmtId="4" fontId="30" fillId="0" borderId="2" xfId="6" applyNumberFormat="1" applyFont="1" applyFill="1" applyAlignment="1" applyProtection="1">
      <alignment vertical="top" wrapText="1"/>
    </xf>
    <xf numFmtId="49" fontId="24" fillId="0" borderId="2" xfId="6" applyNumberFormat="1" applyFont="1" applyFill="1" applyAlignment="1" applyProtection="1">
      <alignment vertical="top"/>
    </xf>
    <xf numFmtId="0" fontId="24" fillId="0" borderId="2" xfId="6" applyFont="1" applyFill="1" applyAlignment="1" applyProtection="1">
      <alignment vertical="top" wrapText="1"/>
    </xf>
    <xf numFmtId="4" fontId="25" fillId="0" borderId="2" xfId="6" applyNumberFormat="1" applyFont="1" applyFill="1" applyAlignment="1" applyProtection="1">
      <alignment horizontal="center"/>
    </xf>
    <xf numFmtId="4" fontId="25" fillId="0" borderId="2" xfId="6" applyNumberFormat="1" applyFont="1" applyFill="1" applyAlignment="1" applyProtection="1">
      <alignment horizontal="right"/>
    </xf>
    <xf numFmtId="167" fontId="19" fillId="0" borderId="2" xfId="6" applyNumberFormat="1" applyFont="1" applyFill="1" applyAlignment="1" applyProtection="1">
      <alignment vertical="top"/>
    </xf>
    <xf numFmtId="49" fontId="26" fillId="0" borderId="2" xfId="6" applyNumberFormat="1" applyFont="1" applyFill="1" applyAlignment="1" applyProtection="1">
      <alignment horizontal="left" vertical="top"/>
    </xf>
    <xf numFmtId="4" fontId="26" fillId="0" borderId="2" xfId="6" applyNumberFormat="1" applyFont="1" applyFill="1" applyAlignment="1" applyProtection="1">
      <alignment vertical="top" wrapText="1"/>
    </xf>
    <xf numFmtId="4" fontId="11" fillId="0" borderId="2" xfId="6" applyNumberFormat="1" applyFont="1" applyFill="1" applyAlignment="1" applyProtection="1">
      <alignment horizontal="center"/>
    </xf>
    <xf numFmtId="49" fontId="11" fillId="0" borderId="2" xfId="6" applyNumberFormat="1" applyFont="1" applyFill="1" applyAlignment="1" applyProtection="1">
      <alignment horizontal="left" vertical="top"/>
    </xf>
    <xf numFmtId="4" fontId="22" fillId="0" borderId="2" xfId="6" applyNumberFormat="1" applyFont="1" applyFill="1" applyAlignment="1" applyProtection="1">
      <alignment vertical="top" wrapText="1"/>
    </xf>
    <xf numFmtId="49" fontId="30" fillId="0" borderId="2" xfId="6" applyNumberFormat="1" applyFont="1" applyFill="1" applyAlignment="1" applyProtection="1">
      <alignment horizontal="left" vertical="top"/>
    </xf>
    <xf numFmtId="4" fontId="30" fillId="0" borderId="2" xfId="6" applyNumberFormat="1" applyFont="1" applyFill="1" applyAlignment="1" applyProtection="1">
      <alignment horizontal="center"/>
    </xf>
    <xf numFmtId="4" fontId="30" fillId="0" borderId="2" xfId="6" applyNumberFormat="1" applyFont="1" applyFill="1" applyAlignment="1" applyProtection="1">
      <alignment horizontal="right"/>
    </xf>
    <xf numFmtId="4" fontId="11" fillId="0" borderId="2" xfId="6" applyNumberFormat="1" applyFont="1" applyFill="1" applyAlignment="1" applyProtection="1">
      <alignment vertical="top" wrapText="1"/>
    </xf>
    <xf numFmtId="0" fontId="11" fillId="0" borderId="0" xfId="0" applyFont="1" applyAlignment="1" applyProtection="1">
      <alignment vertical="top" wrapText="1"/>
    </xf>
    <xf numFmtId="4" fontId="22" fillId="0" borderId="1" xfId="6" applyNumberFormat="1" applyFont="1" applyFill="1" applyBorder="1" applyAlignment="1" applyProtection="1">
      <alignment vertical="top" wrapText="1"/>
    </xf>
    <xf numFmtId="4" fontId="11" fillId="0" borderId="1" xfId="6" applyNumberFormat="1" applyFont="1" applyFill="1" applyBorder="1" applyAlignment="1" applyProtection="1">
      <alignment horizontal="center"/>
    </xf>
    <xf numFmtId="174" fontId="53" fillId="0" borderId="2" xfId="13" applyNumberFormat="1" applyFont="1" applyProtection="1">
      <protection locked="0"/>
    </xf>
    <xf numFmtId="0" fontId="50" fillId="0" borderId="2" xfId="10" applyFont="1" applyProtection="1">
      <protection locked="0"/>
    </xf>
    <xf numFmtId="0" fontId="30" fillId="0" borderId="2" xfId="15" applyFont="1" applyFill="1" applyProtection="1">
      <protection locked="0"/>
    </xf>
    <xf numFmtId="174" fontId="53" fillId="2" borderId="2" xfId="13" applyNumberFormat="1" applyFont="1" applyFill="1" applyProtection="1">
      <protection locked="0"/>
    </xf>
    <xf numFmtId="173" fontId="53" fillId="0" borderId="2" xfId="14" applyNumberFormat="1" applyFont="1" applyBorder="1" applyProtection="1">
      <protection locked="0"/>
    </xf>
    <xf numFmtId="0" fontId="53" fillId="0" borderId="2" xfId="10" applyFont="1" applyProtection="1">
      <protection locked="0"/>
    </xf>
    <xf numFmtId="0" fontId="54" fillId="0" borderId="2" xfId="13" applyFont="1" applyAlignment="1" applyProtection="1">
      <alignment horizontal="right"/>
      <protection locked="0"/>
    </xf>
    <xf numFmtId="0" fontId="54" fillId="0" borderId="2" xfId="13" applyFont="1" applyProtection="1">
      <protection locked="0"/>
    </xf>
    <xf numFmtId="174" fontId="54" fillId="0" borderId="2" xfId="13" applyNumberFormat="1" applyFont="1" applyProtection="1">
      <protection locked="0"/>
    </xf>
    <xf numFmtId="173" fontId="53" fillId="0" borderId="8" xfId="14" applyNumberFormat="1" applyFont="1" applyBorder="1" applyProtection="1">
      <protection locked="0"/>
    </xf>
    <xf numFmtId="4" fontId="57" fillId="0" borderId="2" xfId="12" applyNumberFormat="1" applyFont="1" applyBorder="1" applyAlignment="1" applyProtection="1">
      <alignment horizontal="right"/>
      <protection locked="0"/>
    </xf>
    <xf numFmtId="0" fontId="56" fillId="0" borderId="2" xfId="12" applyNumberFormat="1" applyFont="1" applyBorder="1" applyAlignment="1" applyProtection="1">
      <alignment horizontal="left" vertical="top"/>
      <protection locked="0"/>
    </xf>
    <xf numFmtId="0" fontId="55" fillId="0" borderId="2" xfId="12" applyNumberFormat="1" applyFont="1" applyBorder="1" applyAlignment="1" applyProtection="1">
      <alignment horizontal="left" vertical="top" wrapText="1"/>
      <protection locked="0"/>
    </xf>
    <xf numFmtId="0" fontId="53" fillId="0" borderId="2" xfId="12" applyNumberFormat="1" applyFont="1" applyBorder="1" applyAlignment="1" applyProtection="1">
      <alignment horizontal="left" wrapText="1"/>
      <protection locked="0"/>
    </xf>
    <xf numFmtId="0" fontId="55" fillId="0" borderId="2" xfId="12" applyNumberFormat="1" applyFont="1" applyBorder="1" applyAlignment="1" applyProtection="1">
      <alignment horizontal="left" wrapText="1"/>
      <protection locked="0"/>
    </xf>
    <xf numFmtId="0" fontId="53" fillId="0" borderId="2" xfId="10" applyFont="1" applyAlignment="1" applyProtection="1">
      <alignment wrapText="1"/>
      <protection locked="0"/>
    </xf>
    <xf numFmtId="0" fontId="53" fillId="0" borderId="2" xfId="10" applyFont="1" applyProtection="1">
      <protection locked="0"/>
    </xf>
    <xf numFmtId="3" fontId="50" fillId="0" borderId="2" xfId="11" applyNumberFormat="1" applyFont="1" applyAlignment="1" applyProtection="1">
      <alignment horizontal="right" vertical="top"/>
      <protection locked="0"/>
    </xf>
    <xf numFmtId="4" fontId="51" fillId="0" borderId="2" xfId="10" applyNumberFormat="1" applyFont="1" applyAlignment="1" applyProtection="1">
      <alignment vertical="top"/>
      <protection locked="0"/>
    </xf>
    <xf numFmtId="0" fontId="53" fillId="0" borderId="2" xfId="12" applyNumberFormat="1" applyFont="1" applyBorder="1" applyAlignment="1" applyProtection="1">
      <alignment horizontal="center" vertical="center"/>
      <protection locked="0"/>
    </xf>
    <xf numFmtId="0" fontId="53" fillId="0" borderId="2" xfId="12" applyNumberFormat="1" applyFont="1" applyBorder="1" applyAlignment="1" applyProtection="1">
      <alignment horizontal="right"/>
      <protection locked="0"/>
    </xf>
    <xf numFmtId="0" fontId="50" fillId="0" borderId="2" xfId="10" applyFont="1" applyAlignment="1" applyProtection="1">
      <alignment horizontal="center" vertical="top"/>
      <protection locked="0"/>
    </xf>
    <xf numFmtId="0" fontId="50" fillId="0" borderId="2" xfId="10" applyFont="1" applyAlignment="1" applyProtection="1">
      <alignment horizontal="justify" vertical="top" wrapText="1"/>
      <protection locked="0"/>
    </xf>
    <xf numFmtId="2" fontId="50" fillId="0" borderId="2" xfId="11" applyNumberFormat="1" applyFont="1" applyAlignment="1" applyProtection="1">
      <alignment vertical="top"/>
      <protection locked="0"/>
    </xf>
    <xf numFmtId="0" fontId="31" fillId="0" borderId="2" xfId="10" applyFont="1" applyFill="1" applyProtection="1">
      <protection locked="0"/>
    </xf>
    <xf numFmtId="0" fontId="31" fillId="2" borderId="2" xfId="20" applyNumberFormat="1" applyFont="1" applyFill="1" applyAlignment="1" applyProtection="1">
      <alignment horizontal="center" vertical="center"/>
      <protection locked="0"/>
    </xf>
    <xf numFmtId="0" fontId="61" fillId="0" borderId="2" xfId="16" applyFont="1" applyProtection="1">
      <protection locked="0"/>
    </xf>
    <xf numFmtId="177" fontId="61" fillId="0" borderId="2" xfId="16" applyNumberFormat="1" applyFont="1" applyProtection="1">
      <protection locked="0"/>
    </xf>
    <xf numFmtId="169" fontId="61" fillId="0" borderId="2" xfId="16" applyNumberFormat="1" applyFont="1" applyAlignment="1" applyProtection="1">
      <protection locked="0"/>
    </xf>
    <xf numFmtId="169" fontId="31" fillId="0" borderId="2" xfId="16" applyNumberFormat="1" applyFont="1" applyAlignment="1" applyProtection="1">
      <protection locked="0"/>
    </xf>
    <xf numFmtId="0" fontId="60" fillId="0" borderId="2" xfId="3" applyFont="1" applyAlignment="1" applyProtection="1">
      <alignment horizontal="left" vertical="top"/>
      <protection locked="0"/>
    </xf>
    <xf numFmtId="0" fontId="61" fillId="0" borderId="2" xfId="3" applyFont="1" applyAlignment="1" applyProtection="1">
      <alignment horizontal="left" vertical="top"/>
      <protection locked="0"/>
    </xf>
    <xf numFmtId="0" fontId="31" fillId="0" borderId="2" xfId="10" quotePrefix="1" applyFont="1" applyAlignment="1" applyProtection="1">
      <alignment vertical="top" wrapText="1"/>
      <protection locked="0"/>
    </xf>
    <xf numFmtId="177" fontId="31" fillId="0" borderId="2" xfId="16" applyNumberFormat="1" applyFont="1" applyProtection="1">
      <protection locked="0"/>
    </xf>
    <xf numFmtId="0" fontId="31" fillId="0" borderId="2" xfId="16" applyFont="1" applyProtection="1">
      <protection locked="0"/>
    </xf>
    <xf numFmtId="169" fontId="31" fillId="0" borderId="2" xfId="16" applyNumberFormat="1" applyFont="1" applyProtection="1">
      <protection locked="0"/>
    </xf>
    <xf numFmtId="0" fontId="61" fillId="0" borderId="2" xfId="3" applyFont="1" applyAlignment="1" applyProtection="1">
      <alignment horizontal="right" vertical="top"/>
      <protection locked="0"/>
    </xf>
    <xf numFmtId="1" fontId="31" fillId="0" borderId="2" xfId="10" applyNumberFormat="1" applyFont="1" applyAlignment="1" applyProtection="1">
      <alignment horizontal="center"/>
      <protection locked="0"/>
    </xf>
    <xf numFmtId="4" fontId="31" fillId="0" borderId="2" xfId="16" applyNumberFormat="1" applyFont="1" applyProtection="1">
      <protection locked="0"/>
    </xf>
    <xf numFmtId="169" fontId="61" fillId="3" borderId="2" xfId="16" applyNumberFormat="1" applyFont="1" applyFill="1" applyProtection="1">
      <protection locked="0"/>
    </xf>
    <xf numFmtId="0" fontId="67" fillId="0" borderId="2" xfId="24" applyFont="1" applyProtection="1">
      <protection locked="0"/>
    </xf>
    <xf numFmtId="0" fontId="66" fillId="0" borderId="2" xfId="24" applyFont="1" applyProtection="1">
      <protection locked="0"/>
    </xf>
    <xf numFmtId="0" fontId="31" fillId="0" borderId="2" xfId="24" applyProtection="1">
      <protection locked="0"/>
    </xf>
    <xf numFmtId="0" fontId="65" fillId="0" borderId="2" xfId="23" applyFont="1" applyAlignment="1" applyProtection="1">
      <alignment horizontal="right" vertical="top"/>
      <protection locked="0"/>
    </xf>
    <xf numFmtId="0" fontId="65" fillId="0" borderId="2" xfId="23" applyFont="1" applyAlignment="1" applyProtection="1">
      <alignment horizontal="left" vertical="top"/>
      <protection locked="0"/>
    </xf>
    <xf numFmtId="177" fontId="31" fillId="0" borderId="2" xfId="16" applyNumberFormat="1" applyFont="1" applyAlignment="1" applyProtection="1">
      <protection locked="0"/>
    </xf>
    <xf numFmtId="175" fontId="31" fillId="0" borderId="2" xfId="16" applyNumberFormat="1" applyFont="1" applyAlignment="1" applyProtection="1">
      <protection locked="0"/>
    </xf>
    <xf numFmtId="175" fontId="61" fillId="0" borderId="2" xfId="16" applyNumberFormat="1" applyFont="1" applyAlignment="1" applyProtection="1">
      <alignment horizontal="right"/>
      <protection locked="0"/>
    </xf>
    <xf numFmtId="0" fontId="61" fillId="0" borderId="5" xfId="16" applyFont="1" applyBorder="1" applyProtection="1">
      <protection locked="0"/>
    </xf>
    <xf numFmtId="4" fontId="31" fillId="0" borderId="2" xfId="16" applyNumberFormat="1" applyFont="1" applyBorder="1" applyAlignment="1" applyProtection="1">
      <alignment horizontal="center"/>
      <protection locked="0"/>
    </xf>
    <xf numFmtId="169" fontId="61" fillId="0" borderId="2" xfId="16" applyNumberFormat="1" applyFont="1" applyBorder="1" applyProtection="1">
      <protection locked="0"/>
    </xf>
    <xf numFmtId="0" fontId="60" fillId="0" borderId="2" xfId="16" applyFont="1" applyProtection="1">
      <protection locked="0"/>
    </xf>
    <xf numFmtId="49" fontId="64" fillId="2" borderId="2" xfId="12" applyNumberFormat="1" applyFont="1" applyFill="1" applyBorder="1" applyAlignment="1" applyProtection="1">
      <alignment horizontal="center"/>
    </xf>
    <xf numFmtId="0" fontId="64" fillId="2" borderId="2" xfId="12" applyNumberFormat="1" applyFont="1" applyFill="1" applyBorder="1" applyAlignment="1" applyProtection="1">
      <alignment horizontal="left" wrapText="1"/>
    </xf>
    <xf numFmtId="175" fontId="31" fillId="2" borderId="2" xfId="12" applyNumberFormat="1" applyFont="1" applyFill="1" applyBorder="1" applyAlignment="1" applyProtection="1">
      <alignment horizontal="left"/>
    </xf>
    <xf numFmtId="4" fontId="64" fillId="2" borderId="2" xfId="12" applyNumberFormat="1" applyFont="1" applyFill="1" applyBorder="1" applyAlignment="1" applyProtection="1">
      <alignment horizontal="center"/>
    </xf>
    <xf numFmtId="0" fontId="31" fillId="0" borderId="2" xfId="10" applyFont="1" applyAlignment="1" applyProtection="1">
      <alignment horizontal="center"/>
    </xf>
    <xf numFmtId="0" fontId="31" fillId="0" borderId="2" xfId="10" applyFont="1" applyProtection="1"/>
    <xf numFmtId="0" fontId="31" fillId="0" borderId="2" xfId="10" applyFont="1" applyAlignment="1" applyProtection="1">
      <alignment horizontal="left"/>
    </xf>
    <xf numFmtId="176" fontId="31" fillId="2" borderId="2" xfId="20" applyNumberFormat="1" applyFont="1" applyFill="1" applyAlignment="1" applyProtection="1">
      <alignment horizontal="center" vertical="center" wrapText="1"/>
    </xf>
    <xf numFmtId="0" fontId="31" fillId="2" borderId="2" xfId="20" applyNumberFormat="1" applyFont="1" applyFill="1" applyAlignment="1" applyProtection="1">
      <alignment horizontal="center" vertical="center"/>
    </xf>
    <xf numFmtId="0" fontId="31" fillId="2" borderId="2" xfId="20" applyNumberFormat="1" applyFont="1" applyFill="1" applyAlignment="1" applyProtection="1">
      <alignment horizontal="left" vertical="center"/>
    </xf>
    <xf numFmtId="0" fontId="64" fillId="0" borderId="2" xfId="16" applyFont="1" applyAlignment="1" applyProtection="1">
      <alignment horizontal="center" vertical="top"/>
    </xf>
    <xf numFmtId="0" fontId="31" fillId="0" borderId="2" xfId="16" applyFont="1" applyAlignment="1" applyProtection="1">
      <alignment horizontal="justify" vertical="top" wrapText="1"/>
    </xf>
    <xf numFmtId="2" fontId="31" fillId="0" borderId="2" xfId="19" applyNumberFormat="1" applyFont="1" applyAlignment="1" applyProtection="1">
      <alignment vertical="top"/>
    </xf>
    <xf numFmtId="3" fontId="31" fillId="0" borderId="2" xfId="19" applyNumberFormat="1" applyFont="1" applyAlignment="1" applyProtection="1">
      <alignment horizontal="center" vertical="top"/>
    </xf>
    <xf numFmtId="176" fontId="31" fillId="0" borderId="2" xfId="20" applyNumberFormat="1" applyFont="1" applyAlignment="1" applyProtection="1">
      <alignment horizontal="center" vertical="top" wrapText="1"/>
    </xf>
    <xf numFmtId="0" fontId="31" fillId="0" borderId="2" xfId="10" quotePrefix="1" applyNumberFormat="1" applyFont="1" applyAlignment="1" applyProtection="1">
      <alignment vertical="top" wrapText="1"/>
    </xf>
    <xf numFmtId="2" fontId="31" fillId="0" borderId="2" xfId="19" applyNumberFormat="1" applyFont="1" applyAlignment="1" applyProtection="1">
      <alignment horizontal="center" vertical="top"/>
    </xf>
    <xf numFmtId="0" fontId="31" fillId="0" borderId="2" xfId="16" applyFont="1" applyAlignment="1" applyProtection="1">
      <alignment horizontal="center" vertical="top"/>
    </xf>
    <xf numFmtId="0" fontId="31" fillId="0" borderId="2" xfId="16" applyFont="1" applyAlignment="1" applyProtection="1">
      <alignment vertical="top" wrapText="1"/>
    </xf>
    <xf numFmtId="2" fontId="31" fillId="0" borderId="2" xfId="19" applyNumberFormat="1" applyFont="1" applyAlignment="1" applyProtection="1">
      <alignment horizontal="center"/>
    </xf>
    <xf numFmtId="3" fontId="31" fillId="0" borderId="2" xfId="19" applyNumberFormat="1" applyFont="1" applyAlignment="1" applyProtection="1">
      <alignment horizontal="center"/>
    </xf>
    <xf numFmtId="0" fontId="68" fillId="0" borderId="2" xfId="3" applyFont="1" applyAlignment="1" applyProtection="1">
      <alignment horizontal="center" vertical="top" wrapText="1"/>
    </xf>
    <xf numFmtId="0" fontId="31" fillId="0" borderId="2" xfId="16" applyFont="1" applyAlignment="1" applyProtection="1">
      <alignment horizontal="center"/>
    </xf>
    <xf numFmtId="0" fontId="64" fillId="0" borderId="2" xfId="10" quotePrefix="1" applyNumberFormat="1" applyFont="1" applyAlignment="1" applyProtection="1">
      <alignment vertical="top" wrapText="1"/>
    </xf>
    <xf numFmtId="0" fontId="31" fillId="0" borderId="2" xfId="3" applyFont="1" applyAlignment="1" applyProtection="1">
      <alignment horizontal="center" vertical="top" wrapText="1"/>
    </xf>
    <xf numFmtId="0" fontId="31" fillId="0" borderId="2" xfId="21" applyNumberFormat="1" applyFont="1" applyFill="1" applyAlignment="1" applyProtection="1">
      <alignment vertical="top" wrapText="1"/>
    </xf>
    <xf numFmtId="0" fontId="31" fillId="0" borderId="2" xfId="21" applyFont="1" applyFill="1" applyAlignment="1" applyProtection="1">
      <alignment horizontal="center" wrapText="1"/>
    </xf>
    <xf numFmtId="1" fontId="31" fillId="0" borderId="2" xfId="21" applyNumberFormat="1" applyFont="1" applyBorder="1" applyAlignment="1" applyProtection="1">
      <alignment horizontal="center" wrapText="1"/>
    </xf>
    <xf numFmtId="0" fontId="31" fillId="0" borderId="2" xfId="10" applyFont="1" applyAlignment="1" applyProtection="1">
      <alignment horizontal="left" vertical="top" wrapText="1"/>
    </xf>
    <xf numFmtId="2" fontId="31" fillId="0" borderId="2" xfId="21" applyNumberFormat="1" applyFont="1" applyFill="1" applyBorder="1" applyAlignment="1" applyProtection="1">
      <alignment horizontal="center" wrapText="1"/>
    </xf>
    <xf numFmtId="0" fontId="31" fillId="0" borderId="2" xfId="10" quotePrefix="1" applyFont="1" applyAlignment="1" applyProtection="1">
      <alignment vertical="top" wrapText="1"/>
    </xf>
    <xf numFmtId="0" fontId="31" fillId="0" borderId="2" xfId="21" applyAlignment="1" applyProtection="1">
      <alignment horizontal="center" wrapText="1"/>
    </xf>
    <xf numFmtId="1" fontId="31" fillId="0" borderId="2" xfId="21" applyNumberFormat="1" applyAlignment="1" applyProtection="1">
      <alignment horizontal="center" wrapText="1"/>
    </xf>
    <xf numFmtId="0" fontId="31" fillId="0" borderId="2" xfId="3" applyAlignment="1" applyProtection="1">
      <alignment horizontal="center" vertical="top" wrapText="1"/>
    </xf>
    <xf numFmtId="0" fontId="31" fillId="0" borderId="2" xfId="21" applyAlignment="1" applyProtection="1">
      <alignment vertical="top" wrapText="1"/>
    </xf>
    <xf numFmtId="0" fontId="61" fillId="0" borderId="2" xfId="3" applyFont="1" applyAlignment="1" applyProtection="1">
      <alignment horizontal="center" vertical="top"/>
    </xf>
    <xf numFmtId="2" fontId="31" fillId="0" borderId="2" xfId="18" applyNumberFormat="1" applyFont="1" applyAlignment="1" applyProtection="1">
      <alignment horizontal="center" vertical="top"/>
    </xf>
    <xf numFmtId="3" fontId="31" fillId="0" borderId="2" xfId="18" applyNumberFormat="1" applyFont="1" applyAlignment="1" applyProtection="1">
      <alignment horizontal="center" vertical="top"/>
    </xf>
    <xf numFmtId="0" fontId="31" fillId="0" borderId="2" xfId="16" applyNumberFormat="1" applyFont="1" applyAlignment="1" applyProtection="1">
      <alignment horizontal="left" vertical="top" wrapText="1"/>
    </xf>
    <xf numFmtId="0" fontId="30" fillId="0" borderId="2" xfId="10" quotePrefix="1" applyNumberFormat="1" applyFont="1" applyAlignment="1" applyProtection="1">
      <alignment vertical="top" wrapText="1"/>
    </xf>
    <xf numFmtId="0" fontId="61" fillId="0" borderId="2" xfId="10" applyFont="1" applyAlignment="1" applyProtection="1">
      <alignment vertical="top" wrapText="1"/>
    </xf>
    <xf numFmtId="1" fontId="31" fillId="0" borderId="2" xfId="19" applyNumberFormat="1" applyFont="1" applyAlignment="1" applyProtection="1">
      <alignment horizontal="center" vertical="top"/>
    </xf>
    <xf numFmtId="0" fontId="31" fillId="0" borderId="2" xfId="16" applyFont="1" applyAlignment="1" applyProtection="1">
      <alignment horizontal="left" vertical="top" wrapText="1"/>
    </xf>
    <xf numFmtId="1" fontId="61" fillId="0" borderId="2" xfId="3" applyNumberFormat="1" applyFont="1" applyAlignment="1" applyProtection="1">
      <alignment horizontal="center" vertical="top"/>
    </xf>
    <xf numFmtId="0" fontId="30" fillId="0" borderId="2" xfId="10" quotePrefix="1" applyFont="1" applyAlignment="1" applyProtection="1">
      <alignment vertical="top" wrapText="1"/>
    </xf>
    <xf numFmtId="1" fontId="31" fillId="0" borderId="2" xfId="16" applyNumberFormat="1" applyFont="1" applyAlignment="1" applyProtection="1">
      <alignment horizontal="center"/>
    </xf>
    <xf numFmtId="0" fontId="31" fillId="0" borderId="2" xfId="22" applyAlignment="1" applyProtection="1">
      <alignment vertical="top" wrapText="1"/>
    </xf>
    <xf numFmtId="1" fontId="31" fillId="0" borderId="2" xfId="21" applyNumberFormat="1" applyFont="1" applyFill="1" applyBorder="1" applyAlignment="1" applyProtection="1">
      <alignment horizontal="center" wrapText="1"/>
    </xf>
    <xf numFmtId="0" fontId="31" fillId="0" borderId="2" xfId="22" applyNumberFormat="1" applyFont="1" applyFill="1" applyAlignment="1" applyProtection="1">
      <alignment vertical="top" wrapText="1"/>
    </xf>
    <xf numFmtId="0" fontId="31" fillId="0" borderId="2" xfId="15" applyAlignment="1" applyProtection="1">
      <alignment horizontal="left" vertical="top" wrapText="1"/>
    </xf>
    <xf numFmtId="0" fontId="60" fillId="0" borderId="2" xfId="15" applyFont="1" applyAlignment="1" applyProtection="1">
      <alignment horizontal="justify" vertical="top" wrapText="1"/>
    </xf>
    <xf numFmtId="0" fontId="61" fillId="0" borderId="2" xfId="3" applyFont="1" applyAlignment="1" applyProtection="1">
      <alignment horizontal="left" vertical="top"/>
    </xf>
    <xf numFmtId="0" fontId="41" fillId="0" borderId="2" xfId="15" applyFont="1" applyAlignment="1" applyProtection="1">
      <alignment horizontal="center" vertical="top"/>
    </xf>
    <xf numFmtId="0" fontId="30" fillId="0" borderId="2" xfId="15" applyFont="1" applyAlignment="1" applyProtection="1">
      <alignment horizontal="left" vertical="top" wrapText="1"/>
    </xf>
    <xf numFmtId="0" fontId="30" fillId="0" borderId="2" xfId="15" applyFont="1" applyAlignment="1" applyProtection="1">
      <alignment horizontal="center" vertical="top" wrapText="1"/>
    </xf>
    <xf numFmtId="4" fontId="13" fillId="0" borderId="2" xfId="24" applyNumberFormat="1" applyFont="1" applyAlignment="1" applyProtection="1">
      <alignment horizontal="center" vertical="top"/>
    </xf>
    <xf numFmtId="0" fontId="64" fillId="0" borderId="2" xfId="23" applyFont="1" applyAlignment="1" applyProtection="1">
      <alignment horizontal="center" vertical="top" wrapText="1"/>
    </xf>
    <xf numFmtId="4" fontId="31" fillId="0" borderId="2" xfId="21" applyNumberFormat="1" applyAlignment="1" applyProtection="1">
      <alignment horizontal="center" vertical="top"/>
    </xf>
    <xf numFmtId="1" fontId="31" fillId="0" borderId="2" xfId="21" applyNumberFormat="1" applyAlignment="1" applyProtection="1">
      <alignment horizontal="center" vertical="top" wrapText="1"/>
    </xf>
    <xf numFmtId="2" fontId="31" fillId="0" borderId="2" xfId="16" applyNumberFormat="1" applyFont="1" applyAlignment="1" applyProtection="1">
      <alignment horizontal="center"/>
    </xf>
    <xf numFmtId="3" fontId="31" fillId="0" borderId="2" xfId="18" applyNumberFormat="1" applyFont="1" applyAlignment="1" applyProtection="1">
      <alignment horizontal="center"/>
    </xf>
    <xf numFmtId="0" fontId="31" fillId="0" borderId="2" xfId="16" applyFont="1" applyProtection="1"/>
    <xf numFmtId="0" fontId="64" fillId="0" borderId="5" xfId="16" applyFont="1" applyBorder="1" applyAlignment="1" applyProtection="1">
      <alignment horizontal="center" vertical="top"/>
    </xf>
    <xf numFmtId="0" fontId="31" fillId="0" borderId="5" xfId="16" applyFont="1" applyBorder="1" applyAlignment="1" applyProtection="1">
      <alignment horizontal="justify" vertical="top" wrapText="1"/>
    </xf>
    <xf numFmtId="2" fontId="31" fillId="0" borderId="5" xfId="16" applyNumberFormat="1" applyFont="1" applyBorder="1" applyAlignment="1" applyProtection="1">
      <alignment vertical="top"/>
    </xf>
    <xf numFmtId="0" fontId="31" fillId="0" borderId="5" xfId="16" applyFont="1" applyBorder="1" applyAlignment="1" applyProtection="1">
      <alignment horizontal="center" vertical="top"/>
    </xf>
    <xf numFmtId="0" fontId="31" fillId="0" borderId="2" xfId="16" applyFont="1" applyBorder="1" applyAlignment="1" applyProtection="1">
      <alignment horizontal="center" vertical="top"/>
    </xf>
    <xf numFmtId="3" fontId="64" fillId="0" borderId="2" xfId="19" applyNumberFormat="1" applyFont="1" applyBorder="1" applyAlignment="1" applyProtection="1">
      <alignment horizontal="left" vertical="center" wrapText="1"/>
    </xf>
    <xf numFmtId="2" fontId="31" fillId="0" borderId="2" xfId="16" applyNumberFormat="1" applyFont="1" applyBorder="1" applyAlignment="1" applyProtection="1">
      <alignment vertical="top"/>
    </xf>
    <xf numFmtId="3" fontId="31" fillId="0" borderId="2" xfId="19" applyNumberFormat="1" applyFont="1" applyBorder="1" applyAlignment="1" applyProtection="1">
      <alignment horizontal="center" vertical="top"/>
    </xf>
    <xf numFmtId="0" fontId="63" fillId="0" borderId="2" xfId="16" applyFont="1" applyAlignment="1" applyProtection="1">
      <alignment horizontal="center" vertical="top"/>
    </xf>
    <xf numFmtId="0" fontId="50" fillId="0" borderId="2" xfId="16" applyFont="1" applyAlignment="1" applyProtection="1">
      <alignment horizontal="justify" vertical="top" wrapText="1"/>
    </xf>
    <xf numFmtId="2" fontId="50" fillId="0" borderId="2" xfId="18" applyNumberFormat="1" applyFont="1" applyAlignment="1" applyProtection="1">
      <alignment vertical="top"/>
    </xf>
    <xf numFmtId="3" fontId="50" fillId="0" borderId="2" xfId="18" applyNumberFormat="1" applyFont="1" applyAlignment="1" applyProtection="1">
      <alignment horizontal="center" vertical="top"/>
    </xf>
    <xf numFmtId="169" fontId="31" fillId="0" borderId="2" xfId="16" applyNumberFormat="1" applyFont="1" applyAlignment="1" applyProtection="1">
      <alignment horizontal="right"/>
      <protection locked="0"/>
    </xf>
    <xf numFmtId="0" fontId="64" fillId="0" borderId="2" xfId="15" applyFont="1" applyProtection="1">
      <protection locked="0"/>
    </xf>
    <xf numFmtId="169" fontId="31" fillId="0" borderId="2" xfId="16" applyNumberFormat="1" applyFont="1" applyBorder="1" applyAlignment="1" applyProtection="1">
      <protection locked="0"/>
    </xf>
    <xf numFmtId="4" fontId="31" fillId="0" borderId="9" xfId="16" applyNumberFormat="1" applyFont="1" applyBorder="1" applyAlignment="1" applyProtection="1">
      <alignment horizontal="right" vertical="top"/>
      <protection locked="0"/>
    </xf>
    <xf numFmtId="169" fontId="61" fillId="0" borderId="9" xfId="16" applyNumberFormat="1" applyFont="1" applyBorder="1" applyProtection="1">
      <protection locked="0"/>
    </xf>
    <xf numFmtId="4" fontId="64" fillId="2" borderId="2" xfId="12" applyNumberFormat="1" applyFont="1" applyFill="1" applyBorder="1" applyAlignment="1" applyProtection="1">
      <alignment horizontal="right"/>
    </xf>
    <xf numFmtId="3" fontId="31" fillId="0" borderId="2" xfId="19" applyNumberFormat="1" applyFont="1" applyAlignment="1" applyProtection="1">
      <alignment horizontal="right" vertical="top"/>
    </xf>
    <xf numFmtId="0" fontId="31" fillId="0" borderId="2" xfId="12" applyNumberFormat="1" applyFont="1" applyFill="1" applyBorder="1" applyAlignment="1" applyProtection="1">
      <alignment horizontal="left" vertical="top" wrapText="1"/>
    </xf>
    <xf numFmtId="0" fontId="67" fillId="0" borderId="2" xfId="12" applyNumberFormat="1" applyFont="1" applyFill="1" applyBorder="1" applyAlignment="1" applyProtection="1">
      <alignment horizontal="left" vertical="top" wrapText="1"/>
    </xf>
    <xf numFmtId="2" fontId="31" fillId="0" borderId="2" xfId="18" applyNumberFormat="1" applyFont="1" applyAlignment="1" applyProtection="1">
      <alignment horizontal="center"/>
    </xf>
    <xf numFmtId="3" fontId="31" fillId="0" borderId="2" xfId="16" applyNumberFormat="1" applyFont="1" applyAlignment="1" applyProtection="1">
      <alignment horizontal="right"/>
    </xf>
    <xf numFmtId="0" fontId="31" fillId="0" borderId="2" xfId="12" applyNumberFormat="1" applyFont="1" applyAlignment="1" applyProtection="1">
      <alignment horizontal="left" vertical="top" wrapText="1"/>
    </xf>
    <xf numFmtId="2" fontId="31" fillId="0" borderId="2" xfId="18" applyNumberFormat="1" applyFont="1" applyAlignment="1" applyProtection="1">
      <alignment horizontal="center" vertical="center"/>
    </xf>
    <xf numFmtId="3" fontId="31" fillId="0" borderId="2" xfId="18" applyNumberFormat="1" applyFont="1" applyAlignment="1" applyProtection="1">
      <alignment horizontal="right" vertical="top"/>
    </xf>
    <xf numFmtId="0" fontId="31" fillId="0" borderId="2" xfId="10" applyFont="1" applyAlignment="1" applyProtection="1">
      <alignment vertical="top" wrapText="1"/>
    </xf>
    <xf numFmtId="3" fontId="31" fillId="0" borderId="2" xfId="16" applyNumberFormat="1" applyFont="1" applyAlignment="1" applyProtection="1">
      <alignment horizontal="right" vertical="top"/>
    </xf>
    <xf numFmtId="0" fontId="31" fillId="0" borderId="2" xfId="15" applyFont="1" applyFill="1" applyAlignment="1" applyProtection="1">
      <alignment horizontal="center"/>
    </xf>
    <xf numFmtId="4" fontId="31" fillId="0" borderId="2" xfId="15" applyNumberFormat="1" applyFont="1" applyFill="1" applyAlignment="1" applyProtection="1">
      <alignment horizontal="right"/>
    </xf>
    <xf numFmtId="0" fontId="31" fillId="0" borderId="2" xfId="15" applyFont="1" applyFill="1" applyAlignment="1" applyProtection="1">
      <alignment horizontal="justify" vertical="top" wrapText="1"/>
    </xf>
    <xf numFmtId="0" fontId="31" fillId="0" borderId="2" xfId="16" applyFont="1" applyFill="1" applyAlignment="1" applyProtection="1">
      <alignment vertical="top" wrapText="1"/>
    </xf>
    <xf numFmtId="0" fontId="31" fillId="0" borderId="2" xfId="16" applyFont="1" applyAlignment="1" applyProtection="1">
      <alignment horizontal="center" vertical="center" wrapText="1"/>
    </xf>
    <xf numFmtId="0" fontId="31" fillId="0" borderId="2" xfId="16" applyFont="1" applyBorder="1" applyAlignment="1" applyProtection="1">
      <alignment horizontal="right" wrapText="1"/>
    </xf>
    <xf numFmtId="0" fontId="31" fillId="0" borderId="2" xfId="16" applyFont="1" applyAlignment="1" applyProtection="1">
      <alignment horizontal="center" vertical="top" wrapText="1"/>
    </xf>
    <xf numFmtId="0" fontId="31" fillId="0" borderId="2" xfId="16" applyFont="1" applyFill="1" applyProtection="1"/>
    <xf numFmtId="0" fontId="31" fillId="0" borderId="2" xfId="16" applyFont="1" applyFill="1" applyBorder="1" applyAlignment="1" applyProtection="1">
      <alignment horizontal="right"/>
    </xf>
    <xf numFmtId="0" fontId="31" fillId="0" borderId="2" xfId="16" applyFont="1" applyFill="1" applyAlignment="1" applyProtection="1">
      <alignment horizontal="center" vertical="top"/>
    </xf>
    <xf numFmtId="0" fontId="31" fillId="0" borderId="2" xfId="26" applyFont="1" applyAlignment="1" applyProtection="1">
      <alignment vertical="top" wrapText="1"/>
    </xf>
    <xf numFmtId="0" fontId="31" fillId="0" borderId="2" xfId="26" applyFont="1" applyAlignment="1" applyProtection="1">
      <alignment horizontal="center" wrapText="1"/>
    </xf>
    <xf numFmtId="1" fontId="31" fillId="0" borderId="2" xfId="26" applyNumberFormat="1" applyFont="1" applyFill="1" applyBorder="1" applyAlignment="1" applyProtection="1">
      <alignment horizontal="right" vertical="center" wrapText="1"/>
    </xf>
    <xf numFmtId="1" fontId="31" fillId="0" borderId="2" xfId="21" applyNumberFormat="1" applyFont="1" applyFill="1" applyBorder="1" applyAlignment="1" applyProtection="1">
      <alignment horizontal="right" wrapText="1"/>
    </xf>
    <xf numFmtId="3" fontId="31" fillId="0" borderId="2" xfId="18" applyNumberFormat="1" applyFont="1" applyAlignment="1" applyProtection="1">
      <alignment horizontal="right"/>
    </xf>
    <xf numFmtId="0" fontId="61" fillId="0" borderId="2" xfId="15" applyFont="1" applyAlignment="1" applyProtection="1">
      <alignment horizontal="left" vertical="top" wrapText="1"/>
    </xf>
    <xf numFmtId="0" fontId="60" fillId="0" borderId="2" xfId="3" applyFont="1" applyAlignment="1" applyProtection="1">
      <alignment horizontal="center" vertical="top"/>
    </xf>
    <xf numFmtId="0" fontId="60" fillId="0" borderId="2" xfId="3" applyFont="1" applyAlignment="1" applyProtection="1">
      <alignment horizontal="left" vertical="top"/>
    </xf>
    <xf numFmtId="0" fontId="61" fillId="0" borderId="2" xfId="10" applyFont="1" applyAlignment="1" applyProtection="1">
      <alignment horizontal="left" vertical="top" wrapText="1"/>
    </xf>
    <xf numFmtId="3" fontId="31" fillId="0" borderId="2" xfId="19" applyNumberFormat="1" applyFont="1" applyAlignment="1" applyProtection="1">
      <alignment vertical="top"/>
    </xf>
    <xf numFmtId="3" fontId="31" fillId="0" borderId="2" xfId="19" applyNumberFormat="1" applyFont="1" applyAlignment="1" applyProtection="1"/>
    <xf numFmtId="3" fontId="31" fillId="0" borderId="2" xfId="18" applyNumberFormat="1" applyFont="1" applyAlignment="1" applyProtection="1">
      <alignment vertical="top"/>
    </xf>
    <xf numFmtId="1" fontId="31" fillId="0" borderId="2" xfId="16" applyNumberFormat="1" applyFont="1" applyAlignment="1" applyProtection="1">
      <alignment horizontal="right"/>
    </xf>
    <xf numFmtId="1" fontId="31" fillId="0" borderId="2" xfId="21" applyNumberFormat="1" applyAlignment="1" applyProtection="1">
      <alignment horizontal="right" wrapText="1"/>
    </xf>
    <xf numFmtId="1" fontId="31" fillId="0" borderId="2" xfId="19" applyNumberFormat="1" applyFont="1" applyAlignment="1" applyProtection="1">
      <alignment horizontal="right" vertical="top"/>
    </xf>
    <xf numFmtId="4" fontId="13" fillId="0" borderId="2" xfId="24" applyNumberFormat="1" applyFont="1" applyAlignment="1" applyProtection="1">
      <alignment horizontal="right" vertical="top"/>
    </xf>
    <xf numFmtId="1" fontId="31" fillId="0" borderId="2" xfId="21" applyNumberFormat="1" applyAlignment="1" applyProtection="1">
      <alignment horizontal="right" vertical="top" wrapText="1"/>
    </xf>
    <xf numFmtId="0" fontId="31" fillId="0" borderId="5" xfId="16" applyFont="1" applyBorder="1" applyAlignment="1" applyProtection="1">
      <alignment vertical="top"/>
    </xf>
    <xf numFmtId="0" fontId="31" fillId="0" borderId="9" xfId="16" applyFont="1" applyBorder="1" applyAlignment="1" applyProtection="1">
      <alignment horizontal="center" vertical="top"/>
    </xf>
    <xf numFmtId="3" fontId="64" fillId="0" borderId="9" xfId="19" applyNumberFormat="1" applyFont="1" applyBorder="1" applyAlignment="1" applyProtection="1">
      <alignment horizontal="left" vertical="center" wrapText="1"/>
    </xf>
    <xf numFmtId="2" fontId="31" fillId="0" borderId="9" xfId="16" applyNumberFormat="1" applyFont="1" applyBorder="1" applyAlignment="1" applyProtection="1">
      <alignment vertical="top"/>
    </xf>
    <xf numFmtId="3" fontId="31" fillId="0" borderId="9" xfId="19" applyNumberFormat="1" applyFont="1" applyBorder="1" applyAlignment="1" applyProtection="1">
      <alignment horizontal="right" vertical="top"/>
    </xf>
    <xf numFmtId="2" fontId="31" fillId="0" borderId="2" xfId="18" applyNumberFormat="1" applyFont="1" applyAlignment="1" applyProtection="1">
      <alignment vertical="top"/>
    </xf>
    <xf numFmtId="0" fontId="68" fillId="0" borderId="2" xfId="16" applyFont="1" applyAlignment="1" applyProtection="1">
      <alignment horizontal="center" vertical="top"/>
    </xf>
    <xf numFmtId="0" fontId="61" fillId="0" borderId="2" xfId="16" applyFont="1" applyAlignment="1" applyProtection="1">
      <alignment horizontal="justify" vertical="top" wrapText="1"/>
    </xf>
    <xf numFmtId="2" fontId="61" fillId="0" borderId="2" xfId="18" applyNumberFormat="1" applyFont="1" applyAlignment="1" applyProtection="1">
      <alignment vertical="top"/>
    </xf>
    <xf numFmtId="3" fontId="61" fillId="0" borderId="2" xfId="18" applyNumberFormat="1" applyFont="1" applyAlignment="1" applyProtection="1">
      <alignment horizontal="right" vertical="top"/>
    </xf>
    <xf numFmtId="0" fontId="70" fillId="0" borderId="2" xfId="16" applyFont="1" applyAlignment="1" applyProtection="1">
      <alignment horizontal="center" vertical="top"/>
    </xf>
    <xf numFmtId="0" fontId="60" fillId="0" borderId="2" xfId="16" applyFont="1" applyAlignment="1" applyProtection="1">
      <alignment horizontal="justify" vertical="top" wrapText="1"/>
    </xf>
    <xf numFmtId="2" fontId="60" fillId="0" borderId="2" xfId="18" applyNumberFormat="1" applyFont="1" applyAlignment="1" applyProtection="1">
      <alignment vertical="top"/>
    </xf>
    <xf numFmtId="3" fontId="60" fillId="0" borderId="2" xfId="18" applyNumberFormat="1" applyFont="1" applyAlignment="1" applyProtection="1">
      <alignment horizontal="right" vertical="top"/>
    </xf>
    <xf numFmtId="0" fontId="64" fillId="0" borderId="2" xfId="15" applyFont="1" applyFill="1" applyAlignment="1" applyProtection="1">
      <alignment horizontal="right"/>
      <protection locked="0"/>
    </xf>
    <xf numFmtId="4" fontId="64" fillId="0" borderId="2" xfId="15" applyNumberFormat="1" applyFont="1" applyFill="1" applyAlignment="1" applyProtection="1">
      <alignment horizontal="right"/>
      <protection locked="0"/>
    </xf>
    <xf numFmtId="0" fontId="64" fillId="0" borderId="2" xfId="15" applyFont="1" applyFill="1" applyProtection="1">
      <protection locked="0"/>
    </xf>
    <xf numFmtId="178" fontId="31" fillId="0" borderId="2" xfId="16" applyNumberFormat="1" applyFont="1" applyProtection="1">
      <protection locked="0"/>
    </xf>
    <xf numFmtId="4" fontId="31" fillId="0" borderId="2" xfId="15" applyNumberFormat="1" applyProtection="1">
      <protection locked="0"/>
    </xf>
    <xf numFmtId="4" fontId="69" fillId="0" borderId="2" xfId="10" applyNumberFormat="1" applyFont="1" applyAlignment="1" applyProtection="1">
      <alignment horizontal="left" vertical="top" wrapText="1"/>
      <protection locked="0"/>
    </xf>
    <xf numFmtId="0" fontId="31" fillId="0" borderId="2" xfId="27" applyProtection="1">
      <protection locked="0"/>
    </xf>
    <xf numFmtId="4" fontId="61" fillId="0" borderId="2" xfId="16" applyNumberFormat="1" applyFont="1" applyProtection="1">
      <protection locked="0"/>
    </xf>
    <xf numFmtId="169" fontId="61" fillId="0" borderId="2" xfId="16" applyNumberFormat="1" applyFont="1" applyProtection="1">
      <protection locked="0"/>
    </xf>
    <xf numFmtId="178" fontId="31" fillId="0" borderId="2" xfId="16" applyNumberFormat="1" applyFont="1" applyAlignment="1" applyProtection="1">
      <alignment horizontal="right"/>
      <protection locked="0"/>
    </xf>
    <xf numFmtId="0" fontId="31" fillId="0" borderId="5" xfId="16" applyFont="1" applyBorder="1" applyProtection="1">
      <protection locked="0"/>
    </xf>
    <xf numFmtId="4" fontId="31" fillId="0" borderId="2" xfId="16" applyNumberFormat="1" applyFont="1" applyBorder="1" applyAlignment="1" applyProtection="1">
      <alignment horizontal="right" vertical="top"/>
      <protection locked="0"/>
    </xf>
    <xf numFmtId="4" fontId="61" fillId="0" borderId="2" xfId="16" applyNumberFormat="1" applyFont="1" applyBorder="1" applyProtection="1">
      <protection locked="0"/>
    </xf>
    <xf numFmtId="0" fontId="61" fillId="0" borderId="2" xfId="16" applyFont="1" applyBorder="1" applyProtection="1">
      <protection locked="0"/>
    </xf>
    <xf numFmtId="4" fontId="60" fillId="0" borderId="2" xfId="16" applyNumberFormat="1" applyFont="1" applyProtection="1">
      <protection locked="0"/>
    </xf>
    <xf numFmtId="0" fontId="64" fillId="0" borderId="2" xfId="15" applyFont="1" applyFill="1" applyAlignment="1" applyProtection="1">
      <alignment vertical="top"/>
    </xf>
    <xf numFmtId="0" fontId="64" fillId="0" borderId="2" xfId="15" applyFont="1" applyFill="1" applyAlignment="1" applyProtection="1">
      <alignment wrapText="1"/>
    </xf>
    <xf numFmtId="0" fontId="64" fillId="0" borderId="2" xfId="15" applyFont="1" applyFill="1" applyAlignment="1" applyProtection="1">
      <alignment horizontal="left"/>
    </xf>
    <xf numFmtId="4" fontId="64" fillId="0" borderId="2" xfId="15" applyNumberFormat="1" applyFont="1" applyFill="1" applyBorder="1" applyAlignment="1" applyProtection="1">
      <alignment horizontal="right"/>
    </xf>
    <xf numFmtId="0" fontId="69" fillId="0" borderId="2" xfId="10" applyFont="1" applyAlignment="1" applyProtection="1">
      <alignment horizontal="left" vertical="top" wrapText="1"/>
    </xf>
    <xf numFmtId="0" fontId="31" fillId="0" borderId="2" xfId="16" applyFont="1" applyAlignment="1" applyProtection="1">
      <alignment horizontal="center" wrapText="1"/>
    </xf>
    <xf numFmtId="0" fontId="31" fillId="0" borderId="2" xfId="16" applyFont="1" applyAlignment="1" applyProtection="1">
      <alignment horizontal="right" wrapText="1"/>
    </xf>
    <xf numFmtId="0" fontId="64" fillId="0" borderId="2" xfId="15" applyFont="1" applyAlignment="1" applyProtection="1">
      <alignment vertical="top"/>
    </xf>
    <xf numFmtId="4" fontId="31" fillId="0" borderId="2" xfId="27" applyNumberFormat="1" applyAlignment="1" applyProtection="1">
      <alignment horizontal="right"/>
    </xf>
    <xf numFmtId="0" fontId="31" fillId="0" borderId="2" xfId="16" applyFont="1" applyAlignment="1" applyProtection="1">
      <alignment horizontal="right" vertical="top" wrapText="1"/>
    </xf>
    <xf numFmtId="0" fontId="61" fillId="0" borderId="2" xfId="16" applyFont="1" applyAlignment="1" applyProtection="1">
      <alignment horizontal="center"/>
    </xf>
    <xf numFmtId="0" fontId="61" fillId="0" borderId="2" xfId="16" applyFont="1" applyProtection="1"/>
    <xf numFmtId="0" fontId="31" fillId="0" borderId="2" xfId="12" applyNumberFormat="1" applyFont="1" applyFill="1" applyBorder="1" applyAlignment="1" applyProtection="1">
      <alignment horizontal="center"/>
    </xf>
    <xf numFmtId="1" fontId="31" fillId="0" borderId="2" xfId="12" applyNumberFormat="1" applyFont="1" applyFill="1" applyBorder="1" applyAlignment="1" applyProtection="1">
      <alignment horizontal="right" wrapText="1"/>
    </xf>
    <xf numFmtId="49" fontId="31" fillId="0" borderId="2" xfId="20" applyNumberFormat="1" applyFont="1" applyAlignment="1" applyProtection="1">
      <alignment horizontal="left" vertical="top"/>
    </xf>
    <xf numFmtId="0" fontId="31" fillId="0" borderId="2" xfId="12" quotePrefix="1" applyNumberFormat="1" applyFont="1" applyFill="1" applyBorder="1" applyAlignment="1" applyProtection="1">
      <alignment horizontal="left" vertical="top" wrapText="1"/>
    </xf>
    <xf numFmtId="0" fontId="31" fillId="0" borderId="2" xfId="15" applyAlignment="1" applyProtection="1">
      <alignment horizontal="center"/>
    </xf>
    <xf numFmtId="0" fontId="31" fillId="0" borderId="2" xfId="16" applyFont="1" applyAlignment="1" applyProtection="1">
      <alignment horizontal="right"/>
    </xf>
    <xf numFmtId="3" fontId="31" fillId="0" borderId="2" xfId="19" applyNumberFormat="1" applyFont="1" applyBorder="1" applyAlignment="1" applyProtection="1">
      <alignment horizontal="right" vertical="top"/>
    </xf>
    <xf numFmtId="2" fontId="31" fillId="0" borderId="2" xfId="16" applyNumberFormat="1" applyFont="1" applyAlignment="1" applyProtection="1">
      <alignment vertical="top"/>
    </xf>
    <xf numFmtId="0" fontId="31" fillId="0" borderId="2" xfId="16" applyFont="1" applyAlignment="1" applyProtection="1">
      <alignment vertical="top"/>
    </xf>
    <xf numFmtId="179" fontId="73" fillId="0" borderId="8" xfId="28" applyNumberFormat="1" applyFont="1" applyBorder="1" applyAlignment="1" applyProtection="1">
      <alignment horizontal="right"/>
      <protection locked="0"/>
    </xf>
    <xf numFmtId="0" fontId="73" fillId="0" borderId="8" xfId="28" applyFont="1" applyBorder="1" applyProtection="1">
      <protection locked="0"/>
    </xf>
    <xf numFmtId="0" fontId="73" fillId="0" borderId="2" xfId="28" applyFont="1" applyProtection="1">
      <protection locked="0"/>
    </xf>
    <xf numFmtId="179" fontId="75" fillId="0" borderId="2" xfId="28" applyNumberFormat="1" applyFont="1" applyAlignment="1" applyProtection="1">
      <alignment horizontal="center"/>
      <protection locked="0"/>
    </xf>
    <xf numFmtId="0" fontId="75" fillId="0" borderId="2" xfId="28" applyFont="1" applyAlignment="1" applyProtection="1">
      <alignment horizontal="center"/>
      <protection locked="0"/>
    </xf>
    <xf numFmtId="0" fontId="75" fillId="0" borderId="2" xfId="28" applyFont="1" applyAlignment="1" applyProtection="1">
      <alignment horizontal="center"/>
      <protection locked="0"/>
    </xf>
    <xf numFmtId="0" fontId="75" fillId="0" borderId="2" xfId="28" applyFont="1" applyProtection="1">
      <protection locked="0"/>
    </xf>
    <xf numFmtId="179" fontId="79" fillId="0" borderId="5" xfId="28" applyNumberFormat="1" applyFont="1" applyBorder="1" applyAlignment="1" applyProtection="1">
      <alignment horizontal="right"/>
      <protection locked="0"/>
    </xf>
    <xf numFmtId="0" fontId="79" fillId="0" borderId="5" xfId="28" applyFont="1" applyBorder="1" applyAlignment="1" applyProtection="1">
      <alignment horizontal="center"/>
      <protection locked="0"/>
    </xf>
    <xf numFmtId="0" fontId="79" fillId="0" borderId="5" xfId="28" applyFont="1" applyBorder="1" applyProtection="1">
      <protection locked="0"/>
    </xf>
    <xf numFmtId="0" fontId="75" fillId="0" borderId="5" xfId="28" applyFont="1" applyBorder="1" applyAlignment="1" applyProtection="1">
      <alignment horizontal="center"/>
      <protection locked="0"/>
    </xf>
    <xf numFmtId="0" fontId="75" fillId="0" borderId="8" xfId="28" applyFont="1" applyBorder="1" applyAlignment="1" applyProtection="1">
      <alignment horizontal="left" vertical="center" wrapText="1"/>
      <protection locked="0"/>
    </xf>
    <xf numFmtId="0" fontId="73" fillId="0" borderId="2" xfId="28" applyFont="1" applyAlignment="1" applyProtection="1">
      <alignment horizontal="left"/>
      <protection locked="0"/>
    </xf>
    <xf numFmtId="0" fontId="86" fillId="0" borderId="2" xfId="17" applyFont="1" applyAlignment="1" applyProtection="1">
      <alignment horizontal="left" vertical="top" wrapText="1"/>
      <protection locked="0"/>
    </xf>
    <xf numFmtId="0" fontId="75" fillId="0" borderId="3" xfId="28" applyFont="1" applyBorder="1" applyAlignment="1" applyProtection="1">
      <alignment horizontal="left" vertical="center" wrapText="1"/>
      <protection locked="0"/>
    </xf>
    <xf numFmtId="179" fontId="75" fillId="0" borderId="3" xfId="28" applyNumberFormat="1" applyFont="1" applyBorder="1" applyAlignment="1" applyProtection="1">
      <alignment horizontal="right"/>
      <protection locked="0"/>
    </xf>
    <xf numFmtId="0" fontId="75" fillId="0" borderId="3" xfId="28" applyFont="1" applyBorder="1" applyAlignment="1" applyProtection="1">
      <alignment vertical="top"/>
      <protection locked="0"/>
    </xf>
    <xf numFmtId="0" fontId="75" fillId="0" borderId="3" xfId="28" applyFont="1" applyBorder="1" applyProtection="1">
      <protection locked="0"/>
    </xf>
    <xf numFmtId="0" fontId="83" fillId="0" borderId="2" xfId="17" applyFont="1" applyAlignment="1" applyProtection="1">
      <alignment vertical="top" wrapText="1"/>
      <protection locked="0"/>
    </xf>
    <xf numFmtId="179" fontId="75" fillId="0" borderId="2" xfId="28" applyNumberFormat="1" applyFont="1" applyAlignment="1" applyProtection="1">
      <alignment horizontal="right"/>
      <protection locked="0"/>
    </xf>
    <xf numFmtId="0" fontId="86" fillId="0" borderId="2" xfId="17" applyFont="1" applyAlignment="1" applyProtection="1">
      <alignment vertical="top" wrapText="1"/>
      <protection locked="0"/>
    </xf>
    <xf numFmtId="179" fontId="73" fillId="0" borderId="2" xfId="28" applyNumberFormat="1" applyFont="1" applyAlignment="1" applyProtection="1">
      <alignment horizontal="right"/>
      <protection locked="0"/>
    </xf>
    <xf numFmtId="4" fontId="73" fillId="0" borderId="2" xfId="28" applyNumberFormat="1" applyFont="1" applyAlignment="1" applyProtection="1">
      <alignment horizontal="right"/>
      <protection locked="0"/>
    </xf>
    <xf numFmtId="4" fontId="82" fillId="0" borderId="2" xfId="28" applyNumberFormat="1" applyFont="1" applyAlignment="1" applyProtection="1">
      <alignment horizontal="right"/>
      <protection locked="0"/>
    </xf>
    <xf numFmtId="4" fontId="84" fillId="0" borderId="2" xfId="28" applyNumberFormat="1" applyFont="1" applyAlignment="1" applyProtection="1">
      <alignment horizontal="right"/>
      <protection locked="0"/>
    </xf>
    <xf numFmtId="4" fontId="75" fillId="0" borderId="4" xfId="28" applyNumberFormat="1" applyFont="1" applyBorder="1" applyAlignment="1" applyProtection="1">
      <alignment horizontal="right"/>
      <protection locked="0"/>
    </xf>
    <xf numFmtId="2" fontId="75" fillId="0" borderId="3" xfId="28" applyNumberFormat="1" applyFont="1" applyBorder="1" applyProtection="1">
      <protection locked="0"/>
    </xf>
    <xf numFmtId="0" fontId="73" fillId="0" borderId="2" xfId="17" applyFont="1" applyAlignment="1" applyProtection="1">
      <alignment vertical="top" wrapText="1"/>
      <protection locked="0"/>
    </xf>
    <xf numFmtId="2" fontId="75" fillId="0" borderId="2" xfId="28" applyNumberFormat="1" applyFont="1" applyProtection="1">
      <protection locked="0"/>
    </xf>
    <xf numFmtId="0" fontId="73" fillId="0" borderId="2" xfId="28" quotePrefix="1" applyFont="1" applyAlignment="1" applyProtection="1">
      <alignment horizontal="left"/>
      <protection locked="0"/>
    </xf>
    <xf numFmtId="0" fontId="79" fillId="0" borderId="2" xfId="28" applyFont="1" applyProtection="1">
      <protection locked="0"/>
    </xf>
    <xf numFmtId="4" fontId="75" fillId="0" borderId="2" xfId="28" applyNumberFormat="1" applyFont="1" applyAlignment="1" applyProtection="1">
      <alignment horizontal="right"/>
      <protection locked="0"/>
    </xf>
    <xf numFmtId="0" fontId="75" fillId="0" borderId="2" xfId="28" quotePrefix="1" applyFont="1" applyAlignment="1" applyProtection="1">
      <alignment horizontal="left"/>
      <protection locked="0"/>
    </xf>
    <xf numFmtId="4" fontId="73" fillId="0" borderId="2" xfId="28" applyNumberFormat="1" applyFont="1" applyAlignment="1" applyProtection="1">
      <alignment horizontal="center"/>
      <protection locked="0"/>
    </xf>
    <xf numFmtId="179" fontId="79" fillId="0" borderId="2" xfId="28" applyNumberFormat="1" applyFont="1" applyAlignment="1" applyProtection="1">
      <alignment horizontal="right"/>
      <protection locked="0"/>
    </xf>
    <xf numFmtId="0" fontId="80" fillId="0" borderId="2" xfId="28" quotePrefix="1" applyFont="1" applyAlignment="1" applyProtection="1">
      <alignment horizontal="left"/>
      <protection locked="0"/>
    </xf>
    <xf numFmtId="179" fontId="80" fillId="0" borderId="2" xfId="28" applyNumberFormat="1" applyFont="1" applyAlignment="1" applyProtection="1">
      <alignment horizontal="right"/>
      <protection locked="0"/>
    </xf>
    <xf numFmtId="0" fontId="80" fillId="0" borderId="2" xfId="28" applyFont="1" applyAlignment="1" applyProtection="1">
      <alignment horizontal="left"/>
      <protection locked="0"/>
    </xf>
    <xf numFmtId="179" fontId="73" fillId="0" borderId="2" xfId="28" applyNumberFormat="1" applyFont="1" applyAlignment="1" applyProtection="1">
      <alignment horizontal="right"/>
    </xf>
    <xf numFmtId="0" fontId="73" fillId="0" borderId="2" xfId="28" applyFont="1" applyAlignment="1" applyProtection="1">
      <alignment vertical="center" wrapText="1"/>
    </xf>
    <xf numFmtId="0" fontId="73" fillId="0" borderId="2" xfId="28" applyFont="1" applyProtection="1"/>
    <xf numFmtId="0" fontId="73" fillId="0" borderId="2" xfId="28" quotePrefix="1" applyFont="1" applyAlignment="1" applyProtection="1">
      <alignment vertical="center" wrapText="1"/>
    </xf>
    <xf numFmtId="0" fontId="73" fillId="0" borderId="2" xfId="28" applyFont="1" applyAlignment="1" applyProtection="1">
      <alignment wrapText="1"/>
    </xf>
    <xf numFmtId="0" fontId="83" fillId="0" borderId="2" xfId="28" quotePrefix="1" applyFont="1" applyAlignment="1" applyProtection="1">
      <alignment wrapText="1"/>
    </xf>
    <xf numFmtId="0" fontId="83" fillId="0" borderId="2" xfId="28" applyFont="1" applyProtection="1"/>
    <xf numFmtId="0" fontId="83" fillId="0" borderId="2" xfId="28" quotePrefix="1" applyFont="1" applyProtection="1"/>
    <xf numFmtId="0" fontId="83" fillId="0" borderId="2" xfId="28" quotePrefix="1" applyFont="1" applyAlignment="1" applyProtection="1">
      <alignment vertical="center" wrapText="1"/>
    </xf>
    <xf numFmtId="0" fontId="73" fillId="0" borderId="2" xfId="28" quotePrefix="1" applyFont="1" applyProtection="1"/>
    <xf numFmtId="179" fontId="73" fillId="0" borderId="2" xfId="28" applyNumberFormat="1" applyFont="1" applyProtection="1"/>
    <xf numFmtId="0" fontId="73" fillId="0" borderId="2" xfId="28" quotePrefix="1" applyFont="1" applyAlignment="1" applyProtection="1">
      <alignment wrapText="1"/>
    </xf>
    <xf numFmtId="0" fontId="73" fillId="0" borderId="2" xfId="28" quotePrefix="1" applyFont="1" applyAlignment="1" applyProtection="1">
      <alignment horizontal="left" wrapText="1"/>
    </xf>
    <xf numFmtId="179" fontId="81" fillId="0" borderId="2" xfId="28" applyNumberFormat="1" applyFont="1" applyAlignment="1" applyProtection="1">
      <alignment horizontal="right"/>
    </xf>
    <xf numFmtId="0" fontId="81" fillId="0" borderId="2" xfId="28" applyFont="1" applyProtection="1"/>
    <xf numFmtId="9" fontId="81" fillId="0" borderId="2" xfId="28" applyNumberFormat="1" applyFont="1" applyAlignment="1" applyProtection="1">
      <alignment horizontal="center"/>
    </xf>
    <xf numFmtId="0" fontId="75" fillId="0" borderId="4" xfId="28" applyFont="1" applyBorder="1" applyProtection="1"/>
    <xf numFmtId="0" fontId="73" fillId="0" borderId="4" xfId="28" applyFont="1" applyBorder="1" applyProtection="1"/>
    <xf numFmtId="0" fontId="73" fillId="0" borderId="2" xfId="28" applyFont="1" applyAlignment="1" applyProtection="1">
      <alignment horizontal="left"/>
    </xf>
    <xf numFmtId="179" fontId="75" fillId="0" borderId="3" xfId="28" applyNumberFormat="1" applyFont="1" applyBorder="1" applyAlignment="1" applyProtection="1">
      <alignment horizontal="right"/>
    </xf>
    <xf numFmtId="0" fontId="75" fillId="0" borderId="3" xfId="28" applyFont="1" applyBorder="1" applyAlignment="1" applyProtection="1">
      <alignment vertical="top"/>
    </xf>
    <xf numFmtId="0" fontId="75" fillId="0" borderId="3" xfId="28" applyFont="1" applyBorder="1" applyProtection="1"/>
    <xf numFmtId="179" fontId="75" fillId="0" borderId="2" xfId="28" applyNumberFormat="1" applyFont="1" applyAlignment="1" applyProtection="1">
      <alignment horizontal="right"/>
    </xf>
    <xf numFmtId="0" fontId="75" fillId="0" borderId="2" xfId="28" applyFont="1" applyAlignment="1" applyProtection="1">
      <alignment vertical="top"/>
    </xf>
    <xf numFmtId="0" fontId="75" fillId="0" borderId="2" xfId="28" applyFont="1" applyProtection="1"/>
    <xf numFmtId="0" fontId="75" fillId="0" borderId="4" xfId="28" applyFont="1" applyBorder="1" applyAlignment="1" applyProtection="1">
      <alignment vertical="top"/>
    </xf>
    <xf numFmtId="0" fontId="35" fillId="0" borderId="2" xfId="8" applyFont="1" applyAlignment="1" applyProtection="1">
      <alignment horizontal="center" vertical="top"/>
      <protection locked="0"/>
    </xf>
    <xf numFmtId="2" fontId="35" fillId="0" borderId="2" xfId="8" applyNumberFormat="1" applyFont="1" applyAlignment="1" applyProtection="1">
      <alignment horizontal="center" vertical="top"/>
      <protection locked="0"/>
    </xf>
    <xf numFmtId="44" fontId="35" fillId="0" borderId="2" xfId="8" applyNumberFormat="1" applyFont="1" applyAlignment="1" applyProtection="1">
      <alignment horizontal="center" vertical="top"/>
      <protection locked="0"/>
    </xf>
    <xf numFmtId="0" fontId="29" fillId="0" borderId="2" xfId="8" applyFont="1" applyProtection="1">
      <protection locked="0"/>
    </xf>
    <xf numFmtId="44" fontId="42" fillId="0" borderId="4" xfId="8" applyNumberFormat="1" applyFont="1" applyBorder="1" applyAlignment="1" applyProtection="1">
      <alignment horizontal="center" vertical="top"/>
      <protection locked="0"/>
    </xf>
    <xf numFmtId="0" fontId="42" fillId="0" borderId="2" xfId="8" applyFont="1" applyProtection="1">
      <protection locked="0"/>
    </xf>
    <xf numFmtId="0" fontId="35" fillId="0" borderId="2" xfId="8" applyFont="1" applyProtection="1">
      <protection locked="0"/>
    </xf>
    <xf numFmtId="0" fontId="41" fillId="0" borderId="6" xfId="8" applyFont="1" applyBorder="1" applyAlignment="1" applyProtection="1">
      <alignment horizontal="center" vertical="top"/>
      <protection locked="0"/>
    </xf>
    <xf numFmtId="44" fontId="35" fillId="0" borderId="2" xfId="8" applyNumberFormat="1" applyFont="1" applyAlignment="1" applyProtection="1">
      <alignment horizontal="center" vertical="center"/>
      <protection locked="0"/>
    </xf>
    <xf numFmtId="44" fontId="41" fillId="0" borderId="4" xfId="8" applyNumberFormat="1" applyFont="1" applyBorder="1" applyAlignment="1" applyProtection="1">
      <alignment horizontal="center" vertical="top"/>
      <protection locked="0"/>
    </xf>
    <xf numFmtId="0" fontId="1" fillId="0" borderId="2" xfId="8" applyProtection="1">
      <protection locked="0"/>
    </xf>
    <xf numFmtId="2" fontId="42" fillId="0" borderId="4" xfId="8" applyNumberFormat="1" applyFont="1" applyBorder="1" applyAlignment="1" applyProtection="1">
      <alignment horizontal="center" vertical="top"/>
    </xf>
    <xf numFmtId="2" fontId="35" fillId="0" borderId="2" xfId="8" applyNumberFormat="1" applyFont="1" applyAlignment="1" applyProtection="1">
      <alignment horizontal="center" vertical="top" wrapText="1"/>
    </xf>
    <xf numFmtId="2" fontId="41" fillId="0" borderId="3" xfId="8" applyNumberFormat="1" applyFont="1" applyBorder="1" applyAlignment="1" applyProtection="1">
      <alignment horizontal="center" vertical="top"/>
    </xf>
    <xf numFmtId="2" fontId="41" fillId="0" borderId="4" xfId="8" applyNumberFormat="1" applyFont="1" applyBorder="1" applyAlignment="1" applyProtection="1">
      <alignment horizontal="center" vertical="top"/>
    </xf>
    <xf numFmtId="2" fontId="1" fillId="0" borderId="2" xfId="8" applyNumberFormat="1" applyProtection="1"/>
    <xf numFmtId="44" fontId="35" fillId="0" borderId="2" xfId="9" applyNumberFormat="1" applyFont="1" applyAlignment="1" applyProtection="1">
      <alignment horizontal="center" vertical="top"/>
      <protection locked="0"/>
    </xf>
    <xf numFmtId="44" fontId="42" fillId="0" borderId="2" xfId="8" applyNumberFormat="1" applyFont="1" applyProtection="1">
      <protection locked="0"/>
    </xf>
    <xf numFmtId="0" fontId="47" fillId="0" borderId="2" xfId="8" applyFont="1" applyProtection="1">
      <protection locked="0"/>
    </xf>
    <xf numFmtId="44" fontId="41" fillId="0" borderId="5" xfId="8" applyNumberFormat="1" applyFont="1" applyBorder="1" applyAlignment="1" applyProtection="1">
      <alignment horizontal="center"/>
      <protection locked="0"/>
    </xf>
    <xf numFmtId="0" fontId="29" fillId="0" borderId="5" xfId="8" applyFont="1" applyBorder="1" applyProtection="1">
      <protection locked="0"/>
    </xf>
    <xf numFmtId="0" fontId="35" fillId="0" borderId="4" xfId="8" applyFont="1" applyBorder="1" applyProtection="1">
      <protection locked="0"/>
    </xf>
    <xf numFmtId="44" fontId="35" fillId="0" borderId="2" xfId="8" applyNumberFormat="1" applyFont="1" applyProtection="1">
      <protection locked="0"/>
    </xf>
    <xf numFmtId="44" fontId="41" fillId="0" borderId="6" xfId="8" applyNumberFormat="1" applyFont="1" applyBorder="1" applyAlignment="1" applyProtection="1">
      <alignment horizontal="center"/>
      <protection locked="0"/>
    </xf>
    <xf numFmtId="44" fontId="41" fillId="0" borderId="2" xfId="8" applyNumberFormat="1" applyFont="1" applyAlignment="1" applyProtection="1">
      <alignment horizontal="center"/>
      <protection locked="0"/>
    </xf>
    <xf numFmtId="44" fontId="41" fillId="0" borderId="2" xfId="8" applyNumberFormat="1" applyFont="1" applyProtection="1">
      <protection locked="0"/>
    </xf>
    <xf numFmtId="0" fontId="46" fillId="0" borderId="2" xfId="8" applyFont="1" applyProtection="1">
      <protection locked="0"/>
    </xf>
    <xf numFmtId="0" fontId="41" fillId="0" borderId="4" xfId="8" applyFont="1" applyBorder="1" applyProtection="1">
      <protection locked="0"/>
    </xf>
    <xf numFmtId="0" fontId="42" fillId="0" borderId="2" xfId="8" applyFont="1" applyAlignment="1" applyProtection="1">
      <alignment horizontal="left" vertical="top"/>
    </xf>
    <xf numFmtId="0" fontId="43" fillId="0" borderId="2" xfId="8" applyFont="1" applyAlignment="1" applyProtection="1">
      <alignment vertical="top" wrapText="1"/>
    </xf>
    <xf numFmtId="0" fontId="43" fillId="0" borderId="2" xfId="8" applyFont="1" applyAlignment="1" applyProtection="1">
      <alignment vertical="top"/>
    </xf>
    <xf numFmtId="0" fontId="35" fillId="0" borderId="5" xfId="8" applyFont="1" applyBorder="1" applyAlignment="1" applyProtection="1">
      <alignment horizontal="center" vertical="top" wrapText="1"/>
    </xf>
    <xf numFmtId="0" fontId="35" fillId="0" borderId="5" xfId="8" applyFont="1" applyBorder="1" applyAlignment="1" applyProtection="1">
      <alignment vertical="top" wrapText="1"/>
    </xf>
    <xf numFmtId="1" fontId="35" fillId="0" borderId="5" xfId="8" applyNumberFormat="1" applyFont="1" applyBorder="1" applyAlignment="1" applyProtection="1">
      <alignment horizontal="center" vertical="top"/>
    </xf>
    <xf numFmtId="49" fontId="35" fillId="0" borderId="2" xfId="8" applyNumberFormat="1" applyFont="1" applyAlignment="1" applyProtection="1">
      <alignment vertical="top" wrapText="1"/>
    </xf>
    <xf numFmtId="1" fontId="35" fillId="0" borderId="2" xfId="8" applyNumberFormat="1" applyFont="1" applyAlignment="1" applyProtection="1">
      <alignment horizontal="center" vertical="top"/>
    </xf>
    <xf numFmtId="49" fontId="41" fillId="0" borderId="7" xfId="8" applyNumberFormat="1" applyFont="1" applyBorder="1" applyAlignment="1" applyProtection="1">
      <alignment vertical="top" wrapText="1"/>
    </xf>
    <xf numFmtId="1" fontId="41" fillId="0" borderId="3" xfId="8" applyNumberFormat="1" applyFont="1" applyBorder="1" applyAlignment="1" applyProtection="1">
      <alignment horizontal="center" vertical="top"/>
    </xf>
    <xf numFmtId="49" fontId="41" fillId="0" borderId="2" xfId="8" applyNumberFormat="1" applyFont="1" applyAlignment="1" applyProtection="1">
      <alignment vertical="top" wrapText="1"/>
    </xf>
    <xf numFmtId="0" fontId="41" fillId="0" borderId="2" xfId="8" applyFont="1" applyAlignment="1" applyProtection="1">
      <alignment horizontal="center" vertical="top"/>
    </xf>
    <xf numFmtId="1" fontId="41" fillId="0" borderId="2" xfId="8" applyNumberFormat="1" applyFont="1" applyAlignment="1" applyProtection="1">
      <alignment horizontal="center" vertical="top"/>
    </xf>
    <xf numFmtId="0" fontId="41" fillId="0" borderId="2" xfId="8" applyFont="1" applyAlignment="1" applyProtection="1">
      <alignment vertical="top" wrapText="1"/>
    </xf>
    <xf numFmtId="0" fontId="35" fillId="0" borderId="2" xfId="8" applyFont="1" applyAlignment="1" applyProtection="1">
      <alignment vertical="top" wrapText="1"/>
    </xf>
    <xf numFmtId="0" fontId="45" fillId="0" borderId="2" xfId="8" applyFont="1" applyAlignment="1" applyProtection="1">
      <alignment horizontal="center" vertical="top"/>
    </xf>
    <xf numFmtId="0" fontId="45" fillId="0" borderId="2" xfId="8" applyFont="1" applyAlignment="1" applyProtection="1">
      <alignment horizontal="left" vertical="top" wrapText="1"/>
    </xf>
    <xf numFmtId="3" fontId="45" fillId="0" borderId="2" xfId="8" applyNumberFormat="1" applyFont="1" applyAlignment="1" applyProtection="1">
      <alignment horizontal="center" vertical="top"/>
    </xf>
    <xf numFmtId="0" fontId="35" fillId="0" borderId="2" xfId="8" applyFont="1" applyAlignment="1" applyProtection="1">
      <alignment horizontal="left" vertical="top" wrapText="1"/>
    </xf>
    <xf numFmtId="0" fontId="43" fillId="0" borderId="2" xfId="8" applyFont="1" applyAlignment="1" applyProtection="1">
      <alignment vertical="top"/>
    </xf>
    <xf numFmtId="0" fontId="35" fillId="0" borderId="2" xfId="8" quotePrefix="1" applyFont="1" applyAlignment="1" applyProtection="1">
      <alignment horizontal="left" vertical="top" wrapText="1"/>
    </xf>
    <xf numFmtId="0" fontId="0" fillId="0" borderId="0" xfId="0" applyFont="1" applyAlignment="1" applyProtection="1">
      <alignment vertical="top"/>
      <protection locked="0"/>
    </xf>
    <xf numFmtId="0" fontId="0" fillId="0" borderId="0" xfId="0" applyFont="1" applyAlignment="1" applyProtection="1">
      <protection locked="0"/>
    </xf>
    <xf numFmtId="4" fontId="0" fillId="0" borderId="0" xfId="0" applyNumberFormat="1" applyFont="1" applyAlignment="1" applyProtection="1">
      <alignment horizontal="center"/>
      <protection locked="0"/>
    </xf>
    <xf numFmtId="4" fontId="0" fillId="0" borderId="0" xfId="0" applyNumberFormat="1" applyFont="1" applyProtection="1">
      <protection locked="0"/>
    </xf>
    <xf numFmtId="4" fontId="2" fillId="0" borderId="0" xfId="0" applyNumberFormat="1" applyFont="1" applyAlignment="1" applyProtection="1">
      <alignment horizontal="right"/>
      <protection locked="0"/>
    </xf>
    <xf numFmtId="0" fontId="2" fillId="0" borderId="0" xfId="0" applyFont="1" applyProtection="1">
      <protection locked="0"/>
    </xf>
    <xf numFmtId="0" fontId="3" fillId="0" borderId="0" xfId="0" applyFont="1" applyProtection="1">
      <protection locked="0"/>
    </xf>
    <xf numFmtId="4" fontId="3" fillId="0" borderId="0" xfId="0" applyNumberFormat="1" applyFont="1" applyAlignment="1" applyProtection="1">
      <alignment horizontal="center"/>
      <protection locked="0"/>
    </xf>
    <xf numFmtId="0" fontId="4" fillId="0" borderId="0" xfId="0" applyFont="1" applyAlignment="1" applyProtection="1">
      <alignment horizontal="left"/>
      <protection locked="0"/>
    </xf>
    <xf numFmtId="0" fontId="5" fillId="0" borderId="0" xfId="0" applyFont="1" applyProtection="1">
      <protection locked="0"/>
    </xf>
    <xf numFmtId="4" fontId="5" fillId="0" borderId="0" xfId="0" applyNumberFormat="1" applyFont="1" applyAlignment="1" applyProtection="1">
      <alignment horizontal="left"/>
      <protection locked="0"/>
    </xf>
    <xf numFmtId="4" fontId="6" fillId="0" borderId="0" xfId="0" applyNumberFormat="1" applyFont="1" applyProtection="1">
      <protection locked="0"/>
    </xf>
    <xf numFmtId="4" fontId="6" fillId="0" borderId="0" xfId="0" applyNumberFormat="1" applyFont="1" applyAlignment="1" applyProtection="1">
      <alignment horizontal="right"/>
      <protection locked="0"/>
    </xf>
    <xf numFmtId="0" fontId="6" fillId="0" borderId="0" xfId="0" applyFont="1" applyProtection="1">
      <protection locked="0"/>
    </xf>
    <xf numFmtId="0" fontId="7" fillId="0" borderId="0" xfId="0" applyFont="1" applyProtection="1">
      <protection locked="0"/>
    </xf>
    <xf numFmtId="0" fontId="5" fillId="0" borderId="0" xfId="0" applyFont="1" applyAlignment="1" applyProtection="1">
      <alignment vertical="top"/>
      <protection locked="0"/>
    </xf>
    <xf numFmtId="0" fontId="7" fillId="0" borderId="0" xfId="0" applyFont="1" applyAlignment="1" applyProtection="1">
      <alignment horizontal="center"/>
      <protection locked="0"/>
    </xf>
    <xf numFmtId="4" fontId="7" fillId="0" borderId="0" xfId="0" applyNumberFormat="1" applyFont="1" applyAlignment="1" applyProtection="1">
      <alignment horizontal="left"/>
      <protection locked="0"/>
    </xf>
    <xf numFmtId="4" fontId="0" fillId="0" borderId="0" xfId="0" applyNumberFormat="1" applyFont="1" applyAlignment="1" applyProtection="1">
      <alignment horizontal="left"/>
      <protection locked="0"/>
    </xf>
    <xf numFmtId="4" fontId="8" fillId="0" borderId="0" xfId="0" applyNumberFormat="1" applyFont="1" applyAlignment="1" applyProtection="1">
      <alignment horizontal="left"/>
      <protection locked="0"/>
    </xf>
    <xf numFmtId="0" fontId="28" fillId="0" borderId="0" xfId="0" applyFont="1" applyProtection="1">
      <protection locked="0"/>
    </xf>
    <xf numFmtId="4" fontId="2" fillId="0" borderId="0" xfId="0" applyNumberFormat="1" applyFont="1" applyProtection="1">
      <protection locked="0"/>
    </xf>
    <xf numFmtId="4" fontId="3" fillId="0" borderId="0" xfId="0" applyNumberFormat="1" applyFont="1" applyProtection="1">
      <protection locked="0"/>
    </xf>
    <xf numFmtId="4" fontId="3" fillId="0" borderId="3" xfId="0" applyNumberFormat="1" applyFont="1" applyBorder="1" applyProtection="1">
      <protection locked="0"/>
    </xf>
    <xf numFmtId="4" fontId="3" fillId="0" borderId="1" xfId="0" applyNumberFormat="1" applyFont="1" applyBorder="1" applyProtection="1">
      <protection locked="0"/>
    </xf>
    <xf numFmtId="4" fontId="3" fillId="0" borderId="2" xfId="0" applyNumberFormat="1" applyFont="1" applyBorder="1" applyProtection="1">
      <protection locked="0"/>
    </xf>
    <xf numFmtId="4" fontId="3" fillId="0" borderId="4" xfId="0" applyNumberFormat="1" applyFont="1" applyBorder="1" applyProtection="1">
      <protection locked="0"/>
    </xf>
    <xf numFmtId="0" fontId="0" fillId="0" borderId="0" xfId="0" applyFont="1" applyFill="1" applyAlignment="1" applyProtection="1">
      <protection locked="0"/>
    </xf>
    <xf numFmtId="4" fontId="38" fillId="0" borderId="2" xfId="6" applyNumberFormat="1" applyFont="1" applyFill="1" applyAlignment="1" applyProtection="1">
      <alignment horizontal="right"/>
      <protection locked="0"/>
    </xf>
    <xf numFmtId="4" fontId="38" fillId="0" borderId="3" xfId="6" applyNumberFormat="1" applyFont="1" applyFill="1" applyBorder="1" applyAlignment="1" applyProtection="1">
      <alignment horizontal="right"/>
      <protection locked="0"/>
    </xf>
    <xf numFmtId="0" fontId="33" fillId="0" borderId="0" xfId="0" applyFont="1" applyAlignment="1" applyProtection="1">
      <protection locked="0"/>
    </xf>
    <xf numFmtId="4" fontId="38" fillId="0" borderId="4" xfId="6" applyNumberFormat="1" applyFont="1" applyFill="1" applyBorder="1" applyAlignment="1" applyProtection="1">
      <alignment horizontal="right"/>
      <protection locked="0"/>
    </xf>
    <xf numFmtId="0" fontId="2" fillId="0" borderId="0" xfId="0" applyFont="1" applyAlignment="1" applyProtection="1">
      <alignment vertical="top"/>
    </xf>
    <xf numFmtId="0" fontId="9" fillId="0" borderId="0" xfId="0" applyFont="1" applyProtection="1"/>
    <xf numFmtId="4" fontId="2" fillId="0" borderId="0" xfId="0" applyNumberFormat="1" applyFont="1" applyAlignment="1" applyProtection="1">
      <alignment horizontal="center"/>
    </xf>
    <xf numFmtId="4" fontId="2" fillId="0" borderId="0" xfId="0" applyNumberFormat="1" applyFont="1" applyProtection="1"/>
    <xf numFmtId="0" fontId="3" fillId="0" borderId="0" xfId="0" applyFont="1" applyAlignment="1" applyProtection="1">
      <alignment vertical="top"/>
    </xf>
    <xf numFmtId="0" fontId="3" fillId="0" borderId="0" xfId="0" applyFont="1" applyProtection="1"/>
    <xf numFmtId="4" fontId="3" fillId="0" borderId="0" xfId="0" applyNumberFormat="1" applyFont="1" applyAlignment="1" applyProtection="1">
      <alignment horizontal="center"/>
    </xf>
    <xf numFmtId="4" fontId="3" fillId="0" borderId="0" xfId="0" applyNumberFormat="1" applyFont="1" applyProtection="1"/>
    <xf numFmtId="0" fontId="3" fillId="0" borderId="3" xfId="0" applyFont="1" applyBorder="1" applyProtection="1"/>
    <xf numFmtId="4" fontId="3" fillId="0" borderId="3" xfId="0" applyNumberFormat="1" applyFont="1" applyBorder="1" applyAlignment="1" applyProtection="1">
      <alignment horizontal="center"/>
    </xf>
    <xf numFmtId="4" fontId="3" fillId="0" borderId="3" xfId="0" applyNumberFormat="1" applyFont="1" applyBorder="1" applyProtection="1"/>
    <xf numFmtId="0" fontId="3" fillId="0" borderId="1" xfId="0" applyFont="1" applyBorder="1" applyProtection="1"/>
    <xf numFmtId="4" fontId="3" fillId="0" borderId="1" xfId="0" applyNumberFormat="1" applyFont="1" applyBorder="1" applyAlignment="1" applyProtection="1">
      <alignment horizontal="center"/>
    </xf>
    <xf numFmtId="4" fontId="3" fillId="0" borderId="1" xfId="0" applyNumberFormat="1" applyFont="1" applyBorder="1" applyProtection="1"/>
    <xf numFmtId="0" fontId="3" fillId="0" borderId="2" xfId="0" applyFont="1" applyBorder="1" applyProtection="1"/>
    <xf numFmtId="4" fontId="3" fillId="0" borderId="2" xfId="0" applyNumberFormat="1" applyFont="1" applyBorder="1" applyAlignment="1" applyProtection="1">
      <alignment horizontal="center"/>
    </xf>
    <xf numFmtId="4" fontId="3" fillId="0" borderId="2" xfId="0" applyNumberFormat="1" applyFont="1" applyBorder="1" applyProtection="1"/>
    <xf numFmtId="0" fontId="3" fillId="0" borderId="4" xfId="0" applyFont="1" applyBorder="1" applyProtection="1"/>
    <xf numFmtId="4" fontId="3" fillId="0" borderId="4" xfId="0" applyNumberFormat="1" applyFont="1" applyBorder="1" applyAlignment="1" applyProtection="1">
      <alignment horizontal="center"/>
    </xf>
    <xf numFmtId="4" fontId="3" fillId="0" borderId="4" xfId="0" applyNumberFormat="1" applyFont="1" applyBorder="1" applyProtection="1"/>
    <xf numFmtId="0" fontId="3" fillId="0" borderId="2" xfId="6" applyFont="1" applyAlignment="1" applyProtection="1">
      <alignment vertical="top"/>
    </xf>
    <xf numFmtId="0" fontId="3" fillId="0" borderId="2" xfId="6" applyFont="1" applyProtection="1"/>
    <xf numFmtId="0" fontId="38" fillId="0" borderId="2" xfId="6" applyFont="1" applyAlignment="1" applyProtection="1">
      <alignment vertical="top"/>
    </xf>
    <xf numFmtId="0" fontId="38" fillId="0" borderId="2" xfId="6" applyFont="1" applyProtection="1"/>
    <xf numFmtId="4" fontId="38" fillId="0" borderId="2" xfId="6" applyNumberFormat="1" applyFont="1" applyFill="1" applyAlignment="1" applyProtection="1">
      <alignment horizontal="center"/>
    </xf>
    <xf numFmtId="4" fontId="38" fillId="0" borderId="2" xfId="6" applyNumberFormat="1" applyFont="1" applyFill="1" applyAlignment="1" applyProtection="1">
      <alignment horizontal="right"/>
    </xf>
    <xf numFmtId="0" fontId="38" fillId="0" borderId="3" xfId="6" applyFont="1" applyBorder="1" applyProtection="1"/>
    <xf numFmtId="4" fontId="38" fillId="0" borderId="3" xfId="6" applyNumberFormat="1" applyFont="1" applyFill="1" applyBorder="1" applyAlignment="1" applyProtection="1">
      <alignment horizontal="center"/>
    </xf>
    <xf numFmtId="4" fontId="38" fillId="0" borderId="3" xfId="6" applyNumberFormat="1" applyFont="1" applyFill="1" applyBorder="1" applyAlignment="1" applyProtection="1">
      <alignment horizontal="right"/>
    </xf>
    <xf numFmtId="0" fontId="2" fillId="0" borderId="2" xfId="6" applyFont="1" applyAlignment="1" applyProtection="1">
      <alignment vertical="top"/>
    </xf>
    <xf numFmtId="0" fontId="7" fillId="0" borderId="2" xfId="6" applyFont="1" applyProtection="1"/>
    <xf numFmtId="4" fontId="33" fillId="0" borderId="2" xfId="6" applyNumberFormat="1" applyFont="1" applyFill="1" applyAlignment="1" applyProtection="1">
      <alignment horizontal="center"/>
    </xf>
    <xf numFmtId="4" fontId="33" fillId="0" borderId="2" xfId="6" applyNumberFormat="1" applyFont="1" applyFill="1" applyAlignment="1" applyProtection="1">
      <alignment horizontal="right"/>
    </xf>
    <xf numFmtId="0" fontId="38" fillId="0" borderId="4" xfId="6" applyFont="1" applyBorder="1" applyProtection="1"/>
    <xf numFmtId="4" fontId="38" fillId="0" borderId="4" xfId="6" applyNumberFormat="1" applyFont="1" applyFill="1" applyBorder="1" applyAlignment="1" applyProtection="1">
      <alignment horizontal="center"/>
    </xf>
    <xf numFmtId="4" fontId="38" fillId="0" borderId="4" xfId="6" applyNumberFormat="1" applyFont="1" applyFill="1" applyBorder="1" applyAlignment="1" applyProtection="1">
      <alignment horizontal="right"/>
    </xf>
    <xf numFmtId="0" fontId="53" fillId="0" borderId="2" xfId="13" applyFont="1" applyAlignment="1" applyProtection="1">
      <alignment horizontal="right"/>
    </xf>
    <xf numFmtId="0" fontId="53" fillId="0" borderId="2" xfId="13" applyFont="1" applyProtection="1"/>
    <xf numFmtId="0" fontId="58" fillId="0" borderId="2" xfId="12" quotePrefix="1" applyNumberFormat="1" applyFont="1" applyFill="1" applyBorder="1" applyAlignment="1" applyProtection="1">
      <alignment horizontal="left" wrapText="1"/>
    </xf>
    <xf numFmtId="0" fontId="58" fillId="2" borderId="2" xfId="12" quotePrefix="1" applyNumberFormat="1" applyFont="1" applyFill="1" applyBorder="1" applyAlignment="1" applyProtection="1">
      <alignment horizontal="left" wrapText="1"/>
    </xf>
    <xf numFmtId="0" fontId="58" fillId="2" borderId="2" xfId="13" applyFont="1" applyFill="1" applyProtection="1"/>
    <xf numFmtId="0" fontId="53" fillId="0" borderId="2" xfId="10" applyFont="1" applyAlignment="1" applyProtection="1">
      <alignment horizontal="center"/>
    </xf>
    <xf numFmtId="0" fontId="53" fillId="0" borderId="2" xfId="10" applyFont="1" applyProtection="1"/>
    <xf numFmtId="0" fontId="54" fillId="0" borderId="2" xfId="13" applyFont="1" applyAlignment="1" applyProtection="1">
      <alignment horizontal="right"/>
    </xf>
    <xf numFmtId="0" fontId="54" fillId="0" borderId="2" xfId="13" applyFont="1" applyProtection="1"/>
    <xf numFmtId="0" fontId="54" fillId="0" borderId="8" xfId="13" applyFont="1" applyBorder="1" applyAlignment="1" applyProtection="1">
      <alignment horizontal="right"/>
    </xf>
    <xf numFmtId="0" fontId="54" fillId="0" borderId="8" xfId="13" applyFont="1" applyBorder="1" applyProtection="1"/>
    <xf numFmtId="0" fontId="57" fillId="0" borderId="2" xfId="13" applyFont="1" applyAlignment="1" applyProtection="1">
      <alignment horizontal="right"/>
    </xf>
    <xf numFmtId="0" fontId="57" fillId="0" borderId="2" xfId="13" applyFont="1" applyProtection="1"/>
    <xf numFmtId="172" fontId="53" fillId="0" borderId="2" xfId="14" applyFont="1" applyFill="1" applyBorder="1" applyAlignment="1" applyProtection="1">
      <alignment horizontal="right"/>
    </xf>
    <xf numFmtId="0" fontId="56" fillId="0" borderId="2" xfId="12" applyNumberFormat="1" applyFont="1" applyBorder="1" applyAlignment="1" applyProtection="1">
      <alignment horizontal="left"/>
    </xf>
    <xf numFmtId="0" fontId="53" fillId="0" borderId="2" xfId="12" applyNumberFormat="1" applyFont="1" applyBorder="1" applyAlignment="1" applyProtection="1">
      <alignment horizontal="left"/>
    </xf>
    <xf numFmtId="0" fontId="75" fillId="0" borderId="2" xfId="28" applyFont="1" applyAlignment="1" applyProtection="1">
      <alignment horizontal="right"/>
      <protection locked="0"/>
    </xf>
    <xf numFmtId="0" fontId="78" fillId="0" borderId="2" xfId="28" applyFont="1" applyAlignment="1" applyProtection="1">
      <alignment horizontal="center"/>
      <protection locked="0"/>
    </xf>
    <xf numFmtId="0" fontId="78" fillId="0" borderId="2" xfId="28" applyFont="1" applyAlignment="1" applyProtection="1">
      <alignment horizontal="right"/>
      <protection locked="0"/>
    </xf>
    <xf numFmtId="0" fontId="78" fillId="0" borderId="2" xfId="28" applyFont="1" applyAlignment="1" applyProtection="1">
      <alignment horizontal="right"/>
      <protection locked="0"/>
    </xf>
    <xf numFmtId="0" fontId="78" fillId="0" borderId="2" xfId="28" quotePrefix="1" applyFont="1" applyAlignment="1" applyProtection="1">
      <alignment horizontal="right"/>
      <protection locked="0"/>
    </xf>
    <xf numFmtId="179" fontId="73" fillId="0" borderId="2" xfId="28" applyNumberFormat="1" applyFont="1" applyAlignment="1" applyProtection="1">
      <alignment horizontal="left" wrapText="1"/>
      <protection locked="0"/>
    </xf>
    <xf numFmtId="0" fontId="76" fillId="6" borderId="2" xfId="28" applyFont="1" applyFill="1" applyAlignment="1" applyProtection="1">
      <alignment horizontal="center" vertical="top" wrapText="1"/>
      <protection locked="0"/>
    </xf>
    <xf numFmtId="179" fontId="75" fillId="6" borderId="2" xfId="28" applyNumberFormat="1" applyFont="1" applyFill="1" applyAlignment="1" applyProtection="1">
      <alignment horizontal="center" vertical="top"/>
      <protection locked="0"/>
    </xf>
    <xf numFmtId="0" fontId="75" fillId="6" borderId="2" xfId="28" applyFont="1" applyFill="1" applyAlignment="1" applyProtection="1">
      <alignment horizontal="center" vertical="top" wrapText="1"/>
      <protection locked="0"/>
    </xf>
    <xf numFmtId="179" fontId="76" fillId="6" borderId="2" xfId="28" applyNumberFormat="1" applyFont="1" applyFill="1" applyAlignment="1" applyProtection="1">
      <alignment horizontal="center" vertical="top"/>
      <protection locked="0"/>
    </xf>
    <xf numFmtId="179" fontId="75" fillId="4" borderId="2" xfId="28" applyNumberFormat="1" applyFont="1" applyFill="1" applyAlignment="1" applyProtection="1">
      <alignment horizontal="center" vertical="top"/>
      <protection locked="0"/>
    </xf>
    <xf numFmtId="0" fontId="75" fillId="4" borderId="2" xfId="28" applyFont="1" applyFill="1" applyAlignment="1" applyProtection="1">
      <alignment horizontal="center" vertical="top" wrapText="1"/>
      <protection locked="0"/>
    </xf>
    <xf numFmtId="0" fontId="75" fillId="5" borderId="2" xfId="28" applyFont="1" applyFill="1" applyAlignment="1" applyProtection="1">
      <alignment horizontal="center" vertical="top" wrapText="1"/>
      <protection locked="0"/>
    </xf>
    <xf numFmtId="4" fontId="75" fillId="5" borderId="2" xfId="28" applyNumberFormat="1" applyFont="1" applyFill="1" applyAlignment="1" applyProtection="1">
      <alignment horizontal="right"/>
      <protection locked="0"/>
    </xf>
    <xf numFmtId="179" fontId="75" fillId="5" borderId="2" xfId="28" applyNumberFormat="1" applyFont="1" applyFill="1" applyAlignment="1" applyProtection="1">
      <alignment horizontal="right" vertical="top"/>
      <protection locked="0"/>
    </xf>
    <xf numFmtId="4" fontId="75" fillId="5" borderId="3" xfId="28" applyNumberFormat="1" applyFont="1" applyFill="1" applyBorder="1" applyAlignment="1" applyProtection="1">
      <alignment horizontal="right" vertical="center"/>
      <protection locked="0"/>
    </xf>
    <xf numFmtId="0" fontId="73" fillId="0" borderId="2" xfId="28" applyFont="1" applyAlignment="1" applyProtection="1">
      <alignment horizontal="right"/>
      <protection locked="0"/>
    </xf>
    <xf numFmtId="0" fontId="75" fillId="6" borderId="2" xfId="28" applyFont="1" applyFill="1" applyAlignment="1" applyProtection="1">
      <alignment horizontal="center" vertical="top" wrapText="1"/>
    </xf>
    <xf numFmtId="0" fontId="75" fillId="4" borderId="2" xfId="28" applyFont="1" applyFill="1" applyAlignment="1" applyProtection="1">
      <alignment horizontal="center" vertical="top" wrapText="1"/>
    </xf>
    <xf numFmtId="0" fontId="75" fillId="5" borderId="2" xfId="28" applyFont="1" applyFill="1" applyAlignment="1" applyProtection="1">
      <alignment horizontal="center" vertical="top" wrapText="1"/>
    </xf>
    <xf numFmtId="0" fontId="75" fillId="5" borderId="2" xfId="28" applyFont="1" applyFill="1" applyAlignment="1" applyProtection="1">
      <alignment horizontal="left" vertical="top"/>
    </xf>
    <xf numFmtId="179" fontId="75" fillId="5" borderId="2" xfId="28" applyNumberFormat="1" applyFont="1" applyFill="1" applyAlignment="1" applyProtection="1">
      <alignment horizontal="left" wrapText="1"/>
    </xf>
    <xf numFmtId="0" fontId="75" fillId="5" borderId="3" xfId="28" quotePrefix="1" applyFont="1" applyFill="1" applyBorder="1" applyAlignment="1" applyProtection="1">
      <alignment horizontal="left" vertical="center"/>
    </xf>
    <xf numFmtId="0" fontId="40" fillId="0" borderId="2" xfId="8" applyFont="1" applyProtection="1">
      <protection locked="0"/>
    </xf>
    <xf numFmtId="0" fontId="40" fillId="0" borderId="2" xfId="8" applyFont="1" applyBorder="1" applyProtection="1">
      <protection locked="0"/>
    </xf>
    <xf numFmtId="44" fontId="40" fillId="0" borderId="2" xfId="8" applyNumberFormat="1" applyFont="1" applyBorder="1" applyProtection="1">
      <protection locked="0"/>
    </xf>
    <xf numFmtId="44" fontId="40" fillId="0" borderId="3" xfId="8" applyNumberFormat="1" applyFont="1" applyBorder="1" applyProtection="1">
      <protection locked="0"/>
    </xf>
    <xf numFmtId="0" fontId="40" fillId="0" borderId="2" xfId="8" applyFont="1" applyProtection="1"/>
    <xf numFmtId="0" fontId="40" fillId="0" borderId="2" xfId="8" applyFont="1" applyBorder="1" applyProtection="1"/>
    <xf numFmtId="0" fontId="40" fillId="0" borderId="3" xfId="8" applyFont="1" applyBorder="1" applyProtection="1"/>
  </cellXfs>
  <cellStyles count="29">
    <cellStyle name="Comma 2" xfId="7"/>
    <cellStyle name="Comma 3" xfId="9"/>
    <cellStyle name="Comma 4" xfId="11"/>
    <cellStyle name="Comma_Sheet1 2 2" xfId="25"/>
    <cellStyle name="Hyperlink 2" xfId="5"/>
    <cellStyle name="Navadno" xfId="0" builtinId="0"/>
    <cellStyle name="Navadno 16 2" xfId="22"/>
    <cellStyle name="Navadno 2" xfId="17"/>
    <cellStyle name="Navadno 2 2" xfId="21"/>
    <cellStyle name="Navadno 2 3 2 2" xfId="2"/>
    <cellStyle name="Navadno 3" xfId="16"/>
    <cellStyle name="Navadno 6" xfId="26"/>
    <cellStyle name="Navadno_K 18581_ popis pzi-rekap" xfId="13"/>
    <cellStyle name="Navadno_KALAMAR-PSO GREGORČIČEVA MS-16.11.04 2" xfId="24"/>
    <cellStyle name="Navadno_KALAMAR-PSO GREGORČIČEVA MS-16.11.04 2 2" xfId="27"/>
    <cellStyle name="Navadno_KALAMAR-PSO GREGORČIČEVA MS-16.11.04 3 2" xfId="15"/>
    <cellStyle name="Normal 2" xfId="1"/>
    <cellStyle name="Normal 2 2" xfId="3"/>
    <cellStyle name="normal 2 2 2" xfId="23"/>
    <cellStyle name="Normal 3" xfId="4"/>
    <cellStyle name="Normal 4" xfId="6"/>
    <cellStyle name="Normal 5" xfId="8"/>
    <cellStyle name="Normal 6" xfId="10"/>
    <cellStyle name="Normal 7" xfId="28"/>
    <cellStyle name="Normal_Sheet1" xfId="20"/>
    <cellStyle name="Vejica 3" xfId="18"/>
    <cellStyle name="Vejica 4 2" xfId="19"/>
    <cellStyle name="Vejica_K 18581_ popis pzi-rekap" xfId="14"/>
    <cellStyle name="Vejica_popis-splošno-zun.ured" xfId="12"/>
  </cellStyles>
  <dxfs count="14">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customschemas.google.com/relationships/workbookmetadata" Target="metadata"/><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2204085</xdr:colOff>
      <xdr:row>17</xdr:row>
      <xdr:rowOff>114300</xdr:rowOff>
    </xdr:from>
    <xdr:ext cx="184731" cy="264560"/>
    <xdr:sp macro="" textlink="">
      <xdr:nvSpPr>
        <xdr:cNvPr id="2" name="PoljeZBesedilom 1"/>
        <xdr:cNvSpPr txBox="1"/>
      </xdr:nvSpPr>
      <xdr:spPr>
        <a:xfrm>
          <a:off x="1223010" y="3352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oneCellAnchor>
    <xdr:from>
      <xdr:col>1</xdr:col>
      <xdr:colOff>2204085</xdr:colOff>
      <xdr:row>18</xdr:row>
      <xdr:rowOff>0</xdr:rowOff>
    </xdr:from>
    <xdr:ext cx="184731" cy="264560"/>
    <xdr:sp macro="" textlink="">
      <xdr:nvSpPr>
        <xdr:cNvPr id="3" name="PoljeZBesedilom 2"/>
        <xdr:cNvSpPr txBox="1"/>
      </xdr:nvSpPr>
      <xdr:spPr>
        <a:xfrm>
          <a:off x="1223010"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oneCellAnchor>
    <xdr:from>
      <xdr:col>1</xdr:col>
      <xdr:colOff>2204085</xdr:colOff>
      <xdr:row>18</xdr:row>
      <xdr:rowOff>0</xdr:rowOff>
    </xdr:from>
    <xdr:ext cx="184731" cy="264560"/>
    <xdr:sp macro="" textlink="">
      <xdr:nvSpPr>
        <xdr:cNvPr id="4" name="PoljeZBesedilom 3"/>
        <xdr:cNvSpPr txBox="1"/>
      </xdr:nvSpPr>
      <xdr:spPr>
        <a:xfrm>
          <a:off x="1223010"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oneCellAnchor>
    <xdr:from>
      <xdr:col>1</xdr:col>
      <xdr:colOff>2204085</xdr:colOff>
      <xdr:row>18</xdr:row>
      <xdr:rowOff>0</xdr:rowOff>
    </xdr:from>
    <xdr:ext cx="184731" cy="264560"/>
    <xdr:sp macro="" textlink="">
      <xdr:nvSpPr>
        <xdr:cNvPr id="5" name="PoljeZBesedilom 4"/>
        <xdr:cNvSpPr txBox="1"/>
      </xdr:nvSpPr>
      <xdr:spPr>
        <a:xfrm>
          <a:off x="1223010"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oneCellAnchor>
    <xdr:from>
      <xdr:col>1</xdr:col>
      <xdr:colOff>2204085</xdr:colOff>
      <xdr:row>18</xdr:row>
      <xdr:rowOff>0</xdr:rowOff>
    </xdr:from>
    <xdr:ext cx="184731" cy="264560"/>
    <xdr:sp macro="" textlink="">
      <xdr:nvSpPr>
        <xdr:cNvPr id="6" name="PoljeZBesedilom 5"/>
        <xdr:cNvSpPr txBox="1"/>
      </xdr:nvSpPr>
      <xdr:spPr>
        <a:xfrm>
          <a:off x="1223010"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oneCellAnchor>
    <xdr:from>
      <xdr:col>1</xdr:col>
      <xdr:colOff>2204085</xdr:colOff>
      <xdr:row>18</xdr:row>
      <xdr:rowOff>0</xdr:rowOff>
    </xdr:from>
    <xdr:ext cx="184731" cy="264560"/>
    <xdr:sp macro="" textlink="">
      <xdr:nvSpPr>
        <xdr:cNvPr id="7" name="PoljeZBesedilom 6"/>
        <xdr:cNvSpPr txBox="1"/>
      </xdr:nvSpPr>
      <xdr:spPr>
        <a:xfrm>
          <a:off x="1223010"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oneCellAnchor>
    <xdr:from>
      <xdr:col>1</xdr:col>
      <xdr:colOff>2204085</xdr:colOff>
      <xdr:row>18</xdr:row>
      <xdr:rowOff>0</xdr:rowOff>
    </xdr:from>
    <xdr:ext cx="184731" cy="264560"/>
    <xdr:sp macro="" textlink="">
      <xdr:nvSpPr>
        <xdr:cNvPr id="8" name="PoljeZBesedilom 7"/>
        <xdr:cNvSpPr txBox="1"/>
      </xdr:nvSpPr>
      <xdr:spPr>
        <a:xfrm>
          <a:off x="1223010" y="342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3101973</xdr:colOff>
      <xdr:row>0</xdr:row>
      <xdr:rowOff>0</xdr:rowOff>
    </xdr:from>
    <xdr:ext cx="1071562" cy="289419"/>
    <xdr:pic>
      <xdr:nvPicPr>
        <xdr:cNvPr id="2" name="Slika 2">
          <a:extLst>
            <a:ext uri="{FF2B5EF4-FFF2-40B4-BE49-F238E27FC236}">
              <a16:creationId xmlns:a16="http://schemas.microsoft.com/office/drawing/2014/main" id="{7867EED5-F4D4-4BB9-94B2-FD5EE88D0B8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0806"/>
        <a:stretch/>
      </xdr:blipFill>
      <xdr:spPr>
        <a:xfrm>
          <a:off x="1825623" y="0"/>
          <a:ext cx="1071562" cy="289419"/>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rvin\Downloads\271---Hotel%20ankaran\pdp10240%20ADRIA_Ankaran_rekonstrukcija%20kotlovnice_PZI_popis_b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SPLOŠNO"/>
      <sheetName val="DEMONTAŽNA DELA"/>
      <sheetName val="KOTLOVNICA"/>
      <sheetName val="PLIN"/>
      <sheetName val="List1"/>
    </sheetNames>
    <sheetDataSet>
      <sheetData sheetId="0">
        <row r="4">
          <cell r="A4" t="str">
            <v>4/1.1.2</v>
          </cell>
        </row>
      </sheetData>
      <sheetData sheetId="1"/>
      <sheetData sheetId="2"/>
      <sheetData sheetId="3"/>
      <sheetData sheetId="4"/>
      <sheetData sheetId="5"/>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Z100"/>
  <sheetViews>
    <sheetView tabSelected="1" view="pageBreakPreview" topLeftCell="A30" zoomScaleNormal="100" zoomScaleSheetLayoutView="100" workbookViewId="0">
      <selection activeCell="A30" sqref="A30"/>
    </sheetView>
  </sheetViews>
  <sheetFormatPr defaultColWidth="12.58203125" defaultRowHeight="14"/>
  <cols>
    <col min="1" max="1" width="5.5" style="522" customWidth="1"/>
    <col min="2" max="4" width="8.33203125" style="522" customWidth="1"/>
    <col min="5" max="5" width="24.83203125" style="522" customWidth="1"/>
    <col min="6" max="6" width="26.5" style="522" customWidth="1"/>
    <col min="7" max="7" width="8.33203125" style="522" customWidth="1"/>
    <col min="8" max="8" width="11.25" style="522" customWidth="1"/>
    <col min="9" max="26" width="8.58203125" style="522" customWidth="1"/>
    <col min="27" max="16384" width="12.58203125" style="522"/>
  </cols>
  <sheetData>
    <row r="1" spans="1:26" ht="15.5">
      <c r="A1" s="521"/>
      <c r="C1" s="523"/>
      <c r="D1" s="524"/>
      <c r="E1" s="524"/>
      <c r="F1" s="525"/>
      <c r="G1" s="526"/>
      <c r="H1" s="526"/>
    </row>
    <row r="2" spans="1:26" ht="15.5">
      <c r="A2" s="521"/>
      <c r="B2" s="527"/>
      <c r="C2" s="528"/>
      <c r="D2" s="524"/>
      <c r="E2" s="524"/>
      <c r="F2" s="525"/>
      <c r="G2" s="526"/>
      <c r="H2" s="526"/>
    </row>
    <row r="3" spans="1:26" ht="15.5">
      <c r="A3" s="521"/>
      <c r="C3" s="523"/>
      <c r="D3" s="524"/>
      <c r="E3" s="524"/>
      <c r="F3" s="525"/>
      <c r="G3" s="526"/>
      <c r="H3" s="526"/>
    </row>
    <row r="4" spans="1:26" ht="15.5">
      <c r="A4" s="521"/>
      <c r="B4" s="527"/>
      <c r="C4" s="523"/>
      <c r="D4" s="524"/>
      <c r="E4" s="524"/>
      <c r="F4" s="525"/>
      <c r="G4" s="526"/>
      <c r="H4" s="526"/>
    </row>
    <row r="5" spans="1:26" ht="15.5">
      <c r="A5" s="521"/>
      <c r="C5" s="523"/>
      <c r="D5" s="524"/>
      <c r="E5" s="524"/>
      <c r="F5" s="525"/>
      <c r="G5" s="526"/>
      <c r="H5" s="526"/>
    </row>
    <row r="6" spans="1:26" ht="23">
      <c r="A6" s="529"/>
      <c r="B6" s="529" t="s">
        <v>0</v>
      </c>
      <c r="C6" s="523"/>
      <c r="D6" s="524"/>
      <c r="E6" s="524"/>
      <c r="F6" s="525"/>
      <c r="G6" s="526"/>
      <c r="H6" s="526"/>
    </row>
    <row r="7" spans="1:26" ht="23">
      <c r="A7" s="529"/>
      <c r="B7" s="529"/>
      <c r="C7" s="523"/>
      <c r="D7" s="524"/>
      <c r="E7" s="524"/>
      <c r="F7" s="525"/>
      <c r="G7" s="526"/>
      <c r="H7" s="526"/>
    </row>
    <row r="8" spans="1:26" ht="23">
      <c r="A8" s="529"/>
      <c r="B8" s="529"/>
      <c r="C8" s="523"/>
      <c r="D8" s="524"/>
      <c r="E8" s="524"/>
      <c r="F8" s="525"/>
      <c r="G8" s="526"/>
      <c r="H8" s="526"/>
    </row>
    <row r="9" spans="1:26" ht="23">
      <c r="A9" s="529"/>
      <c r="B9" s="529"/>
      <c r="C9" s="523"/>
      <c r="D9" s="524"/>
      <c r="E9" s="524"/>
      <c r="F9" s="525"/>
      <c r="G9" s="526"/>
      <c r="H9" s="526"/>
    </row>
    <row r="10" spans="1:26" ht="15.5">
      <c r="A10" s="521"/>
      <c r="C10" s="523"/>
      <c r="D10" s="524"/>
      <c r="E10" s="524"/>
      <c r="F10" s="525"/>
      <c r="G10" s="526"/>
      <c r="H10" s="526"/>
    </row>
    <row r="11" spans="1:26" ht="15.5">
      <c r="A11" s="521"/>
      <c r="C11" s="523"/>
      <c r="D11" s="524"/>
      <c r="E11" s="524"/>
      <c r="F11" s="525"/>
      <c r="G11" s="526"/>
      <c r="H11" s="526"/>
    </row>
    <row r="12" spans="1:26" ht="15.5">
      <c r="A12" s="521"/>
      <c r="C12" s="523"/>
      <c r="D12" s="524"/>
      <c r="E12" s="524"/>
      <c r="F12" s="525"/>
      <c r="G12" s="526"/>
      <c r="H12" s="526"/>
    </row>
    <row r="13" spans="1:26" ht="15.5">
      <c r="A13" s="521"/>
      <c r="C13" s="523"/>
      <c r="D13" s="524"/>
      <c r="E13" s="524"/>
      <c r="F13" s="525"/>
      <c r="G13" s="526"/>
      <c r="H13" s="526"/>
    </row>
    <row r="14" spans="1:26" ht="18">
      <c r="A14" s="530" t="s">
        <v>1</v>
      </c>
      <c r="B14" s="530"/>
      <c r="C14" s="531" t="s">
        <v>171</v>
      </c>
      <c r="D14" s="531"/>
      <c r="E14" s="532"/>
      <c r="F14" s="533"/>
      <c r="G14" s="534"/>
      <c r="H14" s="534"/>
      <c r="I14" s="534"/>
      <c r="J14" s="534"/>
      <c r="K14" s="534"/>
      <c r="L14" s="534"/>
      <c r="M14" s="534"/>
      <c r="N14" s="534"/>
      <c r="O14" s="534"/>
      <c r="P14" s="534"/>
      <c r="Q14" s="534"/>
      <c r="R14" s="534"/>
      <c r="S14" s="534"/>
      <c r="T14" s="534"/>
      <c r="U14" s="534"/>
      <c r="V14" s="534"/>
      <c r="W14" s="534"/>
      <c r="X14" s="534"/>
      <c r="Y14" s="534"/>
      <c r="Z14" s="534"/>
    </row>
    <row r="15" spans="1:26" ht="18">
      <c r="A15" s="530"/>
      <c r="B15" s="530"/>
      <c r="C15" s="531" t="s">
        <v>172</v>
      </c>
      <c r="D15" s="531"/>
      <c r="E15" s="532"/>
      <c r="F15" s="533"/>
      <c r="G15" s="534"/>
      <c r="H15" s="534"/>
      <c r="I15" s="534"/>
      <c r="J15" s="534"/>
      <c r="K15" s="534"/>
      <c r="L15" s="534"/>
      <c r="M15" s="534"/>
      <c r="N15" s="534"/>
      <c r="O15" s="534"/>
      <c r="P15" s="534"/>
      <c r="Q15" s="534"/>
      <c r="R15" s="534"/>
      <c r="S15" s="534"/>
      <c r="T15" s="534"/>
      <c r="U15" s="534"/>
      <c r="V15" s="534"/>
      <c r="W15" s="534"/>
      <c r="X15" s="534"/>
      <c r="Y15" s="534"/>
      <c r="Z15" s="534"/>
    </row>
    <row r="16" spans="1:26" ht="18">
      <c r="A16" s="530"/>
      <c r="B16" s="530"/>
      <c r="C16" s="531"/>
      <c r="D16" s="531"/>
      <c r="E16" s="532"/>
      <c r="F16" s="533"/>
      <c r="G16" s="534"/>
      <c r="H16" s="534"/>
      <c r="I16" s="534"/>
      <c r="J16" s="534"/>
      <c r="K16" s="534"/>
      <c r="L16" s="534"/>
      <c r="M16" s="534"/>
      <c r="N16" s="534"/>
      <c r="O16" s="534"/>
      <c r="P16" s="534"/>
      <c r="Q16" s="534"/>
      <c r="R16" s="534"/>
      <c r="S16" s="534"/>
      <c r="T16" s="534"/>
      <c r="U16" s="534"/>
      <c r="V16" s="534"/>
      <c r="W16" s="534"/>
      <c r="X16" s="534"/>
      <c r="Y16" s="534"/>
      <c r="Z16" s="534"/>
    </row>
    <row r="17" spans="1:26" ht="18">
      <c r="A17" s="530"/>
      <c r="B17" s="530"/>
      <c r="C17" s="531"/>
      <c r="D17" s="531"/>
      <c r="E17" s="532"/>
      <c r="F17" s="533"/>
      <c r="G17" s="534"/>
      <c r="H17" s="534"/>
      <c r="I17" s="534"/>
      <c r="J17" s="534"/>
      <c r="K17" s="534"/>
      <c r="L17" s="534"/>
      <c r="M17" s="534"/>
      <c r="N17" s="534"/>
      <c r="O17" s="534"/>
      <c r="P17" s="534"/>
      <c r="Q17" s="534"/>
      <c r="R17" s="534"/>
      <c r="S17" s="534"/>
      <c r="T17" s="534"/>
      <c r="U17" s="534"/>
      <c r="V17" s="534"/>
      <c r="W17" s="534"/>
      <c r="X17" s="534"/>
      <c r="Y17" s="534"/>
      <c r="Z17" s="534"/>
    </row>
    <row r="18" spans="1:26" ht="18">
      <c r="A18" s="530"/>
      <c r="B18" s="534"/>
      <c r="C18" s="531"/>
      <c r="D18" s="531"/>
      <c r="E18" s="532"/>
      <c r="F18" s="533"/>
      <c r="G18" s="534"/>
      <c r="H18" s="534"/>
      <c r="I18" s="534"/>
      <c r="J18" s="534"/>
      <c r="K18" s="534"/>
      <c r="L18" s="534"/>
      <c r="M18" s="534"/>
      <c r="N18" s="534"/>
      <c r="O18" s="534"/>
      <c r="P18" s="534"/>
      <c r="Q18" s="534"/>
      <c r="R18" s="534"/>
      <c r="S18" s="534"/>
      <c r="T18" s="534"/>
      <c r="U18" s="534"/>
      <c r="V18" s="534"/>
      <c r="W18" s="534"/>
      <c r="X18" s="534"/>
      <c r="Y18" s="534"/>
      <c r="Z18" s="534"/>
    </row>
    <row r="19" spans="1:26" ht="18">
      <c r="A19" s="530" t="s">
        <v>2</v>
      </c>
      <c r="B19" s="534"/>
      <c r="C19" s="531"/>
      <c r="D19" s="531"/>
      <c r="E19" s="532"/>
      <c r="F19" s="533"/>
      <c r="G19" s="534"/>
      <c r="H19" s="534"/>
      <c r="I19" s="534"/>
      <c r="J19" s="534"/>
      <c r="K19" s="534"/>
      <c r="L19" s="534"/>
      <c r="M19" s="534"/>
      <c r="N19" s="534"/>
      <c r="O19" s="534"/>
      <c r="P19" s="534"/>
      <c r="Q19" s="534"/>
      <c r="R19" s="534"/>
      <c r="S19" s="534"/>
      <c r="T19" s="534"/>
      <c r="U19" s="534"/>
      <c r="V19" s="534"/>
      <c r="W19" s="534"/>
      <c r="X19" s="534"/>
      <c r="Y19" s="534"/>
      <c r="Z19" s="534"/>
    </row>
    <row r="20" spans="1:26" ht="18">
      <c r="A20" s="530"/>
      <c r="B20" s="534"/>
      <c r="C20" s="531"/>
      <c r="D20" s="531"/>
      <c r="E20" s="532"/>
      <c r="F20" s="533"/>
      <c r="G20" s="534"/>
      <c r="H20" s="534"/>
      <c r="I20" s="534"/>
      <c r="J20" s="534"/>
      <c r="K20" s="534"/>
      <c r="L20" s="534"/>
      <c r="M20" s="534"/>
      <c r="N20" s="534"/>
      <c r="O20" s="534"/>
      <c r="P20" s="534"/>
      <c r="Q20" s="534"/>
      <c r="R20" s="534"/>
      <c r="S20" s="534"/>
      <c r="T20" s="534"/>
      <c r="U20" s="534"/>
      <c r="V20" s="534"/>
      <c r="W20" s="534"/>
      <c r="X20" s="534"/>
      <c r="Y20" s="534"/>
      <c r="Z20" s="534"/>
    </row>
    <row r="21" spans="1:26" ht="18">
      <c r="A21" s="530"/>
      <c r="B21" s="534"/>
      <c r="C21" s="531"/>
      <c r="D21" s="531"/>
      <c r="E21" s="532"/>
      <c r="F21" s="533"/>
      <c r="G21" s="534"/>
      <c r="H21" s="534"/>
      <c r="I21" s="534"/>
      <c r="J21" s="534"/>
      <c r="K21" s="534"/>
      <c r="L21" s="534"/>
      <c r="M21" s="534"/>
      <c r="N21" s="534"/>
      <c r="O21" s="534"/>
      <c r="P21" s="534"/>
      <c r="Q21" s="534"/>
      <c r="R21" s="534"/>
      <c r="S21" s="534"/>
      <c r="T21" s="534"/>
      <c r="U21" s="534"/>
      <c r="V21" s="534"/>
      <c r="W21" s="534"/>
      <c r="X21" s="534"/>
      <c r="Y21" s="534"/>
      <c r="Z21" s="534"/>
    </row>
    <row r="22" spans="1:26" ht="15.5">
      <c r="A22" s="521"/>
      <c r="C22" s="523"/>
      <c r="D22" s="524"/>
      <c r="E22" s="524"/>
      <c r="F22" s="525"/>
      <c r="G22" s="526"/>
      <c r="H22" s="526"/>
    </row>
    <row r="23" spans="1:26" ht="15.5">
      <c r="A23" s="527"/>
      <c r="C23" s="535"/>
      <c r="D23" s="524"/>
      <c r="E23" s="524"/>
      <c r="F23" s="525"/>
      <c r="G23" s="526"/>
      <c r="H23" s="526"/>
    </row>
    <row r="24" spans="1:26" ht="15.5">
      <c r="A24" s="527"/>
      <c r="C24" s="535"/>
      <c r="D24" s="524"/>
      <c r="E24" s="524"/>
      <c r="F24" s="525"/>
      <c r="G24" s="526"/>
      <c r="H24" s="526"/>
    </row>
    <row r="25" spans="1:26" ht="18">
      <c r="A25" s="536" t="s">
        <v>3</v>
      </c>
      <c r="B25" s="530"/>
      <c r="C25" s="531" t="s">
        <v>144</v>
      </c>
      <c r="D25" s="524"/>
      <c r="E25" s="524"/>
      <c r="F25" s="525"/>
      <c r="G25" s="526"/>
      <c r="H25" s="526"/>
    </row>
    <row r="26" spans="1:26" ht="18">
      <c r="A26" s="521"/>
      <c r="B26" s="537"/>
      <c r="C26" s="531"/>
      <c r="D26" s="524"/>
      <c r="E26" s="524"/>
      <c r="F26" s="525"/>
      <c r="G26" s="526"/>
      <c r="H26" s="526"/>
    </row>
    <row r="27" spans="1:26" ht="15.5">
      <c r="A27" s="521"/>
      <c r="C27" s="523"/>
      <c r="D27" s="524"/>
      <c r="E27" s="524"/>
      <c r="F27" s="525"/>
      <c r="G27" s="526"/>
      <c r="H27" s="526"/>
    </row>
    <row r="28" spans="1:26" ht="15.5">
      <c r="A28" s="521"/>
      <c r="C28" s="523"/>
      <c r="D28" s="524"/>
      <c r="E28" s="524"/>
      <c r="F28" s="525"/>
      <c r="G28" s="526"/>
      <c r="H28" s="526"/>
    </row>
    <row r="29" spans="1:26" ht="15.5">
      <c r="A29" s="521"/>
      <c r="C29" s="523"/>
      <c r="D29" s="524"/>
      <c r="E29" s="524"/>
      <c r="F29" s="525"/>
      <c r="G29" s="526"/>
      <c r="H29" s="526"/>
    </row>
    <row r="30" spans="1:26" ht="15.5">
      <c r="A30" s="521"/>
      <c r="C30" s="523"/>
      <c r="D30" s="524"/>
      <c r="E30" s="524"/>
      <c r="F30" s="525"/>
      <c r="G30" s="526"/>
      <c r="H30" s="526"/>
    </row>
    <row r="31" spans="1:26" ht="15.5">
      <c r="A31" s="521"/>
      <c r="C31" s="523"/>
      <c r="D31" s="524"/>
      <c r="E31" s="524"/>
      <c r="F31" s="525"/>
      <c r="G31" s="526"/>
      <c r="H31" s="526"/>
    </row>
    <row r="32" spans="1:26" ht="15.5">
      <c r="A32" s="521"/>
      <c r="C32" s="523"/>
      <c r="D32" s="524"/>
      <c r="E32" s="524"/>
      <c r="F32" s="525"/>
      <c r="G32" s="526"/>
      <c r="H32" s="526"/>
    </row>
    <row r="33" spans="1:8" ht="15.5">
      <c r="A33" s="521"/>
      <c r="C33" s="523"/>
      <c r="D33" s="524"/>
      <c r="E33" s="524"/>
      <c r="F33" s="525"/>
      <c r="G33" s="526"/>
      <c r="H33" s="526"/>
    </row>
    <row r="34" spans="1:8" ht="15.5">
      <c r="A34" s="521"/>
      <c r="C34" s="523"/>
      <c r="D34" s="524"/>
      <c r="E34" s="524"/>
      <c r="F34" s="525"/>
      <c r="G34" s="526"/>
      <c r="H34" s="526"/>
    </row>
    <row r="35" spans="1:8" ht="15.5">
      <c r="A35" s="521"/>
      <c r="C35" s="523"/>
      <c r="D35" s="524"/>
      <c r="E35" s="524"/>
      <c r="F35" s="525"/>
      <c r="G35" s="526"/>
      <c r="H35" s="526"/>
    </row>
    <row r="36" spans="1:8" ht="15.5">
      <c r="A36" s="521"/>
      <c r="B36" s="537"/>
      <c r="C36" s="538"/>
      <c r="D36" s="524"/>
      <c r="E36" s="524"/>
      <c r="F36" s="525"/>
      <c r="G36" s="526"/>
      <c r="H36" s="526"/>
    </row>
    <row r="37" spans="1:8" ht="15.5">
      <c r="A37" s="521"/>
      <c r="C37" s="523"/>
      <c r="D37" s="524"/>
      <c r="E37" s="524"/>
      <c r="F37" s="525"/>
      <c r="G37" s="526"/>
      <c r="H37" s="526"/>
    </row>
    <row r="38" spans="1:8" ht="15.5">
      <c r="A38" s="521"/>
      <c r="C38" s="523"/>
      <c r="D38" s="524"/>
      <c r="E38" s="524"/>
      <c r="F38" s="525"/>
      <c r="G38" s="526"/>
      <c r="H38" s="526"/>
    </row>
    <row r="39" spans="1:8" ht="15.5">
      <c r="A39" s="521"/>
      <c r="C39" s="523"/>
      <c r="D39" s="524"/>
      <c r="E39" s="524"/>
      <c r="F39" s="525"/>
      <c r="G39" s="526"/>
      <c r="H39" s="526"/>
    </row>
    <row r="40" spans="1:8" ht="15.5">
      <c r="A40" s="521"/>
      <c r="C40" s="523"/>
      <c r="D40" s="524"/>
      <c r="E40" s="524"/>
      <c r="F40" s="525"/>
      <c r="G40" s="526"/>
      <c r="H40" s="526"/>
    </row>
    <row r="41" spans="1:8" ht="15.5">
      <c r="A41" s="521"/>
      <c r="C41" s="539"/>
      <c r="D41" s="524"/>
      <c r="E41" s="524"/>
      <c r="F41" s="525"/>
      <c r="G41" s="526"/>
      <c r="H41" s="526"/>
    </row>
    <row r="42" spans="1:8" ht="15.5">
      <c r="A42" s="521"/>
      <c r="C42" s="523"/>
      <c r="D42" s="524"/>
      <c r="E42" s="524"/>
      <c r="F42" s="525"/>
      <c r="G42" s="526"/>
      <c r="H42" s="526"/>
    </row>
    <row r="43" spans="1:8" ht="15.5">
      <c r="A43" s="526"/>
      <c r="C43" s="523"/>
      <c r="D43" s="524"/>
      <c r="E43" s="524"/>
      <c r="F43" s="540" t="s">
        <v>4</v>
      </c>
      <c r="G43" s="526"/>
      <c r="H43" s="526"/>
    </row>
    <row r="44" spans="1:8" ht="15.5">
      <c r="A44" s="521"/>
      <c r="C44" s="523"/>
      <c r="D44" s="524"/>
      <c r="E44" s="524"/>
      <c r="F44" s="525"/>
      <c r="G44" s="526"/>
      <c r="H44" s="526"/>
    </row>
    <row r="45" spans="1:8" ht="15.5">
      <c r="A45" s="541" t="s">
        <v>145</v>
      </c>
      <c r="C45" s="523"/>
      <c r="D45" s="524"/>
      <c r="E45" s="524"/>
      <c r="F45" s="539" t="s">
        <v>5</v>
      </c>
      <c r="G45" s="526"/>
      <c r="H45" s="526"/>
    </row>
    <row r="46" spans="1:8" ht="20">
      <c r="A46" s="553"/>
      <c r="B46" s="554" t="s">
        <v>6</v>
      </c>
      <c r="C46" s="555"/>
      <c r="D46" s="556"/>
      <c r="E46" s="556"/>
      <c r="F46" s="542"/>
    </row>
    <row r="47" spans="1:8" ht="20">
      <c r="A47" s="553"/>
      <c r="B47" s="554"/>
      <c r="C47" s="555"/>
      <c r="D47" s="556"/>
      <c r="E47" s="556"/>
      <c r="F47" s="542"/>
    </row>
    <row r="48" spans="1:8" ht="15.5">
      <c r="A48" s="557"/>
      <c r="B48" s="558"/>
      <c r="C48" s="559"/>
      <c r="D48" s="560"/>
      <c r="E48" s="560"/>
      <c r="F48" s="543"/>
    </row>
    <row r="49" spans="1:6" ht="15.5">
      <c r="A49" s="557"/>
      <c r="B49" s="558" t="s">
        <v>777</v>
      </c>
      <c r="C49" s="559"/>
      <c r="D49" s="560"/>
      <c r="E49" s="560"/>
      <c r="F49" s="543"/>
    </row>
    <row r="50" spans="1:6" ht="15.5">
      <c r="A50" s="557"/>
      <c r="B50" s="558"/>
      <c r="C50" s="559"/>
      <c r="D50" s="560"/>
      <c r="E50" s="560"/>
      <c r="F50" s="543"/>
    </row>
    <row r="51" spans="1:6" ht="15.5">
      <c r="A51" s="557" t="s">
        <v>16</v>
      </c>
      <c r="B51" s="558" t="s">
        <v>168</v>
      </c>
      <c r="C51" s="559"/>
      <c r="D51" s="560"/>
      <c r="E51" s="560"/>
      <c r="F51" s="543">
        <f>+F99</f>
        <v>0</v>
      </c>
    </row>
    <row r="52" spans="1:6" ht="15.5">
      <c r="A52" s="557"/>
      <c r="B52" s="558"/>
      <c r="C52" s="559"/>
      <c r="D52" s="560"/>
      <c r="E52" s="560"/>
      <c r="F52" s="543"/>
    </row>
    <row r="53" spans="1:6" ht="15.5">
      <c r="A53" s="557" t="s">
        <v>167</v>
      </c>
      <c r="B53" s="558" t="s">
        <v>655</v>
      </c>
      <c r="C53" s="559"/>
      <c r="D53" s="560"/>
      <c r="E53" s="560"/>
      <c r="F53" s="543">
        <v>0</v>
      </c>
    </row>
    <row r="54" spans="1:6" ht="15.5">
      <c r="A54" s="557"/>
      <c r="B54" s="558"/>
      <c r="C54" s="559"/>
      <c r="D54" s="560"/>
      <c r="E54" s="560"/>
      <c r="F54" s="543"/>
    </row>
    <row r="55" spans="1:6" ht="15.5">
      <c r="A55" s="557" t="s">
        <v>403</v>
      </c>
      <c r="B55" s="558" t="s">
        <v>657</v>
      </c>
      <c r="C55" s="559"/>
      <c r="D55" s="560"/>
      <c r="E55" s="560"/>
      <c r="F55" s="543">
        <v>0</v>
      </c>
    </row>
    <row r="56" spans="1:6" ht="15.5">
      <c r="A56" s="557"/>
      <c r="B56" s="558"/>
      <c r="C56" s="559"/>
      <c r="D56" s="560"/>
      <c r="E56" s="560"/>
      <c r="F56" s="543"/>
    </row>
    <row r="57" spans="1:6" ht="15.5">
      <c r="A57" s="557"/>
      <c r="B57" s="561" t="s">
        <v>778</v>
      </c>
      <c r="C57" s="562"/>
      <c r="D57" s="563"/>
      <c r="E57" s="563"/>
      <c r="F57" s="544">
        <f>+F51+F53+F55</f>
        <v>0</v>
      </c>
    </row>
    <row r="58" spans="1:6" ht="15.5">
      <c r="A58" s="557"/>
      <c r="B58" s="558"/>
      <c r="C58" s="559"/>
      <c r="D58" s="560"/>
      <c r="E58" s="560"/>
      <c r="F58" s="543"/>
    </row>
    <row r="59" spans="1:6" ht="15.5">
      <c r="A59" s="557" t="s">
        <v>656</v>
      </c>
      <c r="B59" s="558" t="s">
        <v>122</v>
      </c>
      <c r="C59" s="559"/>
      <c r="D59" s="560"/>
      <c r="E59" s="560"/>
      <c r="F59" s="543">
        <f>+'Rek ZU'!C14</f>
        <v>0</v>
      </c>
    </row>
    <row r="60" spans="1:6" ht="15.5">
      <c r="A60" s="557"/>
      <c r="B60" s="558"/>
      <c r="C60" s="559"/>
      <c r="D60" s="560"/>
      <c r="E60" s="560"/>
      <c r="F60" s="543"/>
    </row>
    <row r="61" spans="1:6" ht="16" thickBot="1">
      <c r="A61" s="557"/>
      <c r="B61" s="564" t="s">
        <v>15</v>
      </c>
      <c r="C61" s="565"/>
      <c r="D61" s="566"/>
      <c r="E61" s="566"/>
      <c r="F61" s="545">
        <f>SUM(F56:F59)</f>
        <v>0</v>
      </c>
    </row>
    <row r="62" spans="1:6" ht="16" thickTop="1">
      <c r="A62" s="557"/>
      <c r="B62" s="567"/>
      <c r="C62" s="568"/>
      <c r="D62" s="569"/>
      <c r="E62" s="569"/>
      <c r="F62" s="546"/>
    </row>
    <row r="63" spans="1:6" ht="15.5">
      <c r="A63" s="557"/>
      <c r="B63" s="567" t="s">
        <v>169</v>
      </c>
      <c r="C63" s="568"/>
      <c r="D63" s="569"/>
      <c r="E63" s="569"/>
      <c r="F63" s="546">
        <f>+F61*0.1</f>
        <v>0</v>
      </c>
    </row>
    <row r="64" spans="1:6" ht="15.5">
      <c r="A64" s="557"/>
      <c r="B64" s="567"/>
      <c r="C64" s="568"/>
      <c r="D64" s="569"/>
      <c r="E64" s="569"/>
      <c r="F64" s="546"/>
    </row>
    <row r="65" spans="1:6" ht="16" thickBot="1">
      <c r="A65" s="557"/>
      <c r="B65" s="570" t="s">
        <v>170</v>
      </c>
      <c r="C65" s="571"/>
      <c r="D65" s="572"/>
      <c r="E65" s="572"/>
      <c r="F65" s="547">
        <f>+F61+F63</f>
        <v>0</v>
      </c>
    </row>
    <row r="66" spans="1:6" ht="16" thickTop="1">
      <c r="A66" s="557"/>
      <c r="B66" s="558"/>
      <c r="C66" s="559"/>
      <c r="D66" s="560"/>
      <c r="E66" s="560"/>
      <c r="F66" s="543"/>
    </row>
    <row r="67" spans="1:6" ht="15.5">
      <c r="A67" s="557"/>
      <c r="B67" s="558" t="s">
        <v>775</v>
      </c>
      <c r="C67" s="559"/>
      <c r="D67" s="560"/>
      <c r="E67" s="560"/>
      <c r="F67" s="543">
        <f>+F65*0.22</f>
        <v>0</v>
      </c>
    </row>
    <row r="68" spans="1:6" ht="15.5">
      <c r="A68" s="557"/>
      <c r="B68" s="558"/>
      <c r="C68" s="559"/>
      <c r="D68" s="560"/>
      <c r="E68" s="560"/>
      <c r="F68" s="543"/>
    </row>
    <row r="69" spans="1:6" ht="15.5">
      <c r="A69" s="557"/>
      <c r="B69" s="561" t="s">
        <v>776</v>
      </c>
      <c r="C69" s="562"/>
      <c r="D69" s="563"/>
      <c r="E69" s="563"/>
      <c r="F69" s="544">
        <f>+F65+F67</f>
        <v>0</v>
      </c>
    </row>
    <row r="70" spans="1:6" ht="15.5">
      <c r="A70" s="557"/>
      <c r="B70" s="558"/>
      <c r="C70" s="559"/>
      <c r="D70" s="560"/>
      <c r="E70" s="560"/>
      <c r="F70" s="543"/>
    </row>
    <row r="71" spans="1:6" ht="15.5">
      <c r="A71" s="557"/>
      <c r="B71" s="558"/>
      <c r="C71" s="559"/>
      <c r="D71" s="560"/>
      <c r="E71" s="560"/>
      <c r="F71" s="543"/>
    </row>
    <row r="72" spans="1:6" ht="15.5">
      <c r="A72" s="557"/>
      <c r="B72" s="558" t="s">
        <v>143</v>
      </c>
      <c r="C72" s="559"/>
      <c r="D72" s="560"/>
      <c r="E72" s="560"/>
      <c r="F72" s="543"/>
    </row>
    <row r="73" spans="1:6" s="548" customFormat="1" ht="15.5">
      <c r="A73" s="104" t="s">
        <v>16</v>
      </c>
      <c r="B73" s="105" t="s">
        <v>168</v>
      </c>
      <c r="C73" s="103"/>
      <c r="D73" s="103"/>
      <c r="E73" s="115"/>
      <c r="F73" s="99"/>
    </row>
    <row r="74" spans="1:6">
      <c r="A74" s="101"/>
      <c r="B74" s="102"/>
      <c r="C74" s="103"/>
      <c r="D74" s="103"/>
      <c r="E74" s="115"/>
      <c r="F74" s="99"/>
    </row>
    <row r="75" spans="1:6" ht="15.5">
      <c r="A75" s="573" t="s">
        <v>138</v>
      </c>
      <c r="B75" s="574" t="s">
        <v>17</v>
      </c>
      <c r="C75" s="103"/>
      <c r="D75" s="103"/>
      <c r="E75" s="115"/>
      <c r="F75" s="99"/>
    </row>
    <row r="76" spans="1:6" ht="15.5">
      <c r="A76" s="573"/>
      <c r="B76" s="574"/>
      <c r="C76" s="103"/>
      <c r="D76" s="103"/>
      <c r="E76" s="115"/>
      <c r="F76" s="99"/>
    </row>
    <row r="77" spans="1:6">
      <c r="A77" s="575" t="s">
        <v>7</v>
      </c>
      <c r="B77" s="576" t="s">
        <v>18</v>
      </c>
      <c r="C77" s="577"/>
      <c r="D77" s="577"/>
      <c r="E77" s="578"/>
      <c r="F77" s="549">
        <f>+'Gradbena dela'!F18</f>
        <v>0</v>
      </c>
    </row>
    <row r="78" spans="1:6">
      <c r="A78" s="575" t="s">
        <v>8</v>
      </c>
      <c r="B78" s="576" t="s">
        <v>19</v>
      </c>
      <c r="C78" s="577"/>
      <c r="D78" s="577"/>
      <c r="E78" s="578"/>
      <c r="F78" s="549">
        <f>+'Gradbena dela'!F33</f>
        <v>0</v>
      </c>
    </row>
    <row r="79" spans="1:6">
      <c r="A79" s="575" t="s">
        <v>9</v>
      </c>
      <c r="B79" s="576" t="s">
        <v>20</v>
      </c>
      <c r="C79" s="577"/>
      <c r="D79" s="577"/>
      <c r="E79" s="578"/>
      <c r="F79" s="549">
        <f>+'Gradbena dela'!F42</f>
        <v>0</v>
      </c>
    </row>
    <row r="80" spans="1:6">
      <c r="A80" s="575" t="s">
        <v>10</v>
      </c>
      <c r="B80" s="576" t="s">
        <v>21</v>
      </c>
      <c r="C80" s="577"/>
      <c r="D80" s="577"/>
      <c r="E80" s="578"/>
      <c r="F80" s="549">
        <f>+'Gradbena dela'!F55</f>
        <v>0</v>
      </c>
    </row>
    <row r="81" spans="1:6">
      <c r="A81" s="575" t="s">
        <v>11</v>
      </c>
      <c r="B81" s="576" t="s">
        <v>22</v>
      </c>
      <c r="C81" s="577"/>
      <c r="D81" s="577"/>
      <c r="E81" s="578"/>
      <c r="F81" s="549">
        <f>+'Gradbena dela'!F84</f>
        <v>0</v>
      </c>
    </row>
    <row r="82" spans="1:6">
      <c r="A82" s="575"/>
      <c r="B82" s="576"/>
      <c r="C82" s="577"/>
      <c r="D82" s="577"/>
      <c r="E82" s="578"/>
      <c r="F82" s="549"/>
    </row>
    <row r="83" spans="1:6">
      <c r="A83" s="575"/>
      <c r="B83" s="579" t="s">
        <v>23</v>
      </c>
      <c r="C83" s="580"/>
      <c r="D83" s="580"/>
      <c r="E83" s="581"/>
      <c r="F83" s="550">
        <f>SUM(F77:F82)</f>
        <v>0</v>
      </c>
    </row>
    <row r="84" spans="1:6" ht="15.5">
      <c r="A84" s="582"/>
      <c r="B84" s="574"/>
      <c r="C84" s="103"/>
      <c r="D84" s="103"/>
      <c r="E84" s="115"/>
      <c r="F84" s="99"/>
    </row>
    <row r="85" spans="1:6" ht="15.5">
      <c r="A85" s="573" t="s">
        <v>139</v>
      </c>
      <c r="B85" s="574" t="s">
        <v>24</v>
      </c>
      <c r="C85" s="103"/>
      <c r="D85" s="103"/>
      <c r="E85" s="115"/>
      <c r="F85" s="99"/>
    </row>
    <row r="86" spans="1:6" ht="15.5">
      <c r="A86" s="573"/>
      <c r="B86" s="574"/>
      <c r="C86" s="103"/>
      <c r="D86" s="103"/>
      <c r="E86" s="115"/>
      <c r="F86" s="99"/>
    </row>
    <row r="87" spans="1:6" s="551" customFormat="1">
      <c r="A87" s="575" t="s">
        <v>7</v>
      </c>
      <c r="B87" s="583" t="s">
        <v>187</v>
      </c>
      <c r="C87" s="584"/>
      <c r="D87" s="584"/>
      <c r="E87" s="585"/>
      <c r="F87" s="549">
        <f>+'Obrtniška dela'!F24</f>
        <v>0</v>
      </c>
    </row>
    <row r="88" spans="1:6">
      <c r="A88" s="575" t="s">
        <v>8</v>
      </c>
      <c r="B88" s="576" t="s">
        <v>161</v>
      </c>
      <c r="C88" s="577"/>
      <c r="D88" s="577"/>
      <c r="E88" s="578"/>
      <c r="F88" s="549">
        <f>+'Obrtniška dela'!F44</f>
        <v>0</v>
      </c>
    </row>
    <row r="89" spans="1:6">
      <c r="A89" s="575" t="s">
        <v>9</v>
      </c>
      <c r="B89" s="576" t="s">
        <v>25</v>
      </c>
      <c r="C89" s="577"/>
      <c r="D89" s="577"/>
      <c r="E89" s="578"/>
      <c r="F89" s="549">
        <f>+'Obrtniška dela'!F55</f>
        <v>0</v>
      </c>
    </row>
    <row r="90" spans="1:6">
      <c r="A90" s="575" t="s">
        <v>10</v>
      </c>
      <c r="B90" s="576" t="s">
        <v>26</v>
      </c>
      <c r="C90" s="577"/>
      <c r="D90" s="577"/>
      <c r="E90" s="578"/>
      <c r="F90" s="549">
        <f>+'Obrtniška dela'!F70</f>
        <v>0</v>
      </c>
    </row>
    <row r="91" spans="1:6">
      <c r="A91" s="575" t="s">
        <v>11</v>
      </c>
      <c r="B91" s="576" t="s">
        <v>27</v>
      </c>
      <c r="C91" s="577"/>
      <c r="D91" s="577"/>
      <c r="E91" s="578"/>
      <c r="F91" s="549">
        <f>+'Obrtniška dela'!F83</f>
        <v>0</v>
      </c>
    </row>
    <row r="92" spans="1:6">
      <c r="A92" s="575" t="s">
        <v>12</v>
      </c>
      <c r="B92" s="576" t="s">
        <v>28</v>
      </c>
      <c r="C92" s="577"/>
      <c r="D92" s="577"/>
      <c r="E92" s="578"/>
      <c r="F92" s="549">
        <f>+'Obrtniška dela'!F91</f>
        <v>0</v>
      </c>
    </row>
    <row r="93" spans="1:6">
      <c r="A93" s="575" t="s">
        <v>13</v>
      </c>
      <c r="B93" s="576" t="s">
        <v>29</v>
      </c>
      <c r="C93" s="577"/>
      <c r="D93" s="577"/>
      <c r="E93" s="578"/>
      <c r="F93" s="549">
        <f>+'Obrtniška dela'!F100</f>
        <v>0</v>
      </c>
    </row>
    <row r="94" spans="1:6">
      <c r="A94" s="575" t="s">
        <v>14</v>
      </c>
      <c r="B94" s="576" t="s">
        <v>30</v>
      </c>
      <c r="C94" s="577"/>
      <c r="D94" s="577"/>
      <c r="E94" s="578"/>
      <c r="F94" s="549">
        <f>+'Obrtniška dela'!F117</f>
        <v>0</v>
      </c>
    </row>
    <row r="95" spans="1:6">
      <c r="A95" s="575" t="s">
        <v>16</v>
      </c>
      <c r="B95" s="576" t="s">
        <v>31</v>
      </c>
      <c r="C95" s="577"/>
      <c r="D95" s="577"/>
      <c r="E95" s="578"/>
      <c r="F95" s="549">
        <f>+'Obrtniška dela'!F136</f>
        <v>0</v>
      </c>
    </row>
    <row r="96" spans="1:6">
      <c r="A96" s="575"/>
      <c r="B96" s="576"/>
      <c r="C96" s="577"/>
      <c r="D96" s="577"/>
      <c r="E96" s="578"/>
      <c r="F96" s="549"/>
    </row>
    <row r="97" spans="1:6">
      <c r="A97" s="575"/>
      <c r="B97" s="579" t="s">
        <v>32</v>
      </c>
      <c r="C97" s="580"/>
      <c r="D97" s="580"/>
      <c r="E97" s="581"/>
      <c r="F97" s="550">
        <f>SUM(F86:F96)</f>
        <v>0</v>
      </c>
    </row>
    <row r="98" spans="1:6">
      <c r="A98" s="575"/>
      <c r="B98" s="576"/>
      <c r="C98" s="577"/>
      <c r="D98" s="577"/>
      <c r="E98" s="578"/>
      <c r="F98" s="549"/>
    </row>
    <row r="99" spans="1:6" ht="14.5" thickBot="1">
      <c r="A99" s="575"/>
      <c r="B99" s="586" t="s">
        <v>146</v>
      </c>
      <c r="C99" s="587"/>
      <c r="D99" s="587"/>
      <c r="E99" s="588"/>
      <c r="F99" s="552">
        <f>+F83+F97</f>
        <v>0</v>
      </c>
    </row>
    <row r="100" spans="1:6" ht="14.5" thickTop="1"/>
  </sheetData>
  <sheetProtection algorithmName="SHA-512" hashValue="yq/txNJbnyLBbOx0CCPOVUZG6ReXN6nmOCUXes/6mxuC5zXfwe5KODUY+8nVENWNMoPojZUODeLHRipSlHFvdw==" saltValue="XGlAaOQjIh3zsDsbtJXccQ==" spinCount="100000" sheet="1" objects="1" scenarios="1"/>
  <pageMargins left="0.98425196850393704" right="0.19685039370078741" top="0.78740157480314965" bottom="0.78740157480314965" header="0" footer="0"/>
  <pageSetup paperSize="9" pageOrder="overThenDown" orientation="portrait" r:id="rId1"/>
  <headerFooter>
    <oddFooter>Page &amp;P of &amp;N</oddFooter>
  </headerFooter>
  <rowBreaks count="2" manualBreakCount="2">
    <brk id="45" man="1"/>
    <brk id="72" max="16383" man="1"/>
  </rowBreaks>
  <colBreaks count="1" manualBreakCount="1">
    <brk id="6"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F27"/>
  <sheetViews>
    <sheetView view="pageBreakPreview" zoomScaleNormal="100" zoomScaleSheetLayoutView="100" workbookViewId="0">
      <selection activeCell="B8" sqref="B8:D9"/>
    </sheetView>
  </sheetViews>
  <sheetFormatPr defaultColWidth="8" defaultRowHeight="13"/>
  <cols>
    <col min="1" max="1" width="5.83203125" style="410" customWidth="1"/>
    <col min="2" max="2" width="9.83203125" style="410" customWidth="1"/>
    <col min="3" max="3" width="47.33203125" style="410" customWidth="1"/>
    <col min="4" max="4" width="12.08203125" style="621" customWidth="1"/>
    <col min="5" max="5" width="8" style="76" customWidth="1"/>
    <col min="6" max="6" width="1.5" style="410" hidden="1" customWidth="1"/>
    <col min="7" max="16384" width="8" style="410"/>
  </cols>
  <sheetData>
    <row r="1" spans="2:6" ht="15.75" customHeight="1">
      <c r="B1" s="75"/>
      <c r="C1" s="605" t="s">
        <v>667</v>
      </c>
      <c r="D1" s="605"/>
      <c r="E1" s="605"/>
      <c r="F1" s="605"/>
    </row>
    <row r="2" spans="2:6" ht="15.75" customHeight="1">
      <c r="B2" s="75"/>
      <c r="C2" s="606"/>
      <c r="D2" s="607" t="s">
        <v>666</v>
      </c>
      <c r="E2" s="607"/>
      <c r="F2" s="607"/>
    </row>
    <row r="3" spans="2:6" ht="15.5">
      <c r="B3" s="75"/>
      <c r="C3" s="607" t="s">
        <v>665</v>
      </c>
      <c r="D3" s="607"/>
      <c r="E3" s="607"/>
      <c r="F3" s="607"/>
    </row>
    <row r="4" spans="2:6" ht="15.5">
      <c r="B4" s="75"/>
      <c r="C4" s="608"/>
      <c r="D4" s="607" t="s">
        <v>664</v>
      </c>
      <c r="E4" s="607"/>
      <c r="F4" s="607"/>
    </row>
    <row r="5" spans="2:6" ht="15.5">
      <c r="B5" s="75"/>
      <c r="C5" s="608"/>
      <c r="D5" s="609" t="s">
        <v>663</v>
      </c>
      <c r="E5" s="607"/>
      <c r="F5" s="607"/>
    </row>
    <row r="8" spans="2:6" ht="15" customHeight="1">
      <c r="B8" s="97"/>
      <c r="C8" s="97"/>
      <c r="D8" s="97"/>
    </row>
    <row r="9" spans="2:6" ht="15" customHeight="1">
      <c r="B9" s="97"/>
      <c r="C9" s="97"/>
      <c r="D9" s="97"/>
    </row>
    <row r="10" spans="2:6" ht="51" customHeight="1">
      <c r="B10" s="74"/>
      <c r="C10" s="610"/>
      <c r="D10" s="73"/>
    </row>
    <row r="11" spans="2:6" ht="15.75" customHeight="1">
      <c r="B11" s="611" t="s">
        <v>662</v>
      </c>
      <c r="C11" s="611"/>
      <c r="D11" s="611"/>
      <c r="E11" s="611"/>
    </row>
    <row r="12" spans="2:6" ht="15.75" customHeight="1">
      <c r="B12" s="611"/>
      <c r="C12" s="611"/>
      <c r="D12" s="611"/>
      <c r="E12" s="611"/>
    </row>
    <row r="13" spans="2:6">
      <c r="B13" s="612"/>
      <c r="C13" s="613"/>
      <c r="D13" s="613"/>
    </row>
    <row r="14" spans="2:6" ht="15.75" customHeight="1">
      <c r="B14" s="614" t="s">
        <v>661</v>
      </c>
      <c r="C14" s="611" t="s">
        <v>660</v>
      </c>
      <c r="D14" s="611"/>
    </row>
    <row r="15" spans="2:6">
      <c r="B15" s="612"/>
      <c r="C15" s="622"/>
      <c r="D15" s="613"/>
    </row>
    <row r="16" spans="2:6">
      <c r="B16" s="615"/>
      <c r="C16" s="623"/>
      <c r="D16" s="616"/>
    </row>
    <row r="17" spans="2:5">
      <c r="B17" s="71"/>
      <c r="C17" s="624"/>
      <c r="D17" s="617"/>
    </row>
    <row r="18" spans="2:5">
      <c r="B18" s="71"/>
      <c r="C18" s="625"/>
      <c r="D18" s="618"/>
    </row>
    <row r="19" spans="2:5">
      <c r="B19" s="619" t="s">
        <v>7</v>
      </c>
      <c r="C19" s="626" t="str">
        <f>'popis del EI'!C7</f>
        <v>ELEKTRIČNE INŠTALACIJE</v>
      </c>
      <c r="D19" s="72">
        <f>'popis del EI'!G96</f>
        <v>0</v>
      </c>
    </row>
    <row r="20" spans="2:5">
      <c r="B20" s="619" t="s">
        <v>8</v>
      </c>
      <c r="C20" s="625" t="str">
        <f>'popis del EI'!C98</f>
        <v>OSTALA DELA</v>
      </c>
      <c r="D20" s="72">
        <f>'popis del EI'!G102</f>
        <v>0</v>
      </c>
    </row>
    <row r="21" spans="2:5">
      <c r="B21" s="619"/>
      <c r="C21" s="625"/>
      <c r="D21" s="72"/>
    </row>
    <row r="22" spans="2:5">
      <c r="B22" s="71"/>
      <c r="C22" s="627" t="s">
        <v>659</v>
      </c>
      <c r="D22" s="620">
        <f>SUM(D19:D21)</f>
        <v>0</v>
      </c>
    </row>
    <row r="23" spans="2:5" ht="14.5">
      <c r="B23" s="94"/>
      <c r="C23" s="70"/>
      <c r="D23" s="69"/>
    </row>
    <row r="24" spans="2:5" ht="14.5">
      <c r="B24" s="94"/>
      <c r="C24" s="70"/>
      <c r="D24" s="69"/>
    </row>
    <row r="25" spans="2:5" ht="14.5">
      <c r="B25" s="95"/>
      <c r="C25" s="95"/>
      <c r="D25" s="95"/>
      <c r="E25" s="95"/>
    </row>
    <row r="26" spans="2:5" ht="87" customHeight="1">
      <c r="B26" s="96" t="s">
        <v>658</v>
      </c>
      <c r="C26" s="96"/>
      <c r="D26" s="96"/>
      <c r="E26" s="96"/>
    </row>
    <row r="27" spans="2:5" ht="14.5">
      <c r="C27" s="68"/>
    </row>
  </sheetData>
  <sheetProtection algorithmName="SHA-512" hashValue="LR0UY10Rqv9HXXO9zW+L81ncGbnNZFUex0+vR2xQdPVkwedWwP10nu7crXAoQ7RHVVbfLTJcCTvG4WDE+NNymA==" saltValue="pKBlDwaMo8FhpnYVfAMMzA==" spinCount="100000" sheet="1" objects="1" scenarios="1"/>
  <mergeCells count="11">
    <mergeCell ref="B25:E25"/>
    <mergeCell ref="B26:E26"/>
    <mergeCell ref="B8:D9"/>
    <mergeCell ref="C14:D14"/>
    <mergeCell ref="B11:E11"/>
    <mergeCell ref="B12:E12"/>
    <mergeCell ref="C1:F1"/>
    <mergeCell ref="D2:F2"/>
    <mergeCell ref="C3:F3"/>
    <mergeCell ref="D4:F4"/>
    <mergeCell ref="D5:F5"/>
  </mergeCells>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562"/>
  <sheetViews>
    <sheetView view="pageBreakPreview" zoomScale="120" zoomScaleNormal="120" zoomScaleSheetLayoutView="120" workbookViewId="0">
      <selection activeCell="F11" sqref="F11"/>
    </sheetView>
  </sheetViews>
  <sheetFormatPr defaultColWidth="8" defaultRowHeight="13"/>
  <cols>
    <col min="1" max="1" width="5.5" style="410" customWidth="1"/>
    <col min="2" max="2" width="3.25" style="429" customWidth="1"/>
    <col min="3" max="3" width="45.5" style="410" customWidth="1"/>
    <col min="4" max="4" width="4.33203125" style="410" bestFit="1" customWidth="1"/>
    <col min="5" max="5" width="3" style="410" customWidth="1"/>
    <col min="6" max="6" width="9.75" style="410" customWidth="1"/>
    <col min="7" max="7" width="11.08203125" style="410" customWidth="1"/>
    <col min="8" max="16384" width="8" style="410"/>
  </cols>
  <sheetData>
    <row r="1" spans="2:9" ht="3" customHeight="1">
      <c r="B1" s="408"/>
      <c r="C1" s="409"/>
      <c r="D1" s="409"/>
      <c r="E1" s="409"/>
      <c r="F1" s="409"/>
      <c r="G1" s="409"/>
    </row>
    <row r="2" spans="2:9">
      <c r="B2" s="411" t="s">
        <v>743</v>
      </c>
      <c r="C2" s="412" t="s">
        <v>742</v>
      </c>
      <c r="D2" s="413" t="s">
        <v>537</v>
      </c>
      <c r="E2" s="413"/>
      <c r="F2" s="414" t="s">
        <v>741</v>
      </c>
      <c r="G2" s="412" t="s">
        <v>170</v>
      </c>
    </row>
    <row r="3" spans="2:9" ht="3" customHeight="1">
      <c r="B3" s="415"/>
      <c r="C3" s="416"/>
      <c r="D3" s="417"/>
      <c r="E3" s="417"/>
      <c r="F3" s="418"/>
      <c r="G3" s="418"/>
    </row>
    <row r="4" spans="2:9" s="420" customFormat="1" ht="29.25" customHeight="1">
      <c r="B4" s="419" t="s">
        <v>658</v>
      </c>
      <c r="C4" s="419"/>
      <c r="D4" s="419"/>
      <c r="E4" s="419"/>
      <c r="F4" s="419"/>
      <c r="G4" s="419"/>
      <c r="I4" s="421"/>
    </row>
    <row r="5" spans="2:9" s="420" customFormat="1" ht="42.75" customHeight="1">
      <c r="B5" s="419" t="s">
        <v>740</v>
      </c>
      <c r="C5" s="419"/>
      <c r="D5" s="419"/>
      <c r="E5" s="419"/>
      <c r="F5" s="419"/>
      <c r="G5" s="419"/>
      <c r="I5" s="421"/>
    </row>
    <row r="6" spans="2:9" s="420" customFormat="1" ht="28.5" customHeight="1">
      <c r="B6" s="422" t="s">
        <v>739</v>
      </c>
      <c r="C6" s="422"/>
      <c r="D6" s="422"/>
      <c r="E6" s="422"/>
      <c r="F6" s="422"/>
      <c r="G6" s="422"/>
      <c r="I6" s="421"/>
    </row>
    <row r="7" spans="2:9">
      <c r="B7" s="423" t="s">
        <v>7</v>
      </c>
      <c r="C7" s="424" t="s">
        <v>738</v>
      </c>
      <c r="D7" s="425"/>
      <c r="E7" s="425"/>
      <c r="F7" s="425"/>
      <c r="G7" s="425"/>
      <c r="I7" s="426"/>
    </row>
    <row r="8" spans="2:9">
      <c r="B8" s="427"/>
      <c r="C8" s="414"/>
      <c r="D8" s="414"/>
      <c r="E8" s="414"/>
      <c r="F8" s="414"/>
      <c r="G8" s="414"/>
      <c r="I8" s="428"/>
    </row>
    <row r="9" spans="2:9">
      <c r="B9" s="446">
        <v>1</v>
      </c>
      <c r="C9" s="447" t="s">
        <v>737</v>
      </c>
      <c r="D9" s="448"/>
      <c r="E9" s="448"/>
      <c r="F9" s="76"/>
      <c r="G9" s="430"/>
    </row>
    <row r="10" spans="2:9">
      <c r="B10" s="446"/>
      <c r="C10" s="449" t="s">
        <v>736</v>
      </c>
      <c r="D10" s="448">
        <v>500</v>
      </c>
      <c r="E10" s="448" t="s">
        <v>276</v>
      </c>
      <c r="F10" s="76"/>
      <c r="G10" s="430">
        <f>F10*D10</f>
        <v>0</v>
      </c>
    </row>
    <row r="11" spans="2:9">
      <c r="B11" s="446"/>
      <c r="C11" s="449" t="s">
        <v>735</v>
      </c>
      <c r="D11" s="448">
        <v>400</v>
      </c>
      <c r="E11" s="448" t="s">
        <v>276</v>
      </c>
      <c r="F11" s="76"/>
      <c r="G11" s="430">
        <f>F11*D11</f>
        <v>0</v>
      </c>
    </row>
    <row r="12" spans="2:9">
      <c r="B12" s="446"/>
      <c r="C12" s="449" t="s">
        <v>734</v>
      </c>
      <c r="D12" s="448">
        <v>200</v>
      </c>
      <c r="E12" s="448" t="s">
        <v>276</v>
      </c>
      <c r="F12" s="76"/>
      <c r="G12" s="430">
        <f>F12*D12</f>
        <v>0</v>
      </c>
    </row>
    <row r="13" spans="2:9">
      <c r="B13" s="446"/>
      <c r="C13" s="449" t="s">
        <v>733</v>
      </c>
      <c r="D13" s="448">
        <v>100</v>
      </c>
      <c r="E13" s="448" t="s">
        <v>276</v>
      </c>
      <c r="F13" s="76"/>
      <c r="G13" s="430">
        <f>F13*D13</f>
        <v>0</v>
      </c>
    </row>
    <row r="14" spans="2:9">
      <c r="B14" s="446"/>
      <c r="C14" s="449"/>
      <c r="D14" s="448"/>
      <c r="E14" s="448"/>
      <c r="F14" s="76"/>
      <c r="G14" s="430"/>
    </row>
    <row r="15" spans="2:9">
      <c r="B15" s="446">
        <f>B9+1</f>
        <v>2</v>
      </c>
      <c r="C15" s="447" t="s">
        <v>732</v>
      </c>
      <c r="D15" s="448">
        <v>1</v>
      </c>
      <c r="E15" s="448" t="s">
        <v>91</v>
      </c>
      <c r="F15" s="76"/>
      <c r="G15" s="430">
        <f>F15*D15</f>
        <v>0</v>
      </c>
    </row>
    <row r="16" spans="2:9">
      <c r="B16" s="446"/>
      <c r="C16" s="447"/>
      <c r="D16" s="448"/>
      <c r="E16" s="448"/>
      <c r="F16" s="76"/>
      <c r="G16" s="430"/>
    </row>
    <row r="17" spans="2:7">
      <c r="B17" s="446"/>
      <c r="C17" s="447" t="s">
        <v>731</v>
      </c>
      <c r="D17" s="448"/>
      <c r="E17" s="448"/>
      <c r="F17" s="76"/>
      <c r="G17" s="430"/>
    </row>
    <row r="18" spans="2:7">
      <c r="B18" s="446"/>
      <c r="C18" s="449" t="s">
        <v>730</v>
      </c>
      <c r="D18" s="448">
        <v>5</v>
      </c>
      <c r="E18" s="448" t="s">
        <v>91</v>
      </c>
      <c r="F18" s="76"/>
      <c r="G18" s="430">
        <f>F18*D18</f>
        <v>0</v>
      </c>
    </row>
    <row r="19" spans="2:7">
      <c r="B19" s="446"/>
      <c r="C19" s="449" t="s">
        <v>729</v>
      </c>
      <c r="D19" s="448">
        <v>4</v>
      </c>
      <c r="E19" s="448" t="s">
        <v>91</v>
      </c>
      <c r="F19" s="76"/>
      <c r="G19" s="430">
        <f>F19*D19</f>
        <v>0</v>
      </c>
    </row>
    <row r="20" spans="2:7">
      <c r="B20" s="446"/>
      <c r="C20" s="449" t="s">
        <v>728</v>
      </c>
      <c r="D20" s="448">
        <v>8</v>
      </c>
      <c r="E20" s="448" t="s">
        <v>91</v>
      </c>
      <c r="F20" s="76"/>
      <c r="G20" s="430">
        <f>F20*D20</f>
        <v>0</v>
      </c>
    </row>
    <row r="21" spans="2:7">
      <c r="B21" s="446"/>
      <c r="C21" s="449"/>
      <c r="D21" s="448"/>
      <c r="E21" s="448"/>
      <c r="F21" s="76"/>
      <c r="G21" s="430"/>
    </row>
    <row r="22" spans="2:7">
      <c r="B22" s="446">
        <f>B15+1</f>
        <v>3</v>
      </c>
      <c r="C22" s="450" t="s">
        <v>727</v>
      </c>
      <c r="D22" s="448">
        <v>1</v>
      </c>
      <c r="E22" s="448" t="s">
        <v>91</v>
      </c>
      <c r="F22" s="76"/>
      <c r="G22" s="430">
        <f>F22*D22</f>
        <v>0</v>
      </c>
    </row>
    <row r="23" spans="2:7">
      <c r="B23" s="446"/>
      <c r="C23" s="451" t="s">
        <v>726</v>
      </c>
      <c r="D23" s="452">
        <v>1</v>
      </c>
      <c r="E23" s="452" t="s">
        <v>102</v>
      </c>
      <c r="F23" s="81"/>
      <c r="G23" s="431"/>
    </row>
    <row r="24" spans="2:7">
      <c r="B24" s="446"/>
      <c r="C24" s="451" t="s">
        <v>725</v>
      </c>
      <c r="D24" s="452">
        <v>1</v>
      </c>
      <c r="E24" s="452" t="s">
        <v>102</v>
      </c>
      <c r="F24" s="81"/>
      <c r="G24" s="431"/>
    </row>
    <row r="25" spans="2:7">
      <c r="B25" s="446"/>
      <c r="C25" s="453" t="s">
        <v>724</v>
      </c>
      <c r="D25" s="452">
        <v>2</v>
      </c>
      <c r="E25" s="452" t="s">
        <v>102</v>
      </c>
      <c r="F25" s="81"/>
      <c r="G25" s="431"/>
    </row>
    <row r="26" spans="2:7">
      <c r="B26" s="446"/>
      <c r="C26" s="453" t="s">
        <v>723</v>
      </c>
      <c r="D26" s="452">
        <v>3</v>
      </c>
      <c r="E26" s="452" t="s">
        <v>102</v>
      </c>
      <c r="F26" s="81"/>
      <c r="G26" s="431"/>
    </row>
    <row r="27" spans="2:7">
      <c r="B27" s="446"/>
      <c r="C27" s="453" t="s">
        <v>722</v>
      </c>
      <c r="D27" s="452">
        <v>45</v>
      </c>
      <c r="E27" s="452" t="s">
        <v>102</v>
      </c>
      <c r="F27" s="81"/>
      <c r="G27" s="431"/>
    </row>
    <row r="28" spans="2:7">
      <c r="B28" s="446"/>
      <c r="C28" s="453" t="s">
        <v>721</v>
      </c>
      <c r="D28" s="452">
        <v>88</v>
      </c>
      <c r="E28" s="452" t="s">
        <v>102</v>
      </c>
      <c r="F28" s="81"/>
      <c r="G28" s="431"/>
    </row>
    <row r="29" spans="2:7">
      <c r="B29" s="446"/>
      <c r="C29" s="453" t="s">
        <v>720</v>
      </c>
      <c r="D29" s="452">
        <v>1</v>
      </c>
      <c r="E29" s="452" t="s">
        <v>102</v>
      </c>
      <c r="F29" s="81"/>
      <c r="G29" s="431"/>
    </row>
    <row r="30" spans="2:7">
      <c r="B30" s="446"/>
      <c r="C30" s="453" t="s">
        <v>719</v>
      </c>
      <c r="D30" s="452">
        <v>1</v>
      </c>
      <c r="E30" s="452" t="s">
        <v>102</v>
      </c>
      <c r="F30" s="81"/>
      <c r="G30" s="431"/>
    </row>
    <row r="31" spans="2:7">
      <c r="B31" s="446"/>
      <c r="C31" s="453" t="s">
        <v>718</v>
      </c>
      <c r="D31" s="452">
        <v>1</v>
      </c>
      <c r="E31" s="452" t="s">
        <v>91</v>
      </c>
      <c r="F31" s="81"/>
      <c r="G31" s="431"/>
    </row>
    <row r="32" spans="2:7">
      <c r="B32" s="446"/>
      <c r="C32" s="453" t="s">
        <v>717</v>
      </c>
      <c r="D32" s="452">
        <v>1</v>
      </c>
      <c r="E32" s="452" t="s">
        <v>91</v>
      </c>
      <c r="F32" s="81"/>
      <c r="G32" s="431"/>
    </row>
    <row r="33" spans="2:7">
      <c r="B33" s="446"/>
      <c r="C33" s="451" t="s">
        <v>716</v>
      </c>
      <c r="D33" s="452">
        <v>4</v>
      </c>
      <c r="E33" s="452" t="s">
        <v>91</v>
      </c>
      <c r="F33" s="81"/>
      <c r="G33" s="431"/>
    </row>
    <row r="34" spans="2:7">
      <c r="B34" s="446"/>
      <c r="C34" s="451" t="s">
        <v>715</v>
      </c>
      <c r="D34" s="452">
        <v>2</v>
      </c>
      <c r="E34" s="452" t="s">
        <v>91</v>
      </c>
      <c r="F34" s="81"/>
      <c r="G34" s="431"/>
    </row>
    <row r="35" spans="2:7">
      <c r="B35" s="446"/>
      <c r="C35" s="451" t="s">
        <v>714</v>
      </c>
      <c r="D35" s="452">
        <v>1</v>
      </c>
      <c r="E35" s="452" t="s">
        <v>91</v>
      </c>
      <c r="F35" s="81"/>
      <c r="G35" s="431"/>
    </row>
    <row r="36" spans="2:7">
      <c r="B36" s="446"/>
      <c r="C36" s="451" t="s">
        <v>713</v>
      </c>
      <c r="D36" s="452">
        <v>1</v>
      </c>
      <c r="E36" s="452" t="s">
        <v>91</v>
      </c>
      <c r="F36" s="81"/>
      <c r="G36" s="431"/>
    </row>
    <row r="37" spans="2:7">
      <c r="B37" s="446"/>
      <c r="C37" s="451"/>
      <c r="D37" s="452"/>
      <c r="E37" s="452"/>
      <c r="F37" s="81"/>
      <c r="G37" s="430"/>
    </row>
    <row r="38" spans="2:7">
      <c r="B38" s="446">
        <f>B22+1</f>
        <v>4</v>
      </c>
      <c r="C38" s="449" t="s">
        <v>712</v>
      </c>
      <c r="D38" s="448">
        <v>1</v>
      </c>
      <c r="E38" s="448" t="s">
        <v>91</v>
      </c>
      <c r="F38" s="76"/>
      <c r="G38" s="430">
        <f>F38*D38</f>
        <v>0</v>
      </c>
    </row>
    <row r="39" spans="2:7">
      <c r="B39" s="446"/>
      <c r="C39" s="454" t="s">
        <v>711</v>
      </c>
      <c r="D39" s="452">
        <v>1</v>
      </c>
      <c r="E39" s="452" t="s">
        <v>91</v>
      </c>
      <c r="F39" s="81"/>
      <c r="G39" s="432">
        <f>F39*D39</f>
        <v>0</v>
      </c>
    </row>
    <row r="40" spans="2:7">
      <c r="B40" s="446"/>
      <c r="C40" s="454" t="s">
        <v>710</v>
      </c>
      <c r="D40" s="452">
        <v>4</v>
      </c>
      <c r="E40" s="452" t="s">
        <v>91</v>
      </c>
      <c r="F40" s="81"/>
      <c r="G40" s="432">
        <f>F40*D40</f>
        <v>0</v>
      </c>
    </row>
    <row r="41" spans="2:7">
      <c r="B41" s="446"/>
      <c r="C41" s="454" t="s">
        <v>709</v>
      </c>
      <c r="D41" s="452">
        <v>1</v>
      </c>
      <c r="E41" s="452" t="s">
        <v>91</v>
      </c>
      <c r="F41" s="81"/>
      <c r="G41" s="432">
        <f>F41*D41</f>
        <v>0</v>
      </c>
    </row>
    <row r="42" spans="2:7">
      <c r="B42" s="446"/>
      <c r="C42" s="451" t="s">
        <v>708</v>
      </c>
      <c r="D42" s="452">
        <v>1</v>
      </c>
      <c r="E42" s="452" t="s">
        <v>91</v>
      </c>
      <c r="F42" s="81"/>
      <c r="G42" s="431">
        <f>F42*D42</f>
        <v>0</v>
      </c>
    </row>
    <row r="43" spans="2:7">
      <c r="B43" s="446"/>
      <c r="C43" s="448"/>
      <c r="D43" s="448"/>
      <c r="E43" s="448"/>
      <c r="F43" s="76"/>
      <c r="G43" s="430"/>
    </row>
    <row r="44" spans="2:7">
      <c r="B44" s="446">
        <f>B38+1</f>
        <v>5</v>
      </c>
      <c r="C44" s="448" t="s">
        <v>707</v>
      </c>
      <c r="D44" s="448"/>
      <c r="E44" s="448"/>
      <c r="F44" s="76"/>
      <c r="G44" s="430"/>
    </row>
    <row r="45" spans="2:7">
      <c r="B45" s="446"/>
      <c r="C45" s="455" t="s">
        <v>706</v>
      </c>
      <c r="D45" s="448">
        <v>350</v>
      </c>
      <c r="E45" s="448" t="s">
        <v>276</v>
      </c>
      <c r="F45" s="76"/>
      <c r="G45" s="430">
        <f>F45*D45</f>
        <v>0</v>
      </c>
    </row>
    <row r="46" spans="2:7">
      <c r="B46" s="446"/>
      <c r="C46" s="455" t="s">
        <v>705</v>
      </c>
      <c r="D46" s="448">
        <v>400</v>
      </c>
      <c r="E46" s="448" t="s">
        <v>276</v>
      </c>
      <c r="F46" s="76"/>
      <c r="G46" s="430">
        <f>F46*D46</f>
        <v>0</v>
      </c>
    </row>
    <row r="47" spans="2:7">
      <c r="B47" s="446"/>
      <c r="C47" s="455" t="s">
        <v>704</v>
      </c>
      <c r="D47" s="448">
        <v>50</v>
      </c>
      <c r="E47" s="448" t="s">
        <v>276</v>
      </c>
      <c r="F47" s="76"/>
      <c r="G47" s="430">
        <f>F47*D47</f>
        <v>0</v>
      </c>
    </row>
    <row r="48" spans="2:7">
      <c r="B48" s="446"/>
      <c r="C48" s="455" t="s">
        <v>703</v>
      </c>
      <c r="D48" s="448">
        <v>70</v>
      </c>
      <c r="E48" s="448" t="s">
        <v>276</v>
      </c>
      <c r="F48" s="76"/>
      <c r="G48" s="430">
        <f>F48*D48</f>
        <v>0</v>
      </c>
    </row>
    <row r="49" spans="2:7">
      <c r="B49" s="446"/>
      <c r="C49" s="455" t="s">
        <v>702</v>
      </c>
      <c r="D49" s="448">
        <v>60</v>
      </c>
      <c r="E49" s="448" t="s">
        <v>276</v>
      </c>
      <c r="F49" s="76"/>
      <c r="G49" s="430">
        <f>F49*D49</f>
        <v>0</v>
      </c>
    </row>
    <row r="50" spans="2:7">
      <c r="B50" s="446"/>
      <c r="C50" s="455"/>
      <c r="D50" s="448"/>
      <c r="E50" s="448"/>
      <c r="F50" s="76"/>
      <c r="G50" s="430"/>
    </row>
    <row r="51" spans="2:7">
      <c r="B51" s="446">
        <f>B44+1</f>
        <v>6</v>
      </c>
      <c r="C51" s="448" t="s">
        <v>701</v>
      </c>
      <c r="D51" s="448"/>
      <c r="E51" s="448"/>
      <c r="F51" s="76"/>
      <c r="G51" s="430"/>
    </row>
    <row r="52" spans="2:7">
      <c r="B52" s="446"/>
      <c r="C52" s="455" t="s">
        <v>700</v>
      </c>
      <c r="D52" s="448">
        <v>100</v>
      </c>
      <c r="E52" s="448" t="s">
        <v>276</v>
      </c>
      <c r="F52" s="76"/>
      <c r="G52" s="430">
        <f>F52*D52</f>
        <v>0</v>
      </c>
    </row>
    <row r="53" spans="2:7">
      <c r="B53" s="446"/>
      <c r="C53" s="455"/>
      <c r="D53" s="448"/>
      <c r="E53" s="448"/>
      <c r="F53" s="76"/>
      <c r="G53" s="430"/>
    </row>
    <row r="54" spans="2:7">
      <c r="B54" s="446">
        <f>B51+1</f>
        <v>7</v>
      </c>
      <c r="C54" s="450" t="s">
        <v>699</v>
      </c>
      <c r="D54" s="448">
        <v>5</v>
      </c>
      <c r="E54" s="448" t="s">
        <v>102</v>
      </c>
      <c r="F54" s="76"/>
      <c r="G54" s="430">
        <f>F54*D54</f>
        <v>0</v>
      </c>
    </row>
    <row r="55" spans="2:7">
      <c r="B55" s="446"/>
      <c r="C55" s="448"/>
      <c r="D55" s="448"/>
      <c r="E55" s="448"/>
      <c r="F55" s="76"/>
      <c r="G55" s="430"/>
    </row>
    <row r="56" spans="2:7">
      <c r="B56" s="446">
        <f>B54+1</f>
        <v>8</v>
      </c>
      <c r="C56" s="448" t="s">
        <v>698</v>
      </c>
      <c r="D56" s="448">
        <v>2</v>
      </c>
      <c r="E56" s="448" t="s">
        <v>102</v>
      </c>
      <c r="F56" s="76"/>
      <c r="G56" s="430">
        <f>F56*D56</f>
        <v>0</v>
      </c>
    </row>
    <row r="57" spans="2:7">
      <c r="B57" s="446"/>
      <c r="C57" s="455"/>
      <c r="D57" s="448"/>
      <c r="E57" s="448"/>
      <c r="F57" s="76"/>
      <c r="G57" s="430"/>
    </row>
    <row r="58" spans="2:7">
      <c r="B58" s="446">
        <f>B56+1</f>
        <v>9</v>
      </c>
      <c r="C58" s="455" t="s">
        <v>697</v>
      </c>
      <c r="D58" s="448"/>
      <c r="E58" s="448"/>
      <c r="F58" s="76"/>
      <c r="G58" s="430"/>
    </row>
    <row r="59" spans="2:7">
      <c r="B59" s="448"/>
      <c r="C59" s="455" t="s">
        <v>696</v>
      </c>
      <c r="D59" s="448">
        <v>1350</v>
      </c>
      <c r="E59" s="448" t="s">
        <v>276</v>
      </c>
      <c r="F59" s="76"/>
      <c r="G59" s="430">
        <f>F59*D59</f>
        <v>0</v>
      </c>
    </row>
    <row r="60" spans="2:7">
      <c r="B60" s="448"/>
      <c r="C60" s="455"/>
      <c r="D60" s="448"/>
      <c r="E60" s="448"/>
      <c r="F60" s="76"/>
      <c r="G60" s="430"/>
    </row>
    <row r="61" spans="2:7" ht="26">
      <c r="B61" s="446">
        <f>B58+1</f>
        <v>10</v>
      </c>
      <c r="C61" s="450" t="s">
        <v>695</v>
      </c>
      <c r="D61" s="448"/>
      <c r="E61" s="448"/>
      <c r="F61" s="76"/>
      <c r="G61" s="430"/>
    </row>
    <row r="62" spans="2:7">
      <c r="B62" s="448"/>
      <c r="C62" s="455" t="s">
        <v>694</v>
      </c>
      <c r="D62" s="448">
        <f>podatki!B24</f>
        <v>40</v>
      </c>
      <c r="E62" s="448" t="s">
        <v>102</v>
      </c>
      <c r="F62" s="76"/>
      <c r="G62" s="430">
        <f>F62*D62</f>
        <v>0</v>
      </c>
    </row>
    <row r="63" spans="2:7">
      <c r="B63" s="448"/>
      <c r="C63" s="455" t="s">
        <v>693</v>
      </c>
      <c r="D63" s="448">
        <f>podatki!B26</f>
        <v>3</v>
      </c>
      <c r="E63" s="448" t="s">
        <v>102</v>
      </c>
      <c r="F63" s="76"/>
      <c r="G63" s="430">
        <f>F63*D63</f>
        <v>0</v>
      </c>
    </row>
    <row r="64" spans="2:7">
      <c r="B64" s="448"/>
      <c r="C64" s="455" t="s">
        <v>692</v>
      </c>
      <c r="D64" s="448">
        <v>10</v>
      </c>
      <c r="E64" s="448" t="s">
        <v>102</v>
      </c>
      <c r="F64" s="76"/>
      <c r="G64" s="430">
        <f>F64*D64</f>
        <v>0</v>
      </c>
    </row>
    <row r="65" spans="2:7">
      <c r="B65" s="448"/>
      <c r="C65" s="455"/>
      <c r="D65" s="448"/>
      <c r="E65" s="448"/>
      <c r="F65" s="76"/>
      <c r="G65" s="430"/>
    </row>
    <row r="66" spans="2:7" ht="26">
      <c r="B66" s="446">
        <f>B61+1</f>
        <v>11</v>
      </c>
      <c r="C66" s="450" t="s">
        <v>691</v>
      </c>
      <c r="D66" s="448"/>
      <c r="E66" s="448"/>
      <c r="F66" s="76"/>
      <c r="G66" s="430"/>
    </row>
    <row r="67" spans="2:7">
      <c r="B67" s="448"/>
      <c r="C67" s="455" t="s">
        <v>690</v>
      </c>
      <c r="D67" s="448">
        <v>13</v>
      </c>
      <c r="E67" s="448" t="s">
        <v>102</v>
      </c>
      <c r="F67" s="76"/>
      <c r="G67" s="430">
        <f>F67*D67</f>
        <v>0</v>
      </c>
    </row>
    <row r="68" spans="2:7">
      <c r="B68" s="448"/>
      <c r="C68" s="455" t="s">
        <v>689</v>
      </c>
      <c r="D68" s="448">
        <f>podatki!B18</f>
        <v>6</v>
      </c>
      <c r="E68" s="448" t="s">
        <v>102</v>
      </c>
      <c r="F68" s="76"/>
      <c r="G68" s="430">
        <f>F68*D68</f>
        <v>0</v>
      </c>
    </row>
    <row r="69" spans="2:7">
      <c r="B69" s="448"/>
      <c r="C69" s="455" t="s">
        <v>688</v>
      </c>
      <c r="D69" s="448">
        <f>podatki!B13</f>
        <v>8</v>
      </c>
      <c r="E69" s="448" t="s">
        <v>102</v>
      </c>
      <c r="F69" s="76"/>
      <c r="G69" s="430">
        <f>F69*D69</f>
        <v>0</v>
      </c>
    </row>
    <row r="70" spans="2:7">
      <c r="B70" s="448"/>
      <c r="C70" s="455"/>
      <c r="D70" s="448"/>
      <c r="E70" s="448"/>
      <c r="F70" s="76"/>
      <c r="G70" s="430"/>
    </row>
    <row r="71" spans="2:7">
      <c r="B71" s="456">
        <f>B66+1</f>
        <v>12</v>
      </c>
      <c r="C71" s="450" t="s">
        <v>687</v>
      </c>
      <c r="D71" s="448"/>
      <c r="E71" s="448"/>
      <c r="F71" s="76"/>
      <c r="G71" s="430"/>
    </row>
    <row r="72" spans="2:7">
      <c r="B72" s="448"/>
      <c r="C72" s="455" t="s">
        <v>686</v>
      </c>
      <c r="D72" s="448">
        <f>podatki!B34</f>
        <v>68</v>
      </c>
      <c r="E72" s="448" t="s">
        <v>102</v>
      </c>
      <c r="F72" s="76"/>
      <c r="G72" s="430">
        <f>F72*D72</f>
        <v>0</v>
      </c>
    </row>
    <row r="73" spans="2:7">
      <c r="B73" s="448"/>
      <c r="C73" s="455"/>
      <c r="D73" s="448"/>
      <c r="E73" s="448"/>
      <c r="F73" s="76"/>
      <c r="G73" s="430"/>
    </row>
    <row r="74" spans="2:7">
      <c r="B74" s="456">
        <f>B71+1</f>
        <v>13</v>
      </c>
      <c r="C74" s="455" t="s">
        <v>685</v>
      </c>
      <c r="D74" s="448">
        <v>136</v>
      </c>
      <c r="E74" s="448" t="s">
        <v>102</v>
      </c>
      <c r="F74" s="76"/>
      <c r="G74" s="430">
        <f>F74*D74</f>
        <v>0</v>
      </c>
    </row>
    <row r="75" spans="2:7">
      <c r="B75" s="448"/>
      <c r="C75" s="455"/>
      <c r="D75" s="448"/>
      <c r="E75" s="448"/>
      <c r="F75" s="76"/>
      <c r="G75" s="430"/>
    </row>
    <row r="76" spans="2:7">
      <c r="B76" s="456">
        <f>B74+1</f>
        <v>14</v>
      </c>
      <c r="C76" s="455" t="s">
        <v>684</v>
      </c>
      <c r="D76" s="448"/>
      <c r="E76" s="448"/>
      <c r="F76" s="76"/>
      <c r="G76" s="430">
        <f>F76*D76</f>
        <v>0</v>
      </c>
    </row>
    <row r="77" spans="2:7">
      <c r="B77" s="456"/>
      <c r="C77" s="455" t="s">
        <v>683</v>
      </c>
      <c r="D77" s="448">
        <v>1</v>
      </c>
      <c r="E77" s="448" t="s">
        <v>102</v>
      </c>
      <c r="F77" s="76"/>
      <c r="G77" s="430"/>
    </row>
    <row r="78" spans="2:7">
      <c r="B78" s="456"/>
      <c r="C78" s="455" t="s">
        <v>682</v>
      </c>
      <c r="D78" s="448">
        <v>6</v>
      </c>
      <c r="E78" s="448" t="s">
        <v>102</v>
      </c>
      <c r="F78" s="76"/>
      <c r="G78" s="430"/>
    </row>
    <row r="79" spans="2:7">
      <c r="B79" s="456"/>
      <c r="C79" s="455" t="s">
        <v>681</v>
      </c>
      <c r="D79" s="448">
        <v>1</v>
      </c>
      <c r="E79" s="448" t="s">
        <v>102</v>
      </c>
      <c r="F79" s="76"/>
      <c r="G79" s="430"/>
    </row>
    <row r="80" spans="2:7">
      <c r="B80" s="456"/>
      <c r="C80" s="455" t="s">
        <v>680</v>
      </c>
      <c r="D80" s="448">
        <v>1</v>
      </c>
      <c r="E80" s="448" t="s">
        <v>102</v>
      </c>
      <c r="F80" s="76"/>
      <c r="G80" s="430"/>
    </row>
    <row r="81" spans="2:7">
      <c r="B81" s="448"/>
      <c r="C81" s="455"/>
      <c r="D81" s="448"/>
      <c r="E81" s="448"/>
      <c r="F81" s="76"/>
      <c r="G81" s="430"/>
    </row>
    <row r="82" spans="2:7">
      <c r="B82" s="456">
        <f>B76+1</f>
        <v>15</v>
      </c>
      <c r="C82" s="455" t="s">
        <v>679</v>
      </c>
      <c r="D82" s="448">
        <v>7</v>
      </c>
      <c r="E82" s="448" t="s">
        <v>102</v>
      </c>
      <c r="F82" s="76"/>
      <c r="G82" s="430">
        <f>F82*D82</f>
        <v>0</v>
      </c>
    </row>
    <row r="83" spans="2:7">
      <c r="B83" s="448"/>
      <c r="C83" s="455"/>
      <c r="D83" s="448"/>
      <c r="E83" s="448"/>
      <c r="F83" s="76"/>
      <c r="G83" s="430"/>
    </row>
    <row r="84" spans="2:7">
      <c r="B84" s="446">
        <f>B82+1</f>
        <v>16</v>
      </c>
      <c r="C84" s="450" t="s">
        <v>678</v>
      </c>
      <c r="D84" s="448"/>
      <c r="E84" s="448"/>
      <c r="F84" s="76"/>
      <c r="G84" s="430"/>
    </row>
    <row r="85" spans="2:7">
      <c r="B85" s="446"/>
      <c r="C85" s="455" t="s">
        <v>677</v>
      </c>
      <c r="D85" s="448">
        <f>podatki!B7</f>
        <v>27</v>
      </c>
      <c r="E85" s="448" t="s">
        <v>102</v>
      </c>
      <c r="F85" s="76"/>
      <c r="G85" s="430">
        <f>F85*D85</f>
        <v>0</v>
      </c>
    </row>
    <row r="86" spans="2:7">
      <c r="B86" s="446"/>
      <c r="C86" s="455"/>
      <c r="D86" s="448"/>
      <c r="E86" s="448"/>
      <c r="F86" s="76"/>
      <c r="G86" s="430"/>
    </row>
    <row r="87" spans="2:7" ht="26">
      <c r="B87" s="446">
        <f>B84+1</f>
        <v>17</v>
      </c>
      <c r="C87" s="457" t="s">
        <v>676</v>
      </c>
      <c r="D87" s="448">
        <v>10</v>
      </c>
      <c r="E87" s="448" t="s">
        <v>91</v>
      </c>
      <c r="F87" s="76"/>
      <c r="G87" s="430">
        <f>F87*D87</f>
        <v>0</v>
      </c>
    </row>
    <row r="88" spans="2:7" ht="10.5" customHeight="1">
      <c r="B88" s="448"/>
      <c r="C88" s="455"/>
      <c r="D88" s="448"/>
      <c r="E88" s="448"/>
      <c r="F88" s="76"/>
      <c r="G88" s="430"/>
    </row>
    <row r="89" spans="2:7">
      <c r="B89" s="446">
        <f>B87+1</f>
        <v>18</v>
      </c>
      <c r="C89" s="455" t="s">
        <v>675</v>
      </c>
      <c r="D89" s="448">
        <v>5</v>
      </c>
      <c r="E89" s="448" t="s">
        <v>91</v>
      </c>
      <c r="F89" s="76"/>
      <c r="G89" s="430">
        <f>F89*D89</f>
        <v>0</v>
      </c>
    </row>
    <row r="90" spans="2:7">
      <c r="B90" s="446"/>
      <c r="C90" s="455"/>
      <c r="D90" s="448"/>
      <c r="E90" s="448"/>
      <c r="F90" s="76"/>
      <c r="G90" s="430"/>
    </row>
    <row r="91" spans="2:7" ht="26">
      <c r="B91" s="446">
        <f>B89+1</f>
        <v>19</v>
      </c>
      <c r="C91" s="458" t="s">
        <v>674</v>
      </c>
      <c r="D91" s="448">
        <v>40</v>
      </c>
      <c r="E91" s="448" t="s">
        <v>147</v>
      </c>
      <c r="F91" s="76"/>
      <c r="G91" s="430">
        <f>F91*D91</f>
        <v>0</v>
      </c>
    </row>
    <row r="92" spans="2:7">
      <c r="B92" s="446"/>
      <c r="C92" s="458"/>
      <c r="D92" s="448"/>
      <c r="E92" s="448"/>
      <c r="F92" s="76"/>
      <c r="G92" s="430"/>
    </row>
    <row r="93" spans="2:7">
      <c r="B93" s="446">
        <f>B91+1</f>
        <v>20</v>
      </c>
      <c r="C93" s="458" t="s">
        <v>673</v>
      </c>
      <c r="D93" s="448">
        <v>5</v>
      </c>
      <c r="E93" s="448" t="s">
        <v>91</v>
      </c>
      <c r="F93" s="76"/>
      <c r="G93" s="430">
        <f>F93*D93</f>
        <v>0</v>
      </c>
    </row>
    <row r="94" spans="2:7">
      <c r="B94" s="446"/>
      <c r="C94" s="458"/>
      <c r="D94" s="448"/>
      <c r="E94" s="448"/>
      <c r="F94" s="76"/>
      <c r="G94" s="430"/>
    </row>
    <row r="95" spans="2:7">
      <c r="B95" s="459">
        <f>B93+1</f>
        <v>21</v>
      </c>
      <c r="C95" s="460" t="s">
        <v>672</v>
      </c>
      <c r="D95" s="461">
        <v>0.05</v>
      </c>
      <c r="E95" s="461"/>
      <c r="F95" s="76"/>
      <c r="G95" s="430">
        <f>F95*D95</f>
        <v>0</v>
      </c>
    </row>
    <row r="96" spans="2:7" ht="13.5" thickBot="1">
      <c r="B96" s="459"/>
      <c r="C96" s="462" t="s">
        <v>671</v>
      </c>
      <c r="D96" s="463"/>
      <c r="E96" s="463"/>
      <c r="F96" s="80"/>
      <c r="G96" s="433">
        <f>SUM(G9:G95)</f>
        <v>0</v>
      </c>
    </row>
    <row r="97" spans="2:9" ht="13.5" thickTop="1">
      <c r="B97" s="446"/>
      <c r="C97" s="464"/>
      <c r="D97" s="448"/>
      <c r="E97" s="448"/>
      <c r="F97" s="76"/>
      <c r="G97" s="430"/>
    </row>
    <row r="98" spans="2:9">
      <c r="B98" s="465" t="s">
        <v>8</v>
      </c>
      <c r="C98" s="466" t="s">
        <v>670</v>
      </c>
      <c r="D98" s="467"/>
      <c r="E98" s="467"/>
      <c r="F98" s="425"/>
      <c r="G98" s="434"/>
      <c r="I98" s="435"/>
    </row>
    <row r="99" spans="2:9">
      <c r="B99" s="468"/>
      <c r="C99" s="469"/>
      <c r="D99" s="470"/>
      <c r="E99" s="470"/>
      <c r="F99" s="414"/>
      <c r="G99" s="436"/>
      <c r="I99" s="435"/>
    </row>
    <row r="100" spans="2:9">
      <c r="B100" s="446">
        <f>B95+1</f>
        <v>22</v>
      </c>
      <c r="C100" s="464" t="s">
        <v>669</v>
      </c>
      <c r="D100" s="448">
        <v>1</v>
      </c>
      <c r="E100" s="448" t="s">
        <v>91</v>
      </c>
      <c r="F100" s="76"/>
      <c r="G100" s="430">
        <f>F100*D100</f>
        <v>0</v>
      </c>
    </row>
    <row r="101" spans="2:9">
      <c r="B101" s="446">
        <f>B100+1</f>
        <v>23</v>
      </c>
      <c r="C101" s="448" t="s">
        <v>256</v>
      </c>
      <c r="D101" s="448">
        <v>30</v>
      </c>
      <c r="E101" s="448" t="s">
        <v>147</v>
      </c>
      <c r="F101" s="76"/>
      <c r="G101" s="430">
        <f>F101*D101</f>
        <v>0</v>
      </c>
    </row>
    <row r="102" spans="2:9" ht="13.5" thickBot="1">
      <c r="B102" s="446"/>
      <c r="C102" s="471" t="s">
        <v>668</v>
      </c>
      <c r="D102" s="463"/>
      <c r="E102" s="463"/>
      <c r="F102" s="80"/>
      <c r="G102" s="433">
        <f>SUM(G98:G101)</f>
        <v>0</v>
      </c>
    </row>
    <row r="103" spans="2:9" ht="13.5" thickTop="1">
      <c r="B103" s="446"/>
      <c r="C103" s="448"/>
      <c r="D103" s="448"/>
      <c r="E103" s="448"/>
      <c r="F103" s="76"/>
      <c r="G103" s="430"/>
    </row>
    <row r="104" spans="2:9">
      <c r="B104" s="446"/>
      <c r="C104" s="448"/>
      <c r="D104" s="448"/>
      <c r="E104" s="448"/>
      <c r="F104" s="76"/>
      <c r="G104" s="430"/>
    </row>
    <row r="105" spans="2:9">
      <c r="B105" s="446"/>
      <c r="C105" s="448"/>
      <c r="D105" s="448"/>
      <c r="E105" s="448"/>
      <c r="F105" s="76"/>
      <c r="G105" s="430"/>
    </row>
    <row r="106" spans="2:9">
      <c r="B106" s="446"/>
      <c r="C106" s="448"/>
      <c r="D106" s="448"/>
      <c r="E106" s="448"/>
      <c r="F106" s="76"/>
      <c r="G106" s="430"/>
    </row>
    <row r="107" spans="2:9">
      <c r="C107" s="437"/>
      <c r="F107" s="76"/>
      <c r="G107" s="430"/>
    </row>
    <row r="108" spans="2:9">
      <c r="F108" s="76"/>
      <c r="G108" s="430"/>
    </row>
    <row r="109" spans="2:9">
      <c r="F109" s="76"/>
      <c r="G109" s="430"/>
    </row>
    <row r="110" spans="2:9">
      <c r="F110" s="76"/>
      <c r="G110" s="430"/>
    </row>
    <row r="111" spans="2:9">
      <c r="F111" s="76"/>
      <c r="G111" s="430"/>
    </row>
    <row r="112" spans="2:9">
      <c r="F112" s="76"/>
      <c r="G112" s="430"/>
    </row>
    <row r="113" spans="3:7">
      <c r="F113" s="76"/>
      <c r="G113" s="430"/>
    </row>
    <row r="115" spans="3:7">
      <c r="C115" s="437"/>
      <c r="F115" s="76"/>
      <c r="G115" s="430"/>
    </row>
    <row r="116" spans="3:7">
      <c r="F116" s="76"/>
      <c r="G116" s="430"/>
    </row>
    <row r="118" spans="3:7">
      <c r="F118" s="76"/>
      <c r="G118" s="430"/>
    </row>
    <row r="119" spans="3:7">
      <c r="F119" s="76"/>
      <c r="G119" s="430"/>
    </row>
    <row r="120" spans="3:7">
      <c r="F120" s="76"/>
      <c r="G120" s="430"/>
    </row>
    <row r="121" spans="3:7">
      <c r="C121" s="437"/>
      <c r="F121" s="76"/>
      <c r="G121" s="430"/>
    </row>
    <row r="122" spans="3:7">
      <c r="C122" s="437"/>
      <c r="F122" s="76"/>
      <c r="G122" s="430"/>
    </row>
    <row r="123" spans="3:7">
      <c r="C123" s="438"/>
      <c r="F123" s="76"/>
      <c r="G123" s="430"/>
    </row>
    <row r="124" spans="3:7">
      <c r="F124" s="76"/>
      <c r="G124" s="430"/>
    </row>
    <row r="125" spans="3:7">
      <c r="F125" s="76"/>
      <c r="G125" s="430"/>
    </row>
    <row r="126" spans="3:7">
      <c r="F126" s="76"/>
      <c r="G126" s="430"/>
    </row>
    <row r="127" spans="3:7">
      <c r="F127" s="76"/>
      <c r="G127" s="439"/>
    </row>
    <row r="129" spans="2:7">
      <c r="C129" s="440"/>
    </row>
    <row r="130" spans="2:7">
      <c r="C130" s="440"/>
    </row>
    <row r="132" spans="2:7">
      <c r="C132" s="438"/>
    </row>
    <row r="133" spans="2:7">
      <c r="C133" s="438"/>
      <c r="F133" s="76"/>
      <c r="G133" s="430"/>
    </row>
    <row r="134" spans="2:7">
      <c r="C134" s="438"/>
      <c r="F134" s="76"/>
      <c r="G134" s="441"/>
    </row>
    <row r="135" spans="2:7">
      <c r="C135" s="414"/>
      <c r="F135" s="76"/>
      <c r="G135" s="430"/>
    </row>
    <row r="136" spans="2:7">
      <c r="B136" s="442"/>
      <c r="C136" s="77"/>
      <c r="F136" s="76"/>
      <c r="G136" s="439"/>
    </row>
    <row r="137" spans="2:7">
      <c r="B137" s="442"/>
      <c r="F137" s="76"/>
      <c r="G137" s="439"/>
    </row>
    <row r="138" spans="2:7">
      <c r="C138" s="438"/>
      <c r="F138" s="76"/>
      <c r="G138" s="430"/>
    </row>
    <row r="139" spans="2:7">
      <c r="F139" s="76"/>
      <c r="G139" s="439"/>
    </row>
    <row r="140" spans="2:7">
      <c r="B140" s="79"/>
      <c r="D140" s="78"/>
      <c r="E140" s="77"/>
      <c r="F140" s="76"/>
      <c r="G140" s="76"/>
    </row>
    <row r="141" spans="2:7">
      <c r="C141" s="443"/>
    </row>
    <row r="142" spans="2:7">
      <c r="B142" s="442"/>
      <c r="C142" s="77"/>
      <c r="F142" s="76"/>
      <c r="G142" s="430"/>
    </row>
    <row r="143" spans="2:7">
      <c r="C143" s="77"/>
      <c r="F143" s="76"/>
      <c r="G143" s="430"/>
    </row>
    <row r="144" spans="2:7">
      <c r="C144" s="77"/>
    </row>
    <row r="145" spans="2:7">
      <c r="B145" s="444"/>
      <c r="C145" s="77"/>
    </row>
    <row r="146" spans="2:7">
      <c r="B146" s="79"/>
      <c r="C146" s="77"/>
      <c r="D146" s="78"/>
      <c r="E146" s="77"/>
      <c r="F146" s="76"/>
      <c r="G146" s="76"/>
    </row>
    <row r="147" spans="2:7">
      <c r="B147" s="79"/>
      <c r="D147" s="78"/>
      <c r="E147" s="77"/>
      <c r="F147" s="76"/>
      <c r="G147" s="76"/>
    </row>
    <row r="148" spans="2:7">
      <c r="B148" s="79"/>
      <c r="D148" s="78"/>
      <c r="E148" s="77"/>
      <c r="F148" s="76"/>
      <c r="G148" s="76"/>
    </row>
    <row r="149" spans="2:7">
      <c r="B149" s="79"/>
      <c r="D149" s="78"/>
      <c r="E149" s="77"/>
      <c r="F149" s="76"/>
      <c r="G149" s="76"/>
    </row>
    <row r="150" spans="2:7">
      <c r="B150" s="79"/>
      <c r="D150" s="78"/>
      <c r="E150" s="77"/>
      <c r="F150" s="76"/>
      <c r="G150" s="76"/>
    </row>
    <row r="152" spans="2:7">
      <c r="F152" s="76"/>
      <c r="G152" s="76"/>
    </row>
    <row r="153" spans="2:7">
      <c r="F153" s="76"/>
      <c r="G153" s="76"/>
    </row>
    <row r="154" spans="2:7">
      <c r="F154" s="76"/>
    </row>
    <row r="155" spans="2:7">
      <c r="F155" s="76"/>
    </row>
    <row r="156" spans="2:7">
      <c r="F156" s="76"/>
    </row>
    <row r="157" spans="2:7">
      <c r="F157" s="76"/>
    </row>
    <row r="158" spans="2:7">
      <c r="F158" s="76"/>
      <c r="G158" s="76"/>
    </row>
    <row r="159" spans="2:7">
      <c r="F159" s="76"/>
      <c r="G159" s="76"/>
    </row>
    <row r="160" spans="2:7">
      <c r="F160" s="76"/>
      <c r="G160" s="76"/>
    </row>
    <row r="161" spans="6:7">
      <c r="F161" s="76"/>
    </row>
    <row r="162" spans="6:7">
      <c r="F162" s="76"/>
    </row>
    <row r="163" spans="6:7">
      <c r="F163" s="76"/>
    </row>
    <row r="164" spans="6:7">
      <c r="F164" s="76"/>
    </row>
    <row r="165" spans="6:7">
      <c r="F165" s="76"/>
      <c r="G165" s="76"/>
    </row>
    <row r="166" spans="6:7">
      <c r="F166" s="76"/>
      <c r="G166" s="76"/>
    </row>
    <row r="167" spans="6:7">
      <c r="F167" s="76"/>
      <c r="G167" s="76"/>
    </row>
    <row r="168" spans="6:7">
      <c r="F168" s="76"/>
    </row>
    <row r="169" spans="6:7">
      <c r="F169" s="76"/>
    </row>
    <row r="170" spans="6:7">
      <c r="F170" s="76"/>
    </row>
    <row r="171" spans="6:7">
      <c r="F171" s="76"/>
    </row>
    <row r="172" spans="6:7">
      <c r="F172" s="76"/>
    </row>
    <row r="173" spans="6:7">
      <c r="F173" s="76"/>
      <c r="G173" s="76"/>
    </row>
    <row r="174" spans="6:7">
      <c r="F174" s="76"/>
      <c r="G174" s="76"/>
    </row>
    <row r="175" spans="6:7">
      <c r="F175" s="76"/>
      <c r="G175" s="76"/>
    </row>
    <row r="176" spans="6:7">
      <c r="F176" s="76"/>
    </row>
    <row r="177" spans="6:7">
      <c r="F177" s="76"/>
    </row>
    <row r="178" spans="6:7">
      <c r="F178" s="76"/>
    </row>
    <row r="179" spans="6:7">
      <c r="F179" s="76"/>
    </row>
    <row r="180" spans="6:7">
      <c r="F180" s="76"/>
      <c r="G180" s="76"/>
    </row>
    <row r="181" spans="6:7">
      <c r="F181" s="76"/>
      <c r="G181" s="76"/>
    </row>
    <row r="185" spans="6:7">
      <c r="F185" s="76"/>
      <c r="G185" s="76"/>
    </row>
    <row r="186" spans="6:7">
      <c r="F186" s="76"/>
    </row>
    <row r="187" spans="6:7">
      <c r="F187" s="76"/>
    </row>
    <row r="188" spans="6:7">
      <c r="F188" s="76"/>
    </row>
    <row r="189" spans="6:7">
      <c r="F189" s="76"/>
      <c r="G189" s="76"/>
    </row>
    <row r="190" spans="6:7">
      <c r="F190" s="76"/>
    </row>
    <row r="191" spans="6:7">
      <c r="F191" s="76"/>
    </row>
    <row r="192" spans="6:7">
      <c r="F192" s="76"/>
      <c r="G192" s="76"/>
    </row>
    <row r="193" spans="6:7">
      <c r="F193" s="76"/>
      <c r="G193" s="76"/>
    </row>
    <row r="194" spans="6:7">
      <c r="F194" s="76"/>
    </row>
    <row r="195" spans="6:7">
      <c r="F195" s="76"/>
    </row>
    <row r="196" spans="6:7">
      <c r="F196" s="76"/>
    </row>
    <row r="197" spans="6:7">
      <c r="F197" s="76"/>
    </row>
    <row r="198" spans="6:7">
      <c r="F198" s="76"/>
      <c r="G198" s="76"/>
    </row>
    <row r="199" spans="6:7">
      <c r="F199" s="76"/>
    </row>
    <row r="200" spans="6:7">
      <c r="F200" s="76"/>
    </row>
    <row r="201" spans="6:7">
      <c r="F201" s="76"/>
    </row>
    <row r="202" spans="6:7">
      <c r="F202" s="76"/>
      <c r="G202" s="76"/>
    </row>
    <row r="203" spans="6:7">
      <c r="F203" s="76"/>
    </row>
    <row r="204" spans="6:7">
      <c r="F204" s="76"/>
    </row>
    <row r="205" spans="6:7">
      <c r="F205" s="76"/>
    </row>
    <row r="206" spans="6:7">
      <c r="F206" s="76"/>
    </row>
    <row r="207" spans="6:7">
      <c r="F207" s="76"/>
      <c r="G207" s="76"/>
    </row>
    <row r="208" spans="6:7">
      <c r="F208" s="76"/>
      <c r="G208" s="76"/>
    </row>
    <row r="209" spans="6:7">
      <c r="F209" s="76"/>
      <c r="G209" s="76"/>
    </row>
    <row r="210" spans="6:7">
      <c r="F210" s="76"/>
    </row>
    <row r="211" spans="6:7">
      <c r="F211" s="76"/>
      <c r="G211" s="76"/>
    </row>
    <row r="212" spans="6:7">
      <c r="F212" s="76"/>
      <c r="G212" s="76"/>
    </row>
    <row r="213" spans="6:7">
      <c r="F213" s="76"/>
      <c r="G213" s="76"/>
    </row>
    <row r="214" spans="6:7">
      <c r="F214" s="76"/>
      <c r="G214" s="76"/>
    </row>
    <row r="215" spans="6:7">
      <c r="F215" s="76"/>
    </row>
    <row r="216" spans="6:7">
      <c r="F216" s="76"/>
    </row>
    <row r="217" spans="6:7">
      <c r="F217" s="76"/>
    </row>
    <row r="218" spans="6:7">
      <c r="F218" s="76"/>
    </row>
    <row r="219" spans="6:7">
      <c r="F219" s="76"/>
      <c r="G219" s="76"/>
    </row>
    <row r="220" spans="6:7">
      <c r="F220" s="76"/>
    </row>
    <row r="221" spans="6:7">
      <c r="F221" s="76"/>
    </row>
    <row r="222" spans="6:7">
      <c r="F222" s="76"/>
    </row>
    <row r="223" spans="6:7">
      <c r="F223" s="76"/>
      <c r="G223" s="76"/>
    </row>
    <row r="224" spans="6:7">
      <c r="F224" s="76"/>
    </row>
    <row r="225" spans="6:7">
      <c r="F225" s="76"/>
    </row>
    <row r="226" spans="6:7">
      <c r="F226" s="76"/>
    </row>
    <row r="227" spans="6:7">
      <c r="F227" s="76"/>
    </row>
    <row r="228" spans="6:7">
      <c r="F228" s="76"/>
    </row>
    <row r="229" spans="6:7">
      <c r="F229" s="76"/>
      <c r="G229" s="76"/>
    </row>
    <row r="230" spans="6:7">
      <c r="F230" s="76"/>
    </row>
    <row r="231" spans="6:7">
      <c r="F231" s="76"/>
    </row>
    <row r="232" spans="6:7">
      <c r="F232" s="76"/>
      <c r="G232" s="76"/>
    </row>
    <row r="233" spans="6:7">
      <c r="F233" s="76"/>
    </row>
    <row r="234" spans="6:7">
      <c r="F234" s="76"/>
    </row>
    <row r="235" spans="6:7">
      <c r="F235" s="76"/>
    </row>
    <row r="236" spans="6:7">
      <c r="F236" s="76"/>
    </row>
    <row r="237" spans="6:7">
      <c r="F237" s="76"/>
    </row>
    <row r="238" spans="6:7">
      <c r="F238" s="76"/>
    </row>
    <row r="239" spans="6:7">
      <c r="F239" s="76"/>
      <c r="G239" s="76"/>
    </row>
    <row r="240" spans="6:7">
      <c r="F240" s="76"/>
      <c r="G240" s="76"/>
    </row>
    <row r="241" spans="6:7">
      <c r="F241" s="76"/>
    </row>
    <row r="242" spans="6:7">
      <c r="F242" s="76"/>
    </row>
    <row r="243" spans="6:7">
      <c r="F243" s="76"/>
    </row>
    <row r="244" spans="6:7">
      <c r="F244" s="76"/>
    </row>
    <row r="245" spans="6:7">
      <c r="F245" s="76"/>
    </row>
    <row r="246" spans="6:7">
      <c r="F246" s="76"/>
    </row>
    <row r="247" spans="6:7">
      <c r="F247" s="76"/>
      <c r="G247" s="76"/>
    </row>
    <row r="248" spans="6:7">
      <c r="F248" s="76"/>
      <c r="G248" s="76"/>
    </row>
    <row r="249" spans="6:7">
      <c r="F249" s="76"/>
      <c r="G249" s="76"/>
    </row>
    <row r="250" spans="6:7">
      <c r="F250" s="76"/>
    </row>
    <row r="251" spans="6:7">
      <c r="F251" s="76"/>
    </row>
    <row r="252" spans="6:7">
      <c r="F252" s="76"/>
    </row>
    <row r="253" spans="6:7">
      <c r="F253" s="76"/>
    </row>
    <row r="254" spans="6:7">
      <c r="F254" s="76"/>
    </row>
    <row r="255" spans="6:7">
      <c r="F255" s="76"/>
    </row>
    <row r="256" spans="6:7">
      <c r="F256" s="76"/>
      <c r="G256" s="76"/>
    </row>
    <row r="257" spans="6:7">
      <c r="F257" s="76"/>
    </row>
    <row r="258" spans="6:7">
      <c r="F258" s="76"/>
    </row>
    <row r="259" spans="6:7">
      <c r="F259" s="76"/>
    </row>
    <row r="260" spans="6:7">
      <c r="F260" s="76"/>
    </row>
    <row r="261" spans="6:7">
      <c r="F261" s="76"/>
    </row>
    <row r="262" spans="6:7">
      <c r="F262" s="76"/>
    </row>
    <row r="263" spans="6:7">
      <c r="F263" s="76"/>
      <c r="G263" s="76"/>
    </row>
    <row r="264" spans="6:7">
      <c r="F264" s="76"/>
    </row>
    <row r="265" spans="6:7">
      <c r="F265" s="76"/>
    </row>
    <row r="266" spans="6:7">
      <c r="F266" s="76"/>
    </row>
    <row r="267" spans="6:7">
      <c r="F267" s="76"/>
    </row>
    <row r="268" spans="6:7">
      <c r="F268" s="76"/>
    </row>
    <row r="269" spans="6:7">
      <c r="F269" s="76"/>
    </row>
    <row r="270" spans="6:7">
      <c r="F270" s="76"/>
      <c r="G270" s="76"/>
    </row>
    <row r="271" spans="6:7">
      <c r="F271" s="76"/>
    </row>
    <row r="272" spans="6:7">
      <c r="F272" s="76"/>
    </row>
    <row r="273" spans="6:7">
      <c r="F273" s="76"/>
    </row>
    <row r="274" spans="6:7">
      <c r="F274" s="76"/>
    </row>
    <row r="275" spans="6:7">
      <c r="F275" s="76"/>
    </row>
    <row r="276" spans="6:7">
      <c r="F276" s="76"/>
    </row>
    <row r="277" spans="6:7">
      <c r="F277" s="76"/>
    </row>
    <row r="278" spans="6:7">
      <c r="F278" s="76"/>
      <c r="G278" s="76"/>
    </row>
    <row r="279" spans="6:7">
      <c r="F279" s="76"/>
    </row>
    <row r="280" spans="6:7">
      <c r="F280" s="76"/>
    </row>
    <row r="281" spans="6:7">
      <c r="F281" s="76"/>
    </row>
    <row r="282" spans="6:7">
      <c r="F282" s="76"/>
    </row>
    <row r="283" spans="6:7">
      <c r="F283" s="76"/>
    </row>
    <row r="284" spans="6:7">
      <c r="F284" s="76"/>
    </row>
    <row r="285" spans="6:7">
      <c r="F285" s="76"/>
    </row>
    <row r="286" spans="6:7">
      <c r="F286" s="76"/>
    </row>
    <row r="287" spans="6:7">
      <c r="F287" s="76"/>
      <c r="G287" s="76"/>
    </row>
    <row r="288" spans="6:7">
      <c r="F288" s="76"/>
    </row>
    <row r="289" spans="3:7">
      <c r="F289" s="76"/>
    </row>
    <row r="290" spans="3:7">
      <c r="F290" s="76"/>
      <c r="G290" s="76"/>
    </row>
    <row r="291" spans="3:7">
      <c r="F291" s="76"/>
      <c r="G291" s="76"/>
    </row>
    <row r="292" spans="3:7">
      <c r="F292" s="76"/>
    </row>
    <row r="293" spans="3:7">
      <c r="C293" s="438"/>
      <c r="F293" s="76"/>
    </row>
    <row r="294" spans="3:7">
      <c r="F294" s="76"/>
    </row>
    <row r="295" spans="3:7">
      <c r="F295" s="76"/>
      <c r="G295" s="76"/>
    </row>
    <row r="296" spans="3:7">
      <c r="F296" s="76"/>
    </row>
    <row r="297" spans="3:7">
      <c r="F297" s="76"/>
      <c r="G297" s="439"/>
    </row>
    <row r="298" spans="3:7">
      <c r="F298" s="76"/>
    </row>
    <row r="299" spans="3:7">
      <c r="F299" s="76"/>
    </row>
    <row r="300" spans="3:7">
      <c r="F300" s="76"/>
    </row>
    <row r="301" spans="3:7">
      <c r="F301" s="76"/>
    </row>
    <row r="302" spans="3:7">
      <c r="F302" s="76"/>
    </row>
    <row r="303" spans="3:7">
      <c r="F303" s="76"/>
    </row>
    <row r="304" spans="3:7">
      <c r="F304" s="76"/>
    </row>
    <row r="305" spans="2:7">
      <c r="F305" s="76"/>
    </row>
    <row r="306" spans="2:7">
      <c r="F306" s="76"/>
    </row>
    <row r="307" spans="2:7">
      <c r="F307" s="76"/>
    </row>
    <row r="308" spans="2:7">
      <c r="F308" s="76"/>
    </row>
    <row r="309" spans="2:7">
      <c r="F309" s="76"/>
    </row>
    <row r="310" spans="2:7">
      <c r="C310" s="443"/>
      <c r="F310" s="76"/>
    </row>
    <row r="311" spans="2:7">
      <c r="F311" s="76"/>
    </row>
    <row r="312" spans="2:7">
      <c r="F312" s="76"/>
    </row>
    <row r="313" spans="2:7">
      <c r="F313" s="76"/>
    </row>
    <row r="314" spans="2:7">
      <c r="B314" s="444"/>
      <c r="F314" s="76"/>
    </row>
    <row r="315" spans="2:7">
      <c r="F315" s="76"/>
    </row>
    <row r="316" spans="2:7">
      <c r="F316" s="76"/>
    </row>
    <row r="317" spans="2:7">
      <c r="F317" s="76"/>
    </row>
    <row r="318" spans="2:7">
      <c r="F318" s="76"/>
      <c r="G318" s="76"/>
    </row>
    <row r="319" spans="2:7">
      <c r="F319" s="76"/>
      <c r="G319" s="76"/>
    </row>
    <row r="320" spans="2:7">
      <c r="F320" s="76"/>
    </row>
    <row r="321" spans="6:7">
      <c r="F321" s="76"/>
    </row>
    <row r="322" spans="6:7">
      <c r="F322" s="76"/>
    </row>
    <row r="323" spans="6:7">
      <c r="F323" s="76"/>
      <c r="G323" s="76"/>
    </row>
    <row r="324" spans="6:7">
      <c r="F324" s="76"/>
      <c r="G324" s="76"/>
    </row>
    <row r="325" spans="6:7">
      <c r="F325" s="76"/>
    </row>
    <row r="326" spans="6:7">
      <c r="F326" s="76"/>
    </row>
    <row r="327" spans="6:7">
      <c r="F327" s="76"/>
    </row>
    <row r="328" spans="6:7">
      <c r="F328" s="76"/>
      <c r="G328" s="76"/>
    </row>
    <row r="329" spans="6:7">
      <c r="F329" s="76"/>
    </row>
    <row r="330" spans="6:7">
      <c r="F330" s="76"/>
    </row>
    <row r="331" spans="6:7">
      <c r="F331" s="76"/>
    </row>
    <row r="332" spans="6:7">
      <c r="F332" s="76"/>
      <c r="G332" s="76"/>
    </row>
    <row r="333" spans="6:7">
      <c r="F333" s="76"/>
      <c r="G333" s="76"/>
    </row>
    <row r="334" spans="6:7">
      <c r="F334" s="76"/>
      <c r="G334" s="76"/>
    </row>
    <row r="335" spans="6:7">
      <c r="F335" s="76"/>
      <c r="G335" s="76"/>
    </row>
    <row r="336" spans="6:7">
      <c r="F336" s="76"/>
    </row>
    <row r="337" spans="6:7">
      <c r="F337" s="76"/>
    </row>
    <row r="338" spans="6:7">
      <c r="F338" s="76"/>
    </row>
    <row r="339" spans="6:7">
      <c r="F339" s="76"/>
    </row>
    <row r="340" spans="6:7">
      <c r="F340" s="76"/>
      <c r="G340" s="76"/>
    </row>
    <row r="341" spans="6:7">
      <c r="F341" s="76"/>
    </row>
    <row r="342" spans="6:7">
      <c r="F342" s="76"/>
    </row>
    <row r="343" spans="6:7">
      <c r="F343" s="76"/>
    </row>
    <row r="344" spans="6:7">
      <c r="F344" s="76"/>
    </row>
    <row r="345" spans="6:7">
      <c r="F345" s="76"/>
      <c r="G345" s="76"/>
    </row>
    <row r="346" spans="6:7">
      <c r="F346" s="76"/>
    </row>
    <row r="347" spans="6:7">
      <c r="F347" s="76"/>
    </row>
    <row r="348" spans="6:7">
      <c r="F348" s="76"/>
    </row>
    <row r="349" spans="6:7">
      <c r="F349" s="76"/>
    </row>
    <row r="350" spans="6:7">
      <c r="F350" s="76"/>
      <c r="G350" s="76"/>
    </row>
    <row r="351" spans="6:7">
      <c r="F351" s="76"/>
    </row>
    <row r="352" spans="6:7">
      <c r="F352" s="76"/>
    </row>
    <row r="353" spans="6:7">
      <c r="F353" s="76"/>
    </row>
    <row r="354" spans="6:7">
      <c r="F354" s="76"/>
    </row>
    <row r="355" spans="6:7">
      <c r="F355" s="76"/>
      <c r="G355" s="76"/>
    </row>
    <row r="356" spans="6:7">
      <c r="F356" s="76"/>
      <c r="G356" s="76"/>
    </row>
    <row r="357" spans="6:7">
      <c r="F357" s="76"/>
    </row>
    <row r="358" spans="6:7">
      <c r="F358" s="76"/>
    </row>
    <row r="359" spans="6:7">
      <c r="F359" s="76"/>
      <c r="G359" s="76"/>
    </row>
    <row r="360" spans="6:7">
      <c r="F360" s="76"/>
    </row>
    <row r="361" spans="6:7">
      <c r="F361" s="76"/>
    </row>
    <row r="362" spans="6:7">
      <c r="F362" s="76"/>
    </row>
    <row r="363" spans="6:7">
      <c r="F363" s="76"/>
      <c r="G363" s="76"/>
    </row>
    <row r="364" spans="6:7">
      <c r="F364" s="76"/>
    </row>
    <row r="365" spans="6:7">
      <c r="F365" s="76"/>
    </row>
    <row r="366" spans="6:7">
      <c r="F366" s="76"/>
    </row>
    <row r="367" spans="6:7">
      <c r="F367" s="76"/>
    </row>
    <row r="368" spans="6:7">
      <c r="F368" s="76"/>
      <c r="G368" s="76"/>
    </row>
    <row r="369" spans="2:7">
      <c r="F369" s="76"/>
      <c r="G369" s="76"/>
    </row>
    <row r="370" spans="2:7">
      <c r="F370" s="76"/>
    </row>
    <row r="371" spans="2:7">
      <c r="F371" s="76"/>
    </row>
    <row r="372" spans="2:7">
      <c r="F372" s="76"/>
    </row>
    <row r="373" spans="2:7">
      <c r="F373" s="76"/>
      <c r="G373" s="76"/>
    </row>
    <row r="374" spans="2:7">
      <c r="F374" s="76"/>
    </row>
    <row r="375" spans="2:7">
      <c r="C375" s="438"/>
      <c r="F375" s="76"/>
    </row>
    <row r="376" spans="2:7">
      <c r="C376" s="438"/>
      <c r="F376" s="76"/>
    </row>
    <row r="377" spans="2:7">
      <c r="F377" s="76"/>
      <c r="G377" s="76"/>
    </row>
    <row r="378" spans="2:7">
      <c r="C378" s="443"/>
      <c r="F378" s="76"/>
      <c r="G378" s="76"/>
    </row>
    <row r="379" spans="2:7">
      <c r="F379" s="76"/>
      <c r="G379" s="439"/>
    </row>
    <row r="380" spans="2:7">
      <c r="F380" s="76"/>
      <c r="G380" s="439"/>
    </row>
    <row r="381" spans="2:7">
      <c r="F381" s="76"/>
    </row>
    <row r="382" spans="2:7">
      <c r="B382" s="444"/>
      <c r="F382" s="76"/>
    </row>
    <row r="383" spans="2:7">
      <c r="F383" s="76"/>
    </row>
    <row r="384" spans="2:7">
      <c r="F384" s="76"/>
      <c r="G384" s="76"/>
    </row>
    <row r="385" spans="3:7">
      <c r="F385" s="76"/>
    </row>
    <row r="386" spans="3:7">
      <c r="F386" s="76"/>
      <c r="G386" s="76"/>
    </row>
    <row r="387" spans="3:7">
      <c r="F387" s="76"/>
    </row>
    <row r="388" spans="3:7">
      <c r="F388" s="76"/>
    </row>
    <row r="389" spans="3:7">
      <c r="F389" s="76"/>
      <c r="G389" s="76"/>
    </row>
    <row r="390" spans="3:7">
      <c r="F390" s="76"/>
    </row>
    <row r="391" spans="3:7">
      <c r="C391" s="438"/>
      <c r="F391" s="76"/>
      <c r="G391" s="76"/>
    </row>
    <row r="392" spans="3:7">
      <c r="C392" s="438"/>
      <c r="F392" s="76"/>
    </row>
    <row r="393" spans="3:7">
      <c r="F393" s="76"/>
      <c r="G393" s="76"/>
    </row>
    <row r="394" spans="3:7">
      <c r="C394" s="440"/>
      <c r="F394" s="76"/>
      <c r="G394" s="76"/>
    </row>
    <row r="395" spans="3:7">
      <c r="C395" s="440"/>
      <c r="F395" s="76"/>
      <c r="G395" s="439"/>
    </row>
    <row r="396" spans="3:7">
      <c r="F396" s="76"/>
      <c r="G396" s="439"/>
    </row>
    <row r="397" spans="3:7">
      <c r="C397" s="438"/>
      <c r="F397" s="76"/>
    </row>
    <row r="398" spans="3:7">
      <c r="C398" s="438"/>
      <c r="F398" s="76"/>
      <c r="G398" s="430"/>
    </row>
    <row r="399" spans="3:7">
      <c r="C399" s="438"/>
      <c r="F399" s="76"/>
      <c r="G399" s="441"/>
    </row>
    <row r="400" spans="3:7">
      <c r="C400" s="414"/>
      <c r="F400" s="76"/>
      <c r="G400" s="430"/>
    </row>
    <row r="401" spans="2:7">
      <c r="B401" s="442"/>
      <c r="F401" s="76"/>
      <c r="G401" s="439"/>
    </row>
    <row r="402" spans="2:7">
      <c r="B402" s="442"/>
      <c r="F402" s="76"/>
      <c r="G402" s="439"/>
    </row>
    <row r="403" spans="2:7">
      <c r="B403" s="442"/>
      <c r="F403" s="76"/>
      <c r="G403" s="439"/>
    </row>
    <row r="404" spans="2:7">
      <c r="C404" s="438"/>
      <c r="F404" s="76"/>
      <c r="G404" s="439"/>
    </row>
    <row r="405" spans="2:7">
      <c r="C405" s="438"/>
      <c r="F405" s="76"/>
    </row>
    <row r="406" spans="2:7">
      <c r="F406" s="76"/>
    </row>
    <row r="407" spans="2:7">
      <c r="C407" s="443"/>
      <c r="F407" s="76"/>
    </row>
    <row r="408" spans="2:7">
      <c r="B408" s="442"/>
      <c r="C408" s="443"/>
      <c r="F408" s="76"/>
      <c r="G408" s="430"/>
    </row>
    <row r="409" spans="2:7">
      <c r="B409" s="442"/>
      <c r="F409" s="76"/>
      <c r="G409" s="430"/>
    </row>
    <row r="410" spans="2:7">
      <c r="F410" s="76"/>
    </row>
    <row r="411" spans="2:7">
      <c r="B411" s="444"/>
      <c r="F411" s="76"/>
    </row>
    <row r="412" spans="2:7">
      <c r="B412" s="444"/>
      <c r="F412" s="76"/>
    </row>
    <row r="413" spans="2:7">
      <c r="F413" s="76"/>
    </row>
    <row r="414" spans="2:7">
      <c r="F414" s="76"/>
    </row>
    <row r="415" spans="2:7">
      <c r="F415" s="76"/>
      <c r="G415" s="76"/>
    </row>
    <row r="416" spans="2:7">
      <c r="F416" s="76"/>
    </row>
    <row r="417" spans="6:7">
      <c r="F417" s="76"/>
    </row>
    <row r="418" spans="6:7">
      <c r="F418" s="76"/>
    </row>
    <row r="419" spans="6:7">
      <c r="F419" s="76"/>
    </row>
    <row r="420" spans="6:7">
      <c r="F420" s="76"/>
    </row>
    <row r="421" spans="6:7">
      <c r="F421" s="76"/>
      <c r="G421" s="76"/>
    </row>
    <row r="422" spans="6:7">
      <c r="F422" s="76"/>
    </row>
    <row r="423" spans="6:7">
      <c r="F423" s="76"/>
    </row>
    <row r="424" spans="6:7">
      <c r="F424" s="76"/>
    </row>
    <row r="425" spans="6:7">
      <c r="F425" s="76"/>
    </row>
    <row r="426" spans="6:7">
      <c r="F426" s="76"/>
      <c r="G426" s="76"/>
    </row>
    <row r="427" spans="6:7">
      <c r="F427" s="76"/>
    </row>
    <row r="428" spans="6:7">
      <c r="F428" s="76"/>
    </row>
    <row r="429" spans="6:7">
      <c r="F429" s="76"/>
    </row>
    <row r="430" spans="6:7">
      <c r="F430" s="76"/>
      <c r="G430" s="76"/>
    </row>
    <row r="431" spans="6:7">
      <c r="F431" s="76"/>
    </row>
    <row r="432" spans="6:7">
      <c r="F432" s="76"/>
    </row>
    <row r="433" spans="6:7">
      <c r="F433" s="76"/>
    </row>
    <row r="434" spans="6:7">
      <c r="F434" s="76"/>
      <c r="G434" s="76"/>
    </row>
    <row r="435" spans="6:7">
      <c r="F435" s="76"/>
    </row>
    <row r="436" spans="6:7">
      <c r="F436" s="76"/>
    </row>
    <row r="437" spans="6:7">
      <c r="F437" s="76"/>
    </row>
    <row r="438" spans="6:7">
      <c r="F438" s="76"/>
      <c r="G438" s="76"/>
    </row>
    <row r="439" spans="6:7">
      <c r="F439" s="76"/>
    </row>
    <row r="440" spans="6:7">
      <c r="F440" s="76"/>
    </row>
    <row r="441" spans="6:7">
      <c r="F441" s="76"/>
    </row>
    <row r="442" spans="6:7">
      <c r="F442" s="76"/>
    </row>
    <row r="443" spans="6:7">
      <c r="F443" s="76"/>
    </row>
    <row r="444" spans="6:7">
      <c r="F444" s="76"/>
    </row>
    <row r="445" spans="6:7">
      <c r="F445" s="76"/>
    </row>
    <row r="446" spans="6:7">
      <c r="F446" s="76"/>
      <c r="G446" s="76"/>
    </row>
    <row r="447" spans="6:7">
      <c r="F447" s="76"/>
    </row>
    <row r="448" spans="6:7">
      <c r="F448" s="76"/>
    </row>
    <row r="449" spans="6:7">
      <c r="F449" s="76"/>
    </row>
    <row r="450" spans="6:7">
      <c r="F450" s="76"/>
    </row>
    <row r="451" spans="6:7">
      <c r="F451" s="76"/>
    </row>
    <row r="452" spans="6:7">
      <c r="F452" s="76"/>
    </row>
    <row r="453" spans="6:7">
      <c r="F453" s="76"/>
    </row>
    <row r="454" spans="6:7">
      <c r="F454" s="76"/>
      <c r="G454" s="76"/>
    </row>
    <row r="455" spans="6:7">
      <c r="F455" s="76"/>
    </row>
    <row r="458" spans="6:7">
      <c r="F458" s="76"/>
      <c r="G458" s="76"/>
    </row>
    <row r="459" spans="6:7">
      <c r="F459" s="76"/>
    </row>
    <row r="460" spans="6:7">
      <c r="F460" s="76"/>
    </row>
    <row r="461" spans="6:7">
      <c r="F461" s="76"/>
    </row>
    <row r="462" spans="6:7">
      <c r="F462" s="76"/>
    </row>
    <row r="463" spans="6:7">
      <c r="F463" s="76"/>
    </row>
    <row r="464" spans="6:7">
      <c r="F464" s="76"/>
    </row>
    <row r="465" spans="2:7">
      <c r="F465" s="76"/>
      <c r="G465" s="76"/>
    </row>
    <row r="466" spans="2:7">
      <c r="F466" s="76"/>
    </row>
    <row r="467" spans="2:7">
      <c r="C467" s="438"/>
      <c r="F467" s="76"/>
    </row>
    <row r="468" spans="2:7">
      <c r="F468" s="76"/>
    </row>
    <row r="469" spans="2:7">
      <c r="F469" s="76"/>
      <c r="G469" s="76"/>
    </row>
    <row r="470" spans="2:7">
      <c r="C470" s="445"/>
      <c r="F470" s="76"/>
    </row>
    <row r="471" spans="2:7">
      <c r="C471" s="445"/>
      <c r="F471" s="76"/>
      <c r="G471" s="439"/>
    </row>
    <row r="472" spans="2:7">
      <c r="F472" s="76"/>
    </row>
    <row r="473" spans="2:7">
      <c r="F473" s="76"/>
    </row>
    <row r="474" spans="2:7">
      <c r="B474" s="444"/>
      <c r="F474" s="76"/>
    </row>
    <row r="475" spans="2:7">
      <c r="B475" s="444"/>
      <c r="F475" s="76"/>
    </row>
    <row r="476" spans="2:7">
      <c r="F476" s="76"/>
    </row>
    <row r="477" spans="2:7">
      <c r="F477" s="76"/>
      <c r="G477" s="76"/>
    </row>
    <row r="478" spans="2:7">
      <c r="F478" s="76"/>
    </row>
    <row r="479" spans="2:7">
      <c r="F479" s="76"/>
    </row>
    <row r="480" spans="2:7">
      <c r="F480" s="76"/>
      <c r="G480" s="76"/>
    </row>
    <row r="481" spans="6:7">
      <c r="F481" s="76"/>
    </row>
    <row r="482" spans="6:7">
      <c r="F482" s="76"/>
    </row>
    <row r="483" spans="6:7">
      <c r="F483" s="76"/>
    </row>
    <row r="484" spans="6:7">
      <c r="F484" s="76"/>
    </row>
    <row r="485" spans="6:7">
      <c r="F485" s="76"/>
    </row>
    <row r="486" spans="6:7">
      <c r="F486" s="76"/>
      <c r="G486" s="76"/>
    </row>
    <row r="487" spans="6:7">
      <c r="F487" s="76"/>
    </row>
    <row r="488" spans="6:7">
      <c r="F488" s="76"/>
    </row>
    <row r="489" spans="6:7">
      <c r="F489" s="76"/>
    </row>
    <row r="490" spans="6:7">
      <c r="F490" s="76"/>
    </row>
    <row r="491" spans="6:7">
      <c r="F491" s="76"/>
    </row>
    <row r="492" spans="6:7">
      <c r="F492" s="76"/>
      <c r="G492" s="76"/>
    </row>
    <row r="496" spans="6:7">
      <c r="G496" s="76"/>
    </row>
    <row r="499" spans="6:7">
      <c r="F499" s="76"/>
    </row>
    <row r="500" spans="6:7">
      <c r="F500" s="76"/>
    </row>
    <row r="501" spans="6:7">
      <c r="F501" s="76"/>
      <c r="G501" s="76"/>
    </row>
    <row r="502" spans="6:7">
      <c r="F502" s="76"/>
    </row>
    <row r="503" spans="6:7">
      <c r="F503" s="76"/>
    </row>
    <row r="504" spans="6:7">
      <c r="F504" s="76"/>
    </row>
    <row r="505" spans="6:7">
      <c r="F505" s="76"/>
      <c r="G505" s="76"/>
    </row>
    <row r="506" spans="6:7">
      <c r="F506" s="76"/>
      <c r="G506" s="76"/>
    </row>
    <row r="507" spans="6:7">
      <c r="F507" s="76"/>
    </row>
    <row r="508" spans="6:7">
      <c r="F508" s="76"/>
    </row>
    <row r="509" spans="6:7">
      <c r="F509" s="76"/>
    </row>
    <row r="510" spans="6:7">
      <c r="F510" s="76"/>
    </row>
    <row r="511" spans="6:7">
      <c r="F511" s="76"/>
      <c r="G511" s="76"/>
    </row>
    <row r="512" spans="6:7">
      <c r="F512" s="76"/>
    </row>
    <row r="513" spans="3:7">
      <c r="F513" s="76"/>
    </row>
    <row r="514" spans="3:7">
      <c r="F514" s="76"/>
    </row>
    <row r="515" spans="3:7">
      <c r="F515" s="76"/>
    </row>
    <row r="516" spans="3:7">
      <c r="F516" s="76"/>
      <c r="G516" s="76"/>
    </row>
    <row r="517" spans="3:7">
      <c r="F517" s="76"/>
    </row>
    <row r="518" spans="3:7">
      <c r="F518" s="76"/>
    </row>
    <row r="519" spans="3:7">
      <c r="F519" s="76"/>
    </row>
    <row r="520" spans="3:7">
      <c r="F520" s="76"/>
      <c r="G520" s="76"/>
    </row>
    <row r="521" spans="3:7">
      <c r="F521" s="76"/>
    </row>
    <row r="522" spans="3:7">
      <c r="F522" s="76"/>
    </row>
    <row r="523" spans="3:7">
      <c r="C523" s="438"/>
      <c r="F523" s="76"/>
    </row>
    <row r="524" spans="3:7">
      <c r="F524" s="76"/>
    </row>
    <row r="525" spans="3:7">
      <c r="F525" s="76"/>
      <c r="G525" s="76"/>
    </row>
    <row r="526" spans="3:7">
      <c r="C526" s="445"/>
      <c r="F526" s="76"/>
    </row>
    <row r="527" spans="3:7">
      <c r="F527" s="76"/>
      <c r="G527" s="439"/>
    </row>
    <row r="528" spans="3:7">
      <c r="F528" s="76"/>
    </row>
    <row r="529" spans="2:7">
      <c r="F529" s="76"/>
    </row>
    <row r="530" spans="2:7">
      <c r="B530" s="444"/>
      <c r="F530" s="76"/>
    </row>
    <row r="531" spans="2:7">
      <c r="F531" s="76"/>
    </row>
    <row r="532" spans="2:7">
      <c r="F532" s="76"/>
    </row>
    <row r="533" spans="2:7">
      <c r="C533" s="438"/>
      <c r="F533" s="76"/>
    </row>
    <row r="534" spans="2:7">
      <c r="F534" s="76"/>
      <c r="G534" s="76"/>
    </row>
    <row r="535" spans="2:7">
      <c r="F535" s="76"/>
      <c r="G535" s="76"/>
    </row>
    <row r="536" spans="2:7">
      <c r="C536" s="440"/>
      <c r="F536" s="76"/>
    </row>
    <row r="537" spans="2:7">
      <c r="C537" s="440"/>
      <c r="F537" s="76"/>
      <c r="G537" s="439"/>
    </row>
    <row r="538" spans="2:7">
      <c r="F538" s="76"/>
    </row>
    <row r="539" spans="2:7">
      <c r="C539" s="438"/>
      <c r="F539" s="76"/>
    </row>
    <row r="540" spans="2:7">
      <c r="C540" s="438"/>
      <c r="F540" s="76"/>
      <c r="G540" s="430"/>
    </row>
    <row r="541" spans="2:7">
      <c r="C541" s="438"/>
      <c r="F541" s="76"/>
      <c r="G541" s="441"/>
    </row>
    <row r="542" spans="2:7">
      <c r="C542" s="414"/>
      <c r="F542" s="76"/>
      <c r="G542" s="430"/>
    </row>
    <row r="543" spans="2:7">
      <c r="B543" s="442"/>
      <c r="F543" s="76"/>
      <c r="G543" s="439"/>
    </row>
    <row r="544" spans="2:7">
      <c r="B544" s="442"/>
      <c r="F544" s="76"/>
      <c r="G544" s="439"/>
    </row>
    <row r="545" spans="2:7">
      <c r="B545" s="442"/>
      <c r="F545" s="76"/>
      <c r="G545" s="439"/>
    </row>
    <row r="546" spans="2:7">
      <c r="F546" s="76"/>
      <c r="G546" s="439"/>
    </row>
    <row r="551" spans="2:7">
      <c r="C551" s="440"/>
    </row>
    <row r="552" spans="2:7">
      <c r="C552" s="440"/>
    </row>
    <row r="554" spans="2:7">
      <c r="C554" s="438"/>
    </row>
    <row r="555" spans="2:7">
      <c r="C555" s="438"/>
      <c r="F555" s="76"/>
      <c r="G555" s="430"/>
    </row>
    <row r="556" spans="2:7">
      <c r="C556" s="438"/>
      <c r="F556" s="76"/>
      <c r="G556" s="441"/>
    </row>
    <row r="557" spans="2:7">
      <c r="C557" s="438"/>
      <c r="F557" s="76"/>
      <c r="G557" s="430"/>
    </row>
    <row r="558" spans="2:7">
      <c r="B558" s="442"/>
      <c r="C558" s="414"/>
      <c r="F558" s="76"/>
      <c r="G558" s="439"/>
    </row>
    <row r="559" spans="2:7">
      <c r="B559" s="442"/>
      <c r="F559" s="76"/>
      <c r="G559" s="439"/>
    </row>
    <row r="560" spans="2:7">
      <c r="B560" s="442"/>
      <c r="F560" s="76"/>
      <c r="G560" s="439"/>
    </row>
    <row r="561" spans="2:7">
      <c r="B561" s="442"/>
      <c r="F561" s="76"/>
      <c r="G561" s="439"/>
    </row>
    <row r="562" spans="2:7">
      <c r="F562" s="76"/>
      <c r="G562" s="439"/>
    </row>
  </sheetData>
  <sheetProtection algorithmName="SHA-512" hashValue="cZy/j4iX2IDyMdrDHcRKwwnWdLbpKJKvfrZKggdnDQKaUVHgvZepuFERNCtvMhm8gg97g6u1rh+lWZZ/qOmqSw==" saltValue="FEm9zqEavcDwkEsA6dK/Qw==" spinCount="100000" sheet="1" objects="1" scenarios="1"/>
  <mergeCells count="5">
    <mergeCell ref="D2:E2"/>
    <mergeCell ref="B4:G4"/>
    <mergeCell ref="B5:G5"/>
    <mergeCell ref="B6:G6"/>
    <mergeCell ref="D95:E95"/>
  </mergeCells>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rowBreaks count="2" manualBreakCount="2">
    <brk id="50" min="1" max="6" man="1"/>
    <brk id="97" min="1" max="6"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3:S42"/>
  <sheetViews>
    <sheetView view="pageBreakPreview" zoomScale="60" zoomScaleNormal="160" workbookViewId="0">
      <selection activeCell="B53" sqref="B53"/>
    </sheetView>
  </sheetViews>
  <sheetFormatPr defaultColWidth="8" defaultRowHeight="13"/>
  <cols>
    <col min="1" max="1" width="18.25" style="84" bestFit="1" customWidth="1"/>
    <col min="2" max="4" width="8.08203125" style="83" customWidth="1"/>
    <col min="5" max="5" width="6.83203125" style="82" customWidth="1"/>
    <col min="6" max="6" width="7.58203125" style="82" customWidth="1"/>
    <col min="7" max="7" width="6.83203125" style="82" customWidth="1"/>
    <col min="8" max="8" width="8.08203125" style="82" customWidth="1"/>
    <col min="9" max="9" width="6.83203125" style="82" customWidth="1"/>
    <col min="10" max="10" width="12.83203125" style="82" customWidth="1"/>
    <col min="11" max="11" width="7.75" style="82" customWidth="1"/>
    <col min="12" max="12" width="6.83203125" style="82" customWidth="1"/>
    <col min="13" max="13" width="11.58203125" style="82" customWidth="1"/>
    <col min="14" max="14" width="12.5" style="82" customWidth="1"/>
    <col min="15" max="15" width="8.58203125" style="82" bestFit="1" customWidth="1"/>
    <col min="16" max="16" width="16.83203125" style="82" customWidth="1"/>
    <col min="17" max="18" width="6.83203125" style="82" customWidth="1"/>
    <col min="19" max="19" width="12" style="82" customWidth="1"/>
    <col min="20" max="23" width="14.25" style="82" bestFit="1" customWidth="1"/>
    <col min="24" max="16384" width="8" style="82"/>
  </cols>
  <sheetData>
    <row r="3" spans="1:19">
      <c r="B3" s="83" t="s">
        <v>170</v>
      </c>
      <c r="C3" s="91"/>
      <c r="D3" s="91"/>
      <c r="E3" s="91"/>
      <c r="F3" s="92"/>
      <c r="G3" s="91"/>
      <c r="H3" s="89"/>
      <c r="I3" s="90"/>
      <c r="J3" s="89"/>
      <c r="K3" s="90"/>
      <c r="L3" s="85"/>
      <c r="M3" s="89"/>
      <c r="N3" s="89"/>
      <c r="O3" s="85"/>
      <c r="P3" s="85"/>
      <c r="Q3" s="85"/>
      <c r="R3" s="85"/>
      <c r="S3" s="85"/>
    </row>
    <row r="4" spans="1:19">
      <c r="B4" s="86"/>
    </row>
    <row r="5" spans="1:19">
      <c r="A5" s="87" t="s">
        <v>773</v>
      </c>
      <c r="B5" s="86">
        <f>SUM(C5:Y5)</f>
        <v>2</v>
      </c>
      <c r="C5" s="85">
        <v>2</v>
      </c>
      <c r="D5" s="82"/>
    </row>
    <row r="6" spans="1:19">
      <c r="B6" s="86"/>
      <c r="C6" s="85"/>
      <c r="D6" s="82"/>
    </row>
    <row r="7" spans="1:19">
      <c r="A7" s="84" t="s">
        <v>772</v>
      </c>
      <c r="B7" s="86">
        <f t="shared" ref="B7:B14" si="0">SUM(C7:Y7)</f>
        <v>27</v>
      </c>
      <c r="C7" s="85">
        <v>27</v>
      </c>
      <c r="D7" s="82"/>
    </row>
    <row r="8" spans="1:19">
      <c r="A8" s="84" t="s">
        <v>771</v>
      </c>
      <c r="B8" s="86">
        <f t="shared" si="0"/>
        <v>0</v>
      </c>
      <c r="C8" s="85"/>
      <c r="D8" s="82"/>
    </row>
    <row r="9" spans="1:19">
      <c r="A9" s="84" t="s">
        <v>770</v>
      </c>
      <c r="B9" s="86">
        <f t="shared" si="0"/>
        <v>0</v>
      </c>
      <c r="C9" s="85"/>
      <c r="D9" s="82"/>
    </row>
    <row r="10" spans="1:19">
      <c r="A10" s="84" t="s">
        <v>769</v>
      </c>
      <c r="B10" s="86">
        <f t="shared" si="0"/>
        <v>0</v>
      </c>
      <c r="C10" s="85"/>
      <c r="D10" s="82"/>
    </row>
    <row r="11" spans="1:19">
      <c r="A11" s="84" t="s">
        <v>768</v>
      </c>
      <c r="B11" s="86">
        <f t="shared" si="0"/>
        <v>0</v>
      </c>
      <c r="C11" s="85"/>
      <c r="D11" s="82"/>
    </row>
    <row r="12" spans="1:19">
      <c r="A12" s="87" t="s">
        <v>767</v>
      </c>
      <c r="B12" s="86">
        <f t="shared" si="0"/>
        <v>0</v>
      </c>
      <c r="C12" s="85"/>
      <c r="D12" s="82"/>
    </row>
    <row r="13" spans="1:19">
      <c r="A13" s="87" t="s">
        <v>766</v>
      </c>
      <c r="B13" s="86">
        <f t="shared" si="0"/>
        <v>8</v>
      </c>
      <c r="C13" s="85">
        <v>8</v>
      </c>
      <c r="D13" s="82"/>
    </row>
    <row r="14" spans="1:19">
      <c r="A14" s="87" t="s">
        <v>765</v>
      </c>
      <c r="B14" s="86">
        <f t="shared" si="0"/>
        <v>0</v>
      </c>
      <c r="C14" s="85"/>
      <c r="D14" s="82"/>
    </row>
    <row r="15" spans="1:19">
      <c r="B15" s="86"/>
      <c r="C15" s="85"/>
      <c r="D15" s="82"/>
    </row>
    <row r="16" spans="1:19">
      <c r="A16" s="84" t="s">
        <v>764</v>
      </c>
      <c r="B16" s="86">
        <f t="shared" ref="B16:B27" si="1">SUM(C16:Y16)</f>
        <v>12</v>
      </c>
      <c r="C16" s="85">
        <v>12</v>
      </c>
      <c r="D16" s="82"/>
    </row>
    <row r="17" spans="1:4">
      <c r="A17" s="87" t="s">
        <v>763</v>
      </c>
      <c r="B17" s="86">
        <f t="shared" si="1"/>
        <v>0</v>
      </c>
      <c r="C17" s="85"/>
      <c r="D17" s="82"/>
    </row>
    <row r="18" spans="1:4">
      <c r="A18" s="84" t="s">
        <v>762</v>
      </c>
      <c r="B18" s="86">
        <f t="shared" si="1"/>
        <v>6</v>
      </c>
      <c r="C18" s="85">
        <v>6</v>
      </c>
      <c r="D18" s="82"/>
    </row>
    <row r="19" spans="1:4">
      <c r="A19" s="87" t="s">
        <v>761</v>
      </c>
      <c r="B19" s="86">
        <f t="shared" si="1"/>
        <v>0</v>
      </c>
      <c r="C19" s="85"/>
      <c r="D19" s="82"/>
    </row>
    <row r="20" spans="1:4">
      <c r="A20" s="87" t="s">
        <v>760</v>
      </c>
      <c r="B20" s="86">
        <f t="shared" si="1"/>
        <v>0</v>
      </c>
      <c r="C20" s="85"/>
      <c r="D20" s="82"/>
    </row>
    <row r="21" spans="1:4">
      <c r="A21" s="87" t="s">
        <v>759</v>
      </c>
      <c r="B21" s="86">
        <f t="shared" si="1"/>
        <v>0</v>
      </c>
      <c r="C21" s="85"/>
      <c r="D21" s="82"/>
    </row>
    <row r="22" spans="1:4">
      <c r="A22" s="87" t="s">
        <v>758</v>
      </c>
      <c r="B22" s="86">
        <f t="shared" si="1"/>
        <v>0</v>
      </c>
      <c r="C22" s="85"/>
      <c r="D22" s="82"/>
    </row>
    <row r="23" spans="1:4">
      <c r="A23" s="87" t="s">
        <v>757</v>
      </c>
      <c r="B23" s="86">
        <f t="shared" si="1"/>
        <v>0</v>
      </c>
      <c r="C23" s="85"/>
      <c r="D23" s="82"/>
    </row>
    <row r="24" spans="1:4">
      <c r="A24" s="84" t="s">
        <v>756</v>
      </c>
      <c r="B24" s="86">
        <f t="shared" si="1"/>
        <v>40</v>
      </c>
      <c r="C24" s="85">
        <v>40</v>
      </c>
      <c r="D24" s="82"/>
    </row>
    <row r="25" spans="1:4">
      <c r="A25" s="88" t="s">
        <v>755</v>
      </c>
      <c r="B25" s="86">
        <f t="shared" si="1"/>
        <v>5</v>
      </c>
      <c r="C25" s="85">
        <v>5</v>
      </c>
      <c r="D25" s="82"/>
    </row>
    <row r="26" spans="1:4">
      <c r="A26" s="87" t="s">
        <v>754</v>
      </c>
      <c r="B26" s="86">
        <f t="shared" si="1"/>
        <v>3</v>
      </c>
      <c r="C26" s="85">
        <v>3</v>
      </c>
      <c r="D26" s="82"/>
    </row>
    <row r="27" spans="1:4">
      <c r="A27" s="87" t="s">
        <v>753</v>
      </c>
      <c r="B27" s="86">
        <f t="shared" si="1"/>
        <v>0</v>
      </c>
      <c r="C27" s="85"/>
      <c r="D27" s="82"/>
    </row>
    <row r="28" spans="1:4">
      <c r="A28" s="87"/>
      <c r="B28" s="86"/>
      <c r="C28" s="85"/>
      <c r="D28" s="82"/>
    </row>
    <row r="29" spans="1:4">
      <c r="A29" s="87" t="s">
        <v>752</v>
      </c>
      <c r="B29" s="86">
        <f>SUM(C29:Y29)</f>
        <v>0</v>
      </c>
      <c r="C29" s="85"/>
      <c r="D29" s="82"/>
    </row>
    <row r="30" spans="1:4">
      <c r="B30" s="86"/>
      <c r="C30" s="85"/>
      <c r="D30" s="82"/>
    </row>
    <row r="31" spans="1:4">
      <c r="A31" s="84" t="s">
        <v>751</v>
      </c>
      <c r="B31" s="86">
        <f>SUM(C31:Y31)</f>
        <v>1</v>
      </c>
      <c r="C31" s="85">
        <v>1</v>
      </c>
      <c r="D31" s="82"/>
    </row>
    <row r="32" spans="1:4">
      <c r="A32" s="84" t="s">
        <v>750</v>
      </c>
      <c r="B32" s="86">
        <f>SUM(C32:Y32)</f>
        <v>0</v>
      </c>
      <c r="C32" s="85"/>
      <c r="D32" s="82"/>
    </row>
    <row r="33" spans="1:4">
      <c r="B33" s="86"/>
      <c r="C33" s="85"/>
      <c r="D33" s="82"/>
    </row>
    <row r="34" spans="1:4">
      <c r="A34" s="84" t="s">
        <v>749</v>
      </c>
      <c r="B34" s="86">
        <f>SUM(C34:Y34)</f>
        <v>68</v>
      </c>
      <c r="C34" s="85">
        <f>5+10+12+32+9</f>
        <v>68</v>
      </c>
      <c r="D34" s="82"/>
    </row>
    <row r="35" spans="1:4">
      <c r="B35" s="86"/>
      <c r="C35" s="85"/>
      <c r="D35" s="82"/>
    </row>
    <row r="36" spans="1:4">
      <c r="A36" s="87" t="s">
        <v>748</v>
      </c>
      <c r="B36" s="86">
        <f>SUM(C36:Y36)</f>
        <v>0</v>
      </c>
      <c r="C36" s="85"/>
      <c r="D36" s="82"/>
    </row>
    <row r="37" spans="1:4">
      <c r="B37" s="86"/>
      <c r="C37" s="85"/>
      <c r="D37" s="82"/>
    </row>
    <row r="38" spans="1:4">
      <c r="A38" s="84" t="s">
        <v>747</v>
      </c>
      <c r="B38" s="86">
        <f>SUM(C38:Y38)</f>
        <v>0</v>
      </c>
      <c r="C38" s="85"/>
      <c r="D38" s="82"/>
    </row>
    <row r="39" spans="1:4">
      <c r="A39" s="84" t="s">
        <v>746</v>
      </c>
      <c r="B39" s="86">
        <f>SUM(C39:Y39)</f>
        <v>0</v>
      </c>
      <c r="C39" s="85"/>
      <c r="D39" s="82"/>
    </row>
    <row r="40" spans="1:4">
      <c r="A40" s="87"/>
      <c r="B40" s="86"/>
      <c r="C40" s="85"/>
      <c r="D40" s="82"/>
    </row>
    <row r="41" spans="1:4">
      <c r="A41" s="84" t="s">
        <v>745</v>
      </c>
      <c r="B41" s="86">
        <f>SUM(C41:Y41)</f>
        <v>0</v>
      </c>
      <c r="C41" s="85"/>
    </row>
    <row r="42" spans="1:4">
      <c r="A42" s="84" t="s">
        <v>744</v>
      </c>
      <c r="B42" s="86">
        <f>SUM(C42:Y42)</f>
        <v>0</v>
      </c>
      <c r="C42" s="85"/>
    </row>
  </sheetData>
  <pageMargins left="0.98425196850393704" right="0.19685039370078741" top="0.78740157480314965" bottom="0.78740157480314965" header="0.31496062992125984" footer="0.31496062992125984"/>
  <pageSetup paperSize="9" orientation="portrait" r:id="rId1"/>
  <headerFooter alignWithMargins="0">
    <oddFooter>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C14"/>
  <sheetViews>
    <sheetView view="pageBreakPreview" zoomScaleNormal="100" zoomScaleSheetLayoutView="100" workbookViewId="0">
      <selection activeCell="B6" sqref="B6"/>
    </sheetView>
  </sheetViews>
  <sheetFormatPr defaultColWidth="8" defaultRowHeight="21"/>
  <cols>
    <col min="1" max="1" width="8" style="628"/>
    <col min="2" max="2" width="42.83203125" style="628" bestFit="1" customWidth="1"/>
    <col min="3" max="3" width="26.08203125" style="628" customWidth="1"/>
    <col min="4" max="16384" width="8" style="628"/>
  </cols>
  <sheetData>
    <row r="2" spans="1:3">
      <c r="B2" s="632" t="s">
        <v>247</v>
      </c>
    </row>
    <row r="3" spans="1:3">
      <c r="B3" s="632"/>
    </row>
    <row r="4" spans="1:3">
      <c r="B4" s="632" t="s">
        <v>246</v>
      </c>
    </row>
    <row r="5" spans="1:3">
      <c r="B5" s="632"/>
    </row>
    <row r="6" spans="1:3">
      <c r="A6" s="629"/>
      <c r="B6" s="633" t="s">
        <v>17</v>
      </c>
      <c r="C6" s="630">
        <f>'Zunanja ureditev'!F57</f>
        <v>0</v>
      </c>
    </row>
    <row r="7" spans="1:3">
      <c r="A7" s="629"/>
      <c r="B7" s="633" t="s">
        <v>245</v>
      </c>
      <c r="C7" s="630">
        <f>vodovod!F2+vodovod!F22+vodovod!F47</f>
        <v>0</v>
      </c>
    </row>
    <row r="8" spans="1:3">
      <c r="A8" s="629"/>
      <c r="B8" s="633" t="s">
        <v>244</v>
      </c>
      <c r="C8" s="630">
        <f>kanalizacija!F34</f>
        <v>0</v>
      </c>
    </row>
    <row r="9" spans="1:3">
      <c r="A9" s="629"/>
      <c r="B9" s="633" t="s">
        <v>779</v>
      </c>
      <c r="C9" s="630"/>
    </row>
    <row r="10" spans="1:3">
      <c r="A10" s="629"/>
      <c r="B10" s="633" t="s">
        <v>780</v>
      </c>
      <c r="C10" s="630"/>
    </row>
    <row r="11" spans="1:3">
      <c r="A11" s="629"/>
      <c r="B11" s="633" t="s">
        <v>781</v>
      </c>
      <c r="C11" s="630"/>
    </row>
    <row r="12" spans="1:3">
      <c r="A12" s="629"/>
      <c r="B12" s="633" t="s">
        <v>782</v>
      </c>
      <c r="C12" s="630"/>
    </row>
    <row r="13" spans="1:3">
      <c r="B13" s="633"/>
      <c r="C13" s="630"/>
    </row>
    <row r="14" spans="1:3">
      <c r="B14" s="634" t="s">
        <v>170</v>
      </c>
      <c r="C14" s="631">
        <f>SUM(C6:C13)</f>
        <v>0</v>
      </c>
    </row>
  </sheetData>
  <sheetProtection algorithmName="SHA-512" hashValue="dAhGPD8ec1AYGpPxQzTRujh1OZvxV5FDFhBnespm/xH2CTaznelNtem5NPQ3rUB5hb+FXTSxxl8J9nz6hjbGJg==" saltValue="KiOnATwYAeIm32aSk1KzKw==" spinCount="100000" sheet="1" objects="1" scenarios="1"/>
  <pageMargins left="0.98425196850393704" right="0.19685039370078741" top="0.78740157480314965" bottom="0.78740157480314965" header="0.31496062992125984" footer="0.31496062992125984"/>
  <pageSetup paperSize="9" orientation="portrait" r:id="rId1"/>
  <headerFooter>
    <oddFooter>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9" tint="0.59999389629810485"/>
  </sheetPr>
  <dimension ref="A1:F58"/>
  <sheetViews>
    <sheetView view="pageBreakPreview" zoomScaleNormal="100" zoomScaleSheetLayoutView="100" workbookViewId="0">
      <selection activeCell="B5" sqref="B5"/>
    </sheetView>
  </sheetViews>
  <sheetFormatPr defaultColWidth="9" defaultRowHeight="14.5"/>
  <cols>
    <col min="1" max="1" width="7.08203125" style="52" customWidth="1"/>
    <col min="2" max="2" width="35.58203125" style="52" customWidth="1"/>
    <col min="3" max="3" width="9" style="52"/>
    <col min="4" max="4" width="9" style="487"/>
    <col min="5" max="5" width="10" style="482" bestFit="1" customWidth="1"/>
    <col min="6" max="6" width="12.08203125" style="482" bestFit="1" customWidth="1"/>
    <col min="7" max="16384" width="9" style="482"/>
  </cols>
  <sheetData>
    <row r="1" spans="1:6" s="475" customFormat="1" ht="12.5">
      <c r="A1" s="32"/>
      <c r="B1" s="33"/>
      <c r="C1" s="32"/>
      <c r="D1" s="43"/>
      <c r="E1" s="21"/>
      <c r="F1" s="474"/>
    </row>
    <row r="2" spans="1:6" s="477" customFormat="1" ht="17" thickBot="1">
      <c r="A2" s="35" t="s">
        <v>73</v>
      </c>
      <c r="B2" s="36" t="s">
        <v>17</v>
      </c>
      <c r="C2" s="35"/>
      <c r="D2" s="483"/>
      <c r="E2" s="25"/>
      <c r="F2" s="476"/>
    </row>
    <row r="3" spans="1:6" s="478" customFormat="1" ht="13" thickTop="1">
      <c r="A3" s="33"/>
      <c r="B3" s="33"/>
      <c r="C3" s="38"/>
      <c r="D3" s="484"/>
      <c r="E3" s="21"/>
      <c r="F3" s="472"/>
    </row>
    <row r="4" spans="1:6" s="478" customFormat="1" ht="13">
      <c r="A4" s="40"/>
      <c r="B4" s="41" t="s">
        <v>325</v>
      </c>
      <c r="C4" s="42" t="s">
        <v>324</v>
      </c>
      <c r="D4" s="485" t="s">
        <v>86</v>
      </c>
      <c r="E4" s="24"/>
      <c r="F4" s="479" t="s">
        <v>88</v>
      </c>
    </row>
    <row r="5" spans="1:6" s="478" customFormat="1" ht="13">
      <c r="A5" s="32"/>
      <c r="B5" s="47" t="s">
        <v>323</v>
      </c>
      <c r="C5" s="32"/>
      <c r="D5" s="43"/>
      <c r="E5" s="21"/>
      <c r="F5" s="474"/>
    </row>
    <row r="6" spans="1:6" s="478" customFormat="1" ht="12.5">
      <c r="A6" s="32" t="s">
        <v>101</v>
      </c>
      <c r="B6" s="33" t="s">
        <v>322</v>
      </c>
      <c r="C6" s="44" t="s">
        <v>91</v>
      </c>
      <c r="D6" s="45">
        <v>1</v>
      </c>
      <c r="E6" s="23"/>
      <c r="F6" s="480">
        <f>E6*D6</f>
        <v>0</v>
      </c>
    </row>
    <row r="7" spans="1:6" s="475" customFormat="1" ht="12.5">
      <c r="A7" s="32" t="s">
        <v>103</v>
      </c>
      <c r="B7" s="33" t="s">
        <v>321</v>
      </c>
      <c r="C7" s="44" t="s">
        <v>91</v>
      </c>
      <c r="D7" s="45">
        <v>1</v>
      </c>
      <c r="E7" s="23"/>
      <c r="F7" s="480">
        <f>E7*D7</f>
        <v>0</v>
      </c>
    </row>
    <row r="8" spans="1:6" s="475" customFormat="1" ht="12.5">
      <c r="A8" s="32"/>
      <c r="B8" s="33"/>
      <c r="C8" s="44"/>
      <c r="D8" s="45"/>
      <c r="E8" s="23"/>
      <c r="F8" s="480"/>
    </row>
    <row r="9" spans="1:6" s="475" customFormat="1" ht="13">
      <c r="A9" s="32"/>
      <c r="B9" s="47" t="s">
        <v>19</v>
      </c>
      <c r="C9" s="44"/>
      <c r="D9" s="45"/>
      <c r="E9" s="23"/>
      <c r="F9" s="480"/>
    </row>
    <row r="10" spans="1:6" s="475" customFormat="1" ht="62.5">
      <c r="A10" s="43" t="s">
        <v>114</v>
      </c>
      <c r="B10" s="33" t="s">
        <v>312</v>
      </c>
      <c r="C10" s="44" t="s">
        <v>93</v>
      </c>
      <c r="D10" s="45">
        <v>200</v>
      </c>
      <c r="E10" s="23"/>
      <c r="F10" s="480">
        <f t="shared" ref="F10:F18" si="0">E10*D10</f>
        <v>0</v>
      </c>
    </row>
    <row r="11" spans="1:6" s="475" customFormat="1" ht="62.5">
      <c r="A11" s="43" t="s">
        <v>115</v>
      </c>
      <c r="B11" s="33" t="s">
        <v>274</v>
      </c>
      <c r="C11" s="44" t="s">
        <v>93</v>
      </c>
      <c r="D11" s="45">
        <v>200</v>
      </c>
      <c r="E11" s="23"/>
      <c r="F11" s="480">
        <f t="shared" si="0"/>
        <v>0</v>
      </c>
    </row>
    <row r="12" spans="1:6" s="475" customFormat="1" ht="25">
      <c r="A12" s="43" t="s">
        <v>123</v>
      </c>
      <c r="B12" s="33" t="s">
        <v>309</v>
      </c>
      <c r="C12" s="44" t="s">
        <v>95</v>
      </c>
      <c r="D12" s="45">
        <v>1000</v>
      </c>
      <c r="E12" s="23"/>
      <c r="F12" s="480">
        <f t="shared" si="0"/>
        <v>0</v>
      </c>
    </row>
    <row r="13" spans="1:6" s="475" customFormat="1" ht="25">
      <c r="A13" s="43" t="s">
        <v>124</v>
      </c>
      <c r="B13" s="33" t="s">
        <v>320</v>
      </c>
      <c r="C13" s="44" t="s">
        <v>95</v>
      </c>
      <c r="D13" s="45">
        <v>1000</v>
      </c>
      <c r="E13" s="23"/>
      <c r="F13" s="480">
        <f t="shared" si="0"/>
        <v>0</v>
      </c>
    </row>
    <row r="14" spans="1:6" s="475" customFormat="1" ht="125">
      <c r="A14" s="43" t="s">
        <v>125</v>
      </c>
      <c r="B14" s="33" t="s">
        <v>305</v>
      </c>
      <c r="C14" s="44" t="s">
        <v>93</v>
      </c>
      <c r="D14" s="45">
        <v>200</v>
      </c>
      <c r="E14" s="23"/>
      <c r="F14" s="480">
        <f t="shared" si="0"/>
        <v>0</v>
      </c>
    </row>
    <row r="15" spans="1:6" s="475" customFormat="1" ht="25">
      <c r="A15" s="43" t="s">
        <v>126</v>
      </c>
      <c r="B15" s="33" t="s">
        <v>319</v>
      </c>
      <c r="C15" s="44" t="s">
        <v>93</v>
      </c>
      <c r="D15" s="45">
        <v>200</v>
      </c>
      <c r="E15" s="23"/>
      <c r="F15" s="480">
        <f t="shared" si="0"/>
        <v>0</v>
      </c>
    </row>
    <row r="16" spans="1:6" s="475" customFormat="1" ht="75">
      <c r="A16" s="43" t="s">
        <v>127</v>
      </c>
      <c r="B16" s="33" t="s">
        <v>318</v>
      </c>
      <c r="C16" s="44" t="s">
        <v>97</v>
      </c>
      <c r="D16" s="45">
        <v>250</v>
      </c>
      <c r="E16" s="23"/>
      <c r="F16" s="480">
        <f t="shared" si="0"/>
        <v>0</v>
      </c>
    </row>
    <row r="17" spans="1:6" s="475" customFormat="1" ht="75">
      <c r="A17" s="43" t="s">
        <v>128</v>
      </c>
      <c r="B17" s="33" t="s">
        <v>317</v>
      </c>
      <c r="C17" s="44" t="s">
        <v>97</v>
      </c>
      <c r="D17" s="45">
        <v>180</v>
      </c>
      <c r="E17" s="23"/>
      <c r="F17" s="480">
        <f t="shared" si="0"/>
        <v>0</v>
      </c>
    </row>
    <row r="18" spans="1:6" s="475" customFormat="1" ht="75">
      <c r="A18" s="43" t="s">
        <v>316</v>
      </c>
      <c r="B18" s="33" t="s">
        <v>315</v>
      </c>
      <c r="C18" s="44" t="s">
        <v>95</v>
      </c>
      <c r="D18" s="45">
        <v>2000</v>
      </c>
      <c r="E18" s="23"/>
      <c r="F18" s="480">
        <f t="shared" si="0"/>
        <v>0</v>
      </c>
    </row>
    <row r="19" spans="1:6" s="475" customFormat="1" ht="12.5">
      <c r="A19" s="43"/>
      <c r="B19" s="33"/>
      <c r="C19" s="44"/>
      <c r="D19" s="45"/>
      <c r="E19" s="23"/>
      <c r="F19" s="480"/>
    </row>
    <row r="20" spans="1:6" s="475" customFormat="1" ht="13">
      <c r="A20" s="43"/>
      <c r="B20" s="47" t="s">
        <v>314</v>
      </c>
      <c r="C20" s="44"/>
      <c r="D20" s="45"/>
      <c r="E20" s="23"/>
      <c r="F20" s="480"/>
    </row>
    <row r="21" spans="1:6" s="475" customFormat="1" ht="62.5">
      <c r="A21" s="43" t="s">
        <v>313</v>
      </c>
      <c r="B21" s="33" t="s">
        <v>312</v>
      </c>
      <c r="C21" s="44" t="s">
        <v>93</v>
      </c>
      <c r="D21" s="45">
        <v>40</v>
      </c>
      <c r="E21" s="23"/>
      <c r="F21" s="480">
        <f t="shared" ref="F21:F30" si="1">E21*D21</f>
        <v>0</v>
      </c>
    </row>
    <row r="22" spans="1:6" s="475" customFormat="1" ht="62.5">
      <c r="A22" s="43" t="s">
        <v>311</v>
      </c>
      <c r="B22" s="33" t="s">
        <v>274</v>
      </c>
      <c r="C22" s="44" t="s">
        <v>93</v>
      </c>
      <c r="D22" s="45">
        <v>135</v>
      </c>
      <c r="E22" s="23"/>
      <c r="F22" s="480">
        <f t="shared" si="1"/>
        <v>0</v>
      </c>
    </row>
    <row r="23" spans="1:6" s="475" customFormat="1" ht="25">
      <c r="A23" s="43" t="s">
        <v>310</v>
      </c>
      <c r="B23" s="33" t="s">
        <v>309</v>
      </c>
      <c r="C23" s="44" t="s">
        <v>95</v>
      </c>
      <c r="D23" s="45">
        <v>270</v>
      </c>
      <c r="E23" s="23"/>
      <c r="F23" s="480">
        <f t="shared" si="1"/>
        <v>0</v>
      </c>
    </row>
    <row r="24" spans="1:6" s="475" customFormat="1" ht="125">
      <c r="A24" s="43" t="s">
        <v>308</v>
      </c>
      <c r="B24" s="33" t="s">
        <v>307</v>
      </c>
      <c r="C24" s="44" t="s">
        <v>93</v>
      </c>
      <c r="D24" s="45">
        <v>80</v>
      </c>
      <c r="E24" s="23"/>
      <c r="F24" s="480">
        <f t="shared" si="1"/>
        <v>0</v>
      </c>
    </row>
    <row r="25" spans="1:6" s="475" customFormat="1" ht="125">
      <c r="A25" s="43" t="s">
        <v>306</v>
      </c>
      <c r="B25" s="33" t="s">
        <v>305</v>
      </c>
      <c r="C25" s="44" t="s">
        <v>93</v>
      </c>
      <c r="D25" s="45">
        <v>55</v>
      </c>
      <c r="E25" s="23"/>
      <c r="F25" s="480">
        <f t="shared" si="1"/>
        <v>0</v>
      </c>
    </row>
    <row r="26" spans="1:6" s="475" customFormat="1" ht="25">
      <c r="A26" s="43" t="s">
        <v>304</v>
      </c>
      <c r="B26" s="33" t="s">
        <v>303</v>
      </c>
      <c r="C26" s="44" t="s">
        <v>95</v>
      </c>
      <c r="D26" s="45">
        <v>60</v>
      </c>
      <c r="E26" s="23"/>
      <c r="F26" s="480">
        <f t="shared" si="1"/>
        <v>0</v>
      </c>
    </row>
    <row r="27" spans="1:6" s="475" customFormat="1" ht="50">
      <c r="A27" s="43" t="s">
        <v>302</v>
      </c>
      <c r="B27" s="33" t="s">
        <v>301</v>
      </c>
      <c r="C27" s="44" t="s">
        <v>104</v>
      </c>
      <c r="D27" s="45">
        <v>500</v>
      </c>
      <c r="E27" s="23"/>
      <c r="F27" s="480">
        <f t="shared" si="1"/>
        <v>0</v>
      </c>
    </row>
    <row r="28" spans="1:6" s="475" customFormat="1" ht="37.5">
      <c r="A28" s="43" t="s">
        <v>300</v>
      </c>
      <c r="B28" s="33" t="s">
        <v>299</v>
      </c>
      <c r="C28" s="44" t="s">
        <v>104</v>
      </c>
      <c r="D28" s="45">
        <v>3000</v>
      </c>
      <c r="E28" s="23"/>
      <c r="F28" s="480">
        <f t="shared" si="1"/>
        <v>0</v>
      </c>
    </row>
    <row r="29" spans="1:6" s="475" customFormat="1" ht="37.5">
      <c r="A29" s="43" t="s">
        <v>298</v>
      </c>
      <c r="B29" s="33" t="s">
        <v>297</v>
      </c>
      <c r="C29" s="44" t="s">
        <v>93</v>
      </c>
      <c r="D29" s="45">
        <v>30</v>
      </c>
      <c r="E29" s="23"/>
      <c r="F29" s="480">
        <f t="shared" si="1"/>
        <v>0</v>
      </c>
    </row>
    <row r="30" spans="1:6" s="475" customFormat="1" ht="37.5">
      <c r="A30" s="43" t="s">
        <v>296</v>
      </c>
      <c r="B30" s="33" t="s">
        <v>295</v>
      </c>
      <c r="C30" s="44" t="s">
        <v>93</v>
      </c>
      <c r="D30" s="45">
        <v>70</v>
      </c>
      <c r="E30" s="23"/>
      <c r="F30" s="480">
        <f t="shared" si="1"/>
        <v>0</v>
      </c>
    </row>
    <row r="31" spans="1:6" s="475" customFormat="1" ht="12.5">
      <c r="A31" s="43"/>
      <c r="B31" s="33"/>
      <c r="C31" s="44"/>
      <c r="D31" s="45"/>
      <c r="E31" s="23"/>
      <c r="F31" s="480"/>
    </row>
    <row r="32" spans="1:6" s="475" customFormat="1" ht="13">
      <c r="A32" s="43"/>
      <c r="B32" s="47" t="s">
        <v>294</v>
      </c>
      <c r="C32" s="44"/>
      <c r="D32" s="45"/>
      <c r="E32" s="23"/>
      <c r="F32" s="480"/>
    </row>
    <row r="33" spans="1:6" s="475" customFormat="1" ht="25">
      <c r="A33" s="43" t="s">
        <v>293</v>
      </c>
      <c r="B33" s="33" t="s">
        <v>292</v>
      </c>
      <c r="C33" s="44" t="s">
        <v>276</v>
      </c>
      <c r="D33" s="45">
        <v>100</v>
      </c>
      <c r="E33" s="23"/>
      <c r="F33" s="480">
        <f t="shared" ref="F33:F49" si="2">E33*D33</f>
        <v>0</v>
      </c>
    </row>
    <row r="34" spans="1:6" s="475" customFormat="1" ht="25">
      <c r="A34" s="43" t="s">
        <v>291</v>
      </c>
      <c r="B34" s="33" t="s">
        <v>290</v>
      </c>
      <c r="C34" s="44" t="s">
        <v>102</v>
      </c>
      <c r="D34" s="45">
        <v>40</v>
      </c>
      <c r="E34" s="23"/>
      <c r="F34" s="480">
        <f t="shared" si="2"/>
        <v>0</v>
      </c>
    </row>
    <row r="35" spans="1:6" s="475" customFormat="1" ht="25">
      <c r="A35" s="43" t="s">
        <v>289</v>
      </c>
      <c r="B35" s="33" t="s">
        <v>288</v>
      </c>
      <c r="C35" s="44" t="s">
        <v>102</v>
      </c>
      <c r="D35" s="45">
        <v>10</v>
      </c>
      <c r="E35" s="23"/>
      <c r="F35" s="480">
        <f t="shared" si="2"/>
        <v>0</v>
      </c>
    </row>
    <row r="36" spans="1:6" s="475" customFormat="1" ht="12.5">
      <c r="A36" s="43" t="s">
        <v>287</v>
      </c>
      <c r="B36" s="33" t="s">
        <v>286</v>
      </c>
      <c r="C36" s="44" t="s">
        <v>102</v>
      </c>
      <c r="D36" s="45">
        <v>2</v>
      </c>
      <c r="E36" s="23"/>
      <c r="F36" s="480">
        <f t="shared" si="2"/>
        <v>0</v>
      </c>
    </row>
    <row r="37" spans="1:6" s="475" customFormat="1" ht="12.5">
      <c r="A37" s="43" t="s">
        <v>285</v>
      </c>
      <c r="B37" s="33" t="s">
        <v>284</v>
      </c>
      <c r="C37" s="44" t="s">
        <v>102</v>
      </c>
      <c r="D37" s="45">
        <v>2</v>
      </c>
      <c r="E37" s="23"/>
      <c r="F37" s="480">
        <f t="shared" si="2"/>
        <v>0</v>
      </c>
    </row>
    <row r="38" spans="1:6" s="475" customFormat="1" ht="12.5">
      <c r="A38" s="43" t="s">
        <v>283</v>
      </c>
      <c r="B38" s="33" t="s">
        <v>282</v>
      </c>
      <c r="C38" s="44" t="s">
        <v>97</v>
      </c>
      <c r="D38" s="45">
        <v>100</v>
      </c>
      <c r="E38" s="23"/>
      <c r="F38" s="480">
        <f t="shared" si="2"/>
        <v>0</v>
      </c>
    </row>
    <row r="39" spans="1:6" s="475" customFormat="1" ht="12.5">
      <c r="A39" s="43"/>
      <c r="B39" s="33" t="s">
        <v>281</v>
      </c>
      <c r="C39" s="44" t="s">
        <v>102</v>
      </c>
      <c r="D39" s="45">
        <v>1</v>
      </c>
      <c r="E39" s="23"/>
      <c r="F39" s="480">
        <f t="shared" si="2"/>
        <v>0</v>
      </c>
    </row>
    <row r="40" spans="1:6" s="475" customFormat="1" ht="50">
      <c r="A40" s="43" t="s">
        <v>280</v>
      </c>
      <c r="B40" s="33" t="s">
        <v>279</v>
      </c>
      <c r="C40" s="44" t="s">
        <v>267</v>
      </c>
      <c r="D40" s="45">
        <v>10</v>
      </c>
      <c r="E40" s="23"/>
      <c r="F40" s="480">
        <f t="shared" si="2"/>
        <v>0</v>
      </c>
    </row>
    <row r="41" spans="1:6" s="475" customFormat="1" ht="62.5">
      <c r="A41" s="43" t="s">
        <v>278</v>
      </c>
      <c r="B41" s="33" t="s">
        <v>277</v>
      </c>
      <c r="C41" s="44" t="s">
        <v>276</v>
      </c>
      <c r="D41" s="45">
        <v>110</v>
      </c>
      <c r="E41" s="23"/>
      <c r="F41" s="480">
        <f t="shared" si="2"/>
        <v>0</v>
      </c>
    </row>
    <row r="42" spans="1:6" s="475" customFormat="1" ht="62.5">
      <c r="A42" s="43" t="s">
        <v>275</v>
      </c>
      <c r="B42" s="33" t="s">
        <v>274</v>
      </c>
      <c r="C42" s="44" t="s">
        <v>93</v>
      </c>
      <c r="D42" s="45">
        <v>120</v>
      </c>
      <c r="E42" s="23"/>
      <c r="F42" s="480">
        <f t="shared" si="2"/>
        <v>0</v>
      </c>
    </row>
    <row r="43" spans="1:6" s="475" customFormat="1" ht="62.5">
      <c r="A43" s="43" t="s">
        <v>273</v>
      </c>
      <c r="B43" s="33" t="s">
        <v>272</v>
      </c>
      <c r="C43" s="44" t="s">
        <v>93</v>
      </c>
      <c r="D43" s="45">
        <v>10</v>
      </c>
      <c r="E43" s="23"/>
      <c r="F43" s="480">
        <f t="shared" si="2"/>
        <v>0</v>
      </c>
    </row>
    <row r="44" spans="1:6" s="475" customFormat="1" ht="25">
      <c r="A44" s="43" t="s">
        <v>271</v>
      </c>
      <c r="B44" s="33" t="s">
        <v>270</v>
      </c>
      <c r="C44" s="44" t="s">
        <v>95</v>
      </c>
      <c r="D44" s="45">
        <v>400</v>
      </c>
      <c r="E44" s="23"/>
      <c r="F44" s="480">
        <f t="shared" si="2"/>
        <v>0</v>
      </c>
    </row>
    <row r="45" spans="1:6" s="475" customFormat="1" ht="12.5">
      <c r="A45" s="43" t="s">
        <v>269</v>
      </c>
      <c r="B45" s="33" t="s">
        <v>268</v>
      </c>
      <c r="C45" s="44" t="s">
        <v>267</v>
      </c>
      <c r="D45" s="45">
        <v>3</v>
      </c>
      <c r="E45" s="23"/>
      <c r="F45" s="480">
        <f t="shared" si="2"/>
        <v>0</v>
      </c>
    </row>
    <row r="46" spans="1:6" s="475" customFormat="1" ht="100">
      <c r="A46" s="43" t="s">
        <v>266</v>
      </c>
      <c r="B46" s="33" t="s">
        <v>265</v>
      </c>
      <c r="C46" s="44" t="s">
        <v>93</v>
      </c>
      <c r="D46" s="45">
        <v>60</v>
      </c>
      <c r="E46" s="23"/>
      <c r="F46" s="480">
        <f t="shared" si="2"/>
        <v>0</v>
      </c>
    </row>
    <row r="47" spans="1:6" s="475" customFormat="1" ht="37.5">
      <c r="A47" s="43" t="s">
        <v>264</v>
      </c>
      <c r="B47" s="33" t="s">
        <v>263</v>
      </c>
      <c r="C47" s="44" t="s">
        <v>93</v>
      </c>
      <c r="D47" s="45">
        <v>60</v>
      </c>
      <c r="E47" s="23"/>
      <c r="F47" s="480">
        <f t="shared" si="2"/>
        <v>0</v>
      </c>
    </row>
    <row r="48" spans="1:6" s="475" customFormat="1" ht="87.5">
      <c r="A48" s="43" t="s">
        <v>262</v>
      </c>
      <c r="B48" s="33" t="s">
        <v>261</v>
      </c>
      <c r="C48" s="44" t="s">
        <v>95</v>
      </c>
      <c r="D48" s="45">
        <v>400</v>
      </c>
      <c r="E48" s="23"/>
      <c r="F48" s="480">
        <f t="shared" si="2"/>
        <v>0</v>
      </c>
    </row>
    <row r="49" spans="1:6" s="475" customFormat="1" ht="37.5">
      <c r="A49" s="43" t="s">
        <v>260</v>
      </c>
      <c r="B49" s="33" t="s">
        <v>259</v>
      </c>
      <c r="C49" s="44" t="s">
        <v>95</v>
      </c>
      <c r="D49" s="45">
        <v>200</v>
      </c>
      <c r="E49" s="23"/>
      <c r="F49" s="480">
        <f t="shared" si="2"/>
        <v>0</v>
      </c>
    </row>
    <row r="50" spans="1:6" s="475" customFormat="1" ht="12.5">
      <c r="A50" s="43"/>
      <c r="B50" s="33"/>
      <c r="C50" s="44"/>
      <c r="D50" s="45"/>
      <c r="E50" s="23"/>
      <c r="F50" s="480"/>
    </row>
    <row r="51" spans="1:6" s="475" customFormat="1" ht="13">
      <c r="A51" s="43"/>
      <c r="B51" s="47" t="s">
        <v>258</v>
      </c>
      <c r="C51" s="44"/>
      <c r="D51" s="45"/>
      <c r="E51" s="23"/>
      <c r="F51" s="480"/>
    </row>
    <row r="52" spans="1:6" s="475" customFormat="1" ht="12.5">
      <c r="A52" s="43" t="s">
        <v>257</v>
      </c>
      <c r="B52" s="33" t="s">
        <v>256</v>
      </c>
      <c r="C52" s="44" t="s">
        <v>147</v>
      </c>
      <c r="D52" s="45">
        <v>30</v>
      </c>
      <c r="E52" s="23"/>
      <c r="F52" s="480">
        <f>E52*D52</f>
        <v>0</v>
      </c>
    </row>
    <row r="53" spans="1:6" s="475" customFormat="1" ht="12.5">
      <c r="A53" s="43" t="s">
        <v>255</v>
      </c>
      <c r="B53" s="33" t="s">
        <v>254</v>
      </c>
      <c r="C53" s="44" t="s">
        <v>147</v>
      </c>
      <c r="D53" s="45">
        <v>10</v>
      </c>
      <c r="E53" s="23"/>
      <c r="F53" s="480">
        <f>E53*D53</f>
        <v>0</v>
      </c>
    </row>
    <row r="54" spans="1:6" s="475" customFormat="1" ht="25">
      <c r="A54" s="43" t="s">
        <v>253</v>
      </c>
      <c r="B54" s="33" t="s">
        <v>252</v>
      </c>
      <c r="C54" s="44" t="s">
        <v>102</v>
      </c>
      <c r="D54" s="45">
        <v>1</v>
      </c>
      <c r="E54" s="23"/>
      <c r="F54" s="480">
        <f>E54*D54</f>
        <v>0</v>
      </c>
    </row>
    <row r="55" spans="1:6" s="475" customFormat="1" ht="100">
      <c r="A55" s="43" t="s">
        <v>251</v>
      </c>
      <c r="B55" s="33" t="s">
        <v>250</v>
      </c>
      <c r="C55" s="44" t="s">
        <v>91</v>
      </c>
      <c r="D55" s="45">
        <v>1</v>
      </c>
      <c r="E55" s="23"/>
      <c r="F55" s="480">
        <f>E55*D55</f>
        <v>0</v>
      </c>
    </row>
    <row r="56" spans="1:6" s="475" customFormat="1" ht="12.5">
      <c r="A56" s="43"/>
      <c r="B56" s="33"/>
      <c r="C56" s="44"/>
      <c r="D56" s="45"/>
      <c r="E56" s="23"/>
      <c r="F56" s="480"/>
    </row>
    <row r="57" spans="1:6" s="475" customFormat="1" ht="13.5" thickBot="1">
      <c r="A57" s="48" t="s">
        <v>73</v>
      </c>
      <c r="B57" s="49" t="s">
        <v>248</v>
      </c>
      <c r="C57" s="50"/>
      <c r="D57" s="486"/>
      <c r="E57" s="22"/>
      <c r="F57" s="481">
        <f>SUM(F6:F56)</f>
        <v>0</v>
      </c>
    </row>
    <row r="58" spans="1:6" s="475" customFormat="1" ht="13" thickTop="1">
      <c r="A58" s="32"/>
      <c r="B58" s="33"/>
      <c r="C58" s="32"/>
      <c r="D58" s="43"/>
      <c r="E58" s="21"/>
      <c r="F58" s="474"/>
    </row>
  </sheetData>
  <sheetProtection algorithmName="SHA-512" hashValue="EFc/+FtUSIL991Zfrs1ELtuqKP3LVbvzqFW6ovA9SSwVcRwq4I25nvEodwrpZwfVAI7yEFRo5uFl1324eCgIrQ==" saltValue="ITbxM76ZnC7Orhs/iZSWcA==" spinCount="100000" sheet="1" objects="1" scenarios="1"/>
  <pageMargins left="0.98425196850393704" right="0.19685039370078741" top="0.78740157480314965" bottom="0.78740157480314965" header="0.31496062992125984" footer="0.31496062992125984"/>
  <pageSetup paperSize="9" orientation="portrait" r:id="rId1"/>
  <headerFooter>
    <oddFooter>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F0"/>
  </sheetPr>
  <dimension ref="A1:F78"/>
  <sheetViews>
    <sheetView view="pageBreakPreview" zoomScaleNormal="100" zoomScaleSheetLayoutView="100" workbookViewId="0">
      <selection activeCell="B4" sqref="B4"/>
    </sheetView>
  </sheetViews>
  <sheetFormatPr defaultColWidth="8" defaultRowHeight="12.5"/>
  <cols>
    <col min="1" max="1" width="4" style="32" customWidth="1"/>
    <col min="2" max="2" width="45.25" style="33" customWidth="1"/>
    <col min="3" max="3" width="5.33203125" style="32" bestFit="1" customWidth="1"/>
    <col min="4" max="4" width="7.08203125" style="34" bestFit="1" customWidth="1"/>
    <col min="5" max="5" width="8.5" style="21" bestFit="1" customWidth="1"/>
    <col min="6" max="6" width="12.33203125" style="474" bestFit="1" customWidth="1"/>
    <col min="7" max="16384" width="8" style="475"/>
  </cols>
  <sheetData>
    <row r="1" spans="1:6" ht="17" thickBot="1">
      <c r="B1" s="36" t="s">
        <v>245</v>
      </c>
    </row>
    <row r="2" spans="1:6" s="477" customFormat="1" ht="17.5" thickTop="1" thickBot="1">
      <c r="A2" s="35" t="s">
        <v>73</v>
      </c>
      <c r="B2" s="36" t="s">
        <v>17</v>
      </c>
      <c r="C2" s="35"/>
      <c r="D2" s="37"/>
      <c r="E2" s="25"/>
      <c r="F2" s="476">
        <f>F17</f>
        <v>0</v>
      </c>
    </row>
    <row r="3" spans="1:6" s="478" customFormat="1" ht="13" thickTop="1">
      <c r="A3" s="33"/>
      <c r="B3" s="33"/>
      <c r="C3" s="38"/>
      <c r="D3" s="38"/>
      <c r="E3" s="21"/>
      <c r="F3" s="472"/>
    </row>
    <row r="4" spans="1:6" s="478" customFormat="1" ht="13">
      <c r="A4" s="40"/>
      <c r="B4" s="41" t="s">
        <v>325</v>
      </c>
      <c r="C4" s="42" t="s">
        <v>324</v>
      </c>
      <c r="D4" s="42" t="s">
        <v>86</v>
      </c>
      <c r="E4" s="24"/>
      <c r="F4" s="479" t="s">
        <v>88</v>
      </c>
    </row>
    <row r="5" spans="1:6" s="478" customFormat="1">
      <c r="A5" s="32"/>
      <c r="B5" s="33"/>
      <c r="C5" s="32"/>
      <c r="D5" s="43"/>
      <c r="E5" s="21"/>
      <c r="F5" s="474"/>
    </row>
    <row r="6" spans="1:6" s="478" customFormat="1" ht="25">
      <c r="A6" s="32" t="s">
        <v>101</v>
      </c>
      <c r="B6" s="33" t="s">
        <v>373</v>
      </c>
      <c r="C6" s="44" t="s">
        <v>91</v>
      </c>
      <c r="D6" s="45">
        <v>1</v>
      </c>
      <c r="E6" s="23"/>
      <c r="F6" s="480">
        <f t="shared" ref="F6:F15" si="0">E6*D6</f>
        <v>0</v>
      </c>
    </row>
    <row r="7" spans="1:6">
      <c r="A7" s="32" t="s">
        <v>103</v>
      </c>
      <c r="B7" s="33" t="s">
        <v>372</v>
      </c>
      <c r="C7" s="44" t="s">
        <v>91</v>
      </c>
      <c r="D7" s="46">
        <v>1</v>
      </c>
      <c r="E7" s="23"/>
      <c r="F7" s="480">
        <f t="shared" si="0"/>
        <v>0</v>
      </c>
    </row>
    <row r="8" spans="1:6" ht="25">
      <c r="A8" s="43" t="s">
        <v>114</v>
      </c>
      <c r="B8" s="33" t="s">
        <v>371</v>
      </c>
      <c r="C8" s="44" t="s">
        <v>91</v>
      </c>
      <c r="D8" s="46">
        <v>1</v>
      </c>
      <c r="E8" s="23"/>
      <c r="F8" s="480">
        <f t="shared" si="0"/>
        <v>0</v>
      </c>
    </row>
    <row r="9" spans="1:6" ht="50">
      <c r="A9" s="43" t="s">
        <v>115</v>
      </c>
      <c r="B9" s="33" t="s">
        <v>370</v>
      </c>
      <c r="C9" s="44" t="s">
        <v>93</v>
      </c>
      <c r="D9" s="46">
        <v>15</v>
      </c>
      <c r="E9" s="23"/>
      <c r="F9" s="480">
        <f t="shared" si="0"/>
        <v>0</v>
      </c>
    </row>
    <row r="10" spans="1:6" ht="25">
      <c r="A10" s="43" t="s">
        <v>123</v>
      </c>
      <c r="B10" s="33" t="s">
        <v>369</v>
      </c>
      <c r="C10" s="44" t="s">
        <v>95</v>
      </c>
      <c r="D10" s="46">
        <v>15</v>
      </c>
      <c r="E10" s="23"/>
      <c r="F10" s="480">
        <f t="shared" si="0"/>
        <v>0</v>
      </c>
    </row>
    <row r="11" spans="1:6" ht="37.5">
      <c r="A11" s="43" t="s">
        <v>124</v>
      </c>
      <c r="B11" s="33" t="s">
        <v>368</v>
      </c>
      <c r="C11" s="44" t="s">
        <v>93</v>
      </c>
      <c r="D11" s="46">
        <v>7.5</v>
      </c>
      <c r="E11" s="23"/>
      <c r="F11" s="480">
        <f t="shared" si="0"/>
        <v>0</v>
      </c>
    </row>
    <row r="12" spans="1:6" ht="37.5">
      <c r="A12" s="43" t="s">
        <v>125</v>
      </c>
      <c r="B12" s="33" t="s">
        <v>367</v>
      </c>
      <c r="C12" s="44" t="s">
        <v>93</v>
      </c>
      <c r="D12" s="46">
        <v>7.5</v>
      </c>
      <c r="E12" s="23"/>
      <c r="F12" s="480">
        <f t="shared" si="0"/>
        <v>0</v>
      </c>
    </row>
    <row r="13" spans="1:6" ht="50">
      <c r="A13" s="43" t="s">
        <v>126</v>
      </c>
      <c r="B13" s="33" t="s">
        <v>366</v>
      </c>
      <c r="C13" s="44" t="s">
        <v>93</v>
      </c>
      <c r="D13" s="46">
        <v>2</v>
      </c>
      <c r="E13" s="23"/>
      <c r="F13" s="480">
        <f t="shared" si="0"/>
        <v>0</v>
      </c>
    </row>
    <row r="14" spans="1:6" ht="37.5">
      <c r="A14" s="43" t="s">
        <v>128</v>
      </c>
      <c r="B14" s="33" t="s">
        <v>365</v>
      </c>
      <c r="C14" s="44" t="s">
        <v>276</v>
      </c>
      <c r="D14" s="46">
        <v>15</v>
      </c>
      <c r="E14" s="23"/>
      <c r="F14" s="480">
        <f t="shared" si="0"/>
        <v>0</v>
      </c>
    </row>
    <row r="15" spans="1:6" ht="25">
      <c r="A15" s="43" t="s">
        <v>316</v>
      </c>
      <c r="B15" s="33" t="s">
        <v>364</v>
      </c>
      <c r="C15" s="44" t="s">
        <v>91</v>
      </c>
      <c r="D15" s="46">
        <v>1</v>
      </c>
      <c r="E15" s="23"/>
      <c r="F15" s="480">
        <f t="shared" si="0"/>
        <v>0</v>
      </c>
    </row>
    <row r="16" spans="1:6">
      <c r="A16" s="43"/>
    </row>
    <row r="17" spans="1:6" ht="13.5" thickBot="1">
      <c r="A17" s="48" t="s">
        <v>73</v>
      </c>
      <c r="B17" s="49" t="s">
        <v>363</v>
      </c>
      <c r="C17" s="50"/>
      <c r="D17" s="51"/>
      <c r="E17" s="22"/>
      <c r="F17" s="481">
        <f>SUM(F6:F15)</f>
        <v>0</v>
      </c>
    </row>
    <row r="18" spans="1:6" ht="13" thickTop="1"/>
    <row r="19" spans="1:6" s="478" customFormat="1" ht="16.5">
      <c r="A19" s="500" t="s">
        <v>362</v>
      </c>
      <c r="B19" s="500"/>
      <c r="C19" s="32"/>
      <c r="D19" s="43"/>
      <c r="E19" s="21"/>
      <c r="F19" s="474"/>
    </row>
    <row r="20" spans="1:6" s="478" customFormat="1" ht="14.5">
      <c r="A20" s="32"/>
      <c r="B20" s="33"/>
      <c r="C20" s="501"/>
      <c r="D20" s="501"/>
      <c r="E20" s="21"/>
      <c r="F20" s="474"/>
    </row>
    <row r="21" spans="1:6" s="478" customFormat="1">
      <c r="A21" s="32"/>
      <c r="B21" s="33"/>
      <c r="C21" s="32"/>
      <c r="D21" s="43"/>
      <c r="E21" s="21"/>
      <c r="F21" s="474"/>
    </row>
    <row r="22" spans="1:6" s="477" customFormat="1" ht="17" thickBot="1">
      <c r="A22" s="35" t="s">
        <v>116</v>
      </c>
      <c r="B22" s="36" t="s">
        <v>361</v>
      </c>
      <c r="C22" s="35"/>
      <c r="D22" s="37"/>
      <c r="E22" s="25"/>
      <c r="F22" s="476">
        <f>F41</f>
        <v>0</v>
      </c>
    </row>
    <row r="23" spans="1:6" s="478" customFormat="1" ht="13" thickTop="1">
      <c r="A23" s="33"/>
      <c r="B23" s="33"/>
      <c r="C23" s="38"/>
      <c r="D23" s="38"/>
      <c r="E23" s="21"/>
      <c r="F23" s="472"/>
    </row>
    <row r="24" spans="1:6" s="478" customFormat="1" ht="13">
      <c r="A24" s="40"/>
      <c r="B24" s="41" t="s">
        <v>325</v>
      </c>
      <c r="C24" s="42" t="s">
        <v>324</v>
      </c>
      <c r="D24" s="42" t="s">
        <v>86</v>
      </c>
      <c r="E24" s="24"/>
      <c r="F24" s="479" t="s">
        <v>88</v>
      </c>
    </row>
    <row r="25" spans="1:6" s="478" customFormat="1">
      <c r="A25" s="32"/>
      <c r="B25" s="33"/>
      <c r="C25" s="32"/>
      <c r="D25" s="43"/>
      <c r="E25" s="21"/>
      <c r="F25" s="474"/>
    </row>
    <row r="26" spans="1:6" s="478" customFormat="1" ht="37.5">
      <c r="A26" s="32" t="s">
        <v>116</v>
      </c>
      <c r="B26" s="33" t="s">
        <v>360</v>
      </c>
      <c r="C26" s="32"/>
      <c r="D26" s="43"/>
      <c r="E26" s="21"/>
      <c r="F26" s="474"/>
    </row>
    <row r="27" spans="1:6" s="478" customFormat="1" ht="25">
      <c r="A27" s="32"/>
      <c r="B27" s="33" t="s">
        <v>359</v>
      </c>
      <c r="C27" s="32" t="s">
        <v>276</v>
      </c>
      <c r="D27" s="43">
        <v>15</v>
      </c>
      <c r="E27" s="21"/>
      <c r="F27" s="488">
        <f>E27*D27</f>
        <v>0</v>
      </c>
    </row>
    <row r="28" spans="1:6" s="478" customFormat="1">
      <c r="A28" s="32"/>
      <c r="B28" s="33"/>
      <c r="C28" s="32"/>
      <c r="D28" s="43"/>
      <c r="E28" s="21"/>
      <c r="F28" s="474"/>
    </row>
    <row r="29" spans="1:6" s="478" customFormat="1" ht="37.5">
      <c r="A29" s="32" t="s">
        <v>117</v>
      </c>
      <c r="B29" s="33" t="s">
        <v>358</v>
      </c>
      <c r="C29" s="32"/>
      <c r="D29" s="43"/>
      <c r="E29" s="21"/>
      <c r="F29" s="474"/>
    </row>
    <row r="30" spans="1:6" s="478" customFormat="1">
      <c r="A30" s="32"/>
      <c r="B30" s="33" t="s">
        <v>357</v>
      </c>
      <c r="C30" s="32" t="s">
        <v>276</v>
      </c>
      <c r="D30" s="43">
        <v>15</v>
      </c>
      <c r="E30" s="21"/>
      <c r="F30" s="488">
        <f>E30*D30</f>
        <v>0</v>
      </c>
    </row>
    <row r="31" spans="1:6" s="478" customFormat="1">
      <c r="A31" s="32"/>
      <c r="B31" s="33"/>
      <c r="C31" s="32"/>
      <c r="D31" s="43"/>
      <c r="E31" s="21"/>
      <c r="F31" s="474"/>
    </row>
    <row r="32" spans="1:6" s="478" customFormat="1" ht="62.5">
      <c r="A32" s="32" t="s">
        <v>118</v>
      </c>
      <c r="B32" s="33" t="s">
        <v>356</v>
      </c>
      <c r="C32" s="32"/>
      <c r="D32" s="43"/>
      <c r="E32" s="21"/>
      <c r="F32" s="474"/>
    </row>
    <row r="33" spans="1:6" s="478" customFormat="1">
      <c r="A33" s="32"/>
      <c r="B33" s="33" t="s">
        <v>355</v>
      </c>
      <c r="C33" s="32" t="s">
        <v>102</v>
      </c>
      <c r="D33" s="43">
        <v>1</v>
      </c>
      <c r="E33" s="21"/>
      <c r="F33" s="488">
        <f>E33*D33</f>
        <v>0</v>
      </c>
    </row>
    <row r="34" spans="1:6" s="478" customFormat="1">
      <c r="A34" s="32"/>
      <c r="B34" s="33"/>
      <c r="C34" s="32"/>
      <c r="D34" s="43"/>
      <c r="E34" s="21"/>
      <c r="F34" s="474"/>
    </row>
    <row r="35" spans="1:6" s="478" customFormat="1" ht="25">
      <c r="A35" s="32" t="s">
        <v>354</v>
      </c>
      <c r="B35" s="33" t="s">
        <v>353</v>
      </c>
      <c r="C35" s="32" t="s">
        <v>102</v>
      </c>
      <c r="D35" s="43">
        <v>1</v>
      </c>
      <c r="E35" s="21"/>
      <c r="F35" s="488">
        <f>E35*D35</f>
        <v>0</v>
      </c>
    </row>
    <row r="36" spans="1:6" s="478" customFormat="1">
      <c r="A36" s="32"/>
      <c r="B36" s="33"/>
      <c r="C36" s="38"/>
      <c r="D36" s="32"/>
      <c r="E36" s="21"/>
      <c r="F36" s="472"/>
    </row>
    <row r="37" spans="1:6" s="478" customFormat="1" ht="37.5">
      <c r="A37" s="32" t="s">
        <v>352</v>
      </c>
      <c r="B37" s="33" t="s">
        <v>351</v>
      </c>
      <c r="C37" s="32" t="s">
        <v>102</v>
      </c>
      <c r="D37" s="43">
        <v>1</v>
      </c>
      <c r="E37" s="21"/>
      <c r="F37" s="488">
        <f>E37*D37</f>
        <v>0</v>
      </c>
    </row>
    <row r="38" spans="1:6" s="478" customFormat="1">
      <c r="A38" s="32"/>
      <c r="B38" s="33"/>
      <c r="C38" s="32"/>
      <c r="D38" s="43"/>
      <c r="E38" s="21"/>
      <c r="F38" s="474"/>
    </row>
    <row r="39" spans="1:6" s="478" customFormat="1" ht="25">
      <c r="A39" s="32" t="s">
        <v>350</v>
      </c>
      <c r="B39" s="33" t="s">
        <v>349</v>
      </c>
      <c r="C39" s="32" t="s">
        <v>102</v>
      </c>
      <c r="D39" s="43">
        <v>1</v>
      </c>
      <c r="E39" s="21"/>
      <c r="F39" s="488">
        <f>E39*D39</f>
        <v>0</v>
      </c>
    </row>
    <row r="40" spans="1:6" s="478" customFormat="1">
      <c r="A40" s="32"/>
      <c r="B40" s="33"/>
      <c r="C40" s="32"/>
      <c r="D40" s="34"/>
      <c r="E40" s="21"/>
      <c r="F40" s="488"/>
    </row>
    <row r="41" spans="1:6" ht="13.5" thickBot="1">
      <c r="A41" s="48" t="s">
        <v>116</v>
      </c>
      <c r="B41" s="49" t="s">
        <v>348</v>
      </c>
      <c r="C41" s="50"/>
      <c r="D41" s="51"/>
      <c r="E41" s="22"/>
      <c r="F41" s="481">
        <f>SUM(F25:F40)</f>
        <v>0</v>
      </c>
    </row>
    <row r="42" spans="1:6" ht="13" thickTop="1">
      <c r="D42" s="43"/>
    </row>
    <row r="43" spans="1:6">
      <c r="D43" s="43"/>
    </row>
    <row r="44" spans="1:6">
      <c r="D44" s="43"/>
    </row>
    <row r="45" spans="1:6" s="490" customFormat="1" ht="16.5">
      <c r="A45" s="500" t="s">
        <v>347</v>
      </c>
      <c r="B45" s="502"/>
      <c r="C45" s="502"/>
      <c r="D45" s="502"/>
      <c r="E45" s="31"/>
      <c r="F45" s="489"/>
    </row>
    <row r="46" spans="1:6" s="492" customFormat="1" ht="13">
      <c r="A46" s="503"/>
      <c r="B46" s="504"/>
      <c r="C46" s="504"/>
      <c r="D46" s="505"/>
      <c r="E46" s="30"/>
      <c r="F46" s="491" t="s">
        <v>88</v>
      </c>
    </row>
    <row r="47" spans="1:6" s="493" customFormat="1" ht="26.5" thickBot="1">
      <c r="A47" s="48" t="s">
        <v>119</v>
      </c>
      <c r="B47" s="49" t="s">
        <v>346</v>
      </c>
      <c r="C47" s="48"/>
      <c r="D47" s="51"/>
      <c r="E47" s="22"/>
      <c r="F47" s="481">
        <f>F73</f>
        <v>0</v>
      </c>
    </row>
    <row r="48" spans="1:6" ht="13" thickTop="1">
      <c r="B48" s="506"/>
      <c r="D48" s="507"/>
      <c r="E48" s="26"/>
      <c r="F48" s="494"/>
    </row>
    <row r="49" spans="1:6" ht="13">
      <c r="B49" s="508" t="s">
        <v>325</v>
      </c>
      <c r="C49" s="42" t="s">
        <v>324</v>
      </c>
      <c r="D49" s="509" t="s">
        <v>86</v>
      </c>
      <c r="E49" s="29"/>
      <c r="F49" s="495" t="s">
        <v>88</v>
      </c>
    </row>
    <row r="50" spans="1:6" ht="13">
      <c r="B50" s="510"/>
      <c r="C50" s="511"/>
      <c r="D50" s="512"/>
      <c r="E50" s="28"/>
      <c r="F50" s="496"/>
    </row>
    <row r="51" spans="1:6" s="498" customFormat="1" ht="13">
      <c r="A51" s="511" t="s">
        <v>119</v>
      </c>
      <c r="B51" s="513" t="s">
        <v>345</v>
      </c>
      <c r="C51" s="511"/>
      <c r="D51" s="512"/>
      <c r="E51" s="27"/>
      <c r="F51" s="497"/>
    </row>
    <row r="52" spans="1:6" s="498" customFormat="1" ht="13">
      <c r="A52" s="511"/>
      <c r="B52" s="513"/>
      <c r="C52" s="511"/>
      <c r="D52" s="512"/>
      <c r="E52" s="27"/>
      <c r="F52" s="497"/>
    </row>
    <row r="53" spans="1:6" s="478" customFormat="1" ht="25">
      <c r="A53" s="32" t="s">
        <v>119</v>
      </c>
      <c r="B53" s="514" t="s">
        <v>344</v>
      </c>
      <c r="C53" s="514"/>
      <c r="D53" s="40"/>
      <c r="E53" s="26"/>
      <c r="F53" s="494"/>
    </row>
    <row r="54" spans="1:6" s="478" customFormat="1">
      <c r="A54" s="514"/>
      <c r="B54" s="514" t="s">
        <v>343</v>
      </c>
      <c r="C54" s="32" t="s">
        <v>276</v>
      </c>
      <c r="D54" s="507">
        <v>15</v>
      </c>
      <c r="E54" s="21"/>
      <c r="F54" s="488">
        <f>E54*D54</f>
        <v>0</v>
      </c>
    </row>
    <row r="55" spans="1:6" s="478" customFormat="1" ht="25">
      <c r="A55" s="514"/>
      <c r="B55" s="514" t="s">
        <v>342</v>
      </c>
      <c r="C55" s="32" t="s">
        <v>276</v>
      </c>
      <c r="D55" s="507">
        <v>15</v>
      </c>
      <c r="E55" s="21"/>
      <c r="F55" s="488">
        <f>E55*D55</f>
        <v>0</v>
      </c>
    </row>
    <row r="56" spans="1:6">
      <c r="A56" s="515"/>
      <c r="B56" s="516"/>
      <c r="C56" s="515"/>
      <c r="D56" s="517"/>
    </row>
    <row r="57" spans="1:6" ht="225">
      <c r="A57" s="32" t="s">
        <v>341</v>
      </c>
      <c r="B57" s="33" t="s">
        <v>340</v>
      </c>
      <c r="C57" s="501"/>
      <c r="D57" s="501"/>
    </row>
    <row r="58" spans="1:6">
      <c r="A58" s="515"/>
      <c r="B58" s="33" t="s">
        <v>339</v>
      </c>
      <c r="C58" s="32" t="s">
        <v>102</v>
      </c>
      <c r="D58" s="507">
        <v>1</v>
      </c>
      <c r="F58" s="488">
        <f>E58*D58</f>
        <v>0</v>
      </c>
    </row>
    <row r="59" spans="1:6" ht="14.5">
      <c r="B59" s="518"/>
      <c r="C59" s="519"/>
      <c r="D59" s="519"/>
    </row>
    <row r="60" spans="1:6">
      <c r="D60" s="43"/>
    </row>
    <row r="61" spans="1:6" ht="75">
      <c r="A61" s="32" t="s">
        <v>338</v>
      </c>
      <c r="B61" s="33" t="s">
        <v>337</v>
      </c>
      <c r="D61" s="507"/>
      <c r="E61" s="53"/>
      <c r="F61" s="488"/>
    </row>
    <row r="62" spans="1:6" ht="50">
      <c r="B62" s="520" t="s">
        <v>336</v>
      </c>
      <c r="C62" s="32" t="s">
        <v>102</v>
      </c>
      <c r="D62" s="507">
        <v>1</v>
      </c>
      <c r="F62" s="488">
        <f>E62*D62</f>
        <v>0</v>
      </c>
    </row>
    <row r="63" spans="1:6">
      <c r="A63" s="39"/>
      <c r="B63" s="520"/>
      <c r="D63" s="507"/>
      <c r="E63" s="53"/>
      <c r="F63" s="488"/>
    </row>
    <row r="64" spans="1:6" ht="75">
      <c r="A64" s="40" t="s">
        <v>335</v>
      </c>
      <c r="B64" s="520" t="s">
        <v>334</v>
      </c>
      <c r="C64" s="32" t="s">
        <v>102</v>
      </c>
      <c r="D64" s="507">
        <v>1</v>
      </c>
      <c r="F64" s="488">
        <f>E64*D64</f>
        <v>0</v>
      </c>
    </row>
    <row r="65" spans="1:6">
      <c r="A65" s="39"/>
      <c r="B65" s="520"/>
      <c r="D65" s="507"/>
      <c r="E65" s="53"/>
      <c r="F65" s="488"/>
    </row>
    <row r="66" spans="1:6" ht="162.5">
      <c r="A66" s="40" t="s">
        <v>333</v>
      </c>
      <c r="B66" s="520" t="s">
        <v>332</v>
      </c>
      <c r="C66" s="32" t="s">
        <v>102</v>
      </c>
      <c r="D66" s="507">
        <v>1</v>
      </c>
      <c r="F66" s="488">
        <f>E66*D66</f>
        <v>0</v>
      </c>
    </row>
    <row r="67" spans="1:6">
      <c r="D67" s="43"/>
    </row>
    <row r="68" spans="1:6" ht="14.5">
      <c r="A68" s="32" t="s">
        <v>331</v>
      </c>
      <c r="B68" s="518" t="s">
        <v>330</v>
      </c>
      <c r="C68" s="519"/>
      <c r="D68" s="519"/>
    </row>
    <row r="69" spans="1:6">
      <c r="B69" s="33" t="s">
        <v>329</v>
      </c>
      <c r="C69" s="32" t="s">
        <v>102</v>
      </c>
      <c r="D69" s="507">
        <v>2</v>
      </c>
      <c r="F69" s="488">
        <f>E69*D69</f>
        <v>0</v>
      </c>
    </row>
    <row r="70" spans="1:6">
      <c r="D70" s="507"/>
      <c r="E70" s="53"/>
      <c r="F70" s="488"/>
    </row>
    <row r="71" spans="1:6" ht="150">
      <c r="A71" s="32" t="s">
        <v>328</v>
      </c>
      <c r="B71" s="33" t="s">
        <v>327</v>
      </c>
      <c r="C71" s="32" t="s">
        <v>102</v>
      </c>
      <c r="D71" s="43">
        <v>1</v>
      </c>
      <c r="F71" s="488">
        <f>E71*D71</f>
        <v>0</v>
      </c>
    </row>
    <row r="72" spans="1:6">
      <c r="D72" s="43"/>
    </row>
    <row r="73" spans="1:6" s="499" customFormat="1" ht="13.5" thickBot="1">
      <c r="A73" s="48" t="s">
        <v>119</v>
      </c>
      <c r="B73" s="49" t="s">
        <v>326</v>
      </c>
      <c r="C73" s="50"/>
      <c r="D73" s="51"/>
      <c r="E73" s="22"/>
      <c r="F73" s="481">
        <f>SUM(F51:F72)</f>
        <v>0</v>
      </c>
    </row>
    <row r="74" spans="1:6" ht="13" thickTop="1">
      <c r="D74" s="43"/>
    </row>
    <row r="78" spans="1:6">
      <c r="D78" s="43"/>
      <c r="E78" s="473"/>
      <c r="F78" s="488"/>
    </row>
  </sheetData>
  <sheetProtection algorithmName="SHA-512" hashValue="3UqsxPMpfxG5LyeIywuovfKCuwmdHwJD2b6FhoVWhSIL9YAx5Ta18OV+nk2pEI63kMfj4ZcJxKo2wXrP0yL5nA==" saltValue="zeosHpaPxURlzz/D/p3RMA==" spinCount="100000" sheet="1" objects="1" scenarios="1"/>
  <mergeCells count="2">
    <mergeCell ref="B59:D59"/>
    <mergeCell ref="B68:D68"/>
  </mergeCells>
  <conditionalFormatting sqref="E55">
    <cfRule type="expression" dxfId="13" priority="14">
      <formula>E55=""</formula>
    </cfRule>
  </conditionalFormatting>
  <conditionalFormatting sqref="E69">
    <cfRule type="expression" dxfId="12" priority="9">
      <formula>E69=""</formula>
    </cfRule>
  </conditionalFormatting>
  <conditionalFormatting sqref="E30">
    <cfRule type="expression" dxfId="11" priority="13">
      <formula>E30=""</formula>
    </cfRule>
  </conditionalFormatting>
  <conditionalFormatting sqref="E39">
    <cfRule type="expression" dxfId="10" priority="11">
      <formula>E39=""</formula>
    </cfRule>
  </conditionalFormatting>
  <conditionalFormatting sqref="E37">
    <cfRule type="expression" dxfId="9" priority="12">
      <formula>E37=""</formula>
    </cfRule>
  </conditionalFormatting>
  <conditionalFormatting sqref="E54">
    <cfRule type="expression" dxfId="8" priority="10">
      <formula>E54=""</formula>
    </cfRule>
  </conditionalFormatting>
  <conditionalFormatting sqref="E35">
    <cfRule type="expression" dxfId="7" priority="8">
      <formula>E35=""</formula>
    </cfRule>
  </conditionalFormatting>
  <conditionalFormatting sqref="E27">
    <cfRule type="expression" dxfId="6" priority="7">
      <formula>E27=""</formula>
    </cfRule>
  </conditionalFormatting>
  <conditionalFormatting sqref="E33">
    <cfRule type="expression" dxfId="5" priority="6">
      <formula>E33=""</formula>
    </cfRule>
  </conditionalFormatting>
  <conditionalFormatting sqref="E58">
    <cfRule type="expression" dxfId="4" priority="5">
      <formula>E58=""</formula>
    </cfRule>
  </conditionalFormatting>
  <conditionalFormatting sqref="E62">
    <cfRule type="expression" dxfId="3" priority="4">
      <formula>E62=""</formula>
    </cfRule>
  </conditionalFormatting>
  <conditionalFormatting sqref="E64">
    <cfRule type="expression" dxfId="2" priority="3">
      <formula>E64=""</formula>
    </cfRule>
  </conditionalFormatting>
  <conditionalFormatting sqref="E66">
    <cfRule type="expression" dxfId="1" priority="2">
      <formula>E66=""</formula>
    </cfRule>
  </conditionalFormatting>
  <conditionalFormatting sqref="E71">
    <cfRule type="expression" dxfId="0" priority="1">
      <formula>E71=""</formula>
    </cfRule>
  </conditionalFormatting>
  <pageMargins left="0.98425196850393704" right="0.19685039370078741" top="0.78740157480314965" bottom="0.78740157480314965" header="0.31496062992125984" footer="0.31496062992125984"/>
  <pageSetup paperSize="9" orientation="portrait" r:id="rId1"/>
  <headerFooter>
    <oddFooter>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2" tint="-0.249977111117893"/>
  </sheetPr>
  <dimension ref="A1:F35"/>
  <sheetViews>
    <sheetView view="pageBreakPreview" topLeftCell="B1" zoomScaleNormal="100" zoomScaleSheetLayoutView="100" workbookViewId="0">
      <selection activeCell="B4" sqref="B4"/>
    </sheetView>
  </sheetViews>
  <sheetFormatPr defaultColWidth="9" defaultRowHeight="14.5"/>
  <cols>
    <col min="1" max="1" width="7" style="52" customWidth="1"/>
    <col min="2" max="2" width="35.58203125" style="52" customWidth="1"/>
    <col min="3" max="4" width="9" style="52"/>
    <col min="5" max="5" width="9" style="482"/>
    <col min="6" max="6" width="12.08203125" style="482" bestFit="1" customWidth="1"/>
    <col min="7" max="16384" width="9" style="482"/>
  </cols>
  <sheetData>
    <row r="1" spans="1:6" s="475" customFormat="1" ht="12.5">
      <c r="A1" s="32"/>
      <c r="B1" s="33"/>
      <c r="C1" s="32"/>
      <c r="D1" s="34"/>
      <c r="E1" s="21"/>
      <c r="F1" s="474"/>
    </row>
    <row r="2" spans="1:6" s="477" customFormat="1" ht="17" thickBot="1">
      <c r="A2" s="35" t="s">
        <v>73</v>
      </c>
      <c r="B2" s="36" t="s">
        <v>244</v>
      </c>
      <c r="C2" s="35"/>
      <c r="D2" s="37"/>
      <c r="E2" s="25"/>
      <c r="F2" s="476"/>
    </row>
    <row r="3" spans="1:6" s="478" customFormat="1" ht="13" thickTop="1">
      <c r="A3" s="33"/>
      <c r="B3" s="33"/>
      <c r="C3" s="38"/>
      <c r="D3" s="38"/>
      <c r="E3" s="21"/>
      <c r="F3" s="472"/>
    </row>
    <row r="4" spans="1:6" s="478" customFormat="1" ht="13">
      <c r="A4" s="40"/>
      <c r="B4" s="41" t="s">
        <v>325</v>
      </c>
      <c r="C4" s="42" t="s">
        <v>324</v>
      </c>
      <c r="D4" s="42" t="s">
        <v>86</v>
      </c>
      <c r="E4" s="24"/>
      <c r="F4" s="479" t="s">
        <v>88</v>
      </c>
    </row>
    <row r="5" spans="1:6" s="478" customFormat="1" ht="12.5">
      <c r="A5" s="32"/>
      <c r="B5" s="33"/>
      <c r="C5" s="32"/>
      <c r="D5" s="43"/>
      <c r="E5" s="21"/>
      <c r="F5" s="474"/>
    </row>
    <row r="6" spans="1:6" s="478" customFormat="1" ht="25">
      <c r="A6" s="32" t="s">
        <v>101</v>
      </c>
      <c r="B6" s="33" t="s">
        <v>394</v>
      </c>
      <c r="C6" s="44" t="s">
        <v>91</v>
      </c>
      <c r="D6" s="45">
        <v>1</v>
      </c>
      <c r="E6" s="23"/>
      <c r="F6" s="480">
        <f t="shared" ref="F6:F16" si="0">E6*D6</f>
        <v>0</v>
      </c>
    </row>
    <row r="7" spans="1:6" s="475" customFormat="1" ht="25">
      <c r="A7" s="32" t="s">
        <v>103</v>
      </c>
      <c r="B7" s="33" t="s">
        <v>393</v>
      </c>
      <c r="C7" s="44" t="s">
        <v>91</v>
      </c>
      <c r="D7" s="46">
        <v>1</v>
      </c>
      <c r="E7" s="23"/>
      <c r="F7" s="480">
        <f t="shared" si="0"/>
        <v>0</v>
      </c>
    </row>
    <row r="8" spans="1:6" s="475" customFormat="1" ht="100">
      <c r="A8" s="43" t="s">
        <v>114</v>
      </c>
      <c r="B8" s="33" t="s">
        <v>383</v>
      </c>
      <c r="C8" s="44" t="s">
        <v>93</v>
      </c>
      <c r="D8" s="46">
        <v>400</v>
      </c>
      <c r="E8" s="23"/>
      <c r="F8" s="480">
        <f t="shared" si="0"/>
        <v>0</v>
      </c>
    </row>
    <row r="9" spans="1:6" s="475" customFormat="1" ht="25">
      <c r="A9" s="43" t="s">
        <v>115</v>
      </c>
      <c r="B9" s="33" t="s">
        <v>309</v>
      </c>
      <c r="C9" s="44" t="s">
        <v>95</v>
      </c>
      <c r="D9" s="46">
        <v>200</v>
      </c>
      <c r="E9" s="23"/>
      <c r="F9" s="480">
        <f t="shared" si="0"/>
        <v>0</v>
      </c>
    </row>
    <row r="10" spans="1:6" s="475" customFormat="1" ht="75">
      <c r="A10" s="43" t="s">
        <v>123</v>
      </c>
      <c r="B10" s="33" t="s">
        <v>392</v>
      </c>
      <c r="C10" s="44" t="s">
        <v>93</v>
      </c>
      <c r="D10" s="46">
        <v>200</v>
      </c>
      <c r="E10" s="23"/>
      <c r="F10" s="480">
        <f t="shared" si="0"/>
        <v>0</v>
      </c>
    </row>
    <row r="11" spans="1:6" s="475" customFormat="1" ht="62.5">
      <c r="A11" s="43" t="s">
        <v>124</v>
      </c>
      <c r="B11" s="33" t="s">
        <v>391</v>
      </c>
      <c r="C11" s="44" t="s">
        <v>93</v>
      </c>
      <c r="D11" s="46">
        <v>200</v>
      </c>
      <c r="E11" s="23"/>
      <c r="F11" s="480">
        <f t="shared" si="0"/>
        <v>0</v>
      </c>
    </row>
    <row r="12" spans="1:6" s="475" customFormat="1" ht="138.75" customHeight="1">
      <c r="A12" s="43" t="s">
        <v>125</v>
      </c>
      <c r="B12" s="33" t="s">
        <v>390</v>
      </c>
      <c r="C12" s="44" t="s">
        <v>97</v>
      </c>
      <c r="D12" s="46">
        <v>400</v>
      </c>
      <c r="E12" s="23"/>
      <c r="F12" s="480">
        <f t="shared" si="0"/>
        <v>0</v>
      </c>
    </row>
    <row r="13" spans="1:6" s="475" customFormat="1" ht="123" customHeight="1">
      <c r="A13" s="43" t="s">
        <v>126</v>
      </c>
      <c r="B13" s="33" t="s">
        <v>389</v>
      </c>
      <c r="C13" s="44" t="s">
        <v>102</v>
      </c>
      <c r="D13" s="46">
        <v>11</v>
      </c>
      <c r="E13" s="23"/>
      <c r="F13" s="480">
        <f t="shared" si="0"/>
        <v>0</v>
      </c>
    </row>
    <row r="14" spans="1:6" s="475" customFormat="1" ht="75">
      <c r="A14" s="43" t="s">
        <v>127</v>
      </c>
      <c r="B14" s="33" t="s">
        <v>388</v>
      </c>
      <c r="C14" s="44" t="s">
        <v>95</v>
      </c>
      <c r="D14" s="46">
        <v>250</v>
      </c>
      <c r="E14" s="23"/>
      <c r="F14" s="480">
        <f t="shared" si="0"/>
        <v>0</v>
      </c>
    </row>
    <row r="15" spans="1:6" s="475" customFormat="1" ht="37.5">
      <c r="A15" s="43" t="s">
        <v>128</v>
      </c>
      <c r="B15" s="33" t="s">
        <v>387</v>
      </c>
      <c r="C15" s="44" t="s">
        <v>102</v>
      </c>
      <c r="D15" s="46">
        <v>10</v>
      </c>
      <c r="E15" s="23"/>
      <c r="F15" s="480">
        <f t="shared" si="0"/>
        <v>0</v>
      </c>
    </row>
    <row r="16" spans="1:6" s="475" customFormat="1" ht="12.5">
      <c r="A16" s="43" t="s">
        <v>316</v>
      </c>
      <c r="B16" s="33" t="s">
        <v>386</v>
      </c>
      <c r="C16" s="44" t="s">
        <v>91</v>
      </c>
      <c r="D16" s="46">
        <v>1</v>
      </c>
      <c r="E16" s="23"/>
      <c r="F16" s="480">
        <f t="shared" si="0"/>
        <v>0</v>
      </c>
    </row>
    <row r="17" spans="1:6" s="475" customFormat="1" ht="13">
      <c r="A17" s="43"/>
      <c r="B17" s="47" t="s">
        <v>385</v>
      </c>
      <c r="C17" s="44"/>
      <c r="D17" s="46"/>
      <c r="E17" s="23"/>
      <c r="F17" s="480"/>
    </row>
    <row r="18" spans="1:6" s="475" customFormat="1" ht="25">
      <c r="A18" s="43"/>
      <c r="B18" s="33" t="s">
        <v>384</v>
      </c>
      <c r="C18" s="44" t="s">
        <v>97</v>
      </c>
      <c r="D18" s="46">
        <v>25</v>
      </c>
      <c r="E18" s="23"/>
      <c r="F18" s="480">
        <f t="shared" ref="F18:F24" si="1">E18*D18</f>
        <v>0</v>
      </c>
    </row>
    <row r="19" spans="1:6" s="475" customFormat="1" ht="100">
      <c r="A19" s="43"/>
      <c r="B19" s="33" t="s">
        <v>383</v>
      </c>
      <c r="C19" s="44" t="s">
        <v>93</v>
      </c>
      <c r="D19" s="46">
        <v>50</v>
      </c>
      <c r="E19" s="23"/>
      <c r="F19" s="480">
        <f t="shared" si="1"/>
        <v>0</v>
      </c>
    </row>
    <row r="20" spans="1:6" s="475" customFormat="1" ht="37.5">
      <c r="A20" s="43"/>
      <c r="B20" s="33" t="s">
        <v>382</v>
      </c>
      <c r="C20" s="44" t="s">
        <v>95</v>
      </c>
      <c r="D20" s="46">
        <v>150</v>
      </c>
      <c r="E20" s="23"/>
      <c r="F20" s="480">
        <f t="shared" si="1"/>
        <v>0</v>
      </c>
    </row>
    <row r="21" spans="1:6" s="475" customFormat="1" ht="25">
      <c r="A21" s="43"/>
      <c r="B21" s="33" t="s">
        <v>381</v>
      </c>
      <c r="C21" s="44" t="s">
        <v>95</v>
      </c>
      <c r="D21" s="46">
        <v>150</v>
      </c>
      <c r="E21" s="23"/>
      <c r="F21" s="480">
        <f t="shared" si="1"/>
        <v>0</v>
      </c>
    </row>
    <row r="22" spans="1:6" s="475" customFormat="1" ht="25">
      <c r="A22" s="43"/>
      <c r="B22" s="33" t="s">
        <v>380</v>
      </c>
      <c r="C22" s="44" t="s">
        <v>95</v>
      </c>
      <c r="D22" s="46">
        <v>150</v>
      </c>
      <c r="E22" s="23"/>
      <c r="F22" s="480">
        <f t="shared" si="1"/>
        <v>0</v>
      </c>
    </row>
    <row r="23" spans="1:6" s="475" customFormat="1" ht="37.5">
      <c r="A23" s="43"/>
      <c r="B23" s="33" t="s">
        <v>379</v>
      </c>
      <c r="C23" s="44" t="s">
        <v>95</v>
      </c>
      <c r="D23" s="46">
        <v>150</v>
      </c>
      <c r="E23" s="23"/>
      <c r="F23" s="480">
        <f t="shared" si="1"/>
        <v>0</v>
      </c>
    </row>
    <row r="24" spans="1:6" s="475" customFormat="1" ht="12.5">
      <c r="A24" s="43"/>
      <c r="B24" s="33" t="s">
        <v>378</v>
      </c>
      <c r="C24" s="44" t="s">
        <v>89</v>
      </c>
      <c r="D24" s="46">
        <v>1</v>
      </c>
      <c r="E24" s="23"/>
      <c r="F24" s="480">
        <f t="shared" si="1"/>
        <v>0</v>
      </c>
    </row>
    <row r="25" spans="1:6" s="475" customFormat="1" ht="13">
      <c r="A25" s="43"/>
      <c r="B25" s="47" t="s">
        <v>377</v>
      </c>
      <c r="C25" s="44"/>
      <c r="D25" s="46"/>
      <c r="E25" s="23"/>
      <c r="F25" s="480"/>
    </row>
    <row r="26" spans="1:6" s="475" customFormat="1" ht="62.5">
      <c r="A26" s="43"/>
      <c r="B26" s="33" t="s">
        <v>312</v>
      </c>
      <c r="C26" s="44" t="s">
        <v>93</v>
      </c>
      <c r="D26" s="45">
        <v>240</v>
      </c>
      <c r="E26" s="23"/>
      <c r="F26" s="480">
        <f t="shared" ref="F26:F32" si="2">E26*D26</f>
        <v>0</v>
      </c>
    </row>
    <row r="27" spans="1:6" s="475" customFormat="1" ht="72.75" customHeight="1">
      <c r="A27" s="43"/>
      <c r="B27" s="33" t="s">
        <v>274</v>
      </c>
      <c r="C27" s="44" t="s">
        <v>93</v>
      </c>
      <c r="D27" s="45">
        <v>1025</v>
      </c>
      <c r="E27" s="23"/>
      <c r="F27" s="480">
        <f t="shared" si="2"/>
        <v>0</v>
      </c>
    </row>
    <row r="28" spans="1:6" s="475" customFormat="1" ht="25">
      <c r="A28" s="43"/>
      <c r="B28" s="33" t="s">
        <v>309</v>
      </c>
      <c r="C28" s="44" t="s">
        <v>95</v>
      </c>
      <c r="D28" s="45">
        <v>1600</v>
      </c>
      <c r="E28" s="23"/>
      <c r="F28" s="480">
        <f t="shared" si="2"/>
        <v>0</v>
      </c>
    </row>
    <row r="29" spans="1:6" s="475" customFormat="1" ht="25">
      <c r="A29" s="43"/>
      <c r="B29" s="33" t="s">
        <v>320</v>
      </c>
      <c r="C29" s="44" t="s">
        <v>95</v>
      </c>
      <c r="D29" s="45">
        <v>1600</v>
      </c>
      <c r="E29" s="23"/>
      <c r="F29" s="480">
        <f t="shared" si="2"/>
        <v>0</v>
      </c>
    </row>
    <row r="30" spans="1:6" s="475" customFormat="1" ht="112.5">
      <c r="A30" s="43"/>
      <c r="B30" s="33" t="s">
        <v>376</v>
      </c>
      <c r="C30" s="44" t="s">
        <v>93</v>
      </c>
      <c r="D30" s="45">
        <v>650</v>
      </c>
      <c r="E30" s="23"/>
      <c r="F30" s="480">
        <f t="shared" si="2"/>
        <v>0</v>
      </c>
    </row>
    <row r="31" spans="1:6" s="475" customFormat="1" ht="125">
      <c r="A31" s="43"/>
      <c r="B31" s="33" t="s">
        <v>305</v>
      </c>
      <c r="C31" s="44" t="s">
        <v>93</v>
      </c>
      <c r="D31" s="45">
        <v>500</v>
      </c>
      <c r="E31" s="23"/>
      <c r="F31" s="480">
        <f t="shared" si="2"/>
        <v>0</v>
      </c>
    </row>
    <row r="32" spans="1:6" s="475" customFormat="1" ht="37.5">
      <c r="A32" s="43"/>
      <c r="B32" s="33" t="s">
        <v>375</v>
      </c>
      <c r="C32" s="44" t="s">
        <v>93</v>
      </c>
      <c r="D32" s="45">
        <v>320</v>
      </c>
      <c r="E32" s="23"/>
      <c r="F32" s="480">
        <f t="shared" si="2"/>
        <v>0</v>
      </c>
    </row>
    <row r="33" spans="1:6" s="475" customFormat="1" ht="12.5">
      <c r="A33" s="43"/>
      <c r="B33" s="33"/>
      <c r="C33" s="44"/>
      <c r="D33" s="46"/>
      <c r="E33" s="23"/>
      <c r="F33" s="480"/>
    </row>
    <row r="34" spans="1:6" s="475" customFormat="1" ht="13.5" thickBot="1">
      <c r="A34" s="48" t="s">
        <v>73</v>
      </c>
      <c r="B34" s="49" t="s">
        <v>374</v>
      </c>
      <c r="C34" s="50"/>
      <c r="D34" s="51"/>
      <c r="E34" s="22"/>
      <c r="F34" s="481">
        <f>SUM(F6:F33)</f>
        <v>0</v>
      </c>
    </row>
    <row r="35" spans="1:6" s="475" customFormat="1" ht="13" thickTop="1">
      <c r="A35" s="32"/>
      <c r="B35" s="33"/>
      <c r="C35" s="32"/>
      <c r="D35" s="34"/>
      <c r="E35" s="21"/>
      <c r="F35" s="474"/>
    </row>
  </sheetData>
  <sheetProtection algorithmName="SHA-512" hashValue="iKZ9H8kjlpk2DS3Dpf0S3xuzc3Em1V+t7X0tgeut9eQIPqkAE5EJoO593xqy8sl7epdjjBYVUzBN+ho0BL3VfA==" saltValue="4HLEqkJZNeEZrPeePq20gw==" spinCount="100000" sheet="1" objects="1" scenarios="1"/>
  <pageMargins left="0.98425196850393704" right="0.19685039370078741" top="0.78740157480314965" bottom="0.78740157480314965" header="0.31496062992125984" footer="0.31496062992125984"/>
  <pageSetup paperSize="9" orientation="portrait"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Z44"/>
  <sheetViews>
    <sheetView view="pageBreakPreview" zoomScaleNormal="100" zoomScaleSheetLayoutView="100" workbookViewId="0"/>
  </sheetViews>
  <sheetFormatPr defaultColWidth="12.58203125" defaultRowHeight="14"/>
  <cols>
    <col min="1" max="1" width="3.08203125" customWidth="1"/>
    <col min="2" max="2" width="76.25" style="19" customWidth="1"/>
    <col min="3" max="26" width="10.08203125" customWidth="1"/>
  </cols>
  <sheetData>
    <row r="1" spans="1:26" ht="15.5">
      <c r="A1" s="1"/>
      <c r="B1" s="2" t="s">
        <v>33</v>
      </c>
      <c r="C1" s="3"/>
      <c r="D1" s="4"/>
      <c r="E1" s="5"/>
      <c r="F1" s="5"/>
      <c r="G1" s="6"/>
      <c r="H1" s="6"/>
      <c r="I1" s="6"/>
      <c r="J1" s="6"/>
      <c r="K1" s="6"/>
      <c r="L1" s="6"/>
      <c r="M1" s="6"/>
      <c r="N1" s="6"/>
      <c r="O1" s="6"/>
      <c r="P1" s="6"/>
      <c r="Q1" s="6"/>
      <c r="R1" s="6"/>
      <c r="S1" s="6"/>
      <c r="T1" s="6"/>
      <c r="U1" s="6"/>
      <c r="V1" s="6"/>
      <c r="W1" s="6"/>
      <c r="X1" s="6"/>
      <c r="Y1" s="6"/>
      <c r="Z1" s="6"/>
    </row>
    <row r="2" spans="1:26">
      <c r="A2" s="1"/>
      <c r="B2" s="7"/>
      <c r="C2" s="3"/>
      <c r="D2" s="4"/>
      <c r="E2" s="5"/>
      <c r="F2" s="5"/>
      <c r="G2" s="6"/>
      <c r="H2" s="6"/>
      <c r="I2" s="6"/>
      <c r="J2" s="6"/>
      <c r="K2" s="6"/>
      <c r="L2" s="6"/>
      <c r="M2" s="6"/>
      <c r="N2" s="6"/>
      <c r="O2" s="6"/>
      <c r="P2" s="6"/>
      <c r="Q2" s="6"/>
      <c r="R2" s="6"/>
      <c r="S2" s="6"/>
      <c r="T2" s="6"/>
      <c r="U2" s="6"/>
      <c r="V2" s="6"/>
      <c r="W2" s="6"/>
      <c r="X2" s="6"/>
      <c r="Y2" s="6"/>
      <c r="Z2" s="6"/>
    </row>
    <row r="3" spans="1:26" ht="46">
      <c r="A3" s="8" t="s">
        <v>34</v>
      </c>
      <c r="B3" s="9" t="s">
        <v>35</v>
      </c>
      <c r="C3" s="3"/>
      <c r="D3" s="4"/>
      <c r="E3" s="5"/>
      <c r="F3" s="5"/>
      <c r="G3" s="6"/>
      <c r="H3" s="6"/>
      <c r="I3" s="6"/>
      <c r="J3" s="6"/>
      <c r="K3" s="6"/>
      <c r="L3" s="6"/>
      <c r="M3" s="6"/>
      <c r="N3" s="6"/>
      <c r="O3" s="6"/>
      <c r="P3" s="6"/>
      <c r="Q3" s="6"/>
      <c r="R3" s="6"/>
      <c r="S3" s="6"/>
      <c r="T3" s="6"/>
      <c r="U3" s="6"/>
      <c r="V3" s="6"/>
      <c r="W3" s="6"/>
      <c r="X3" s="6"/>
      <c r="Y3" s="6"/>
      <c r="Z3" s="6"/>
    </row>
    <row r="4" spans="1:26" ht="46">
      <c r="A4" s="10"/>
      <c r="B4" s="9" t="s">
        <v>36</v>
      </c>
      <c r="C4" s="3"/>
      <c r="D4" s="4"/>
      <c r="E4" s="5"/>
      <c r="F4" s="5"/>
      <c r="G4" s="6"/>
      <c r="H4" s="6"/>
      <c r="I4" s="6"/>
      <c r="J4" s="6"/>
      <c r="K4" s="6"/>
      <c r="L4" s="6"/>
      <c r="M4" s="6"/>
      <c r="N4" s="6"/>
      <c r="O4" s="6"/>
      <c r="P4" s="6"/>
      <c r="Q4" s="6"/>
      <c r="R4" s="6"/>
      <c r="S4" s="6"/>
      <c r="T4" s="6"/>
      <c r="U4" s="6"/>
      <c r="V4" s="6"/>
      <c r="W4" s="6"/>
      <c r="X4" s="6"/>
      <c r="Y4" s="6"/>
      <c r="Z4" s="6"/>
    </row>
    <row r="5" spans="1:26" ht="23">
      <c r="A5" s="10"/>
      <c r="B5" s="9" t="s">
        <v>37</v>
      </c>
      <c r="C5" s="3"/>
      <c r="D5" s="4"/>
      <c r="E5" s="5"/>
      <c r="F5" s="11"/>
      <c r="G5" s="6"/>
      <c r="H5" s="6"/>
      <c r="I5" s="6"/>
      <c r="J5" s="6"/>
      <c r="K5" s="6"/>
      <c r="L5" s="6"/>
      <c r="M5" s="6"/>
      <c r="N5" s="6"/>
      <c r="O5" s="6"/>
      <c r="P5" s="6"/>
      <c r="Q5" s="6"/>
      <c r="R5" s="6"/>
      <c r="S5" s="6"/>
      <c r="T5" s="6"/>
      <c r="U5" s="6"/>
      <c r="V5" s="6"/>
      <c r="W5" s="6"/>
      <c r="X5" s="6"/>
      <c r="Y5" s="6"/>
      <c r="Z5" s="6"/>
    </row>
    <row r="6" spans="1:26">
      <c r="A6" s="10"/>
      <c r="B6" s="18"/>
      <c r="C6" s="3"/>
      <c r="D6" s="4"/>
      <c r="E6" s="5"/>
      <c r="F6" s="5"/>
      <c r="G6" s="6"/>
      <c r="H6" s="6"/>
      <c r="I6" s="6"/>
      <c r="J6" s="6"/>
      <c r="K6" s="6"/>
      <c r="L6" s="6"/>
      <c r="M6" s="6"/>
      <c r="N6" s="6"/>
      <c r="O6" s="6"/>
      <c r="P6" s="6"/>
      <c r="Q6" s="6"/>
      <c r="R6" s="6"/>
      <c r="S6" s="6"/>
      <c r="T6" s="6"/>
      <c r="U6" s="6"/>
      <c r="V6" s="6"/>
      <c r="W6" s="6"/>
      <c r="X6" s="6"/>
      <c r="Y6" s="6"/>
      <c r="Z6" s="6"/>
    </row>
    <row r="7" spans="1:26" ht="57.5">
      <c r="A7" s="10"/>
      <c r="B7" s="12" t="s">
        <v>38</v>
      </c>
      <c r="C7" s="3"/>
      <c r="D7" s="4"/>
      <c r="E7" s="5"/>
      <c r="F7" s="5"/>
      <c r="G7" s="6"/>
      <c r="H7" s="6"/>
      <c r="I7" s="6"/>
      <c r="J7" s="6"/>
      <c r="K7" s="6"/>
      <c r="L7" s="6"/>
      <c r="M7" s="6"/>
      <c r="N7" s="6"/>
      <c r="O7" s="6"/>
      <c r="P7" s="6"/>
      <c r="Q7" s="6"/>
      <c r="R7" s="6"/>
      <c r="S7" s="6"/>
      <c r="T7" s="6"/>
      <c r="U7" s="6"/>
      <c r="V7" s="6"/>
      <c r="W7" s="6"/>
      <c r="X7" s="6"/>
      <c r="Y7" s="6"/>
      <c r="Z7" s="6"/>
    </row>
    <row r="8" spans="1:26">
      <c r="A8" s="10"/>
      <c r="B8" s="9"/>
      <c r="C8" s="3"/>
      <c r="D8" s="4"/>
      <c r="E8" s="5"/>
      <c r="F8" s="5"/>
      <c r="G8" s="6"/>
      <c r="H8" s="6"/>
      <c r="I8" s="6"/>
      <c r="J8" s="6"/>
      <c r="K8" s="6"/>
      <c r="L8" s="6"/>
      <c r="M8" s="6"/>
      <c r="N8" s="6"/>
      <c r="O8" s="6"/>
      <c r="P8" s="6"/>
      <c r="Q8" s="6"/>
      <c r="R8" s="6"/>
      <c r="S8" s="6"/>
      <c r="T8" s="6"/>
      <c r="U8" s="6"/>
      <c r="V8" s="6"/>
      <c r="W8" s="6"/>
      <c r="X8" s="6"/>
      <c r="Y8" s="6"/>
      <c r="Z8" s="6"/>
    </row>
    <row r="9" spans="1:26" ht="23">
      <c r="A9" s="13"/>
      <c r="B9" s="9" t="s">
        <v>39</v>
      </c>
      <c r="C9" s="3"/>
      <c r="D9" s="4"/>
      <c r="E9" s="5"/>
      <c r="F9" s="5"/>
      <c r="G9" s="6"/>
      <c r="H9" s="6"/>
      <c r="I9" s="6"/>
      <c r="J9" s="6"/>
      <c r="K9" s="6"/>
      <c r="L9" s="6"/>
      <c r="M9" s="6"/>
      <c r="N9" s="6"/>
      <c r="O9" s="6"/>
      <c r="P9" s="6"/>
      <c r="Q9" s="6"/>
      <c r="R9" s="6"/>
      <c r="S9" s="6"/>
      <c r="T9" s="6"/>
      <c r="U9" s="6"/>
      <c r="V9" s="6"/>
      <c r="W9" s="6"/>
      <c r="X9" s="6"/>
      <c r="Y9" s="6"/>
      <c r="Z9" s="6"/>
    </row>
    <row r="10" spans="1:26" ht="23">
      <c r="A10" s="13"/>
      <c r="B10" s="9" t="s">
        <v>40</v>
      </c>
      <c r="C10" s="3"/>
      <c r="D10" s="4"/>
      <c r="E10" s="5"/>
      <c r="F10" s="5"/>
      <c r="G10" s="6"/>
      <c r="H10" s="6"/>
      <c r="I10" s="6"/>
      <c r="J10" s="6"/>
      <c r="K10" s="6"/>
      <c r="L10" s="6"/>
      <c r="M10" s="6"/>
      <c r="N10" s="6"/>
      <c r="O10" s="6"/>
      <c r="P10" s="6"/>
      <c r="Q10" s="6"/>
      <c r="R10" s="6"/>
      <c r="S10" s="6"/>
      <c r="T10" s="6"/>
      <c r="U10" s="6"/>
      <c r="V10" s="6"/>
      <c r="W10" s="6"/>
      <c r="X10" s="6"/>
      <c r="Y10" s="6"/>
      <c r="Z10" s="6"/>
    </row>
    <row r="11" spans="1:26">
      <c r="A11" s="13"/>
      <c r="B11" s="9" t="s">
        <v>41</v>
      </c>
      <c r="C11" s="3"/>
      <c r="D11" s="4"/>
      <c r="E11" s="5"/>
      <c r="F11" s="5"/>
      <c r="G11" s="6"/>
      <c r="H11" s="6"/>
      <c r="I11" s="6"/>
      <c r="J11" s="6"/>
      <c r="K11" s="6"/>
      <c r="L11" s="6"/>
      <c r="M11" s="6"/>
      <c r="N11" s="6"/>
      <c r="O11" s="6"/>
      <c r="P11" s="6"/>
      <c r="Q11" s="6"/>
      <c r="R11" s="6"/>
      <c r="S11" s="6"/>
      <c r="T11" s="6"/>
      <c r="U11" s="6"/>
      <c r="V11" s="6"/>
      <c r="W11" s="6"/>
      <c r="X11" s="6"/>
      <c r="Y11" s="6"/>
      <c r="Z11" s="6"/>
    </row>
    <row r="12" spans="1:26" ht="23">
      <c r="A12" s="13"/>
      <c r="B12" s="9" t="s">
        <v>42</v>
      </c>
      <c r="C12" s="3"/>
      <c r="D12" s="4"/>
      <c r="E12" s="5"/>
      <c r="F12" s="5"/>
      <c r="G12" s="6"/>
      <c r="H12" s="6"/>
      <c r="I12" s="6"/>
      <c r="J12" s="6"/>
      <c r="K12" s="6"/>
      <c r="L12" s="6"/>
      <c r="M12" s="6"/>
      <c r="N12" s="6"/>
      <c r="O12" s="6"/>
      <c r="P12" s="6"/>
      <c r="Q12" s="6"/>
      <c r="R12" s="6"/>
      <c r="S12" s="6"/>
      <c r="T12" s="6"/>
      <c r="U12" s="6"/>
      <c r="V12" s="6"/>
      <c r="W12" s="6"/>
      <c r="X12" s="6"/>
      <c r="Y12" s="6"/>
      <c r="Z12" s="6"/>
    </row>
    <row r="13" spans="1:26" ht="23">
      <c r="A13" s="6"/>
      <c r="B13" s="9" t="s">
        <v>43</v>
      </c>
      <c r="C13" s="6"/>
      <c r="D13" s="6"/>
      <c r="E13" s="6"/>
      <c r="F13" s="6"/>
      <c r="G13" s="6"/>
      <c r="H13" s="6"/>
      <c r="I13" s="6"/>
      <c r="J13" s="6"/>
      <c r="K13" s="6"/>
      <c r="L13" s="6"/>
      <c r="M13" s="6"/>
      <c r="N13" s="6"/>
      <c r="O13" s="6"/>
      <c r="P13" s="6"/>
      <c r="Q13" s="6"/>
      <c r="R13" s="6"/>
      <c r="S13" s="6"/>
      <c r="T13" s="6"/>
      <c r="U13" s="6"/>
      <c r="V13" s="6"/>
      <c r="W13" s="6"/>
      <c r="X13" s="6"/>
      <c r="Y13" s="6"/>
      <c r="Z13" s="6"/>
    </row>
    <row r="14" spans="1:26">
      <c r="A14" s="6"/>
      <c r="B14" s="7"/>
      <c r="C14" s="6"/>
      <c r="D14" s="6"/>
      <c r="E14" s="6"/>
      <c r="F14" s="6"/>
      <c r="G14" s="6"/>
      <c r="H14" s="6"/>
      <c r="I14" s="6"/>
      <c r="J14" s="6"/>
      <c r="K14" s="6"/>
      <c r="L14" s="6"/>
      <c r="M14" s="6"/>
      <c r="N14" s="6"/>
      <c r="O14" s="6"/>
      <c r="P14" s="6"/>
      <c r="Q14" s="6"/>
      <c r="R14" s="6"/>
      <c r="S14" s="6"/>
      <c r="T14" s="6"/>
      <c r="U14" s="6"/>
      <c r="V14" s="6"/>
      <c r="W14" s="6"/>
      <c r="X14" s="6"/>
      <c r="Y14" s="6"/>
      <c r="Z14" s="6"/>
    </row>
    <row r="15" spans="1:26" ht="25">
      <c r="A15" s="14"/>
      <c r="B15" s="15" t="s">
        <v>44</v>
      </c>
      <c r="C15" s="14"/>
      <c r="D15" s="14"/>
      <c r="E15" s="14"/>
      <c r="F15" s="14"/>
      <c r="G15" s="14"/>
      <c r="H15" s="14"/>
      <c r="I15" s="14"/>
      <c r="J15" s="14"/>
      <c r="K15" s="14"/>
      <c r="L15" s="14"/>
      <c r="M15" s="14"/>
      <c r="N15" s="14"/>
      <c r="O15" s="14"/>
      <c r="P15" s="14"/>
      <c r="Q15" s="14"/>
      <c r="R15" s="14"/>
      <c r="S15" s="14"/>
      <c r="T15" s="14"/>
      <c r="U15" s="14"/>
      <c r="V15" s="14"/>
      <c r="W15" s="14"/>
      <c r="X15" s="14"/>
      <c r="Y15" s="14"/>
      <c r="Z15" s="14"/>
    </row>
    <row r="16" spans="1:26">
      <c r="A16" s="15" t="s">
        <v>45</v>
      </c>
      <c r="B16" s="15" t="s">
        <v>46</v>
      </c>
      <c r="C16" s="14"/>
      <c r="D16" s="14"/>
      <c r="E16" s="14"/>
      <c r="F16" s="14"/>
      <c r="G16" s="14"/>
      <c r="H16" s="14"/>
      <c r="I16" s="14"/>
      <c r="J16" s="14"/>
      <c r="K16" s="14"/>
      <c r="L16" s="14"/>
      <c r="M16" s="14"/>
      <c r="N16" s="14"/>
      <c r="O16" s="14"/>
      <c r="P16" s="14"/>
      <c r="Q16" s="14"/>
      <c r="R16" s="14"/>
      <c r="S16" s="14"/>
      <c r="T16" s="14"/>
      <c r="U16" s="14"/>
      <c r="V16" s="14"/>
      <c r="W16" s="14"/>
      <c r="X16" s="14"/>
      <c r="Y16" s="14"/>
      <c r="Z16" s="14"/>
    </row>
    <row r="17" spans="1:26" ht="25">
      <c r="A17" s="15" t="s">
        <v>45</v>
      </c>
      <c r="B17" s="15" t="s">
        <v>47</v>
      </c>
      <c r="C17" s="16"/>
      <c r="D17" s="16"/>
      <c r="E17" s="16"/>
      <c r="F17" s="16"/>
      <c r="G17" s="14"/>
      <c r="H17" s="14"/>
      <c r="I17" s="14"/>
      <c r="J17" s="14"/>
      <c r="K17" s="14"/>
      <c r="L17" s="14"/>
      <c r="M17" s="14"/>
      <c r="N17" s="14"/>
      <c r="O17" s="14"/>
      <c r="P17" s="14"/>
      <c r="Q17" s="14"/>
      <c r="R17" s="14"/>
      <c r="S17" s="14"/>
      <c r="T17" s="14"/>
      <c r="U17" s="14"/>
      <c r="V17" s="14"/>
      <c r="W17" s="14"/>
      <c r="X17" s="14"/>
      <c r="Y17" s="14"/>
      <c r="Z17" s="14"/>
    </row>
    <row r="18" spans="1:26" ht="25">
      <c r="A18" s="15" t="s">
        <v>45</v>
      </c>
      <c r="B18" s="15" t="s">
        <v>48</v>
      </c>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c r="A19" s="15" t="s">
        <v>45</v>
      </c>
      <c r="B19" s="15" t="s">
        <v>49</v>
      </c>
      <c r="C19" s="14"/>
      <c r="D19" s="14"/>
      <c r="E19" s="14"/>
      <c r="F19" s="14"/>
      <c r="G19" s="14"/>
      <c r="H19" s="14"/>
      <c r="I19" s="14"/>
      <c r="J19" s="14"/>
      <c r="K19" s="14"/>
      <c r="L19" s="14"/>
      <c r="M19" s="14"/>
      <c r="N19" s="14"/>
      <c r="O19" s="14"/>
      <c r="P19" s="14"/>
      <c r="Q19" s="14"/>
      <c r="R19" s="14"/>
      <c r="S19" s="14"/>
      <c r="T19" s="14"/>
      <c r="U19" s="14"/>
      <c r="V19" s="14"/>
      <c r="W19" s="14"/>
      <c r="X19" s="14"/>
      <c r="Y19" s="14"/>
      <c r="Z19" s="14"/>
    </row>
    <row r="20" spans="1:26">
      <c r="A20" s="15" t="s">
        <v>45</v>
      </c>
      <c r="B20" s="15" t="s">
        <v>50</v>
      </c>
      <c r="C20" s="14"/>
      <c r="D20" s="14"/>
      <c r="E20" s="14"/>
      <c r="F20" s="14"/>
      <c r="G20" s="14"/>
      <c r="H20" s="14"/>
      <c r="I20" s="14"/>
      <c r="J20" s="14"/>
      <c r="K20" s="14"/>
      <c r="L20" s="14"/>
      <c r="M20" s="14"/>
      <c r="N20" s="14"/>
      <c r="O20" s="14"/>
      <c r="P20" s="14"/>
      <c r="Q20" s="14"/>
      <c r="R20" s="14"/>
      <c r="S20" s="14"/>
      <c r="T20" s="14"/>
      <c r="U20" s="14"/>
      <c r="V20" s="14"/>
      <c r="W20" s="14"/>
      <c r="X20" s="14"/>
      <c r="Y20" s="14"/>
      <c r="Z20" s="14"/>
    </row>
    <row r="21" spans="1:26" ht="50">
      <c r="A21" s="15" t="s">
        <v>45</v>
      </c>
      <c r="B21" s="15" t="s">
        <v>51</v>
      </c>
      <c r="C21" s="14"/>
      <c r="D21" s="14"/>
      <c r="E21" s="14"/>
      <c r="F21" s="14"/>
      <c r="G21" s="14"/>
      <c r="H21" s="14"/>
      <c r="I21" s="14"/>
      <c r="J21" s="14"/>
      <c r="K21" s="14"/>
      <c r="L21" s="14"/>
      <c r="M21" s="14"/>
      <c r="N21" s="14"/>
      <c r="O21" s="14"/>
      <c r="P21" s="14"/>
      <c r="Q21" s="14"/>
      <c r="R21" s="14"/>
      <c r="S21" s="14"/>
      <c r="T21" s="14"/>
      <c r="U21" s="14"/>
      <c r="V21" s="14"/>
      <c r="W21" s="14"/>
      <c r="X21" s="14"/>
      <c r="Y21" s="14"/>
      <c r="Z21" s="14"/>
    </row>
    <row r="22" spans="1:26" ht="25">
      <c r="A22" s="15" t="s">
        <v>45</v>
      </c>
      <c r="B22" s="15" t="s">
        <v>52</v>
      </c>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ht="25">
      <c r="A23" s="15" t="s">
        <v>45</v>
      </c>
      <c r="B23" s="15" t="s">
        <v>53</v>
      </c>
      <c r="C23" s="14"/>
      <c r="D23" s="14"/>
      <c r="E23" s="14"/>
      <c r="F23" s="14"/>
      <c r="G23" s="14"/>
      <c r="H23" s="14"/>
      <c r="I23" s="14"/>
      <c r="J23" s="14"/>
      <c r="K23" s="14"/>
      <c r="L23" s="14"/>
      <c r="M23" s="14"/>
      <c r="N23" s="14"/>
      <c r="O23" s="14"/>
      <c r="P23" s="14"/>
      <c r="Q23" s="14"/>
      <c r="R23" s="14"/>
      <c r="S23" s="14"/>
      <c r="T23" s="14"/>
      <c r="U23" s="14"/>
      <c r="V23" s="14"/>
      <c r="W23" s="14"/>
      <c r="X23" s="14"/>
      <c r="Y23" s="14"/>
      <c r="Z23" s="14"/>
    </row>
    <row r="24" spans="1:26" ht="25">
      <c r="A24" s="15" t="s">
        <v>45</v>
      </c>
      <c r="B24" s="15" t="s">
        <v>54</v>
      </c>
      <c r="C24" s="14"/>
      <c r="D24" s="14"/>
      <c r="E24" s="14"/>
      <c r="F24" s="14"/>
      <c r="G24" s="14"/>
      <c r="H24" s="14"/>
      <c r="I24" s="14"/>
      <c r="J24" s="14"/>
      <c r="K24" s="14"/>
      <c r="L24" s="14"/>
      <c r="M24" s="14"/>
      <c r="N24" s="14"/>
      <c r="O24" s="14"/>
      <c r="P24" s="14"/>
      <c r="Q24" s="14"/>
      <c r="R24" s="14"/>
      <c r="S24" s="14"/>
      <c r="T24" s="14"/>
      <c r="U24" s="14"/>
      <c r="V24" s="14"/>
      <c r="W24" s="14"/>
      <c r="X24" s="14"/>
      <c r="Y24" s="14"/>
      <c r="Z24" s="14"/>
    </row>
    <row r="25" spans="1:26">
      <c r="A25" s="15" t="s">
        <v>45</v>
      </c>
      <c r="B25" s="15" t="s">
        <v>55</v>
      </c>
      <c r="C25" s="14"/>
      <c r="D25" s="14"/>
      <c r="E25" s="14"/>
      <c r="F25" s="14"/>
      <c r="G25" s="14"/>
      <c r="H25" s="14"/>
      <c r="I25" s="14"/>
      <c r="J25" s="14"/>
      <c r="K25" s="14"/>
      <c r="L25" s="14"/>
      <c r="M25" s="14"/>
      <c r="N25" s="14"/>
      <c r="O25" s="14"/>
      <c r="P25" s="14"/>
      <c r="Q25" s="14"/>
      <c r="R25" s="14"/>
      <c r="S25" s="14"/>
      <c r="T25" s="14"/>
      <c r="U25" s="14"/>
      <c r="V25" s="14"/>
      <c r="W25" s="14"/>
      <c r="X25" s="14"/>
      <c r="Y25" s="14"/>
      <c r="Z25" s="14"/>
    </row>
    <row r="26" spans="1:26">
      <c r="A26" s="15" t="s">
        <v>45</v>
      </c>
      <c r="B26" s="15" t="s">
        <v>56</v>
      </c>
      <c r="C26" s="14"/>
      <c r="D26" s="14"/>
      <c r="E26" s="14"/>
      <c r="F26" s="14"/>
      <c r="G26" s="14"/>
      <c r="H26" s="14"/>
      <c r="I26" s="14"/>
      <c r="J26" s="14"/>
      <c r="K26" s="14"/>
      <c r="L26" s="14"/>
      <c r="M26" s="14"/>
      <c r="N26" s="14"/>
      <c r="O26" s="14"/>
      <c r="P26" s="14"/>
      <c r="Q26" s="14"/>
      <c r="R26" s="14"/>
      <c r="S26" s="14"/>
      <c r="T26" s="14"/>
      <c r="U26" s="14"/>
      <c r="V26" s="14"/>
      <c r="W26" s="14"/>
      <c r="X26" s="14"/>
      <c r="Y26" s="14"/>
      <c r="Z26" s="14"/>
    </row>
    <row r="27" spans="1:26">
      <c r="A27" s="15"/>
      <c r="B27" s="15"/>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c r="A28" s="15"/>
      <c r="B28" s="15" t="s">
        <v>57</v>
      </c>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ht="37.5">
      <c r="A29" s="15" t="s">
        <v>45</v>
      </c>
      <c r="B29" s="15" t="s">
        <v>58</v>
      </c>
      <c r="C29" s="14"/>
      <c r="D29" s="14"/>
      <c r="E29" s="14"/>
      <c r="F29" s="14"/>
      <c r="G29" s="14"/>
      <c r="H29" s="14"/>
      <c r="I29" s="14"/>
      <c r="J29" s="14"/>
      <c r="K29" s="14"/>
      <c r="L29" s="14"/>
      <c r="M29" s="14"/>
      <c r="N29" s="14"/>
      <c r="O29" s="14"/>
      <c r="P29" s="14"/>
      <c r="Q29" s="14"/>
      <c r="R29" s="14"/>
      <c r="S29" s="14"/>
      <c r="T29" s="14"/>
      <c r="U29" s="14"/>
      <c r="V29" s="14"/>
      <c r="W29" s="14"/>
      <c r="X29" s="14"/>
      <c r="Y29" s="14"/>
      <c r="Z29" s="14"/>
    </row>
    <row r="30" spans="1:26" ht="25">
      <c r="A30" s="15" t="s">
        <v>45</v>
      </c>
      <c r="B30" s="15" t="s">
        <v>59</v>
      </c>
      <c r="C30" s="14"/>
      <c r="D30" s="14"/>
      <c r="E30" s="14"/>
      <c r="F30" s="14"/>
      <c r="G30" s="14"/>
      <c r="H30" s="14"/>
      <c r="I30" s="14"/>
      <c r="J30" s="14"/>
      <c r="K30" s="14"/>
      <c r="L30" s="14"/>
      <c r="M30" s="14"/>
      <c r="N30" s="14"/>
      <c r="O30" s="14"/>
      <c r="P30" s="14"/>
      <c r="Q30" s="14"/>
      <c r="R30" s="14"/>
      <c r="S30" s="14"/>
      <c r="T30" s="14"/>
      <c r="U30" s="14"/>
      <c r="V30" s="14"/>
      <c r="W30" s="14"/>
      <c r="X30" s="14"/>
      <c r="Y30" s="14"/>
      <c r="Z30" s="14"/>
    </row>
    <row r="31" spans="1:26">
      <c r="A31" s="15" t="s">
        <v>45</v>
      </c>
      <c r="B31" s="15" t="s">
        <v>60</v>
      </c>
      <c r="C31" s="14"/>
      <c r="D31" s="14"/>
      <c r="E31" s="14"/>
      <c r="F31" s="14"/>
      <c r="G31" s="14"/>
      <c r="H31" s="14"/>
      <c r="I31" s="14"/>
      <c r="J31" s="14"/>
      <c r="K31" s="14"/>
      <c r="L31" s="14"/>
      <c r="M31" s="14"/>
      <c r="N31" s="14"/>
      <c r="O31" s="14"/>
      <c r="P31" s="14"/>
      <c r="Q31" s="14"/>
      <c r="R31" s="14"/>
      <c r="S31" s="14"/>
      <c r="T31" s="14"/>
      <c r="U31" s="14"/>
      <c r="V31" s="14"/>
      <c r="W31" s="14"/>
      <c r="X31" s="14"/>
      <c r="Y31" s="14"/>
      <c r="Z31" s="14"/>
    </row>
    <row r="32" spans="1:26">
      <c r="A32" s="15" t="s">
        <v>45</v>
      </c>
      <c r="B32" s="15" t="s">
        <v>61</v>
      </c>
      <c r="C32" s="14"/>
      <c r="D32" s="14"/>
      <c r="E32" s="14"/>
      <c r="F32" s="14"/>
      <c r="G32" s="14"/>
      <c r="H32" s="14"/>
      <c r="I32" s="14"/>
      <c r="J32" s="14"/>
      <c r="K32" s="14"/>
      <c r="L32" s="14"/>
      <c r="M32" s="14"/>
      <c r="N32" s="14"/>
      <c r="O32" s="14"/>
      <c r="P32" s="14"/>
      <c r="Q32" s="14"/>
      <c r="R32" s="14"/>
      <c r="S32" s="14"/>
      <c r="T32" s="14"/>
      <c r="U32" s="14"/>
      <c r="V32" s="14"/>
      <c r="W32" s="14"/>
      <c r="X32" s="14"/>
      <c r="Y32" s="14"/>
      <c r="Z32" s="14"/>
    </row>
    <row r="33" spans="1:26" ht="25">
      <c r="A33" s="15" t="s">
        <v>45</v>
      </c>
      <c r="B33" s="15" t="s">
        <v>62</v>
      </c>
      <c r="C33" s="14"/>
      <c r="D33" s="14"/>
      <c r="E33" s="14"/>
      <c r="F33" s="14"/>
      <c r="G33" s="14"/>
      <c r="H33" s="14"/>
      <c r="I33" s="14"/>
      <c r="J33" s="14"/>
      <c r="K33" s="14"/>
      <c r="L33" s="14"/>
      <c r="M33" s="14"/>
      <c r="N33" s="14"/>
      <c r="O33" s="14"/>
      <c r="P33" s="14"/>
      <c r="Q33" s="14"/>
      <c r="R33" s="14"/>
      <c r="S33" s="14"/>
      <c r="T33" s="14"/>
      <c r="U33" s="14"/>
      <c r="V33" s="14"/>
      <c r="W33" s="14"/>
      <c r="X33" s="14"/>
      <c r="Y33" s="14"/>
      <c r="Z33" s="14"/>
    </row>
    <row r="34" spans="1:26" ht="25">
      <c r="A34" s="15" t="s">
        <v>45</v>
      </c>
      <c r="B34" s="15" t="s">
        <v>63</v>
      </c>
      <c r="C34" s="14"/>
      <c r="D34" s="14"/>
      <c r="E34" s="14"/>
      <c r="F34" s="14"/>
      <c r="G34" s="14"/>
      <c r="H34" s="14"/>
      <c r="I34" s="14"/>
      <c r="J34" s="14"/>
      <c r="K34" s="14"/>
      <c r="L34" s="14"/>
      <c r="M34" s="14"/>
      <c r="N34" s="14"/>
      <c r="O34" s="14"/>
      <c r="P34" s="14"/>
      <c r="Q34" s="14"/>
      <c r="R34" s="14"/>
      <c r="S34" s="14"/>
      <c r="T34" s="14"/>
      <c r="U34" s="14"/>
      <c r="V34" s="14"/>
      <c r="W34" s="14"/>
      <c r="X34" s="14"/>
      <c r="Y34" s="14"/>
      <c r="Z34" s="14"/>
    </row>
    <row r="35" spans="1:26" ht="25">
      <c r="A35" s="15" t="s">
        <v>45</v>
      </c>
      <c r="B35" s="15" t="s">
        <v>64</v>
      </c>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ht="37.5">
      <c r="A36" s="15" t="s">
        <v>45</v>
      </c>
      <c r="B36" s="15" t="s">
        <v>65</v>
      </c>
      <c r="C36" s="14"/>
      <c r="D36" s="14"/>
      <c r="E36" s="14"/>
      <c r="F36" s="14"/>
      <c r="G36" s="14"/>
      <c r="H36" s="14"/>
      <c r="I36" s="14"/>
      <c r="J36" s="14"/>
      <c r="K36" s="14"/>
      <c r="L36" s="14"/>
      <c r="M36" s="14"/>
      <c r="N36" s="14"/>
      <c r="O36" s="14"/>
      <c r="P36" s="14"/>
      <c r="Q36" s="14"/>
      <c r="R36" s="14"/>
      <c r="S36" s="14"/>
      <c r="T36" s="14"/>
      <c r="U36" s="14"/>
      <c r="V36" s="14"/>
      <c r="W36" s="14"/>
      <c r="X36" s="14"/>
      <c r="Y36" s="14"/>
      <c r="Z36" s="14"/>
    </row>
    <row r="37" spans="1:26" ht="37.5">
      <c r="A37" s="15" t="s">
        <v>45</v>
      </c>
      <c r="B37" s="15" t="s">
        <v>66</v>
      </c>
      <c r="C37" s="14"/>
      <c r="D37" s="14"/>
      <c r="E37" s="14"/>
      <c r="F37" s="14"/>
      <c r="G37" s="14"/>
      <c r="H37" s="14"/>
      <c r="I37" s="14"/>
      <c r="J37" s="14"/>
      <c r="K37" s="14"/>
      <c r="L37" s="14"/>
      <c r="M37" s="14"/>
      <c r="N37" s="14"/>
      <c r="O37" s="14"/>
      <c r="P37" s="14"/>
      <c r="Q37" s="14"/>
      <c r="R37" s="14"/>
      <c r="S37" s="14"/>
      <c r="T37" s="14"/>
      <c r="U37" s="14"/>
      <c r="V37" s="14"/>
      <c r="W37" s="14"/>
      <c r="X37" s="14"/>
      <c r="Y37" s="14"/>
      <c r="Z37" s="14"/>
    </row>
    <row r="38" spans="1:26" ht="25.5">
      <c r="A38" s="15" t="s">
        <v>45</v>
      </c>
      <c r="B38" s="17" t="s">
        <v>67</v>
      </c>
      <c r="C38" s="14"/>
      <c r="D38" s="14"/>
      <c r="E38" s="14"/>
      <c r="F38" s="14"/>
      <c r="G38" s="14"/>
      <c r="H38" s="14"/>
      <c r="I38" s="14"/>
      <c r="J38" s="14"/>
      <c r="K38" s="14"/>
      <c r="L38" s="14"/>
      <c r="M38" s="14"/>
      <c r="N38" s="14"/>
      <c r="O38" s="14"/>
      <c r="P38" s="14"/>
      <c r="Q38" s="14"/>
      <c r="R38" s="14"/>
      <c r="S38" s="14"/>
      <c r="T38" s="14"/>
      <c r="U38" s="14"/>
      <c r="V38" s="14"/>
      <c r="W38" s="14"/>
      <c r="X38" s="14"/>
      <c r="Y38" s="14"/>
      <c r="Z38" s="14"/>
    </row>
    <row r="39" spans="1:26" ht="38">
      <c r="A39" s="15" t="s">
        <v>45</v>
      </c>
      <c r="B39" s="17" t="s">
        <v>68</v>
      </c>
      <c r="C39" s="14"/>
      <c r="D39" s="14"/>
      <c r="E39" s="14"/>
      <c r="F39" s="14"/>
      <c r="G39" s="14"/>
      <c r="H39" s="14"/>
      <c r="I39" s="14"/>
      <c r="J39" s="14"/>
      <c r="K39" s="14"/>
      <c r="L39" s="14"/>
      <c r="M39" s="14"/>
      <c r="N39" s="14"/>
      <c r="O39" s="14"/>
      <c r="P39" s="14"/>
      <c r="Q39" s="14"/>
      <c r="R39" s="14"/>
      <c r="S39" s="14"/>
      <c r="T39" s="14"/>
      <c r="U39" s="14"/>
      <c r="V39" s="14"/>
      <c r="W39" s="14"/>
      <c r="X39" s="14"/>
      <c r="Y39" s="14"/>
      <c r="Z39" s="14"/>
    </row>
    <row r="40" spans="1:26" ht="25.5">
      <c r="A40" s="15" t="s">
        <v>45</v>
      </c>
      <c r="B40" s="17" t="s">
        <v>69</v>
      </c>
      <c r="C40" s="14"/>
      <c r="D40" s="14"/>
      <c r="E40" s="14"/>
      <c r="F40" s="14"/>
      <c r="G40" s="14"/>
      <c r="H40" s="14"/>
      <c r="I40" s="14"/>
      <c r="J40" s="14"/>
      <c r="K40" s="14"/>
      <c r="L40" s="14"/>
      <c r="M40" s="14"/>
      <c r="N40" s="14"/>
      <c r="O40" s="14"/>
      <c r="P40" s="14"/>
      <c r="Q40" s="14"/>
      <c r="R40" s="14"/>
      <c r="S40" s="14"/>
      <c r="T40" s="14"/>
      <c r="U40" s="14"/>
      <c r="V40" s="14"/>
      <c r="W40" s="14"/>
      <c r="X40" s="14"/>
      <c r="Y40" s="14"/>
      <c r="Z40" s="14"/>
    </row>
    <row r="41" spans="1:26">
      <c r="A41" s="15" t="s">
        <v>45</v>
      </c>
      <c r="B41" s="17" t="s">
        <v>70</v>
      </c>
      <c r="C41" s="14"/>
      <c r="D41" s="14"/>
      <c r="E41" s="14"/>
      <c r="F41" s="14"/>
      <c r="G41" s="14"/>
      <c r="H41" s="14"/>
      <c r="I41" s="14"/>
      <c r="J41" s="14"/>
      <c r="K41" s="14"/>
      <c r="L41" s="14"/>
      <c r="M41" s="14"/>
      <c r="N41" s="14"/>
      <c r="O41" s="14"/>
      <c r="P41" s="14"/>
      <c r="Q41" s="14"/>
      <c r="R41" s="14"/>
      <c r="S41" s="14"/>
      <c r="T41" s="14"/>
      <c r="U41" s="14"/>
      <c r="V41" s="14"/>
      <c r="W41" s="14"/>
      <c r="X41" s="14"/>
      <c r="Y41" s="14"/>
      <c r="Z41" s="14"/>
    </row>
    <row r="42" spans="1:26" ht="25.5">
      <c r="A42" s="15"/>
      <c r="B42" s="17" t="s">
        <v>71</v>
      </c>
      <c r="C42" s="14"/>
      <c r="D42" s="14"/>
      <c r="E42" s="14"/>
      <c r="F42" s="14"/>
      <c r="G42" s="14"/>
      <c r="H42" s="14"/>
      <c r="I42" s="14"/>
      <c r="J42" s="14"/>
      <c r="K42" s="14"/>
      <c r="L42" s="14"/>
      <c r="M42" s="14"/>
      <c r="N42" s="14"/>
      <c r="O42" s="14"/>
      <c r="P42" s="14"/>
      <c r="Q42" s="14"/>
      <c r="R42" s="14"/>
      <c r="S42" s="14"/>
      <c r="T42" s="14"/>
      <c r="U42" s="14"/>
      <c r="V42" s="14"/>
      <c r="W42" s="14"/>
      <c r="X42" s="14"/>
      <c r="Y42" s="14"/>
      <c r="Z42" s="14"/>
    </row>
    <row r="43" spans="1:26">
      <c r="A43" s="15"/>
      <c r="B43" s="17" t="s">
        <v>72</v>
      </c>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1:26">
      <c r="A44" s="6"/>
      <c r="B44" s="7"/>
      <c r="C44" s="6"/>
      <c r="D44" s="6"/>
      <c r="E44" s="6"/>
      <c r="F44" s="6"/>
      <c r="G44" s="6"/>
      <c r="H44" s="6"/>
      <c r="I44" s="6"/>
      <c r="J44" s="6"/>
      <c r="K44" s="6"/>
      <c r="L44" s="6"/>
      <c r="M44" s="6"/>
      <c r="N44" s="6"/>
      <c r="O44" s="6"/>
      <c r="P44" s="6"/>
      <c r="Q44" s="6"/>
      <c r="R44" s="6"/>
      <c r="S44" s="6"/>
      <c r="T44" s="6"/>
      <c r="U44" s="6"/>
      <c r="V44" s="6"/>
      <c r="W44" s="6"/>
      <c r="X44" s="6"/>
      <c r="Y44" s="6"/>
      <c r="Z44" s="6"/>
    </row>
  </sheetData>
  <pageMargins left="0.98425196850393704" right="0.19685039370078741" top="0.78740157480314965" bottom="0.78740157480314965" header="0" footer="0"/>
  <pageSetup paperSize="9"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283"/>
  <sheetViews>
    <sheetView view="pageBreakPreview" zoomScaleNormal="100" zoomScaleSheetLayoutView="100" workbookViewId="0">
      <selection activeCell="E10" sqref="E10"/>
    </sheetView>
  </sheetViews>
  <sheetFormatPr defaultColWidth="12.58203125" defaultRowHeight="14"/>
  <cols>
    <col min="1" max="1" width="5.33203125" style="123" bestFit="1" customWidth="1"/>
    <col min="2" max="2" width="35" style="123" customWidth="1"/>
    <col min="3" max="3" width="5.33203125" style="123" bestFit="1" customWidth="1"/>
    <col min="4" max="4" width="10.33203125" style="123" customWidth="1"/>
    <col min="5" max="5" width="13.08203125" style="100" customWidth="1"/>
    <col min="6" max="6" width="13.83203125" style="100" customWidth="1"/>
    <col min="7" max="19" width="8.58203125" style="125" customWidth="1"/>
    <col min="20" max="16384" width="12.58203125" style="125"/>
  </cols>
  <sheetData>
    <row r="1" spans="1:19">
      <c r="A1" s="101"/>
      <c r="B1" s="102"/>
      <c r="C1" s="103" t="s">
        <v>85</v>
      </c>
      <c r="D1" s="103" t="s">
        <v>86</v>
      </c>
      <c r="E1" s="99" t="s">
        <v>87</v>
      </c>
      <c r="F1" s="99" t="s">
        <v>88</v>
      </c>
      <c r="G1" s="124"/>
      <c r="H1" s="124"/>
      <c r="I1" s="124"/>
      <c r="J1" s="124"/>
      <c r="K1" s="124"/>
      <c r="L1" s="124"/>
      <c r="M1" s="124"/>
      <c r="N1" s="124"/>
      <c r="O1" s="124"/>
      <c r="P1" s="124"/>
      <c r="Q1" s="124"/>
      <c r="R1" s="124"/>
      <c r="S1" s="124"/>
    </row>
    <row r="2" spans="1:19" ht="15.5">
      <c r="A2" s="104" t="s">
        <v>138</v>
      </c>
      <c r="B2" s="105" t="s">
        <v>17</v>
      </c>
      <c r="C2" s="106"/>
      <c r="D2" s="107"/>
      <c r="E2" s="126"/>
      <c r="F2" s="126"/>
      <c r="G2" s="124"/>
      <c r="H2" s="124"/>
      <c r="I2" s="124"/>
      <c r="J2" s="124"/>
      <c r="K2" s="124"/>
      <c r="L2" s="124"/>
      <c r="M2" s="124"/>
      <c r="N2" s="124"/>
      <c r="O2" s="124"/>
      <c r="P2" s="124"/>
      <c r="Q2" s="124"/>
      <c r="R2" s="124"/>
      <c r="S2" s="124"/>
    </row>
    <row r="3" spans="1:19">
      <c r="A3" s="101"/>
      <c r="B3" s="102"/>
      <c r="C3" s="108"/>
      <c r="D3" s="108"/>
      <c r="E3" s="98"/>
      <c r="F3" s="98"/>
      <c r="G3" s="124"/>
      <c r="H3" s="124"/>
      <c r="I3" s="124"/>
      <c r="J3" s="124"/>
      <c r="K3" s="124"/>
      <c r="L3" s="124"/>
      <c r="M3" s="124"/>
      <c r="N3" s="124"/>
      <c r="O3" s="124"/>
      <c r="P3" s="124"/>
      <c r="Q3" s="124"/>
      <c r="R3" s="124"/>
      <c r="S3" s="124"/>
    </row>
    <row r="4" spans="1:19" ht="15.5">
      <c r="A4" s="104" t="s">
        <v>7</v>
      </c>
      <c r="B4" s="105" t="s">
        <v>18</v>
      </c>
      <c r="C4" s="103"/>
      <c r="D4" s="108"/>
      <c r="E4" s="99"/>
      <c r="F4" s="127"/>
      <c r="G4" s="128"/>
      <c r="H4" s="128"/>
      <c r="I4" s="128"/>
      <c r="J4" s="128"/>
      <c r="K4" s="128"/>
      <c r="L4" s="128"/>
      <c r="M4" s="128"/>
      <c r="N4" s="128"/>
      <c r="O4" s="128"/>
      <c r="P4" s="128"/>
      <c r="Q4" s="128"/>
      <c r="R4" s="128"/>
      <c r="S4" s="128"/>
    </row>
    <row r="5" spans="1:19">
      <c r="A5" s="109"/>
      <c r="B5" s="110"/>
      <c r="C5" s="103"/>
      <c r="D5" s="108"/>
      <c r="E5" s="99"/>
      <c r="F5" s="127"/>
      <c r="G5" s="128"/>
      <c r="H5" s="128"/>
      <c r="I5" s="128"/>
      <c r="J5" s="128"/>
      <c r="K5" s="128"/>
      <c r="L5" s="128"/>
      <c r="M5" s="128"/>
      <c r="N5" s="128"/>
      <c r="O5" s="128"/>
      <c r="P5" s="128"/>
      <c r="Q5" s="128"/>
      <c r="R5" s="128"/>
      <c r="S5" s="128"/>
    </row>
    <row r="6" spans="1:19" ht="62.5">
      <c r="A6" s="101" t="s">
        <v>73</v>
      </c>
      <c r="B6" s="102" t="s">
        <v>132</v>
      </c>
      <c r="C6" s="103" t="s">
        <v>89</v>
      </c>
      <c r="D6" s="108">
        <v>1</v>
      </c>
      <c r="E6" s="99"/>
      <c r="F6" s="99">
        <f>+D6*E6</f>
        <v>0</v>
      </c>
      <c r="G6" s="124"/>
      <c r="H6" s="124"/>
      <c r="I6" s="124"/>
      <c r="J6" s="124"/>
      <c r="K6" s="124"/>
      <c r="L6" s="124"/>
      <c r="M6" s="124"/>
      <c r="N6" s="124"/>
      <c r="O6" s="124"/>
      <c r="P6" s="124"/>
      <c r="Q6" s="124"/>
      <c r="R6" s="124"/>
      <c r="S6" s="124"/>
    </row>
    <row r="7" spans="1:19">
      <c r="A7" s="109"/>
      <c r="B7" s="111"/>
      <c r="C7" s="103"/>
      <c r="D7" s="108"/>
      <c r="E7" s="99"/>
      <c r="F7" s="99"/>
      <c r="G7" s="124"/>
      <c r="H7" s="124"/>
      <c r="I7" s="124"/>
      <c r="J7" s="124"/>
      <c r="K7" s="124"/>
      <c r="L7" s="124"/>
      <c r="M7" s="124"/>
      <c r="N7" s="124"/>
      <c r="O7" s="124"/>
      <c r="P7" s="124"/>
      <c r="Q7" s="124"/>
      <c r="R7" s="124"/>
      <c r="S7" s="124"/>
    </row>
    <row r="8" spans="1:19" ht="50">
      <c r="A8" s="101" t="s">
        <v>74</v>
      </c>
      <c r="B8" s="102" t="s">
        <v>90</v>
      </c>
      <c r="C8" s="103" t="s">
        <v>91</v>
      </c>
      <c r="D8" s="108">
        <v>1</v>
      </c>
      <c r="E8" s="99"/>
      <c r="F8" s="99">
        <f>+D8*E8</f>
        <v>0</v>
      </c>
      <c r="G8" s="124"/>
      <c r="H8" s="124"/>
      <c r="I8" s="124"/>
      <c r="J8" s="124"/>
      <c r="K8" s="124"/>
      <c r="L8" s="124"/>
      <c r="M8" s="124"/>
      <c r="N8" s="124"/>
      <c r="O8" s="124"/>
      <c r="P8" s="124"/>
      <c r="Q8" s="124"/>
      <c r="R8" s="124"/>
      <c r="S8" s="124"/>
    </row>
    <row r="9" spans="1:19">
      <c r="A9" s="109"/>
      <c r="B9" s="111"/>
      <c r="C9" s="103"/>
      <c r="D9" s="108"/>
      <c r="E9" s="99"/>
      <c r="F9" s="99"/>
      <c r="G9" s="124"/>
      <c r="H9" s="124"/>
      <c r="I9" s="124"/>
      <c r="J9" s="124"/>
      <c r="K9" s="124"/>
      <c r="L9" s="124"/>
      <c r="M9" s="124"/>
      <c r="N9" s="124"/>
      <c r="O9" s="124"/>
      <c r="P9" s="124"/>
      <c r="Q9" s="124"/>
      <c r="R9" s="124"/>
      <c r="S9" s="124"/>
    </row>
    <row r="10" spans="1:19" ht="50">
      <c r="A10" s="101" t="s">
        <v>75</v>
      </c>
      <c r="B10" s="102" t="s">
        <v>133</v>
      </c>
      <c r="C10" s="103" t="s">
        <v>91</v>
      </c>
      <c r="D10" s="108">
        <v>1</v>
      </c>
      <c r="E10" s="99"/>
      <c r="F10" s="99">
        <f>+D10*E10</f>
        <v>0</v>
      </c>
      <c r="G10" s="124"/>
      <c r="H10" s="124"/>
      <c r="I10" s="124"/>
      <c r="J10" s="124"/>
      <c r="K10" s="124"/>
      <c r="L10" s="124"/>
      <c r="M10" s="124"/>
      <c r="N10" s="124"/>
      <c r="O10" s="124"/>
      <c r="P10" s="124"/>
      <c r="Q10" s="124"/>
      <c r="R10" s="124"/>
      <c r="S10" s="124"/>
    </row>
    <row r="11" spans="1:19">
      <c r="A11" s="101"/>
      <c r="B11" s="102"/>
      <c r="C11" s="103"/>
      <c r="D11" s="108"/>
      <c r="E11" s="99"/>
      <c r="F11" s="99"/>
      <c r="G11" s="124"/>
      <c r="H11" s="124"/>
      <c r="I11" s="124"/>
      <c r="J11" s="124"/>
      <c r="K11" s="124"/>
      <c r="L11" s="124"/>
      <c r="M11" s="124"/>
      <c r="N11" s="124"/>
      <c r="O11" s="124"/>
      <c r="P11" s="124"/>
      <c r="Q11" s="124"/>
      <c r="R11" s="124"/>
      <c r="S11" s="124"/>
    </row>
    <row r="12" spans="1:19" ht="37.5">
      <c r="A12" s="101" t="s">
        <v>76</v>
      </c>
      <c r="B12" s="102" t="s">
        <v>134</v>
      </c>
      <c r="C12" s="103" t="s">
        <v>91</v>
      </c>
      <c r="D12" s="108">
        <v>1</v>
      </c>
      <c r="E12" s="99"/>
      <c r="F12" s="99">
        <f>+D12*E12</f>
        <v>0</v>
      </c>
      <c r="G12" s="124"/>
      <c r="H12" s="124"/>
      <c r="I12" s="124"/>
      <c r="J12" s="124"/>
      <c r="K12" s="124"/>
      <c r="L12" s="124"/>
      <c r="M12" s="124"/>
      <c r="N12" s="124"/>
      <c r="O12" s="124"/>
      <c r="P12" s="124"/>
      <c r="Q12" s="124"/>
      <c r="R12" s="124"/>
      <c r="S12" s="124"/>
    </row>
    <row r="13" spans="1:19">
      <c r="A13" s="101"/>
      <c r="B13" s="102"/>
      <c r="C13" s="103"/>
      <c r="D13" s="108"/>
      <c r="E13" s="99"/>
      <c r="F13" s="99"/>
      <c r="G13" s="124"/>
      <c r="H13" s="124"/>
      <c r="I13" s="124"/>
      <c r="J13" s="124"/>
      <c r="K13" s="124"/>
      <c r="L13" s="124"/>
      <c r="M13" s="124"/>
      <c r="N13" s="124"/>
      <c r="O13" s="124"/>
      <c r="P13" s="124"/>
      <c r="Q13" s="124"/>
      <c r="R13" s="124"/>
      <c r="S13" s="124"/>
    </row>
    <row r="14" spans="1:19" ht="37.5">
      <c r="A14" s="101" t="s">
        <v>77</v>
      </c>
      <c r="B14" s="102" t="s">
        <v>135</v>
      </c>
      <c r="C14" s="103" t="s">
        <v>91</v>
      </c>
      <c r="D14" s="108">
        <v>1</v>
      </c>
      <c r="E14" s="99"/>
      <c r="F14" s="99">
        <f>+D14*E14</f>
        <v>0</v>
      </c>
      <c r="G14" s="124"/>
      <c r="H14" s="124"/>
      <c r="I14" s="124"/>
      <c r="J14" s="124"/>
      <c r="K14" s="124"/>
      <c r="L14" s="124"/>
      <c r="M14" s="124"/>
      <c r="N14" s="124"/>
      <c r="O14" s="124"/>
      <c r="P14" s="124"/>
      <c r="Q14" s="124"/>
      <c r="R14" s="124"/>
      <c r="S14" s="124"/>
    </row>
    <row r="15" spans="1:19">
      <c r="A15" s="101"/>
      <c r="B15" s="102"/>
      <c r="C15" s="103"/>
      <c r="D15" s="108"/>
      <c r="E15" s="99"/>
      <c r="F15" s="99"/>
      <c r="G15" s="124"/>
      <c r="H15" s="124"/>
      <c r="I15" s="124"/>
      <c r="J15" s="124"/>
      <c r="K15" s="124"/>
      <c r="L15" s="124"/>
      <c r="M15" s="124"/>
      <c r="N15" s="124"/>
      <c r="O15" s="124"/>
      <c r="P15" s="124"/>
      <c r="Q15" s="124"/>
      <c r="R15" s="124"/>
      <c r="S15" s="124"/>
    </row>
    <row r="16" spans="1:19" ht="25">
      <c r="A16" s="101" t="s">
        <v>78</v>
      </c>
      <c r="B16" s="102" t="s">
        <v>173</v>
      </c>
      <c r="C16" s="103" t="s">
        <v>91</v>
      </c>
      <c r="D16" s="108">
        <v>1</v>
      </c>
      <c r="E16" s="99"/>
      <c r="F16" s="99">
        <f>+D16*E16</f>
        <v>0</v>
      </c>
      <c r="G16" s="124"/>
      <c r="H16" s="124"/>
      <c r="I16" s="124"/>
      <c r="J16" s="124"/>
      <c r="K16" s="124"/>
      <c r="L16" s="124"/>
      <c r="M16" s="124"/>
      <c r="N16" s="124"/>
      <c r="O16" s="124"/>
      <c r="P16" s="124"/>
      <c r="Q16" s="124"/>
      <c r="R16" s="124"/>
      <c r="S16" s="124"/>
    </row>
    <row r="17" spans="1:19">
      <c r="A17" s="101"/>
      <c r="B17" s="102"/>
      <c r="C17" s="103"/>
      <c r="D17" s="108"/>
      <c r="E17" s="99"/>
      <c r="F17" s="99"/>
      <c r="G17" s="124"/>
      <c r="H17" s="124"/>
      <c r="I17" s="124"/>
      <c r="J17" s="124"/>
      <c r="K17" s="124"/>
      <c r="L17" s="124"/>
      <c r="M17" s="124"/>
      <c r="N17" s="124"/>
      <c r="O17" s="124"/>
      <c r="P17" s="124"/>
      <c r="Q17" s="124"/>
      <c r="R17" s="124"/>
      <c r="S17" s="124"/>
    </row>
    <row r="18" spans="1:19" ht="14.5" thickBot="1">
      <c r="A18" s="101"/>
      <c r="B18" s="112" t="s">
        <v>92</v>
      </c>
      <c r="C18" s="113"/>
      <c r="D18" s="114"/>
      <c r="E18" s="129"/>
      <c r="F18" s="130">
        <f>SUM(F6:F17)</f>
        <v>0</v>
      </c>
      <c r="G18" s="124"/>
      <c r="H18" s="124"/>
      <c r="I18" s="124"/>
      <c r="J18" s="124"/>
      <c r="K18" s="124"/>
      <c r="L18" s="124"/>
      <c r="M18" s="124"/>
      <c r="N18" s="124"/>
      <c r="O18" s="124"/>
      <c r="P18" s="124"/>
      <c r="Q18" s="124"/>
      <c r="R18" s="124"/>
      <c r="S18" s="124"/>
    </row>
    <row r="19" spans="1:19" ht="16" thickTop="1">
      <c r="A19" s="104" t="s">
        <v>8</v>
      </c>
      <c r="B19" s="105" t="s">
        <v>19</v>
      </c>
      <c r="C19" s="103"/>
      <c r="D19" s="108"/>
      <c r="E19" s="99"/>
      <c r="F19" s="127"/>
      <c r="G19" s="124"/>
      <c r="H19" s="124"/>
      <c r="I19" s="124"/>
      <c r="J19" s="124"/>
      <c r="K19" s="124"/>
      <c r="L19" s="124"/>
      <c r="M19" s="124"/>
      <c r="N19" s="124"/>
      <c r="O19" s="124"/>
      <c r="P19" s="124"/>
      <c r="Q19" s="124"/>
      <c r="R19" s="124"/>
      <c r="S19" s="124"/>
    </row>
    <row r="20" spans="1:19">
      <c r="A20" s="109"/>
      <c r="B20" s="110"/>
      <c r="C20" s="103"/>
      <c r="D20" s="108"/>
      <c r="E20" s="99"/>
      <c r="F20" s="127"/>
      <c r="G20" s="124"/>
      <c r="H20" s="124"/>
      <c r="I20" s="124"/>
      <c r="J20" s="124"/>
      <c r="K20" s="124"/>
      <c r="L20" s="124"/>
      <c r="M20" s="124"/>
      <c r="N20" s="124"/>
      <c r="O20" s="124"/>
      <c r="P20" s="124"/>
      <c r="Q20" s="124"/>
      <c r="R20" s="124"/>
      <c r="S20" s="124"/>
    </row>
    <row r="21" spans="1:19" ht="62.5">
      <c r="A21" s="101" t="s">
        <v>73</v>
      </c>
      <c r="B21" s="102" t="s">
        <v>174</v>
      </c>
      <c r="C21" s="103" t="s">
        <v>93</v>
      </c>
      <c r="D21" s="115">
        <v>249.5</v>
      </c>
      <c r="E21" s="99"/>
      <c r="F21" s="99">
        <f>+D21*E21</f>
        <v>0</v>
      </c>
      <c r="G21" s="124"/>
      <c r="H21" s="124"/>
      <c r="I21" s="124"/>
      <c r="J21" s="124"/>
      <c r="K21" s="124"/>
      <c r="L21" s="124"/>
      <c r="M21" s="124"/>
      <c r="N21" s="124"/>
      <c r="O21" s="124"/>
      <c r="P21" s="124"/>
      <c r="Q21" s="124"/>
      <c r="R21" s="124"/>
      <c r="S21" s="124"/>
    </row>
    <row r="22" spans="1:19">
      <c r="A22" s="101"/>
      <c r="B22" s="102"/>
      <c r="C22" s="103"/>
      <c r="D22" s="108"/>
      <c r="E22" s="99"/>
      <c r="F22" s="99"/>
      <c r="G22" s="124"/>
      <c r="H22" s="124"/>
      <c r="I22" s="124"/>
      <c r="J22" s="124"/>
      <c r="K22" s="124"/>
      <c r="L22" s="124"/>
      <c r="M22" s="124"/>
      <c r="N22" s="124"/>
      <c r="O22" s="124"/>
      <c r="P22" s="124"/>
      <c r="Q22" s="124"/>
      <c r="R22" s="124"/>
      <c r="S22" s="124"/>
    </row>
    <row r="23" spans="1:19" ht="37.5">
      <c r="A23" s="101" t="s">
        <v>74</v>
      </c>
      <c r="B23" s="102" t="s">
        <v>94</v>
      </c>
      <c r="C23" s="103" t="s">
        <v>95</v>
      </c>
      <c r="D23" s="115">
        <v>212.8</v>
      </c>
      <c r="E23" s="99"/>
      <c r="F23" s="99">
        <f>+D23*E23</f>
        <v>0</v>
      </c>
      <c r="G23" s="124"/>
      <c r="H23" s="124"/>
      <c r="I23" s="124"/>
      <c r="J23" s="124"/>
      <c r="K23" s="124"/>
      <c r="L23" s="124"/>
      <c r="M23" s="124"/>
      <c r="N23" s="124"/>
      <c r="O23" s="124"/>
      <c r="P23" s="124"/>
      <c r="Q23" s="124"/>
      <c r="R23" s="124"/>
      <c r="S23" s="124"/>
    </row>
    <row r="24" spans="1:19">
      <c r="A24" s="101"/>
      <c r="B24" s="102"/>
      <c r="C24" s="103"/>
      <c r="D24" s="115"/>
      <c r="E24" s="99"/>
      <c r="F24" s="99"/>
      <c r="G24" s="124"/>
      <c r="H24" s="124"/>
      <c r="I24" s="124"/>
      <c r="J24" s="124"/>
      <c r="K24" s="124"/>
      <c r="L24" s="124"/>
      <c r="M24" s="124"/>
      <c r="N24" s="124"/>
      <c r="O24" s="124"/>
      <c r="P24" s="124"/>
      <c r="Q24" s="124"/>
      <c r="R24" s="124"/>
      <c r="S24" s="124"/>
    </row>
    <row r="25" spans="1:19" ht="25">
      <c r="A25" s="101" t="s">
        <v>75</v>
      </c>
      <c r="B25" s="102" t="s">
        <v>96</v>
      </c>
      <c r="C25" s="103" t="s">
        <v>95</v>
      </c>
      <c r="D25" s="115">
        <v>255.4</v>
      </c>
      <c r="E25" s="99"/>
      <c r="F25" s="99">
        <f>+D25*E25</f>
        <v>0</v>
      </c>
      <c r="G25" s="124"/>
      <c r="H25" s="124"/>
      <c r="I25" s="124"/>
      <c r="J25" s="124"/>
      <c r="K25" s="124"/>
      <c r="L25" s="124"/>
      <c r="M25" s="124"/>
      <c r="N25" s="124"/>
      <c r="O25" s="124"/>
      <c r="P25" s="124"/>
      <c r="Q25" s="124"/>
      <c r="R25" s="124"/>
      <c r="S25" s="124"/>
    </row>
    <row r="26" spans="1:19">
      <c r="A26" s="101"/>
      <c r="B26" s="102"/>
      <c r="C26" s="103"/>
      <c r="D26" s="108"/>
      <c r="E26" s="99"/>
      <c r="F26" s="99"/>
      <c r="G26" s="124"/>
      <c r="H26" s="124"/>
      <c r="I26" s="124"/>
      <c r="J26" s="124"/>
      <c r="K26" s="124"/>
      <c r="L26" s="124"/>
      <c r="M26" s="124"/>
      <c r="N26" s="124"/>
      <c r="O26" s="124"/>
      <c r="P26" s="124"/>
      <c r="Q26" s="124"/>
      <c r="R26" s="124"/>
      <c r="S26" s="124"/>
    </row>
    <row r="27" spans="1:19" ht="37.5">
      <c r="A27" s="101" t="s">
        <v>76</v>
      </c>
      <c r="B27" s="102" t="s">
        <v>149</v>
      </c>
      <c r="C27" s="103" t="s">
        <v>93</v>
      </c>
      <c r="D27" s="115">
        <v>106.4</v>
      </c>
      <c r="E27" s="131"/>
      <c r="F27" s="99">
        <f>+D27*E27</f>
        <v>0</v>
      </c>
      <c r="G27" s="124"/>
      <c r="H27" s="124"/>
      <c r="I27" s="124"/>
      <c r="J27" s="124"/>
      <c r="K27" s="124"/>
      <c r="L27" s="124"/>
      <c r="M27" s="124"/>
      <c r="N27" s="124"/>
      <c r="O27" s="124"/>
      <c r="P27" s="124"/>
      <c r="Q27" s="124"/>
      <c r="R27" s="124"/>
      <c r="S27" s="124"/>
    </row>
    <row r="28" spans="1:19">
      <c r="A28" s="101"/>
      <c r="B28" s="102"/>
      <c r="C28" s="103"/>
      <c r="D28" s="108"/>
      <c r="E28" s="131"/>
      <c r="F28" s="99"/>
      <c r="G28" s="124"/>
      <c r="H28" s="124"/>
      <c r="I28" s="124"/>
      <c r="J28" s="124"/>
      <c r="K28" s="124"/>
      <c r="L28" s="124"/>
      <c r="M28" s="124"/>
      <c r="N28" s="124"/>
      <c r="O28" s="124"/>
      <c r="P28" s="124"/>
      <c r="Q28" s="124"/>
      <c r="R28" s="124"/>
      <c r="S28" s="124"/>
    </row>
    <row r="29" spans="1:19" ht="37.5">
      <c r="A29" s="101" t="s">
        <v>77</v>
      </c>
      <c r="B29" s="102" t="s">
        <v>137</v>
      </c>
      <c r="C29" s="103" t="s">
        <v>93</v>
      </c>
      <c r="D29" s="115">
        <v>36</v>
      </c>
      <c r="E29" s="131"/>
      <c r="F29" s="99">
        <f>+D29*E29</f>
        <v>0</v>
      </c>
      <c r="G29" s="124"/>
      <c r="H29" s="124"/>
      <c r="I29" s="124"/>
      <c r="J29" s="124"/>
      <c r="K29" s="124"/>
      <c r="L29" s="124"/>
      <c r="M29" s="124"/>
      <c r="N29" s="124"/>
      <c r="O29" s="124"/>
      <c r="P29" s="124"/>
      <c r="Q29" s="124"/>
      <c r="R29" s="124"/>
      <c r="S29" s="124"/>
    </row>
    <row r="30" spans="1:19">
      <c r="A30" s="101"/>
      <c r="B30" s="102"/>
      <c r="C30" s="103"/>
      <c r="D30" s="108"/>
      <c r="E30" s="131"/>
      <c r="F30" s="99"/>
      <c r="G30" s="124"/>
      <c r="H30" s="124"/>
      <c r="I30" s="124"/>
      <c r="J30" s="124"/>
      <c r="K30" s="124"/>
      <c r="L30" s="124"/>
      <c r="M30" s="124"/>
      <c r="N30" s="124"/>
      <c r="O30" s="124"/>
      <c r="P30" s="124"/>
      <c r="Q30" s="124"/>
      <c r="R30" s="124"/>
      <c r="S30" s="124"/>
    </row>
    <row r="31" spans="1:19" ht="37.5">
      <c r="A31" s="101" t="s">
        <v>78</v>
      </c>
      <c r="B31" s="102" t="s">
        <v>136</v>
      </c>
      <c r="C31" s="103" t="s">
        <v>93</v>
      </c>
      <c r="D31" s="116">
        <v>256.2</v>
      </c>
      <c r="E31" s="131"/>
      <c r="F31" s="99">
        <f>+D31*E31</f>
        <v>0</v>
      </c>
      <c r="G31" s="124"/>
      <c r="H31" s="124"/>
      <c r="I31" s="124"/>
      <c r="J31" s="124"/>
      <c r="K31" s="124"/>
      <c r="L31" s="124"/>
      <c r="M31" s="124"/>
      <c r="N31" s="124"/>
      <c r="O31" s="124"/>
      <c r="P31" s="124"/>
      <c r="Q31" s="124"/>
      <c r="R31" s="124"/>
      <c r="S31" s="124"/>
    </row>
    <row r="32" spans="1:19">
      <c r="A32" s="101"/>
      <c r="B32" s="102"/>
      <c r="C32" s="103"/>
      <c r="D32" s="115"/>
      <c r="E32" s="131"/>
      <c r="F32" s="99"/>
      <c r="G32" s="124"/>
      <c r="H32" s="124"/>
      <c r="I32" s="124"/>
      <c r="J32" s="124"/>
      <c r="K32" s="124"/>
      <c r="L32" s="124"/>
      <c r="M32" s="124"/>
      <c r="N32" s="124"/>
      <c r="O32" s="124"/>
      <c r="P32" s="124"/>
      <c r="Q32" s="124"/>
      <c r="R32" s="124"/>
      <c r="S32" s="124"/>
    </row>
    <row r="33" spans="1:19" ht="14.5" thickBot="1">
      <c r="A33" s="101"/>
      <c r="B33" s="112" t="s">
        <v>98</v>
      </c>
      <c r="C33" s="113"/>
      <c r="D33" s="114"/>
      <c r="E33" s="129"/>
      <c r="F33" s="130">
        <f>SUM(F21:F32)</f>
        <v>0</v>
      </c>
      <c r="G33" s="124"/>
      <c r="H33" s="124"/>
      <c r="I33" s="124"/>
      <c r="J33" s="124"/>
      <c r="K33" s="124"/>
      <c r="L33" s="124"/>
      <c r="M33" s="124"/>
      <c r="N33" s="124"/>
      <c r="O33" s="124"/>
      <c r="P33" s="124"/>
      <c r="Q33" s="124"/>
      <c r="R33" s="124"/>
      <c r="S33" s="124"/>
    </row>
    <row r="34" spans="1:19" ht="16" thickTop="1">
      <c r="A34" s="104" t="s">
        <v>9</v>
      </c>
      <c r="B34" s="117" t="s">
        <v>20</v>
      </c>
      <c r="C34" s="103"/>
      <c r="D34" s="108"/>
      <c r="E34" s="99"/>
      <c r="F34" s="127"/>
      <c r="G34" s="124"/>
      <c r="H34" s="124"/>
      <c r="I34" s="124"/>
      <c r="J34" s="124"/>
      <c r="K34" s="124"/>
      <c r="L34" s="124"/>
      <c r="M34" s="124"/>
      <c r="N34" s="124"/>
      <c r="O34" s="124"/>
      <c r="P34" s="124"/>
      <c r="Q34" s="124"/>
      <c r="R34" s="124"/>
      <c r="S34" s="124"/>
    </row>
    <row r="35" spans="1:19">
      <c r="A35" s="101"/>
      <c r="B35" s="102"/>
      <c r="C35" s="103"/>
      <c r="D35" s="108"/>
      <c r="E35" s="99"/>
      <c r="F35" s="99"/>
      <c r="G35" s="124"/>
      <c r="H35" s="124"/>
      <c r="I35" s="124"/>
      <c r="J35" s="124"/>
      <c r="K35" s="124"/>
      <c r="L35" s="124"/>
      <c r="M35" s="124"/>
      <c r="N35" s="124"/>
      <c r="O35" s="124"/>
      <c r="P35" s="124"/>
      <c r="Q35" s="124"/>
      <c r="R35" s="124"/>
      <c r="S35" s="124"/>
    </row>
    <row r="36" spans="1:19" ht="25">
      <c r="A36" s="118" t="s">
        <v>73</v>
      </c>
      <c r="B36" s="102" t="s">
        <v>175</v>
      </c>
      <c r="C36" s="103" t="s">
        <v>95</v>
      </c>
      <c r="D36" s="115">
        <v>25.1</v>
      </c>
      <c r="E36" s="99"/>
      <c r="F36" s="99">
        <f>+D36*E36</f>
        <v>0</v>
      </c>
      <c r="G36" s="124"/>
      <c r="H36" s="124"/>
      <c r="I36" s="124"/>
      <c r="J36" s="124"/>
      <c r="K36" s="124"/>
      <c r="L36" s="124"/>
      <c r="M36" s="124"/>
      <c r="N36" s="124"/>
      <c r="O36" s="124"/>
      <c r="P36" s="124"/>
      <c r="Q36" s="124"/>
      <c r="R36" s="124"/>
      <c r="S36" s="124"/>
    </row>
    <row r="37" spans="1:19">
      <c r="A37" s="101"/>
      <c r="B37" s="102"/>
      <c r="C37" s="103"/>
      <c r="D37" s="108"/>
      <c r="E37" s="99"/>
      <c r="F37" s="99"/>
      <c r="G37" s="124"/>
      <c r="H37" s="124"/>
      <c r="I37" s="124"/>
      <c r="J37" s="124"/>
      <c r="K37" s="124"/>
      <c r="L37" s="124"/>
      <c r="M37" s="124"/>
      <c r="N37" s="124"/>
      <c r="O37" s="124"/>
      <c r="P37" s="124"/>
      <c r="Q37" s="124"/>
      <c r="R37" s="124"/>
      <c r="S37" s="124"/>
    </row>
    <row r="38" spans="1:19" ht="25">
      <c r="A38" s="101" t="s">
        <v>74</v>
      </c>
      <c r="B38" s="102" t="s">
        <v>176</v>
      </c>
      <c r="C38" s="103" t="s">
        <v>95</v>
      </c>
      <c r="D38" s="115">
        <v>0.5</v>
      </c>
      <c r="E38" s="99"/>
      <c r="F38" s="99">
        <f>+D38*E38</f>
        <v>0</v>
      </c>
      <c r="G38" s="124"/>
      <c r="H38" s="124"/>
      <c r="I38" s="124"/>
      <c r="J38" s="124"/>
      <c r="K38" s="124"/>
      <c r="L38" s="124"/>
      <c r="M38" s="124"/>
      <c r="N38" s="124"/>
      <c r="O38" s="124"/>
      <c r="P38" s="124"/>
      <c r="Q38" s="124"/>
      <c r="R38" s="124"/>
      <c r="S38" s="124"/>
    </row>
    <row r="39" spans="1:19">
      <c r="A39" s="118"/>
      <c r="B39" s="119"/>
      <c r="C39" s="103"/>
      <c r="D39" s="108"/>
      <c r="E39" s="99"/>
      <c r="F39" s="99"/>
      <c r="G39" s="124"/>
      <c r="H39" s="124"/>
      <c r="I39" s="124"/>
      <c r="J39" s="124"/>
      <c r="K39" s="124"/>
      <c r="L39" s="124"/>
      <c r="M39" s="124"/>
      <c r="N39" s="124"/>
      <c r="O39" s="124"/>
      <c r="P39" s="124"/>
      <c r="Q39" s="124"/>
      <c r="R39" s="124"/>
      <c r="S39" s="124"/>
    </row>
    <row r="40" spans="1:19" ht="37.5">
      <c r="A40" s="101" t="s">
        <v>75</v>
      </c>
      <c r="B40" s="102" t="s">
        <v>177</v>
      </c>
      <c r="C40" s="103" t="s">
        <v>91</v>
      </c>
      <c r="D40" s="115">
        <v>1</v>
      </c>
      <c r="E40" s="99"/>
      <c r="F40" s="99">
        <f>+D40*E40</f>
        <v>0</v>
      </c>
      <c r="G40" s="124"/>
      <c r="H40" s="124"/>
      <c r="I40" s="124"/>
      <c r="J40" s="124"/>
      <c r="K40" s="124"/>
      <c r="L40" s="124"/>
      <c r="M40" s="124"/>
      <c r="N40" s="124"/>
      <c r="O40" s="124"/>
      <c r="P40" s="124"/>
      <c r="Q40" s="124"/>
      <c r="R40" s="124"/>
      <c r="S40" s="124"/>
    </row>
    <row r="41" spans="1:19">
      <c r="A41" s="101"/>
      <c r="B41" s="102"/>
      <c r="C41" s="103"/>
      <c r="D41" s="108"/>
      <c r="E41" s="99"/>
      <c r="F41" s="99"/>
      <c r="G41" s="124"/>
      <c r="H41" s="124"/>
      <c r="I41" s="124"/>
      <c r="J41" s="124"/>
      <c r="K41" s="124"/>
      <c r="L41" s="124"/>
      <c r="M41" s="124"/>
      <c r="N41" s="124"/>
      <c r="O41" s="124"/>
      <c r="P41" s="124"/>
      <c r="Q41" s="124"/>
      <c r="R41" s="124"/>
      <c r="S41" s="124"/>
    </row>
    <row r="42" spans="1:19" ht="14.5" thickBot="1">
      <c r="A42" s="101"/>
      <c r="B42" s="120" t="s">
        <v>100</v>
      </c>
      <c r="C42" s="113"/>
      <c r="D42" s="114"/>
      <c r="E42" s="129"/>
      <c r="F42" s="130">
        <f>SUM(F36:F41)</f>
        <v>0</v>
      </c>
      <c r="G42" s="128"/>
      <c r="H42" s="128"/>
      <c r="I42" s="128"/>
      <c r="J42" s="128"/>
      <c r="K42" s="128"/>
      <c r="L42" s="128"/>
      <c r="M42" s="128"/>
      <c r="N42" s="128"/>
      <c r="O42" s="128"/>
      <c r="P42" s="128"/>
      <c r="Q42" s="128"/>
      <c r="R42" s="128"/>
      <c r="S42" s="128"/>
    </row>
    <row r="43" spans="1:19" ht="16" thickTop="1">
      <c r="A43" s="104" t="s">
        <v>10</v>
      </c>
      <c r="B43" s="117" t="s">
        <v>21</v>
      </c>
      <c r="C43" s="103"/>
      <c r="D43" s="108"/>
      <c r="E43" s="99"/>
      <c r="F43" s="127"/>
      <c r="G43" s="128"/>
      <c r="H43" s="128"/>
      <c r="I43" s="128"/>
      <c r="J43" s="128"/>
      <c r="K43" s="128"/>
      <c r="L43" s="128"/>
      <c r="M43" s="128"/>
      <c r="N43" s="128"/>
      <c r="O43" s="128"/>
      <c r="P43" s="128"/>
      <c r="Q43" s="128"/>
      <c r="R43" s="128"/>
      <c r="S43" s="128"/>
    </row>
    <row r="44" spans="1:19">
      <c r="A44" s="109"/>
      <c r="B44" s="121"/>
      <c r="C44" s="103"/>
      <c r="D44" s="108"/>
      <c r="E44" s="99"/>
      <c r="F44" s="127"/>
      <c r="G44" s="128"/>
      <c r="H44" s="128"/>
      <c r="I44" s="128"/>
      <c r="J44" s="128"/>
      <c r="K44" s="128"/>
      <c r="L44" s="128"/>
      <c r="M44" s="128"/>
      <c r="N44" s="128"/>
      <c r="O44" s="128"/>
      <c r="P44" s="128"/>
      <c r="Q44" s="128"/>
      <c r="R44" s="128"/>
      <c r="S44" s="128"/>
    </row>
    <row r="45" spans="1:19">
      <c r="A45" s="109"/>
      <c r="B45" s="110" t="s">
        <v>129</v>
      </c>
      <c r="C45" s="103"/>
      <c r="D45" s="108"/>
      <c r="E45" s="99"/>
      <c r="F45" s="127"/>
      <c r="G45" s="128"/>
      <c r="H45" s="128"/>
      <c r="I45" s="128"/>
      <c r="J45" s="128"/>
      <c r="K45" s="128"/>
      <c r="L45" s="128"/>
      <c r="M45" s="128"/>
      <c r="N45" s="128"/>
      <c r="O45" s="128"/>
      <c r="P45" s="128"/>
      <c r="Q45" s="128"/>
      <c r="R45" s="128"/>
      <c r="S45" s="128"/>
    </row>
    <row r="46" spans="1:19">
      <c r="A46" s="109"/>
      <c r="B46" s="110" t="s">
        <v>130</v>
      </c>
      <c r="C46" s="103"/>
      <c r="D46" s="108"/>
      <c r="E46" s="99"/>
      <c r="F46" s="127"/>
      <c r="G46" s="128"/>
      <c r="H46" s="128"/>
      <c r="I46" s="128"/>
      <c r="J46" s="128"/>
      <c r="K46" s="128"/>
      <c r="L46" s="128"/>
      <c r="M46" s="128"/>
      <c r="N46" s="128"/>
      <c r="O46" s="128"/>
      <c r="P46" s="128"/>
      <c r="Q46" s="128"/>
      <c r="R46" s="128"/>
      <c r="S46" s="128"/>
    </row>
    <row r="47" spans="1:19">
      <c r="A47" s="109"/>
      <c r="B47" s="110" t="s">
        <v>131</v>
      </c>
      <c r="C47" s="103"/>
      <c r="D47" s="108"/>
      <c r="E47" s="99"/>
      <c r="F47" s="127"/>
      <c r="G47" s="128"/>
      <c r="H47" s="128"/>
      <c r="I47" s="128"/>
      <c r="J47" s="128"/>
      <c r="K47" s="128"/>
      <c r="L47" s="128"/>
      <c r="M47" s="128"/>
      <c r="N47" s="128"/>
      <c r="O47" s="128"/>
      <c r="P47" s="128"/>
      <c r="Q47" s="128"/>
      <c r="R47" s="128"/>
      <c r="S47" s="128"/>
    </row>
    <row r="48" spans="1:19">
      <c r="A48" s="109"/>
      <c r="B48" s="110"/>
      <c r="C48" s="103"/>
      <c r="D48" s="108"/>
      <c r="E48" s="99"/>
      <c r="F48" s="127"/>
      <c r="G48" s="128"/>
      <c r="H48" s="128"/>
      <c r="I48" s="128"/>
      <c r="J48" s="128"/>
      <c r="K48" s="128"/>
      <c r="L48" s="128"/>
      <c r="M48" s="128"/>
      <c r="N48" s="128"/>
      <c r="O48" s="128"/>
      <c r="P48" s="128"/>
      <c r="Q48" s="128"/>
      <c r="R48" s="128"/>
      <c r="S48" s="128"/>
    </row>
    <row r="49" spans="1:19" ht="37.5">
      <c r="A49" s="101" t="s">
        <v>73</v>
      </c>
      <c r="B49" s="102" t="s">
        <v>178</v>
      </c>
      <c r="C49" s="103" t="s">
        <v>93</v>
      </c>
      <c r="D49" s="115">
        <v>19.5</v>
      </c>
      <c r="E49" s="99"/>
      <c r="F49" s="99">
        <f>+D49*E49</f>
        <v>0</v>
      </c>
      <c r="G49" s="128"/>
      <c r="H49" s="128"/>
      <c r="I49" s="128"/>
      <c r="J49" s="128"/>
      <c r="K49" s="128"/>
      <c r="L49" s="128"/>
      <c r="M49" s="128"/>
      <c r="N49" s="128"/>
      <c r="O49" s="128"/>
      <c r="P49" s="128"/>
      <c r="Q49" s="128"/>
      <c r="R49" s="128"/>
      <c r="S49" s="128"/>
    </row>
    <row r="50" spans="1:19">
      <c r="A50" s="101"/>
      <c r="B50" s="102"/>
      <c r="C50" s="103"/>
      <c r="D50" s="115"/>
      <c r="E50" s="99"/>
      <c r="F50" s="99"/>
      <c r="G50" s="128"/>
      <c r="H50" s="128"/>
      <c r="I50" s="128"/>
      <c r="J50" s="128"/>
      <c r="K50" s="128"/>
      <c r="L50" s="128"/>
      <c r="M50" s="128"/>
      <c r="N50" s="128"/>
      <c r="O50" s="128"/>
      <c r="P50" s="128"/>
      <c r="Q50" s="128"/>
      <c r="R50" s="128"/>
      <c r="S50" s="128"/>
    </row>
    <row r="51" spans="1:19" ht="37.5">
      <c r="A51" s="101" t="s">
        <v>74</v>
      </c>
      <c r="B51" s="102" t="s">
        <v>179</v>
      </c>
      <c r="C51" s="103" t="s">
        <v>93</v>
      </c>
      <c r="D51" s="115">
        <v>53.4</v>
      </c>
      <c r="E51" s="99"/>
      <c r="F51" s="99">
        <f>+D51*E51</f>
        <v>0</v>
      </c>
      <c r="G51" s="128"/>
      <c r="H51" s="128"/>
      <c r="I51" s="128"/>
      <c r="J51" s="128"/>
      <c r="K51" s="128"/>
      <c r="L51" s="128"/>
      <c r="M51" s="128"/>
      <c r="N51" s="128"/>
      <c r="O51" s="128"/>
      <c r="P51" s="128"/>
      <c r="Q51" s="128"/>
      <c r="R51" s="128"/>
      <c r="S51" s="128"/>
    </row>
    <row r="52" spans="1:19">
      <c r="A52" s="101"/>
      <c r="B52" s="102"/>
      <c r="C52" s="103"/>
      <c r="D52" s="115"/>
      <c r="E52" s="99"/>
      <c r="F52" s="99"/>
      <c r="G52" s="128"/>
      <c r="H52" s="128"/>
      <c r="I52" s="128"/>
      <c r="J52" s="128"/>
      <c r="K52" s="128"/>
      <c r="L52" s="128"/>
      <c r="M52" s="128"/>
      <c r="N52" s="128"/>
      <c r="O52" s="128"/>
      <c r="P52" s="128"/>
      <c r="Q52" s="128"/>
      <c r="R52" s="128"/>
      <c r="S52" s="128"/>
    </row>
    <row r="53" spans="1:19" ht="37.5">
      <c r="A53" s="101" t="s">
        <v>75</v>
      </c>
      <c r="B53" s="102" t="s">
        <v>180</v>
      </c>
      <c r="C53" s="103" t="s">
        <v>104</v>
      </c>
      <c r="D53" s="115">
        <v>5500</v>
      </c>
      <c r="E53" s="131"/>
      <c r="F53" s="99">
        <f>+D53*E53</f>
        <v>0</v>
      </c>
      <c r="G53" s="128"/>
      <c r="H53" s="128"/>
      <c r="I53" s="128"/>
      <c r="J53" s="128"/>
      <c r="K53" s="128"/>
      <c r="L53" s="128"/>
      <c r="M53" s="128"/>
      <c r="N53" s="128"/>
      <c r="O53" s="128"/>
      <c r="P53" s="128"/>
      <c r="Q53" s="128"/>
      <c r="R53" s="128"/>
      <c r="S53" s="128"/>
    </row>
    <row r="54" spans="1:19">
      <c r="A54" s="109"/>
      <c r="B54" s="102"/>
      <c r="C54" s="103"/>
      <c r="D54" s="108"/>
      <c r="E54" s="131"/>
      <c r="F54" s="99"/>
      <c r="G54" s="128"/>
      <c r="H54" s="128"/>
      <c r="I54" s="128"/>
      <c r="J54" s="128"/>
      <c r="K54" s="128"/>
      <c r="L54" s="128"/>
      <c r="M54" s="128"/>
      <c r="N54" s="128"/>
      <c r="O54" s="128"/>
      <c r="P54" s="128"/>
      <c r="Q54" s="128"/>
      <c r="R54" s="128"/>
      <c r="S54" s="128"/>
    </row>
    <row r="55" spans="1:19" ht="14.5" thickBot="1">
      <c r="A55" s="101"/>
      <c r="B55" s="120" t="s">
        <v>105</v>
      </c>
      <c r="C55" s="113"/>
      <c r="D55" s="114"/>
      <c r="E55" s="129"/>
      <c r="F55" s="130">
        <f>SUM(F43:F54)</f>
        <v>0</v>
      </c>
      <c r="G55" s="128"/>
      <c r="H55" s="128"/>
      <c r="I55" s="128"/>
      <c r="J55" s="128"/>
      <c r="K55" s="128"/>
      <c r="L55" s="128"/>
      <c r="M55" s="128"/>
      <c r="N55" s="128"/>
      <c r="O55" s="128"/>
      <c r="P55" s="128"/>
      <c r="Q55" s="128"/>
      <c r="R55" s="128"/>
      <c r="S55" s="128"/>
    </row>
    <row r="56" spans="1:19" ht="16" thickTop="1">
      <c r="A56" s="104" t="s">
        <v>11</v>
      </c>
      <c r="B56" s="117" t="s">
        <v>22</v>
      </c>
      <c r="C56" s="103"/>
      <c r="D56" s="108"/>
      <c r="E56" s="99"/>
      <c r="F56" s="127"/>
      <c r="G56" s="128"/>
      <c r="H56" s="128"/>
      <c r="I56" s="128"/>
      <c r="J56" s="128"/>
      <c r="K56" s="128"/>
      <c r="L56" s="128"/>
      <c r="M56" s="128"/>
      <c r="N56" s="128"/>
      <c r="O56" s="128"/>
      <c r="P56" s="128"/>
      <c r="Q56" s="128"/>
      <c r="R56" s="128"/>
      <c r="S56" s="128"/>
    </row>
    <row r="57" spans="1:19" ht="15.5">
      <c r="A57" s="104"/>
      <c r="B57" s="117"/>
      <c r="C57" s="103"/>
      <c r="D57" s="108"/>
      <c r="E57" s="99"/>
      <c r="F57" s="127"/>
      <c r="G57" s="128"/>
      <c r="H57" s="128"/>
      <c r="I57" s="128"/>
      <c r="J57" s="128"/>
      <c r="K57" s="128"/>
      <c r="L57" s="128"/>
      <c r="M57" s="128"/>
      <c r="N57" s="128"/>
      <c r="O57" s="128"/>
      <c r="P57" s="128"/>
      <c r="Q57" s="128"/>
      <c r="R57" s="128"/>
      <c r="S57" s="128"/>
    </row>
    <row r="58" spans="1:19" ht="87.5">
      <c r="A58" s="101" t="s">
        <v>73</v>
      </c>
      <c r="B58" s="122" t="s">
        <v>181</v>
      </c>
      <c r="C58" s="103" t="s">
        <v>95</v>
      </c>
      <c r="D58" s="115">
        <v>222.1</v>
      </c>
      <c r="E58" s="131"/>
      <c r="F58" s="99">
        <f>+D58*E58</f>
        <v>0</v>
      </c>
      <c r="G58" s="124"/>
      <c r="H58" s="124"/>
      <c r="I58" s="124"/>
      <c r="J58" s="124"/>
      <c r="K58" s="124"/>
      <c r="L58" s="124"/>
      <c r="M58" s="124"/>
      <c r="N58" s="124"/>
      <c r="O58" s="124"/>
      <c r="P58" s="124"/>
      <c r="Q58" s="124"/>
      <c r="R58" s="124"/>
      <c r="S58" s="124"/>
    </row>
    <row r="59" spans="1:19">
      <c r="A59" s="101"/>
      <c r="B59" s="102"/>
      <c r="C59" s="103"/>
      <c r="D59" s="115"/>
      <c r="E59" s="131"/>
      <c r="F59" s="99"/>
      <c r="G59" s="124"/>
      <c r="H59" s="124"/>
      <c r="I59" s="124"/>
      <c r="J59" s="124"/>
      <c r="K59" s="124"/>
      <c r="L59" s="124"/>
      <c r="M59" s="124"/>
      <c r="N59" s="124"/>
      <c r="O59" s="124"/>
      <c r="P59" s="124"/>
      <c r="Q59" s="124"/>
      <c r="R59" s="124"/>
      <c r="S59" s="124"/>
    </row>
    <row r="60" spans="1:19" ht="112.5">
      <c r="A60" s="101" t="s">
        <v>74</v>
      </c>
      <c r="B60" s="122" t="s">
        <v>182</v>
      </c>
      <c r="C60" s="103" t="s">
        <v>95</v>
      </c>
      <c r="D60" s="115">
        <v>55.6</v>
      </c>
      <c r="E60" s="131"/>
      <c r="F60" s="99">
        <f>+D60*E60</f>
        <v>0</v>
      </c>
      <c r="G60" s="124"/>
      <c r="H60" s="124"/>
      <c r="I60" s="124"/>
      <c r="J60" s="124"/>
      <c r="K60" s="124"/>
      <c r="L60" s="124"/>
      <c r="M60" s="124"/>
      <c r="N60" s="124"/>
      <c r="O60" s="124"/>
      <c r="P60" s="124"/>
      <c r="Q60" s="124"/>
      <c r="R60" s="124"/>
      <c r="S60" s="124"/>
    </row>
    <row r="61" spans="1:19">
      <c r="A61" s="101"/>
      <c r="B61" s="122"/>
      <c r="C61" s="103"/>
      <c r="D61" s="115"/>
      <c r="E61" s="131"/>
      <c r="F61" s="99"/>
      <c r="G61" s="124"/>
      <c r="H61" s="124"/>
      <c r="I61" s="124"/>
      <c r="J61" s="124"/>
      <c r="K61" s="124"/>
      <c r="L61" s="124"/>
      <c r="M61" s="124"/>
      <c r="N61" s="124"/>
      <c r="O61" s="124"/>
      <c r="P61" s="124"/>
      <c r="Q61" s="124"/>
      <c r="R61" s="124"/>
      <c r="S61" s="124"/>
    </row>
    <row r="62" spans="1:19">
      <c r="A62" s="101" t="s">
        <v>75</v>
      </c>
      <c r="B62" s="122" t="s">
        <v>148</v>
      </c>
      <c r="C62" s="103" t="s">
        <v>95</v>
      </c>
      <c r="D62" s="115">
        <v>56.8</v>
      </c>
      <c r="E62" s="99"/>
      <c r="F62" s="99">
        <f>+D62*E62</f>
        <v>0</v>
      </c>
      <c r="G62" s="124"/>
      <c r="H62" s="124"/>
      <c r="I62" s="124"/>
      <c r="J62" s="124"/>
      <c r="K62" s="124"/>
      <c r="L62" s="124"/>
      <c r="M62" s="124"/>
      <c r="N62" s="124"/>
      <c r="O62" s="124"/>
      <c r="P62" s="124"/>
      <c r="Q62" s="124"/>
      <c r="R62" s="124"/>
      <c r="S62" s="124"/>
    </row>
    <row r="63" spans="1:19">
      <c r="A63" s="101"/>
      <c r="B63" s="102"/>
      <c r="C63" s="103"/>
      <c r="D63" s="115"/>
      <c r="E63" s="99"/>
      <c r="F63" s="99"/>
      <c r="G63" s="124"/>
      <c r="H63" s="124"/>
      <c r="I63" s="124"/>
      <c r="J63" s="124"/>
      <c r="K63" s="124"/>
      <c r="L63" s="124"/>
      <c r="M63" s="124"/>
      <c r="N63" s="124"/>
      <c r="O63" s="124"/>
      <c r="P63" s="124"/>
      <c r="Q63" s="124"/>
      <c r="R63" s="124"/>
      <c r="S63" s="124"/>
    </row>
    <row r="64" spans="1:19" ht="50">
      <c r="A64" s="101" t="s">
        <v>76</v>
      </c>
      <c r="B64" s="102" t="s">
        <v>183</v>
      </c>
      <c r="C64" s="103" t="s">
        <v>95</v>
      </c>
      <c r="D64" s="115">
        <v>195.1</v>
      </c>
      <c r="E64" s="99"/>
      <c r="F64" s="99">
        <f>+D64*E64</f>
        <v>0</v>
      </c>
      <c r="G64" s="124"/>
      <c r="H64" s="124"/>
      <c r="I64" s="124"/>
      <c r="J64" s="124"/>
      <c r="K64" s="124"/>
      <c r="L64" s="124"/>
      <c r="M64" s="124"/>
      <c r="N64" s="124"/>
      <c r="O64" s="124"/>
      <c r="P64" s="124"/>
      <c r="Q64" s="124"/>
      <c r="R64" s="124"/>
      <c r="S64" s="124"/>
    </row>
    <row r="65" spans="1:19">
      <c r="A65" s="101"/>
      <c r="B65" s="102"/>
      <c r="C65" s="103"/>
      <c r="D65" s="115"/>
      <c r="E65" s="99"/>
      <c r="F65" s="99"/>
      <c r="G65" s="124"/>
      <c r="H65" s="124"/>
      <c r="I65" s="124"/>
      <c r="J65" s="124"/>
      <c r="K65" s="124"/>
      <c r="L65" s="124"/>
      <c r="M65" s="124"/>
      <c r="N65" s="124"/>
      <c r="O65" s="124"/>
      <c r="P65" s="124"/>
      <c r="Q65" s="124"/>
      <c r="R65" s="124"/>
      <c r="S65" s="124"/>
    </row>
    <row r="66" spans="1:19" ht="37.5">
      <c r="A66" s="101" t="s">
        <v>77</v>
      </c>
      <c r="B66" s="102" t="s">
        <v>184</v>
      </c>
      <c r="C66" s="103" t="s">
        <v>95</v>
      </c>
      <c r="D66" s="115">
        <v>17.100000000000001</v>
      </c>
      <c r="E66" s="99"/>
      <c r="F66" s="99">
        <f>+D66*E66</f>
        <v>0</v>
      </c>
      <c r="G66" s="124"/>
      <c r="H66" s="124"/>
      <c r="I66" s="124"/>
      <c r="J66" s="124"/>
      <c r="K66" s="124"/>
      <c r="L66" s="124"/>
      <c r="M66" s="124"/>
      <c r="N66" s="124"/>
      <c r="O66" s="124"/>
      <c r="P66" s="124"/>
      <c r="Q66" s="124"/>
      <c r="R66" s="124"/>
      <c r="S66" s="124"/>
    </row>
    <row r="67" spans="1:19">
      <c r="A67" s="101"/>
      <c r="B67" s="102"/>
      <c r="C67" s="103"/>
      <c r="D67" s="115"/>
      <c r="E67" s="99"/>
      <c r="F67" s="99"/>
      <c r="G67" s="124"/>
      <c r="H67" s="124"/>
      <c r="I67" s="124"/>
      <c r="J67" s="124"/>
      <c r="K67" s="124"/>
      <c r="L67" s="124"/>
      <c r="M67" s="124"/>
      <c r="N67" s="124"/>
      <c r="O67" s="124"/>
      <c r="P67" s="124"/>
      <c r="Q67" s="124"/>
      <c r="R67" s="124"/>
      <c r="S67" s="124"/>
    </row>
    <row r="68" spans="1:19" ht="75">
      <c r="A68" s="101" t="s">
        <v>78</v>
      </c>
      <c r="B68" s="102" t="s">
        <v>188</v>
      </c>
      <c r="C68" s="103" t="s">
        <v>95</v>
      </c>
      <c r="D68" s="115">
        <v>20.100000000000001</v>
      </c>
      <c r="E68" s="99"/>
      <c r="F68" s="99">
        <f>+D68*E68</f>
        <v>0</v>
      </c>
      <c r="G68" s="124"/>
      <c r="H68" s="124"/>
      <c r="I68" s="124"/>
      <c r="J68" s="124"/>
      <c r="K68" s="124"/>
      <c r="L68" s="124"/>
      <c r="M68" s="124"/>
      <c r="N68" s="124"/>
      <c r="O68" s="124"/>
      <c r="P68" s="124"/>
      <c r="Q68" s="124"/>
      <c r="R68" s="124"/>
      <c r="S68" s="124"/>
    </row>
    <row r="69" spans="1:19">
      <c r="A69" s="101"/>
      <c r="B69" s="102"/>
      <c r="C69" s="103"/>
      <c r="D69" s="115"/>
      <c r="E69" s="99"/>
      <c r="F69" s="99"/>
      <c r="G69" s="124"/>
      <c r="H69" s="124"/>
      <c r="I69" s="124"/>
      <c r="J69" s="124"/>
      <c r="K69" s="124"/>
      <c r="L69" s="124"/>
      <c r="M69" s="124"/>
      <c r="N69" s="124"/>
      <c r="O69" s="124"/>
      <c r="P69" s="124"/>
      <c r="Q69" s="124"/>
      <c r="R69" s="124"/>
      <c r="S69" s="124"/>
    </row>
    <row r="70" spans="1:19" ht="100">
      <c r="A70" s="101" t="s">
        <v>79</v>
      </c>
      <c r="B70" s="102" t="s">
        <v>185</v>
      </c>
      <c r="C70" s="103" t="s">
        <v>95</v>
      </c>
      <c r="D70" s="115">
        <v>26</v>
      </c>
      <c r="E70" s="99"/>
      <c r="F70" s="99">
        <f>+D70*E70</f>
        <v>0</v>
      </c>
      <c r="G70" s="124"/>
      <c r="H70" s="124"/>
      <c r="I70" s="124"/>
      <c r="J70" s="124"/>
      <c r="K70" s="124"/>
      <c r="L70" s="124"/>
      <c r="M70" s="124"/>
      <c r="N70" s="124"/>
      <c r="O70" s="124"/>
      <c r="P70" s="124"/>
      <c r="Q70" s="124"/>
      <c r="R70" s="124"/>
      <c r="S70" s="124"/>
    </row>
    <row r="71" spans="1:19">
      <c r="A71" s="101"/>
      <c r="B71" s="102"/>
      <c r="C71" s="103"/>
      <c r="D71" s="115"/>
      <c r="E71" s="99"/>
      <c r="F71" s="99"/>
      <c r="G71" s="124"/>
      <c r="H71" s="124"/>
      <c r="I71" s="124"/>
      <c r="J71" s="124"/>
      <c r="K71" s="124"/>
      <c r="L71" s="124"/>
      <c r="M71" s="124"/>
      <c r="N71" s="124"/>
      <c r="O71" s="124"/>
      <c r="P71" s="124"/>
      <c r="Q71" s="124"/>
      <c r="R71" s="124"/>
      <c r="S71" s="124"/>
    </row>
    <row r="72" spans="1:19" ht="50">
      <c r="A72" s="101" t="s">
        <v>80</v>
      </c>
      <c r="B72" s="102" t="s">
        <v>226</v>
      </c>
      <c r="C72" s="103" t="s">
        <v>97</v>
      </c>
      <c r="D72" s="115">
        <v>13.2</v>
      </c>
      <c r="E72" s="99"/>
      <c r="F72" s="99">
        <f>+D72*E72</f>
        <v>0</v>
      </c>
      <c r="G72" s="124"/>
      <c r="H72" s="124"/>
      <c r="I72" s="124"/>
      <c r="J72" s="124"/>
      <c r="K72" s="124"/>
      <c r="L72" s="124"/>
      <c r="M72" s="124"/>
      <c r="N72" s="124"/>
      <c r="O72" s="124"/>
      <c r="P72" s="124"/>
      <c r="Q72" s="124"/>
      <c r="R72" s="124"/>
      <c r="S72" s="124"/>
    </row>
    <row r="73" spans="1:19">
      <c r="A73" s="101"/>
      <c r="B73" s="102"/>
      <c r="C73" s="103"/>
      <c r="D73" s="115"/>
      <c r="E73" s="99"/>
      <c r="F73" s="99"/>
      <c r="G73" s="124"/>
      <c r="H73" s="124"/>
      <c r="I73" s="124"/>
      <c r="J73" s="124"/>
      <c r="K73" s="124"/>
      <c r="L73" s="124"/>
      <c r="M73" s="124"/>
      <c r="N73" s="124"/>
      <c r="O73" s="124"/>
      <c r="P73" s="124"/>
      <c r="Q73" s="124"/>
      <c r="R73" s="124"/>
      <c r="S73" s="124"/>
    </row>
    <row r="74" spans="1:19" ht="37.5">
      <c r="A74" s="101" t="s">
        <v>81</v>
      </c>
      <c r="B74" s="102" t="s">
        <v>150</v>
      </c>
      <c r="C74" s="103" t="s">
        <v>97</v>
      </c>
      <c r="D74" s="115">
        <v>15</v>
      </c>
      <c r="E74" s="99"/>
      <c r="F74" s="99">
        <f>+D74*E74</f>
        <v>0</v>
      </c>
      <c r="G74" s="124"/>
      <c r="H74" s="124"/>
      <c r="I74" s="124"/>
      <c r="J74" s="124"/>
      <c r="K74" s="124"/>
      <c r="L74" s="124"/>
      <c r="M74" s="124"/>
      <c r="N74" s="124"/>
      <c r="O74" s="124"/>
      <c r="P74" s="124"/>
      <c r="Q74" s="124"/>
      <c r="R74" s="124"/>
      <c r="S74" s="124"/>
    </row>
    <row r="75" spans="1:19">
      <c r="A75" s="101"/>
      <c r="B75" s="102"/>
      <c r="C75" s="103"/>
      <c r="D75" s="115"/>
      <c r="E75" s="99"/>
      <c r="F75" s="99"/>
      <c r="G75" s="124"/>
      <c r="H75" s="124"/>
      <c r="I75" s="124"/>
      <c r="J75" s="124"/>
      <c r="K75" s="124"/>
      <c r="L75" s="124"/>
      <c r="M75" s="124"/>
      <c r="N75" s="124"/>
      <c r="O75" s="124"/>
      <c r="P75" s="124"/>
      <c r="Q75" s="124"/>
      <c r="R75" s="124"/>
      <c r="S75" s="124"/>
    </row>
    <row r="76" spans="1:19" ht="25">
      <c r="A76" s="101" t="s">
        <v>82</v>
      </c>
      <c r="B76" s="102" t="s">
        <v>225</v>
      </c>
      <c r="C76" s="103" t="s">
        <v>97</v>
      </c>
      <c r="D76" s="115">
        <v>5.5</v>
      </c>
      <c r="E76" s="99"/>
      <c r="F76" s="99">
        <f>+D76*E76</f>
        <v>0</v>
      </c>
      <c r="G76" s="124"/>
      <c r="H76" s="124"/>
      <c r="I76" s="124"/>
      <c r="J76" s="124"/>
      <c r="K76" s="124"/>
      <c r="L76" s="124"/>
      <c r="M76" s="124"/>
      <c r="N76" s="124"/>
      <c r="O76" s="124"/>
      <c r="P76" s="124"/>
      <c r="Q76" s="124"/>
      <c r="R76" s="124"/>
      <c r="S76" s="124"/>
    </row>
    <row r="77" spans="1:19">
      <c r="A77" s="101"/>
      <c r="B77" s="102"/>
      <c r="C77" s="103"/>
      <c r="D77" s="115"/>
      <c r="E77" s="99"/>
      <c r="F77" s="99"/>
      <c r="G77" s="124"/>
      <c r="H77" s="124"/>
      <c r="I77" s="124"/>
      <c r="J77" s="124"/>
      <c r="K77" s="124"/>
      <c r="L77" s="124"/>
      <c r="M77" s="124"/>
      <c r="N77" s="124"/>
      <c r="O77" s="124"/>
      <c r="P77" s="124"/>
      <c r="Q77" s="124"/>
      <c r="R77" s="124"/>
      <c r="S77" s="124"/>
    </row>
    <row r="78" spans="1:19" ht="25">
      <c r="A78" s="101" t="s">
        <v>83</v>
      </c>
      <c r="B78" s="102" t="s">
        <v>186</v>
      </c>
      <c r="C78" s="103" t="s">
        <v>91</v>
      </c>
      <c r="D78" s="115">
        <v>1</v>
      </c>
      <c r="E78" s="99"/>
      <c r="F78" s="99">
        <f>+D78*E78</f>
        <v>0</v>
      </c>
      <c r="G78" s="124"/>
      <c r="H78" s="124"/>
      <c r="I78" s="124"/>
      <c r="J78" s="124"/>
      <c r="K78" s="124"/>
      <c r="L78" s="124"/>
      <c r="M78" s="124"/>
      <c r="N78" s="124"/>
      <c r="O78" s="124"/>
      <c r="P78" s="124"/>
      <c r="Q78" s="124"/>
      <c r="R78" s="124"/>
      <c r="S78" s="124"/>
    </row>
    <row r="79" spans="1:19">
      <c r="A79" s="101"/>
      <c r="B79" s="102"/>
      <c r="C79" s="103"/>
      <c r="D79" s="115"/>
      <c r="E79" s="99"/>
      <c r="F79" s="99"/>
      <c r="G79" s="124"/>
      <c r="H79" s="124"/>
      <c r="I79" s="124"/>
      <c r="J79" s="124"/>
      <c r="K79" s="124"/>
      <c r="L79" s="124"/>
      <c r="M79" s="124"/>
      <c r="N79" s="124"/>
      <c r="O79" s="124"/>
      <c r="P79" s="124"/>
      <c r="Q79" s="124"/>
      <c r="R79" s="124"/>
      <c r="S79" s="124"/>
    </row>
    <row r="80" spans="1:19" ht="50">
      <c r="A80" s="101" t="s">
        <v>84</v>
      </c>
      <c r="B80" s="102" t="s">
        <v>151</v>
      </c>
      <c r="C80" s="103"/>
      <c r="D80" s="115"/>
      <c r="E80" s="99"/>
      <c r="F80" s="99"/>
      <c r="G80" s="124"/>
      <c r="H80" s="124"/>
      <c r="I80" s="124"/>
      <c r="J80" s="124"/>
      <c r="K80" s="124"/>
      <c r="L80" s="124"/>
      <c r="M80" s="124"/>
      <c r="N80" s="124"/>
      <c r="O80" s="124"/>
      <c r="P80" s="124"/>
      <c r="Q80" s="124"/>
      <c r="R80" s="124"/>
      <c r="S80" s="124"/>
    </row>
    <row r="81" spans="1:19">
      <c r="A81" s="101" t="s">
        <v>140</v>
      </c>
      <c r="B81" s="102" t="s">
        <v>152</v>
      </c>
      <c r="C81" s="103" t="s">
        <v>147</v>
      </c>
      <c r="D81" s="115">
        <v>100</v>
      </c>
      <c r="E81" s="99"/>
      <c r="F81" s="99">
        <f>+D81*E81</f>
        <v>0</v>
      </c>
      <c r="G81" s="124"/>
      <c r="H81" s="124"/>
      <c r="I81" s="124"/>
      <c r="J81" s="124"/>
      <c r="K81" s="124"/>
      <c r="L81" s="124"/>
      <c r="M81" s="124"/>
      <c r="N81" s="124"/>
      <c r="O81" s="124"/>
      <c r="P81" s="124"/>
      <c r="Q81" s="124"/>
      <c r="R81" s="124"/>
      <c r="S81" s="124"/>
    </row>
    <row r="82" spans="1:19">
      <c r="A82" s="101" t="s">
        <v>159</v>
      </c>
      <c r="B82" s="102" t="s">
        <v>153</v>
      </c>
      <c r="C82" s="103" t="s">
        <v>147</v>
      </c>
      <c r="D82" s="115">
        <v>100</v>
      </c>
      <c r="E82" s="99"/>
      <c r="F82" s="99">
        <f>+D82*E82</f>
        <v>0</v>
      </c>
      <c r="G82" s="124"/>
      <c r="H82" s="124"/>
      <c r="I82" s="124"/>
      <c r="J82" s="124"/>
      <c r="K82" s="124"/>
      <c r="L82" s="124"/>
      <c r="M82" s="124"/>
      <c r="N82" s="124"/>
      <c r="O82" s="124"/>
      <c r="P82" s="124"/>
      <c r="Q82" s="124"/>
      <c r="R82" s="124"/>
      <c r="S82" s="124"/>
    </row>
    <row r="83" spans="1:19">
      <c r="A83" s="101"/>
      <c r="B83" s="102"/>
      <c r="C83" s="103"/>
      <c r="D83" s="115"/>
      <c r="E83" s="99"/>
      <c r="F83" s="99"/>
      <c r="G83" s="124"/>
      <c r="H83" s="124"/>
      <c r="I83" s="124"/>
      <c r="J83" s="124"/>
      <c r="K83" s="124"/>
      <c r="L83" s="124"/>
      <c r="M83" s="124"/>
      <c r="N83" s="124"/>
      <c r="O83" s="124"/>
      <c r="P83" s="124"/>
      <c r="Q83" s="124"/>
      <c r="R83" s="124"/>
      <c r="S83" s="124"/>
    </row>
    <row r="84" spans="1:19" ht="14.5" thickBot="1">
      <c r="A84" s="101"/>
      <c r="B84" s="120" t="s">
        <v>106</v>
      </c>
      <c r="C84" s="113"/>
      <c r="D84" s="114"/>
      <c r="E84" s="129"/>
      <c r="F84" s="130">
        <f>SUM(F58:F83)</f>
        <v>0</v>
      </c>
      <c r="G84" s="124"/>
      <c r="H84" s="124"/>
      <c r="I84" s="124"/>
      <c r="J84" s="124"/>
      <c r="K84" s="124"/>
      <c r="L84" s="124"/>
      <c r="M84" s="124"/>
      <c r="N84" s="124"/>
      <c r="O84" s="124"/>
      <c r="P84" s="124"/>
      <c r="Q84" s="124"/>
      <c r="R84" s="124"/>
      <c r="S84" s="124"/>
    </row>
    <row r="85" spans="1:19" ht="14.5" thickTop="1">
      <c r="A85" s="101"/>
      <c r="B85" s="102"/>
      <c r="C85" s="103"/>
      <c r="D85" s="108"/>
      <c r="E85" s="99"/>
      <c r="F85" s="99"/>
      <c r="G85" s="124"/>
      <c r="H85" s="124"/>
      <c r="I85" s="124"/>
      <c r="J85" s="124"/>
      <c r="K85" s="124"/>
      <c r="L85" s="124"/>
      <c r="M85" s="124"/>
      <c r="N85" s="124"/>
      <c r="O85" s="124"/>
      <c r="P85" s="124"/>
      <c r="Q85" s="124"/>
      <c r="R85" s="124"/>
      <c r="S85" s="124"/>
    </row>
    <row r="86" spans="1:19">
      <c r="A86" s="101"/>
      <c r="B86" s="102"/>
      <c r="C86" s="103"/>
      <c r="D86" s="108"/>
      <c r="E86" s="99"/>
      <c r="F86" s="99"/>
      <c r="G86" s="124"/>
      <c r="H86" s="124"/>
      <c r="I86" s="124"/>
      <c r="J86" s="124"/>
      <c r="K86" s="124"/>
      <c r="L86" s="124"/>
      <c r="M86" s="124"/>
      <c r="N86" s="124"/>
      <c r="O86" s="124"/>
      <c r="P86" s="124"/>
      <c r="Q86" s="124"/>
      <c r="R86" s="124"/>
      <c r="S86" s="124"/>
    </row>
    <row r="87" spans="1:19">
      <c r="A87" s="101"/>
      <c r="B87" s="102"/>
      <c r="C87" s="103"/>
      <c r="D87" s="108"/>
      <c r="E87" s="99"/>
      <c r="F87" s="99"/>
      <c r="G87" s="124"/>
      <c r="H87" s="124"/>
      <c r="I87" s="124"/>
      <c r="J87" s="124"/>
      <c r="K87" s="124"/>
      <c r="L87" s="124"/>
      <c r="M87" s="124"/>
      <c r="N87" s="124"/>
      <c r="O87" s="124"/>
      <c r="P87" s="124"/>
      <c r="Q87" s="124"/>
      <c r="R87" s="124"/>
      <c r="S87" s="124"/>
    </row>
    <row r="88" spans="1:19">
      <c r="A88" s="101"/>
      <c r="B88" s="102"/>
      <c r="C88" s="103"/>
      <c r="D88" s="108"/>
      <c r="E88" s="99"/>
      <c r="F88" s="99"/>
      <c r="G88" s="124"/>
      <c r="H88" s="124"/>
      <c r="I88" s="124"/>
      <c r="J88" s="124"/>
      <c r="K88" s="124"/>
      <c r="L88" s="124"/>
      <c r="M88" s="124"/>
      <c r="N88" s="124"/>
      <c r="O88" s="124"/>
      <c r="P88" s="124"/>
      <c r="Q88" s="124"/>
      <c r="R88" s="124"/>
      <c r="S88" s="124"/>
    </row>
    <row r="89" spans="1:19">
      <c r="A89" s="101"/>
      <c r="B89" s="102"/>
      <c r="C89" s="103"/>
      <c r="D89" s="108"/>
      <c r="E89" s="99"/>
      <c r="F89" s="99"/>
      <c r="G89" s="124"/>
      <c r="H89" s="124"/>
      <c r="I89" s="124"/>
      <c r="J89" s="124"/>
      <c r="K89" s="124"/>
      <c r="L89" s="124"/>
      <c r="M89" s="124"/>
      <c r="N89" s="124"/>
      <c r="O89" s="124"/>
      <c r="P89" s="124"/>
      <c r="Q89" s="124"/>
      <c r="R89" s="124"/>
      <c r="S89" s="124"/>
    </row>
    <row r="90" spans="1:19">
      <c r="A90" s="101"/>
      <c r="B90" s="102"/>
      <c r="C90" s="103"/>
      <c r="D90" s="108"/>
      <c r="E90" s="99"/>
      <c r="F90" s="99"/>
      <c r="G90" s="124"/>
      <c r="H90" s="124"/>
      <c r="I90" s="124"/>
      <c r="J90" s="124"/>
      <c r="K90" s="124"/>
      <c r="L90" s="124"/>
      <c r="M90" s="124"/>
      <c r="N90" s="124"/>
      <c r="O90" s="124"/>
      <c r="P90" s="124"/>
      <c r="Q90" s="124"/>
      <c r="R90" s="124"/>
      <c r="S90" s="124"/>
    </row>
    <row r="91" spans="1:19">
      <c r="A91" s="101"/>
      <c r="B91" s="102"/>
      <c r="C91" s="103"/>
      <c r="D91" s="108"/>
      <c r="E91" s="99"/>
      <c r="F91" s="99"/>
      <c r="G91" s="124"/>
      <c r="H91" s="124"/>
      <c r="I91" s="124"/>
      <c r="J91" s="124"/>
      <c r="K91" s="124"/>
      <c r="L91" s="124"/>
      <c r="M91" s="124"/>
      <c r="N91" s="124"/>
      <c r="O91" s="124"/>
      <c r="P91" s="124"/>
      <c r="Q91" s="124"/>
      <c r="R91" s="124"/>
      <c r="S91" s="124"/>
    </row>
    <row r="92" spans="1:19">
      <c r="A92" s="101"/>
      <c r="B92" s="102"/>
      <c r="C92" s="103"/>
      <c r="D92" s="108"/>
      <c r="E92" s="99"/>
      <c r="F92" s="99"/>
      <c r="G92" s="124"/>
      <c r="H92" s="124"/>
      <c r="I92" s="124"/>
      <c r="J92" s="124"/>
      <c r="K92" s="124"/>
      <c r="L92" s="124"/>
      <c r="M92" s="124"/>
      <c r="N92" s="124"/>
      <c r="O92" s="124"/>
      <c r="P92" s="124"/>
      <c r="Q92" s="124"/>
      <c r="R92" s="124"/>
      <c r="S92" s="124"/>
    </row>
    <row r="93" spans="1:19">
      <c r="A93" s="101"/>
      <c r="B93" s="102"/>
      <c r="C93" s="103"/>
      <c r="D93" s="108"/>
      <c r="E93" s="99"/>
      <c r="F93" s="99"/>
      <c r="G93" s="124"/>
      <c r="H93" s="124"/>
      <c r="I93" s="124"/>
      <c r="J93" s="124"/>
      <c r="K93" s="124"/>
      <c r="L93" s="124"/>
      <c r="M93" s="124"/>
      <c r="N93" s="124"/>
      <c r="O93" s="124"/>
      <c r="P93" s="124"/>
      <c r="Q93" s="124"/>
      <c r="R93" s="124"/>
      <c r="S93" s="124"/>
    </row>
    <row r="94" spans="1:19">
      <c r="A94" s="101"/>
      <c r="B94" s="102"/>
      <c r="C94" s="103"/>
      <c r="D94" s="108"/>
      <c r="E94" s="99"/>
      <c r="F94" s="99"/>
      <c r="G94" s="124"/>
      <c r="H94" s="124"/>
      <c r="I94" s="124"/>
      <c r="J94" s="124"/>
      <c r="K94" s="124"/>
      <c r="L94" s="124"/>
      <c r="M94" s="124"/>
      <c r="N94" s="124"/>
      <c r="O94" s="124"/>
      <c r="P94" s="124"/>
      <c r="Q94" s="124"/>
      <c r="R94" s="124"/>
      <c r="S94" s="124"/>
    </row>
    <row r="95" spans="1:19">
      <c r="A95" s="101"/>
      <c r="B95" s="102"/>
      <c r="C95" s="103"/>
      <c r="D95" s="108"/>
      <c r="E95" s="99"/>
      <c r="F95" s="99"/>
      <c r="G95" s="124"/>
      <c r="H95" s="124"/>
      <c r="I95" s="124"/>
      <c r="J95" s="124"/>
      <c r="K95" s="124"/>
      <c r="L95" s="124"/>
      <c r="M95" s="124"/>
      <c r="N95" s="124"/>
      <c r="O95" s="124"/>
      <c r="P95" s="124"/>
      <c r="Q95" s="124"/>
      <c r="R95" s="124"/>
      <c r="S95" s="124"/>
    </row>
    <row r="96" spans="1:19">
      <c r="A96" s="101"/>
      <c r="B96" s="102"/>
      <c r="C96" s="103"/>
      <c r="D96" s="108"/>
      <c r="E96" s="99"/>
      <c r="F96" s="99"/>
      <c r="G96" s="124"/>
      <c r="H96" s="124"/>
      <c r="I96" s="124"/>
      <c r="J96" s="124"/>
      <c r="K96" s="124"/>
      <c r="L96" s="124"/>
      <c r="M96" s="124"/>
      <c r="N96" s="124"/>
      <c r="O96" s="124"/>
      <c r="P96" s="124"/>
      <c r="Q96" s="124"/>
      <c r="R96" s="124"/>
      <c r="S96" s="124"/>
    </row>
    <row r="97" spans="1:19">
      <c r="A97" s="101"/>
      <c r="B97" s="102"/>
      <c r="C97" s="103"/>
      <c r="D97" s="108"/>
      <c r="E97" s="99"/>
      <c r="F97" s="99"/>
      <c r="G97" s="124"/>
      <c r="H97" s="124"/>
      <c r="I97" s="124"/>
      <c r="J97" s="124"/>
      <c r="K97" s="124"/>
      <c r="L97" s="124"/>
      <c r="M97" s="124"/>
      <c r="N97" s="124"/>
      <c r="O97" s="124"/>
      <c r="P97" s="124"/>
      <c r="Q97" s="124"/>
      <c r="R97" s="124"/>
      <c r="S97" s="124"/>
    </row>
    <row r="98" spans="1:19">
      <c r="A98" s="101"/>
      <c r="B98" s="102"/>
      <c r="C98" s="103"/>
      <c r="D98" s="108"/>
      <c r="E98" s="99"/>
      <c r="F98" s="99"/>
      <c r="G98" s="124"/>
      <c r="H98" s="124"/>
      <c r="I98" s="124"/>
      <c r="J98" s="124"/>
      <c r="K98" s="124"/>
      <c r="L98" s="124"/>
      <c r="M98" s="124"/>
      <c r="N98" s="124"/>
      <c r="O98" s="124"/>
      <c r="P98" s="124"/>
      <c r="Q98" s="124"/>
      <c r="R98" s="124"/>
      <c r="S98" s="124"/>
    </row>
    <row r="99" spans="1:19">
      <c r="A99" s="101"/>
      <c r="B99" s="102"/>
      <c r="C99" s="103"/>
      <c r="D99" s="108"/>
      <c r="E99" s="99"/>
      <c r="F99" s="99"/>
      <c r="G99" s="124"/>
      <c r="H99" s="124"/>
      <c r="I99" s="124"/>
      <c r="J99" s="124"/>
      <c r="K99" s="124"/>
      <c r="L99" s="124"/>
      <c r="M99" s="124"/>
      <c r="N99" s="124"/>
      <c r="O99" s="124"/>
      <c r="P99" s="124"/>
      <c r="Q99" s="124"/>
      <c r="R99" s="124"/>
      <c r="S99" s="124"/>
    </row>
    <row r="100" spans="1:19">
      <c r="A100" s="101"/>
      <c r="B100" s="102"/>
      <c r="C100" s="103"/>
      <c r="D100" s="108"/>
      <c r="E100" s="99"/>
      <c r="F100" s="99"/>
      <c r="G100" s="124"/>
      <c r="H100" s="124"/>
      <c r="I100" s="124"/>
      <c r="J100" s="124"/>
      <c r="K100" s="124"/>
      <c r="L100" s="124"/>
      <c r="M100" s="124"/>
      <c r="N100" s="124"/>
      <c r="O100" s="124"/>
      <c r="P100" s="124"/>
      <c r="Q100" s="124"/>
      <c r="R100" s="124"/>
      <c r="S100" s="124"/>
    </row>
    <row r="101" spans="1:19">
      <c r="A101" s="101"/>
      <c r="B101" s="102"/>
      <c r="C101" s="103"/>
      <c r="D101" s="108"/>
      <c r="E101" s="99"/>
      <c r="F101" s="99"/>
      <c r="G101" s="124"/>
      <c r="H101" s="124"/>
      <c r="I101" s="124"/>
      <c r="J101" s="124"/>
      <c r="K101" s="124"/>
      <c r="L101" s="124"/>
      <c r="M101" s="124"/>
      <c r="N101" s="124"/>
      <c r="O101" s="124"/>
      <c r="P101" s="124"/>
      <c r="Q101" s="124"/>
      <c r="R101" s="124"/>
      <c r="S101" s="124"/>
    </row>
    <row r="102" spans="1:19">
      <c r="A102" s="101"/>
      <c r="B102" s="102"/>
      <c r="C102" s="103"/>
      <c r="D102" s="108"/>
      <c r="E102" s="99"/>
      <c r="F102" s="99"/>
      <c r="G102" s="124"/>
      <c r="H102" s="124"/>
      <c r="I102" s="124"/>
      <c r="J102" s="124"/>
      <c r="K102" s="124"/>
      <c r="L102" s="124"/>
      <c r="M102" s="124"/>
      <c r="N102" s="124"/>
      <c r="O102" s="124"/>
      <c r="P102" s="124"/>
      <c r="Q102" s="124"/>
      <c r="R102" s="124"/>
      <c r="S102" s="124"/>
    </row>
    <row r="103" spans="1:19">
      <c r="A103" s="101"/>
      <c r="B103" s="102"/>
      <c r="C103" s="103"/>
      <c r="D103" s="108"/>
      <c r="E103" s="99"/>
      <c r="F103" s="99"/>
      <c r="G103" s="124"/>
      <c r="H103" s="124"/>
      <c r="I103" s="124"/>
      <c r="J103" s="124"/>
      <c r="K103" s="124"/>
      <c r="L103" s="124"/>
      <c r="M103" s="124"/>
      <c r="N103" s="124"/>
      <c r="O103" s="124"/>
      <c r="P103" s="124"/>
      <c r="Q103" s="124"/>
      <c r="R103" s="124"/>
      <c r="S103" s="124"/>
    </row>
    <row r="104" spans="1:19">
      <c r="A104" s="101"/>
      <c r="B104" s="102"/>
      <c r="C104" s="103"/>
      <c r="D104" s="108"/>
      <c r="E104" s="99"/>
      <c r="F104" s="99"/>
      <c r="G104" s="124"/>
      <c r="H104" s="124"/>
      <c r="I104" s="124"/>
      <c r="J104" s="124"/>
      <c r="K104" s="124"/>
      <c r="L104" s="124"/>
      <c r="M104" s="124"/>
      <c r="N104" s="124"/>
      <c r="O104" s="124"/>
      <c r="P104" s="124"/>
      <c r="Q104" s="124"/>
      <c r="R104" s="124"/>
      <c r="S104" s="124"/>
    </row>
    <row r="105" spans="1:19">
      <c r="A105" s="101"/>
      <c r="B105" s="102"/>
      <c r="C105" s="103"/>
      <c r="D105" s="108"/>
      <c r="E105" s="99"/>
      <c r="F105" s="99"/>
      <c r="G105" s="124"/>
      <c r="H105" s="124"/>
      <c r="I105" s="124"/>
      <c r="J105" s="124"/>
      <c r="K105" s="124"/>
      <c r="L105" s="124"/>
      <c r="M105" s="124"/>
      <c r="N105" s="124"/>
      <c r="O105" s="124"/>
      <c r="P105" s="124"/>
      <c r="Q105" s="124"/>
      <c r="R105" s="124"/>
      <c r="S105" s="124"/>
    </row>
    <row r="106" spans="1:19">
      <c r="A106" s="101"/>
      <c r="B106" s="102"/>
      <c r="C106" s="103"/>
      <c r="D106" s="108"/>
      <c r="E106" s="99"/>
      <c r="F106" s="99"/>
      <c r="G106" s="124"/>
      <c r="H106" s="124"/>
      <c r="I106" s="124"/>
      <c r="J106" s="124"/>
      <c r="K106" s="124"/>
      <c r="L106" s="124"/>
      <c r="M106" s="124"/>
      <c r="N106" s="124"/>
      <c r="O106" s="124"/>
      <c r="P106" s="124"/>
      <c r="Q106" s="124"/>
      <c r="R106" s="124"/>
      <c r="S106" s="124"/>
    </row>
    <row r="107" spans="1:19">
      <c r="A107" s="101"/>
      <c r="B107" s="102"/>
      <c r="C107" s="103"/>
      <c r="D107" s="108"/>
      <c r="E107" s="99"/>
      <c r="F107" s="99"/>
      <c r="G107" s="124"/>
      <c r="H107" s="124"/>
      <c r="I107" s="124"/>
      <c r="J107" s="124"/>
      <c r="K107" s="124"/>
      <c r="L107" s="124"/>
      <c r="M107" s="124"/>
      <c r="N107" s="124"/>
      <c r="O107" s="124"/>
      <c r="P107" s="124"/>
      <c r="Q107" s="124"/>
      <c r="R107" s="124"/>
      <c r="S107" s="124"/>
    </row>
    <row r="108" spans="1:19">
      <c r="A108" s="101"/>
      <c r="B108" s="102"/>
      <c r="C108" s="103"/>
      <c r="D108" s="108"/>
      <c r="E108" s="99"/>
      <c r="F108" s="99"/>
      <c r="G108" s="124"/>
      <c r="H108" s="124"/>
      <c r="I108" s="124"/>
      <c r="J108" s="124"/>
      <c r="K108" s="124"/>
      <c r="L108" s="124"/>
      <c r="M108" s="124"/>
      <c r="N108" s="124"/>
      <c r="O108" s="124"/>
      <c r="P108" s="124"/>
      <c r="Q108" s="124"/>
      <c r="R108" s="124"/>
      <c r="S108" s="124"/>
    </row>
    <row r="109" spans="1:19">
      <c r="A109" s="101"/>
      <c r="B109" s="102"/>
      <c r="C109" s="103"/>
      <c r="D109" s="108"/>
      <c r="E109" s="99"/>
      <c r="F109" s="99"/>
      <c r="G109" s="124"/>
      <c r="H109" s="124"/>
      <c r="I109" s="124"/>
      <c r="J109" s="124"/>
      <c r="K109" s="124"/>
      <c r="L109" s="124"/>
      <c r="M109" s="124"/>
      <c r="N109" s="124"/>
      <c r="O109" s="124"/>
      <c r="P109" s="124"/>
      <c r="Q109" s="124"/>
      <c r="R109" s="124"/>
      <c r="S109" s="124"/>
    </row>
    <row r="110" spans="1:19">
      <c r="A110" s="101"/>
      <c r="B110" s="102"/>
      <c r="C110" s="103"/>
      <c r="D110" s="108"/>
      <c r="E110" s="99"/>
      <c r="F110" s="99"/>
      <c r="G110" s="124"/>
      <c r="H110" s="124"/>
      <c r="I110" s="124"/>
      <c r="J110" s="124"/>
      <c r="K110" s="124"/>
      <c r="L110" s="124"/>
      <c r="M110" s="124"/>
      <c r="N110" s="124"/>
      <c r="O110" s="124"/>
      <c r="P110" s="124"/>
      <c r="Q110" s="124"/>
      <c r="R110" s="124"/>
      <c r="S110" s="124"/>
    </row>
    <row r="111" spans="1:19">
      <c r="A111" s="101"/>
      <c r="B111" s="102"/>
      <c r="C111" s="103"/>
      <c r="D111" s="108"/>
      <c r="E111" s="99"/>
      <c r="F111" s="99"/>
      <c r="G111" s="124"/>
      <c r="H111" s="124"/>
      <c r="I111" s="124"/>
      <c r="J111" s="124"/>
      <c r="K111" s="124"/>
      <c r="L111" s="124"/>
      <c r="M111" s="124"/>
      <c r="N111" s="124"/>
      <c r="O111" s="124"/>
      <c r="P111" s="124"/>
      <c r="Q111" s="124"/>
      <c r="R111" s="124"/>
      <c r="S111" s="124"/>
    </row>
    <row r="112" spans="1:19">
      <c r="A112" s="101"/>
      <c r="B112" s="102"/>
      <c r="C112" s="103"/>
      <c r="D112" s="108"/>
      <c r="E112" s="99"/>
      <c r="F112" s="99"/>
      <c r="G112" s="124"/>
      <c r="H112" s="124"/>
      <c r="I112" s="124"/>
      <c r="J112" s="124"/>
      <c r="K112" s="124"/>
      <c r="L112" s="124"/>
      <c r="M112" s="124"/>
      <c r="N112" s="124"/>
      <c r="O112" s="124"/>
      <c r="P112" s="124"/>
      <c r="Q112" s="124"/>
      <c r="R112" s="124"/>
      <c r="S112" s="124"/>
    </row>
    <row r="113" spans="1:19">
      <c r="A113" s="101"/>
      <c r="B113" s="102"/>
      <c r="C113" s="103"/>
      <c r="D113" s="108"/>
      <c r="E113" s="99"/>
      <c r="F113" s="99"/>
      <c r="G113" s="124"/>
      <c r="H113" s="124"/>
      <c r="I113" s="124"/>
      <c r="J113" s="124"/>
      <c r="K113" s="124"/>
      <c r="L113" s="124"/>
      <c r="M113" s="124"/>
      <c r="N113" s="124"/>
      <c r="O113" s="124"/>
      <c r="P113" s="124"/>
      <c r="Q113" s="124"/>
      <c r="R113" s="124"/>
      <c r="S113" s="124"/>
    </row>
    <row r="114" spans="1:19">
      <c r="A114" s="101"/>
      <c r="B114" s="102"/>
      <c r="C114" s="103"/>
      <c r="D114" s="108"/>
      <c r="E114" s="99"/>
      <c r="F114" s="99"/>
      <c r="G114" s="124"/>
      <c r="H114" s="124"/>
      <c r="I114" s="124"/>
      <c r="J114" s="124"/>
      <c r="K114" s="124"/>
      <c r="L114" s="124"/>
      <c r="M114" s="124"/>
      <c r="N114" s="124"/>
      <c r="O114" s="124"/>
      <c r="P114" s="124"/>
      <c r="Q114" s="124"/>
      <c r="R114" s="124"/>
      <c r="S114" s="124"/>
    </row>
    <row r="115" spans="1:19">
      <c r="A115" s="101"/>
      <c r="B115" s="102"/>
      <c r="C115" s="103"/>
      <c r="D115" s="108"/>
      <c r="E115" s="99"/>
      <c r="F115" s="99"/>
      <c r="G115" s="124"/>
      <c r="H115" s="124"/>
      <c r="I115" s="124"/>
      <c r="J115" s="124"/>
      <c r="K115" s="124"/>
      <c r="L115" s="124"/>
      <c r="M115" s="124"/>
      <c r="N115" s="124"/>
      <c r="O115" s="124"/>
      <c r="P115" s="124"/>
      <c r="Q115" s="124"/>
      <c r="R115" s="124"/>
      <c r="S115" s="124"/>
    </row>
    <row r="116" spans="1:19">
      <c r="A116" s="101"/>
      <c r="B116" s="102"/>
      <c r="C116" s="103"/>
      <c r="D116" s="108"/>
      <c r="E116" s="99"/>
      <c r="F116" s="99"/>
      <c r="G116" s="124"/>
      <c r="H116" s="124"/>
      <c r="I116" s="124"/>
      <c r="J116" s="124"/>
      <c r="K116" s="124"/>
      <c r="L116" s="124"/>
      <c r="M116" s="124"/>
      <c r="N116" s="124"/>
      <c r="O116" s="124"/>
      <c r="P116" s="124"/>
      <c r="Q116" s="124"/>
      <c r="R116" s="124"/>
      <c r="S116" s="124"/>
    </row>
    <row r="117" spans="1:19">
      <c r="A117" s="101"/>
      <c r="B117" s="102"/>
      <c r="C117" s="103"/>
      <c r="D117" s="108"/>
      <c r="E117" s="99"/>
      <c r="F117" s="99"/>
      <c r="G117" s="124"/>
      <c r="H117" s="124"/>
      <c r="I117" s="124"/>
      <c r="J117" s="124"/>
      <c r="K117" s="124"/>
      <c r="L117" s="124"/>
      <c r="M117" s="124"/>
      <c r="N117" s="124"/>
      <c r="O117" s="124"/>
      <c r="P117" s="124"/>
      <c r="Q117" s="124"/>
      <c r="R117" s="124"/>
      <c r="S117" s="124"/>
    </row>
    <row r="118" spans="1:19">
      <c r="A118" s="101"/>
      <c r="B118" s="102"/>
      <c r="C118" s="103"/>
      <c r="D118" s="108"/>
      <c r="E118" s="99"/>
      <c r="F118" s="99"/>
      <c r="G118" s="124"/>
      <c r="H118" s="124"/>
      <c r="I118" s="124"/>
      <c r="J118" s="124"/>
      <c r="K118" s="124"/>
      <c r="L118" s="124"/>
      <c r="M118" s="124"/>
      <c r="N118" s="124"/>
      <c r="O118" s="124"/>
      <c r="P118" s="124"/>
      <c r="Q118" s="124"/>
      <c r="R118" s="124"/>
      <c r="S118" s="124"/>
    </row>
    <row r="119" spans="1:19">
      <c r="A119" s="101"/>
      <c r="B119" s="102"/>
      <c r="C119" s="103"/>
      <c r="D119" s="108"/>
      <c r="E119" s="99"/>
      <c r="F119" s="99"/>
      <c r="G119" s="124"/>
      <c r="H119" s="124"/>
      <c r="I119" s="124"/>
      <c r="J119" s="124"/>
      <c r="K119" s="124"/>
      <c r="L119" s="124"/>
      <c r="M119" s="124"/>
      <c r="N119" s="124"/>
      <c r="O119" s="124"/>
      <c r="P119" s="124"/>
      <c r="Q119" s="124"/>
      <c r="R119" s="124"/>
      <c r="S119" s="124"/>
    </row>
    <row r="120" spans="1:19">
      <c r="A120" s="101"/>
      <c r="B120" s="102"/>
      <c r="C120" s="103"/>
      <c r="D120" s="108"/>
      <c r="E120" s="99"/>
      <c r="F120" s="99"/>
      <c r="G120" s="124"/>
      <c r="H120" s="124"/>
      <c r="I120" s="124"/>
      <c r="J120" s="124"/>
      <c r="K120" s="124"/>
      <c r="L120" s="124"/>
      <c r="M120" s="124"/>
      <c r="N120" s="124"/>
      <c r="O120" s="124"/>
      <c r="P120" s="124"/>
      <c r="Q120" s="124"/>
      <c r="R120" s="124"/>
      <c r="S120" s="124"/>
    </row>
    <row r="121" spans="1:19">
      <c r="A121" s="101"/>
      <c r="B121" s="102"/>
      <c r="C121" s="103"/>
      <c r="D121" s="108"/>
      <c r="E121" s="99"/>
      <c r="F121" s="99"/>
      <c r="G121" s="124"/>
      <c r="H121" s="124"/>
      <c r="I121" s="124"/>
      <c r="J121" s="124"/>
      <c r="K121" s="124"/>
      <c r="L121" s="124"/>
      <c r="M121" s="124"/>
      <c r="N121" s="124"/>
      <c r="O121" s="124"/>
      <c r="P121" s="124"/>
      <c r="Q121" s="124"/>
      <c r="R121" s="124"/>
      <c r="S121" s="124"/>
    </row>
    <row r="122" spans="1:19">
      <c r="A122" s="101"/>
      <c r="B122" s="102"/>
      <c r="C122" s="103"/>
      <c r="D122" s="108"/>
      <c r="E122" s="99"/>
      <c r="F122" s="99"/>
      <c r="G122" s="124"/>
      <c r="H122" s="124"/>
      <c r="I122" s="124"/>
      <c r="J122" s="124"/>
      <c r="K122" s="124"/>
      <c r="L122" s="124"/>
      <c r="M122" s="124"/>
      <c r="N122" s="124"/>
      <c r="O122" s="124"/>
      <c r="P122" s="124"/>
      <c r="Q122" s="124"/>
      <c r="R122" s="124"/>
      <c r="S122" s="124"/>
    </row>
    <row r="123" spans="1:19">
      <c r="A123" s="101"/>
      <c r="B123" s="102"/>
      <c r="C123" s="103"/>
      <c r="D123" s="108"/>
      <c r="E123" s="99"/>
      <c r="F123" s="99"/>
      <c r="G123" s="124"/>
      <c r="H123" s="124"/>
      <c r="I123" s="124"/>
      <c r="J123" s="124"/>
      <c r="K123" s="124"/>
      <c r="L123" s="124"/>
      <c r="M123" s="124"/>
      <c r="N123" s="124"/>
      <c r="O123" s="124"/>
      <c r="P123" s="124"/>
      <c r="Q123" s="124"/>
      <c r="R123" s="124"/>
      <c r="S123" s="124"/>
    </row>
    <row r="124" spans="1:19">
      <c r="A124" s="101"/>
      <c r="B124" s="102"/>
      <c r="C124" s="103"/>
      <c r="D124" s="108"/>
      <c r="E124" s="99"/>
      <c r="F124" s="99"/>
      <c r="G124" s="124"/>
      <c r="H124" s="124"/>
      <c r="I124" s="124"/>
      <c r="J124" s="124"/>
      <c r="K124" s="124"/>
      <c r="L124" s="124"/>
      <c r="M124" s="124"/>
      <c r="N124" s="124"/>
      <c r="O124" s="124"/>
      <c r="P124" s="124"/>
      <c r="Q124" s="124"/>
      <c r="R124" s="124"/>
      <c r="S124" s="124"/>
    </row>
    <row r="125" spans="1:19">
      <c r="A125" s="101"/>
      <c r="B125" s="102"/>
      <c r="C125" s="103"/>
      <c r="D125" s="108"/>
      <c r="E125" s="99"/>
      <c r="F125" s="99"/>
      <c r="G125" s="124"/>
      <c r="H125" s="124"/>
      <c r="I125" s="124"/>
      <c r="J125" s="124"/>
      <c r="K125" s="124"/>
      <c r="L125" s="124"/>
      <c r="M125" s="124"/>
      <c r="N125" s="124"/>
      <c r="O125" s="124"/>
      <c r="P125" s="124"/>
      <c r="Q125" s="124"/>
      <c r="R125" s="124"/>
      <c r="S125" s="124"/>
    </row>
    <row r="126" spans="1:19">
      <c r="A126" s="101"/>
      <c r="B126" s="102"/>
      <c r="C126" s="103"/>
      <c r="D126" s="108"/>
      <c r="E126" s="99"/>
      <c r="F126" s="99"/>
      <c r="G126" s="124"/>
      <c r="H126" s="124"/>
      <c r="I126" s="124"/>
      <c r="J126" s="124"/>
      <c r="K126" s="124"/>
      <c r="L126" s="124"/>
      <c r="M126" s="124"/>
      <c r="N126" s="124"/>
      <c r="O126" s="124"/>
      <c r="P126" s="124"/>
      <c r="Q126" s="124"/>
      <c r="R126" s="124"/>
      <c r="S126" s="124"/>
    </row>
    <row r="127" spans="1:19">
      <c r="A127" s="101"/>
      <c r="B127" s="102"/>
      <c r="C127" s="103"/>
      <c r="D127" s="108"/>
      <c r="E127" s="99"/>
      <c r="F127" s="99"/>
      <c r="G127" s="124"/>
      <c r="H127" s="124"/>
      <c r="I127" s="124"/>
      <c r="J127" s="124"/>
      <c r="K127" s="124"/>
      <c r="L127" s="124"/>
      <c r="M127" s="124"/>
      <c r="N127" s="124"/>
      <c r="O127" s="124"/>
      <c r="P127" s="124"/>
      <c r="Q127" s="124"/>
      <c r="R127" s="124"/>
      <c r="S127" s="124"/>
    </row>
    <row r="128" spans="1:19">
      <c r="A128" s="101"/>
      <c r="B128" s="102"/>
      <c r="C128" s="103"/>
      <c r="D128" s="108"/>
      <c r="E128" s="99"/>
      <c r="F128" s="99"/>
      <c r="G128" s="124"/>
      <c r="H128" s="124"/>
      <c r="I128" s="124"/>
      <c r="J128" s="124"/>
      <c r="K128" s="124"/>
      <c r="L128" s="124"/>
      <c r="M128" s="124"/>
      <c r="N128" s="124"/>
      <c r="O128" s="124"/>
      <c r="P128" s="124"/>
      <c r="Q128" s="124"/>
      <c r="R128" s="124"/>
      <c r="S128" s="124"/>
    </row>
    <row r="129" spans="1:19">
      <c r="A129" s="101"/>
      <c r="B129" s="102"/>
      <c r="C129" s="103"/>
      <c r="D129" s="108"/>
      <c r="E129" s="99"/>
      <c r="F129" s="99"/>
      <c r="G129" s="124"/>
      <c r="H129" s="124"/>
      <c r="I129" s="124"/>
      <c r="J129" s="124"/>
      <c r="K129" s="124"/>
      <c r="L129" s="124"/>
      <c r="M129" s="124"/>
      <c r="N129" s="124"/>
      <c r="O129" s="124"/>
      <c r="P129" s="124"/>
      <c r="Q129" s="124"/>
      <c r="R129" s="124"/>
      <c r="S129" s="124"/>
    </row>
    <row r="130" spans="1:19">
      <c r="A130" s="101"/>
      <c r="B130" s="102"/>
      <c r="C130" s="103"/>
      <c r="D130" s="108"/>
      <c r="E130" s="99"/>
      <c r="F130" s="99"/>
      <c r="G130" s="124"/>
      <c r="H130" s="124"/>
      <c r="I130" s="124"/>
      <c r="J130" s="124"/>
      <c r="K130" s="124"/>
      <c r="L130" s="124"/>
      <c r="M130" s="124"/>
      <c r="N130" s="124"/>
      <c r="O130" s="124"/>
      <c r="P130" s="124"/>
      <c r="Q130" s="124"/>
      <c r="R130" s="124"/>
      <c r="S130" s="124"/>
    </row>
    <row r="131" spans="1:19">
      <c r="A131" s="101"/>
      <c r="B131" s="102"/>
      <c r="C131" s="103"/>
      <c r="D131" s="108"/>
      <c r="E131" s="99"/>
      <c r="F131" s="99"/>
      <c r="G131" s="124"/>
      <c r="H131" s="124"/>
      <c r="I131" s="124"/>
      <c r="J131" s="124"/>
      <c r="K131" s="124"/>
      <c r="L131" s="124"/>
      <c r="M131" s="124"/>
      <c r="N131" s="124"/>
      <c r="O131" s="124"/>
      <c r="P131" s="124"/>
      <c r="Q131" s="124"/>
      <c r="R131" s="124"/>
      <c r="S131" s="124"/>
    </row>
    <row r="132" spans="1:19">
      <c r="A132" s="101"/>
      <c r="B132" s="102"/>
      <c r="C132" s="103"/>
      <c r="D132" s="108"/>
      <c r="E132" s="99"/>
      <c r="F132" s="99"/>
      <c r="G132" s="124"/>
      <c r="H132" s="124"/>
      <c r="I132" s="124"/>
      <c r="J132" s="124"/>
      <c r="K132" s="124"/>
      <c r="L132" s="124"/>
      <c r="M132" s="124"/>
      <c r="N132" s="124"/>
      <c r="O132" s="124"/>
      <c r="P132" s="124"/>
      <c r="Q132" s="124"/>
      <c r="R132" s="124"/>
      <c r="S132" s="124"/>
    </row>
    <row r="133" spans="1:19">
      <c r="A133" s="101"/>
      <c r="B133" s="102"/>
      <c r="C133" s="103"/>
      <c r="D133" s="108"/>
      <c r="E133" s="99"/>
      <c r="F133" s="99"/>
      <c r="G133" s="124"/>
      <c r="H133" s="124"/>
      <c r="I133" s="124"/>
      <c r="J133" s="124"/>
      <c r="K133" s="124"/>
      <c r="L133" s="124"/>
      <c r="M133" s="124"/>
      <c r="N133" s="124"/>
      <c r="O133" s="124"/>
      <c r="P133" s="124"/>
      <c r="Q133" s="124"/>
      <c r="R133" s="124"/>
      <c r="S133" s="124"/>
    </row>
    <row r="134" spans="1:19">
      <c r="A134" s="101"/>
      <c r="B134" s="102"/>
      <c r="C134" s="103"/>
      <c r="D134" s="108"/>
      <c r="E134" s="99"/>
      <c r="F134" s="99"/>
      <c r="G134" s="124"/>
      <c r="H134" s="124"/>
      <c r="I134" s="124"/>
      <c r="J134" s="124"/>
      <c r="K134" s="124"/>
      <c r="L134" s="124"/>
      <c r="M134" s="124"/>
      <c r="N134" s="124"/>
      <c r="O134" s="124"/>
      <c r="P134" s="124"/>
      <c r="Q134" s="124"/>
      <c r="R134" s="124"/>
      <c r="S134" s="124"/>
    </row>
    <row r="135" spans="1:19">
      <c r="A135" s="101"/>
      <c r="B135" s="102"/>
      <c r="C135" s="103"/>
      <c r="D135" s="108"/>
      <c r="E135" s="99"/>
      <c r="F135" s="99"/>
      <c r="G135" s="124"/>
      <c r="H135" s="124"/>
      <c r="I135" s="124"/>
      <c r="J135" s="124"/>
      <c r="K135" s="124"/>
      <c r="L135" s="124"/>
      <c r="M135" s="124"/>
      <c r="N135" s="124"/>
      <c r="O135" s="124"/>
      <c r="P135" s="124"/>
      <c r="Q135" s="124"/>
      <c r="R135" s="124"/>
      <c r="S135" s="124"/>
    </row>
    <row r="136" spans="1:19">
      <c r="A136" s="101"/>
      <c r="B136" s="102"/>
      <c r="C136" s="103"/>
      <c r="D136" s="108"/>
      <c r="E136" s="99"/>
      <c r="F136" s="99"/>
      <c r="G136" s="124"/>
      <c r="H136" s="124"/>
      <c r="I136" s="124"/>
      <c r="J136" s="124"/>
      <c r="K136" s="124"/>
      <c r="L136" s="124"/>
      <c r="M136" s="124"/>
      <c r="N136" s="124"/>
      <c r="O136" s="124"/>
      <c r="P136" s="124"/>
      <c r="Q136" s="124"/>
      <c r="R136" s="124"/>
      <c r="S136" s="124"/>
    </row>
    <row r="137" spans="1:19">
      <c r="A137" s="101"/>
      <c r="B137" s="102"/>
      <c r="C137" s="103"/>
      <c r="D137" s="108"/>
      <c r="E137" s="99"/>
      <c r="F137" s="99"/>
      <c r="G137" s="124"/>
      <c r="H137" s="124"/>
      <c r="I137" s="124"/>
      <c r="J137" s="124"/>
      <c r="K137" s="124"/>
      <c r="L137" s="124"/>
      <c r="M137" s="124"/>
      <c r="N137" s="124"/>
      <c r="O137" s="124"/>
      <c r="P137" s="124"/>
      <c r="Q137" s="124"/>
      <c r="R137" s="124"/>
      <c r="S137" s="124"/>
    </row>
    <row r="138" spans="1:19">
      <c r="A138" s="101"/>
      <c r="B138" s="102"/>
      <c r="C138" s="103"/>
      <c r="D138" s="108"/>
      <c r="E138" s="99"/>
      <c r="F138" s="99"/>
      <c r="G138" s="124"/>
      <c r="H138" s="124"/>
      <c r="I138" s="124"/>
      <c r="J138" s="124"/>
      <c r="K138" s="124"/>
      <c r="L138" s="124"/>
      <c r="M138" s="124"/>
      <c r="N138" s="124"/>
      <c r="O138" s="124"/>
      <c r="P138" s="124"/>
      <c r="Q138" s="124"/>
      <c r="R138" s="124"/>
      <c r="S138" s="124"/>
    </row>
    <row r="139" spans="1:19">
      <c r="A139" s="101"/>
      <c r="B139" s="102"/>
      <c r="C139" s="103"/>
      <c r="D139" s="108"/>
      <c r="E139" s="99"/>
      <c r="F139" s="99"/>
      <c r="G139" s="124"/>
      <c r="H139" s="124"/>
      <c r="I139" s="124"/>
      <c r="J139" s="124"/>
      <c r="K139" s="124"/>
      <c r="L139" s="124"/>
      <c r="M139" s="124"/>
      <c r="N139" s="124"/>
      <c r="O139" s="124"/>
      <c r="P139" s="124"/>
      <c r="Q139" s="124"/>
      <c r="R139" s="124"/>
      <c r="S139" s="124"/>
    </row>
    <row r="140" spans="1:19">
      <c r="A140" s="101"/>
      <c r="B140" s="102"/>
      <c r="C140" s="103"/>
      <c r="D140" s="108"/>
      <c r="E140" s="99"/>
      <c r="F140" s="99"/>
      <c r="G140" s="124"/>
      <c r="H140" s="124"/>
      <c r="I140" s="124"/>
      <c r="J140" s="124"/>
      <c r="K140" s="124"/>
      <c r="L140" s="124"/>
      <c r="M140" s="124"/>
      <c r="N140" s="124"/>
      <c r="O140" s="124"/>
      <c r="P140" s="124"/>
      <c r="Q140" s="124"/>
      <c r="R140" s="124"/>
      <c r="S140" s="124"/>
    </row>
    <row r="141" spans="1:19">
      <c r="A141" s="101"/>
      <c r="B141" s="102"/>
      <c r="C141" s="103"/>
      <c r="D141" s="108"/>
      <c r="E141" s="99"/>
      <c r="F141" s="99"/>
      <c r="G141" s="124"/>
      <c r="H141" s="124"/>
      <c r="I141" s="124"/>
      <c r="J141" s="124"/>
      <c r="K141" s="124"/>
      <c r="L141" s="124"/>
      <c r="M141" s="124"/>
      <c r="N141" s="124"/>
      <c r="O141" s="124"/>
      <c r="P141" s="124"/>
      <c r="Q141" s="124"/>
      <c r="R141" s="124"/>
      <c r="S141" s="124"/>
    </row>
    <row r="142" spans="1:19">
      <c r="A142" s="101"/>
      <c r="B142" s="102"/>
      <c r="C142" s="103"/>
      <c r="D142" s="108"/>
      <c r="E142" s="99"/>
      <c r="F142" s="99"/>
      <c r="G142" s="124"/>
      <c r="H142" s="124"/>
      <c r="I142" s="124"/>
      <c r="J142" s="124"/>
      <c r="K142" s="124"/>
      <c r="L142" s="124"/>
      <c r="M142" s="124"/>
      <c r="N142" s="124"/>
      <c r="O142" s="124"/>
      <c r="P142" s="124"/>
      <c r="Q142" s="124"/>
      <c r="R142" s="124"/>
      <c r="S142" s="124"/>
    </row>
    <row r="143" spans="1:19">
      <c r="A143" s="101"/>
      <c r="B143" s="102"/>
      <c r="C143" s="103"/>
      <c r="D143" s="108"/>
      <c r="E143" s="99"/>
      <c r="F143" s="99"/>
      <c r="G143" s="124"/>
      <c r="H143" s="124"/>
      <c r="I143" s="124"/>
      <c r="J143" s="124"/>
      <c r="K143" s="124"/>
      <c r="L143" s="124"/>
      <c r="M143" s="124"/>
      <c r="N143" s="124"/>
      <c r="O143" s="124"/>
      <c r="P143" s="124"/>
      <c r="Q143" s="124"/>
      <c r="R143" s="124"/>
      <c r="S143" s="124"/>
    </row>
    <row r="144" spans="1:19">
      <c r="A144" s="101"/>
      <c r="B144" s="102"/>
      <c r="C144" s="103"/>
      <c r="D144" s="108"/>
      <c r="E144" s="99"/>
      <c r="F144" s="99"/>
      <c r="G144" s="124"/>
      <c r="H144" s="124"/>
      <c r="I144" s="124"/>
      <c r="J144" s="124"/>
      <c r="K144" s="124"/>
      <c r="L144" s="124"/>
      <c r="M144" s="124"/>
      <c r="N144" s="124"/>
      <c r="O144" s="124"/>
      <c r="P144" s="124"/>
      <c r="Q144" s="124"/>
      <c r="R144" s="124"/>
      <c r="S144" s="124"/>
    </row>
    <row r="145" spans="1:19">
      <c r="A145" s="101"/>
      <c r="B145" s="102"/>
      <c r="C145" s="103"/>
      <c r="D145" s="108"/>
      <c r="E145" s="99"/>
      <c r="F145" s="99"/>
      <c r="G145" s="124"/>
      <c r="H145" s="124"/>
      <c r="I145" s="124"/>
      <c r="J145" s="124"/>
      <c r="K145" s="124"/>
      <c r="L145" s="124"/>
      <c r="M145" s="124"/>
      <c r="N145" s="124"/>
      <c r="O145" s="124"/>
      <c r="P145" s="124"/>
      <c r="Q145" s="124"/>
      <c r="R145" s="124"/>
      <c r="S145" s="124"/>
    </row>
    <row r="146" spans="1:19">
      <c r="A146" s="101"/>
      <c r="B146" s="102"/>
      <c r="C146" s="103"/>
      <c r="D146" s="108"/>
      <c r="E146" s="99"/>
      <c r="F146" s="99"/>
      <c r="G146" s="124"/>
      <c r="H146" s="124"/>
      <c r="I146" s="124"/>
      <c r="J146" s="124"/>
      <c r="K146" s="124"/>
      <c r="L146" s="124"/>
      <c r="M146" s="124"/>
      <c r="N146" s="124"/>
      <c r="O146" s="124"/>
      <c r="P146" s="124"/>
      <c r="Q146" s="124"/>
      <c r="R146" s="124"/>
      <c r="S146" s="124"/>
    </row>
    <row r="147" spans="1:19">
      <c r="A147" s="101"/>
      <c r="B147" s="102"/>
      <c r="C147" s="103"/>
      <c r="D147" s="108"/>
      <c r="E147" s="99"/>
      <c r="F147" s="99"/>
      <c r="G147" s="124"/>
      <c r="H147" s="124"/>
      <c r="I147" s="124"/>
      <c r="J147" s="124"/>
      <c r="K147" s="124"/>
      <c r="L147" s="124"/>
      <c r="M147" s="124"/>
      <c r="N147" s="124"/>
      <c r="O147" s="124"/>
      <c r="P147" s="124"/>
      <c r="Q147" s="124"/>
      <c r="R147" s="124"/>
      <c r="S147" s="124"/>
    </row>
    <row r="148" spans="1:19">
      <c r="A148" s="101"/>
      <c r="B148" s="102"/>
      <c r="C148" s="103"/>
      <c r="D148" s="108"/>
      <c r="E148" s="99"/>
      <c r="F148" s="99"/>
      <c r="G148" s="124"/>
      <c r="H148" s="124"/>
      <c r="I148" s="124"/>
      <c r="J148" s="124"/>
      <c r="K148" s="124"/>
      <c r="L148" s="124"/>
      <c r="M148" s="124"/>
      <c r="N148" s="124"/>
      <c r="O148" s="124"/>
      <c r="P148" s="124"/>
      <c r="Q148" s="124"/>
      <c r="R148" s="124"/>
      <c r="S148" s="124"/>
    </row>
    <row r="149" spans="1:19">
      <c r="A149" s="101"/>
      <c r="B149" s="102"/>
      <c r="C149" s="103"/>
      <c r="D149" s="108"/>
      <c r="E149" s="99"/>
      <c r="F149" s="99"/>
      <c r="G149" s="124"/>
      <c r="H149" s="124"/>
      <c r="I149" s="124"/>
      <c r="J149" s="124"/>
      <c r="K149" s="124"/>
      <c r="L149" s="124"/>
      <c r="M149" s="124"/>
      <c r="N149" s="124"/>
      <c r="O149" s="124"/>
      <c r="P149" s="124"/>
      <c r="Q149" s="124"/>
      <c r="R149" s="124"/>
      <c r="S149" s="124"/>
    </row>
    <row r="150" spans="1:19">
      <c r="A150" s="101"/>
      <c r="B150" s="102"/>
      <c r="C150" s="103"/>
      <c r="D150" s="108"/>
      <c r="E150" s="99"/>
      <c r="F150" s="99"/>
      <c r="G150" s="124"/>
      <c r="H150" s="124"/>
      <c r="I150" s="124"/>
      <c r="J150" s="124"/>
      <c r="K150" s="124"/>
      <c r="L150" s="124"/>
      <c r="M150" s="124"/>
      <c r="N150" s="124"/>
      <c r="O150" s="124"/>
      <c r="P150" s="124"/>
      <c r="Q150" s="124"/>
      <c r="R150" s="124"/>
      <c r="S150" s="124"/>
    </row>
    <row r="151" spans="1:19">
      <c r="A151" s="101"/>
      <c r="B151" s="102"/>
      <c r="C151" s="103"/>
      <c r="D151" s="108"/>
      <c r="E151" s="99"/>
      <c r="F151" s="99"/>
      <c r="G151" s="124"/>
      <c r="H151" s="124"/>
      <c r="I151" s="124"/>
      <c r="J151" s="124"/>
      <c r="K151" s="124"/>
      <c r="L151" s="124"/>
      <c r="M151" s="124"/>
      <c r="N151" s="124"/>
      <c r="O151" s="124"/>
      <c r="P151" s="124"/>
      <c r="Q151" s="124"/>
      <c r="R151" s="124"/>
      <c r="S151" s="124"/>
    </row>
    <row r="152" spans="1:19">
      <c r="A152" s="101"/>
      <c r="B152" s="102"/>
      <c r="C152" s="103"/>
      <c r="D152" s="108"/>
      <c r="E152" s="99"/>
      <c r="F152" s="99"/>
      <c r="G152" s="124"/>
      <c r="H152" s="124"/>
      <c r="I152" s="124"/>
      <c r="J152" s="124"/>
      <c r="K152" s="124"/>
      <c r="L152" s="124"/>
      <c r="M152" s="124"/>
      <c r="N152" s="124"/>
      <c r="O152" s="124"/>
      <c r="P152" s="124"/>
      <c r="Q152" s="124"/>
      <c r="R152" s="124"/>
      <c r="S152" s="124"/>
    </row>
    <row r="153" spans="1:19">
      <c r="A153" s="101"/>
      <c r="B153" s="102"/>
      <c r="C153" s="103"/>
      <c r="D153" s="108"/>
      <c r="E153" s="99"/>
      <c r="F153" s="99"/>
      <c r="G153" s="124"/>
      <c r="H153" s="124"/>
      <c r="I153" s="124"/>
      <c r="J153" s="124"/>
      <c r="K153" s="124"/>
      <c r="L153" s="124"/>
      <c r="M153" s="124"/>
      <c r="N153" s="124"/>
      <c r="O153" s="124"/>
      <c r="P153" s="124"/>
      <c r="Q153" s="124"/>
      <c r="R153" s="124"/>
      <c r="S153" s="124"/>
    </row>
    <row r="154" spans="1:19">
      <c r="A154" s="101"/>
      <c r="B154" s="102"/>
      <c r="C154" s="103"/>
      <c r="D154" s="108"/>
      <c r="E154" s="99"/>
      <c r="F154" s="99"/>
      <c r="G154" s="124"/>
      <c r="H154" s="124"/>
      <c r="I154" s="124"/>
      <c r="J154" s="124"/>
      <c r="K154" s="124"/>
      <c r="L154" s="124"/>
      <c r="M154" s="124"/>
      <c r="N154" s="124"/>
      <c r="O154" s="124"/>
      <c r="P154" s="124"/>
      <c r="Q154" s="124"/>
      <c r="R154" s="124"/>
      <c r="S154" s="124"/>
    </row>
    <row r="155" spans="1:19">
      <c r="A155" s="101"/>
      <c r="B155" s="102"/>
      <c r="C155" s="103"/>
      <c r="D155" s="108"/>
      <c r="E155" s="99"/>
      <c r="F155" s="99"/>
      <c r="G155" s="124"/>
      <c r="H155" s="124"/>
      <c r="I155" s="124"/>
      <c r="J155" s="124"/>
      <c r="K155" s="124"/>
      <c r="L155" s="124"/>
      <c r="M155" s="124"/>
      <c r="N155" s="124"/>
      <c r="O155" s="124"/>
      <c r="P155" s="124"/>
      <c r="Q155" s="124"/>
      <c r="R155" s="124"/>
      <c r="S155" s="124"/>
    </row>
    <row r="156" spans="1:19">
      <c r="A156" s="101"/>
      <c r="B156" s="102"/>
      <c r="C156" s="103"/>
      <c r="D156" s="108"/>
      <c r="E156" s="99"/>
      <c r="F156" s="99"/>
      <c r="G156" s="124"/>
      <c r="H156" s="124"/>
      <c r="I156" s="124"/>
      <c r="J156" s="124"/>
      <c r="K156" s="124"/>
      <c r="L156" s="124"/>
      <c r="M156" s="124"/>
      <c r="N156" s="124"/>
      <c r="O156" s="124"/>
      <c r="P156" s="124"/>
      <c r="Q156" s="124"/>
      <c r="R156" s="124"/>
      <c r="S156" s="124"/>
    </row>
    <row r="157" spans="1:19">
      <c r="A157" s="101"/>
      <c r="B157" s="102"/>
      <c r="C157" s="103"/>
      <c r="D157" s="108"/>
      <c r="E157" s="99"/>
      <c r="F157" s="99"/>
      <c r="G157" s="124"/>
      <c r="H157" s="124"/>
      <c r="I157" s="124"/>
      <c r="J157" s="124"/>
      <c r="K157" s="124"/>
      <c r="L157" s="124"/>
      <c r="M157" s="124"/>
      <c r="N157" s="124"/>
      <c r="O157" s="124"/>
      <c r="P157" s="124"/>
      <c r="Q157" s="124"/>
      <c r="R157" s="124"/>
      <c r="S157" s="124"/>
    </row>
    <row r="158" spans="1:19">
      <c r="A158" s="101"/>
      <c r="B158" s="102"/>
      <c r="C158" s="103"/>
      <c r="D158" s="108"/>
      <c r="E158" s="99"/>
      <c r="F158" s="99"/>
      <c r="G158" s="124"/>
      <c r="H158" s="124"/>
      <c r="I158" s="124"/>
      <c r="J158" s="124"/>
      <c r="K158" s="124"/>
      <c r="L158" s="124"/>
      <c r="M158" s="124"/>
      <c r="N158" s="124"/>
      <c r="O158" s="124"/>
      <c r="P158" s="124"/>
      <c r="Q158" s="124"/>
      <c r="R158" s="124"/>
      <c r="S158" s="124"/>
    </row>
    <row r="159" spans="1:19">
      <c r="A159" s="101"/>
      <c r="B159" s="102"/>
      <c r="C159" s="103"/>
      <c r="D159" s="108"/>
      <c r="E159" s="99"/>
      <c r="F159" s="99"/>
      <c r="G159" s="124"/>
      <c r="H159" s="124"/>
      <c r="I159" s="124"/>
      <c r="J159" s="124"/>
      <c r="K159" s="124"/>
      <c r="L159" s="124"/>
      <c r="M159" s="124"/>
      <c r="N159" s="124"/>
      <c r="O159" s="124"/>
      <c r="P159" s="124"/>
      <c r="Q159" s="124"/>
      <c r="R159" s="124"/>
      <c r="S159" s="124"/>
    </row>
    <row r="160" spans="1:19">
      <c r="A160" s="101"/>
      <c r="B160" s="102"/>
      <c r="C160" s="103"/>
      <c r="D160" s="108"/>
      <c r="E160" s="99"/>
      <c r="F160" s="99"/>
      <c r="G160" s="124"/>
      <c r="H160" s="124"/>
      <c r="I160" s="124"/>
      <c r="J160" s="124"/>
      <c r="K160" s="124"/>
      <c r="L160" s="124"/>
      <c r="M160" s="124"/>
      <c r="N160" s="124"/>
      <c r="O160" s="124"/>
      <c r="P160" s="124"/>
      <c r="Q160" s="124"/>
      <c r="R160" s="124"/>
      <c r="S160" s="124"/>
    </row>
    <row r="161" spans="1:19">
      <c r="A161" s="101"/>
      <c r="B161" s="102"/>
      <c r="C161" s="103"/>
      <c r="D161" s="108"/>
      <c r="E161" s="99"/>
      <c r="F161" s="99"/>
      <c r="G161" s="124"/>
      <c r="H161" s="124"/>
      <c r="I161" s="124"/>
      <c r="J161" s="124"/>
      <c r="K161" s="124"/>
      <c r="L161" s="124"/>
      <c r="M161" s="124"/>
      <c r="N161" s="124"/>
      <c r="O161" s="124"/>
      <c r="P161" s="124"/>
      <c r="Q161" s="124"/>
      <c r="R161" s="124"/>
      <c r="S161" s="124"/>
    </row>
    <row r="162" spans="1:19">
      <c r="A162" s="101"/>
      <c r="B162" s="102"/>
      <c r="C162" s="103"/>
      <c r="D162" s="108"/>
      <c r="E162" s="99"/>
      <c r="F162" s="99"/>
      <c r="G162" s="124"/>
      <c r="H162" s="124"/>
      <c r="I162" s="124"/>
      <c r="J162" s="124"/>
      <c r="K162" s="124"/>
      <c r="L162" s="124"/>
      <c r="M162" s="124"/>
      <c r="N162" s="124"/>
      <c r="O162" s="124"/>
      <c r="P162" s="124"/>
      <c r="Q162" s="124"/>
      <c r="R162" s="124"/>
      <c r="S162" s="124"/>
    </row>
    <row r="163" spans="1:19">
      <c r="A163" s="101"/>
      <c r="B163" s="102"/>
      <c r="C163" s="103"/>
      <c r="D163" s="108"/>
      <c r="E163" s="99"/>
      <c r="F163" s="99"/>
      <c r="G163" s="124"/>
      <c r="H163" s="124"/>
      <c r="I163" s="124"/>
      <c r="J163" s="124"/>
      <c r="K163" s="124"/>
      <c r="L163" s="124"/>
      <c r="M163" s="124"/>
      <c r="N163" s="124"/>
      <c r="O163" s="124"/>
      <c r="P163" s="124"/>
      <c r="Q163" s="124"/>
      <c r="R163" s="124"/>
      <c r="S163" s="124"/>
    </row>
    <row r="164" spans="1:19">
      <c r="A164" s="101"/>
      <c r="B164" s="102"/>
      <c r="C164" s="103"/>
      <c r="D164" s="108"/>
      <c r="E164" s="99"/>
      <c r="F164" s="99"/>
      <c r="G164" s="124"/>
      <c r="H164" s="124"/>
      <c r="I164" s="124"/>
      <c r="J164" s="124"/>
      <c r="K164" s="124"/>
      <c r="L164" s="124"/>
      <c r="M164" s="124"/>
      <c r="N164" s="124"/>
      <c r="O164" s="124"/>
      <c r="P164" s="124"/>
      <c r="Q164" s="124"/>
      <c r="R164" s="124"/>
      <c r="S164" s="124"/>
    </row>
    <row r="165" spans="1:19">
      <c r="A165" s="101"/>
      <c r="B165" s="102"/>
      <c r="C165" s="103"/>
      <c r="D165" s="108"/>
      <c r="E165" s="99"/>
      <c r="F165" s="99"/>
      <c r="G165" s="124"/>
      <c r="H165" s="124"/>
      <c r="I165" s="124"/>
      <c r="J165" s="124"/>
      <c r="K165" s="124"/>
      <c r="L165" s="124"/>
      <c r="M165" s="124"/>
      <c r="N165" s="124"/>
      <c r="O165" s="124"/>
      <c r="P165" s="124"/>
      <c r="Q165" s="124"/>
      <c r="R165" s="124"/>
      <c r="S165" s="124"/>
    </row>
    <row r="166" spans="1:19">
      <c r="A166" s="101"/>
      <c r="B166" s="102"/>
      <c r="C166" s="103"/>
      <c r="D166" s="108"/>
      <c r="E166" s="99"/>
      <c r="F166" s="99"/>
      <c r="G166" s="124"/>
      <c r="H166" s="124"/>
      <c r="I166" s="124"/>
      <c r="J166" s="124"/>
      <c r="K166" s="124"/>
      <c r="L166" s="124"/>
      <c r="M166" s="124"/>
      <c r="N166" s="124"/>
      <c r="O166" s="124"/>
      <c r="P166" s="124"/>
      <c r="Q166" s="124"/>
      <c r="R166" s="124"/>
      <c r="S166" s="124"/>
    </row>
    <row r="167" spans="1:19">
      <c r="A167" s="101"/>
      <c r="B167" s="102"/>
      <c r="C167" s="103"/>
      <c r="D167" s="108"/>
      <c r="E167" s="99"/>
      <c r="F167" s="99"/>
      <c r="G167" s="124"/>
      <c r="H167" s="124"/>
      <c r="I167" s="124"/>
      <c r="J167" s="124"/>
      <c r="K167" s="124"/>
      <c r="L167" s="124"/>
      <c r="M167" s="124"/>
      <c r="N167" s="124"/>
      <c r="O167" s="124"/>
      <c r="P167" s="124"/>
      <c r="Q167" s="124"/>
      <c r="R167" s="124"/>
      <c r="S167" s="124"/>
    </row>
    <row r="168" spans="1:19">
      <c r="A168" s="101"/>
      <c r="B168" s="102"/>
      <c r="C168" s="103"/>
      <c r="D168" s="108"/>
      <c r="E168" s="99"/>
      <c r="F168" s="99"/>
      <c r="G168" s="124"/>
      <c r="H168" s="124"/>
      <c r="I168" s="124"/>
      <c r="J168" s="124"/>
      <c r="K168" s="124"/>
      <c r="L168" s="124"/>
      <c r="M168" s="124"/>
      <c r="N168" s="124"/>
      <c r="O168" s="124"/>
      <c r="P168" s="124"/>
      <c r="Q168" s="124"/>
      <c r="R168" s="124"/>
      <c r="S168" s="124"/>
    </row>
    <row r="169" spans="1:19">
      <c r="A169" s="101"/>
      <c r="B169" s="102"/>
      <c r="C169" s="103"/>
      <c r="D169" s="108"/>
      <c r="E169" s="99"/>
      <c r="F169" s="99"/>
      <c r="G169" s="124"/>
      <c r="H169" s="124"/>
      <c r="I169" s="124"/>
      <c r="J169" s="124"/>
      <c r="K169" s="124"/>
      <c r="L169" s="124"/>
      <c r="M169" s="124"/>
      <c r="N169" s="124"/>
      <c r="O169" s="124"/>
      <c r="P169" s="124"/>
      <c r="Q169" s="124"/>
      <c r="R169" s="124"/>
      <c r="S169" s="124"/>
    </row>
    <row r="170" spans="1:19">
      <c r="A170" s="101"/>
      <c r="B170" s="102"/>
      <c r="C170" s="103"/>
      <c r="D170" s="108"/>
      <c r="E170" s="99"/>
      <c r="F170" s="99"/>
      <c r="G170" s="124"/>
      <c r="H170" s="124"/>
      <c r="I170" s="124"/>
      <c r="J170" s="124"/>
      <c r="K170" s="124"/>
      <c r="L170" s="124"/>
      <c r="M170" s="124"/>
      <c r="N170" s="124"/>
      <c r="O170" s="124"/>
      <c r="P170" s="124"/>
      <c r="Q170" s="124"/>
      <c r="R170" s="124"/>
      <c r="S170" s="124"/>
    </row>
    <row r="171" spans="1:19">
      <c r="A171" s="101"/>
      <c r="B171" s="102"/>
      <c r="C171" s="103"/>
      <c r="D171" s="108"/>
      <c r="E171" s="99"/>
      <c r="F171" s="99"/>
      <c r="G171" s="124"/>
      <c r="H171" s="124"/>
      <c r="I171" s="124"/>
      <c r="J171" s="124"/>
      <c r="K171" s="124"/>
      <c r="L171" s="124"/>
      <c r="M171" s="124"/>
      <c r="N171" s="124"/>
      <c r="O171" s="124"/>
      <c r="P171" s="124"/>
      <c r="Q171" s="124"/>
      <c r="R171" s="124"/>
      <c r="S171" s="124"/>
    </row>
    <row r="172" spans="1:19">
      <c r="A172" s="101"/>
      <c r="B172" s="102"/>
      <c r="C172" s="103"/>
      <c r="D172" s="108"/>
      <c r="E172" s="99"/>
      <c r="F172" s="99"/>
      <c r="G172" s="124"/>
      <c r="H172" s="124"/>
      <c r="I172" s="124"/>
      <c r="J172" s="124"/>
      <c r="K172" s="124"/>
      <c r="L172" s="124"/>
      <c r="M172" s="124"/>
      <c r="N172" s="124"/>
      <c r="O172" s="124"/>
      <c r="P172" s="124"/>
      <c r="Q172" s="124"/>
      <c r="R172" s="124"/>
      <c r="S172" s="124"/>
    </row>
    <row r="173" spans="1:19">
      <c r="A173" s="101"/>
      <c r="B173" s="102"/>
      <c r="C173" s="103"/>
      <c r="D173" s="108"/>
      <c r="E173" s="99"/>
      <c r="F173" s="99"/>
      <c r="G173" s="124"/>
      <c r="H173" s="124"/>
      <c r="I173" s="124"/>
      <c r="J173" s="124"/>
      <c r="K173" s="124"/>
      <c r="L173" s="124"/>
      <c r="M173" s="124"/>
      <c r="N173" s="124"/>
      <c r="O173" s="124"/>
      <c r="P173" s="124"/>
      <c r="Q173" s="124"/>
      <c r="R173" s="124"/>
      <c r="S173" s="124"/>
    </row>
    <row r="174" spans="1:19">
      <c r="A174" s="101"/>
      <c r="B174" s="102"/>
      <c r="C174" s="103"/>
      <c r="D174" s="108"/>
      <c r="E174" s="99"/>
      <c r="F174" s="99"/>
      <c r="G174" s="124"/>
      <c r="H174" s="124"/>
      <c r="I174" s="124"/>
      <c r="J174" s="124"/>
      <c r="K174" s="124"/>
      <c r="L174" s="124"/>
      <c r="M174" s="124"/>
      <c r="N174" s="124"/>
      <c r="O174" s="124"/>
      <c r="P174" s="124"/>
      <c r="Q174" s="124"/>
      <c r="R174" s="124"/>
      <c r="S174" s="124"/>
    </row>
    <row r="175" spans="1:19">
      <c r="A175" s="101"/>
      <c r="B175" s="102"/>
      <c r="C175" s="103"/>
      <c r="D175" s="108"/>
      <c r="E175" s="99"/>
      <c r="F175" s="99"/>
      <c r="G175" s="124"/>
      <c r="H175" s="124"/>
      <c r="I175" s="124"/>
      <c r="J175" s="124"/>
      <c r="K175" s="124"/>
      <c r="L175" s="124"/>
      <c r="M175" s="124"/>
      <c r="N175" s="124"/>
      <c r="O175" s="124"/>
      <c r="P175" s="124"/>
      <c r="Q175" s="124"/>
      <c r="R175" s="124"/>
      <c r="S175" s="124"/>
    </row>
    <row r="176" spans="1:19">
      <c r="A176" s="101"/>
      <c r="B176" s="102"/>
      <c r="C176" s="103"/>
      <c r="D176" s="108"/>
      <c r="E176" s="99"/>
      <c r="F176" s="99"/>
      <c r="G176" s="124"/>
      <c r="H176" s="124"/>
      <c r="I176" s="124"/>
      <c r="J176" s="124"/>
      <c r="K176" s="124"/>
      <c r="L176" s="124"/>
      <c r="M176" s="124"/>
      <c r="N176" s="124"/>
      <c r="O176" s="124"/>
      <c r="P176" s="124"/>
      <c r="Q176" s="124"/>
      <c r="R176" s="124"/>
      <c r="S176" s="124"/>
    </row>
    <row r="177" spans="1:19">
      <c r="A177" s="101"/>
      <c r="B177" s="102"/>
      <c r="C177" s="103"/>
      <c r="D177" s="108"/>
      <c r="E177" s="99"/>
      <c r="F177" s="99"/>
      <c r="G177" s="124"/>
      <c r="H177" s="124"/>
      <c r="I177" s="124"/>
      <c r="J177" s="124"/>
      <c r="K177" s="124"/>
      <c r="L177" s="124"/>
      <c r="M177" s="124"/>
      <c r="N177" s="124"/>
      <c r="O177" s="124"/>
      <c r="P177" s="124"/>
      <c r="Q177" s="124"/>
      <c r="R177" s="124"/>
      <c r="S177" s="124"/>
    </row>
    <row r="178" spans="1:19">
      <c r="A178" s="101"/>
      <c r="B178" s="102"/>
      <c r="C178" s="103"/>
      <c r="D178" s="108"/>
      <c r="E178" s="99"/>
      <c r="F178" s="99"/>
      <c r="G178" s="124"/>
      <c r="H178" s="124"/>
      <c r="I178" s="124"/>
      <c r="J178" s="124"/>
      <c r="K178" s="124"/>
      <c r="L178" s="124"/>
      <c r="M178" s="124"/>
      <c r="N178" s="124"/>
      <c r="O178" s="124"/>
      <c r="P178" s="124"/>
      <c r="Q178" s="124"/>
      <c r="R178" s="124"/>
      <c r="S178" s="124"/>
    </row>
    <row r="179" spans="1:19">
      <c r="A179" s="101"/>
      <c r="B179" s="102"/>
      <c r="C179" s="103"/>
      <c r="D179" s="108"/>
      <c r="E179" s="99"/>
      <c r="F179" s="99"/>
      <c r="G179" s="124"/>
      <c r="H179" s="124"/>
      <c r="I179" s="124"/>
      <c r="J179" s="124"/>
      <c r="K179" s="124"/>
      <c r="L179" s="124"/>
      <c r="M179" s="124"/>
      <c r="N179" s="124"/>
      <c r="O179" s="124"/>
      <c r="P179" s="124"/>
      <c r="Q179" s="124"/>
      <c r="R179" s="124"/>
      <c r="S179" s="124"/>
    </row>
    <row r="180" spans="1:19">
      <c r="A180" s="101"/>
      <c r="B180" s="102"/>
      <c r="C180" s="103"/>
      <c r="D180" s="108"/>
      <c r="E180" s="99"/>
      <c r="F180" s="99"/>
      <c r="G180" s="124"/>
      <c r="H180" s="124"/>
      <c r="I180" s="124"/>
      <c r="J180" s="124"/>
      <c r="K180" s="124"/>
      <c r="L180" s="124"/>
      <c r="M180" s="124"/>
      <c r="N180" s="124"/>
      <c r="O180" s="124"/>
      <c r="P180" s="124"/>
      <c r="Q180" s="124"/>
      <c r="R180" s="124"/>
      <c r="S180" s="124"/>
    </row>
    <row r="181" spans="1:19">
      <c r="A181" s="101"/>
      <c r="B181" s="102"/>
      <c r="C181" s="103"/>
      <c r="D181" s="108"/>
      <c r="E181" s="99"/>
      <c r="F181" s="99"/>
      <c r="G181" s="124"/>
      <c r="H181" s="124"/>
      <c r="I181" s="124"/>
      <c r="J181" s="124"/>
      <c r="K181" s="124"/>
      <c r="L181" s="124"/>
      <c r="M181" s="124"/>
      <c r="N181" s="124"/>
      <c r="O181" s="124"/>
      <c r="P181" s="124"/>
      <c r="Q181" s="124"/>
      <c r="R181" s="124"/>
      <c r="S181" s="124"/>
    </row>
    <row r="182" spans="1:19">
      <c r="A182" s="101"/>
      <c r="B182" s="102"/>
      <c r="C182" s="103"/>
      <c r="D182" s="108"/>
      <c r="E182" s="99"/>
      <c r="F182" s="99"/>
      <c r="G182" s="124"/>
      <c r="H182" s="124"/>
      <c r="I182" s="124"/>
      <c r="J182" s="124"/>
      <c r="K182" s="124"/>
      <c r="L182" s="124"/>
      <c r="M182" s="124"/>
      <c r="N182" s="124"/>
      <c r="O182" s="124"/>
      <c r="P182" s="124"/>
      <c r="Q182" s="124"/>
      <c r="R182" s="124"/>
      <c r="S182" s="124"/>
    </row>
    <row r="183" spans="1:19">
      <c r="A183" s="101"/>
      <c r="B183" s="102"/>
      <c r="C183" s="103"/>
      <c r="D183" s="108"/>
      <c r="E183" s="99"/>
      <c r="F183" s="99"/>
      <c r="G183" s="124"/>
      <c r="H183" s="124"/>
      <c r="I183" s="124"/>
      <c r="J183" s="124"/>
      <c r="K183" s="124"/>
      <c r="L183" s="124"/>
      <c r="M183" s="124"/>
      <c r="N183" s="124"/>
      <c r="O183" s="124"/>
      <c r="P183" s="124"/>
      <c r="Q183" s="124"/>
      <c r="R183" s="124"/>
      <c r="S183" s="124"/>
    </row>
    <row r="184" spans="1:19">
      <c r="A184" s="101"/>
      <c r="B184" s="102"/>
      <c r="C184" s="103"/>
      <c r="D184" s="108"/>
      <c r="E184" s="99"/>
      <c r="F184" s="99"/>
      <c r="G184" s="124"/>
      <c r="H184" s="124"/>
      <c r="I184" s="124"/>
      <c r="J184" s="124"/>
      <c r="K184" s="124"/>
      <c r="L184" s="124"/>
      <c r="M184" s="124"/>
      <c r="N184" s="124"/>
      <c r="O184" s="124"/>
      <c r="P184" s="124"/>
      <c r="Q184" s="124"/>
      <c r="R184" s="124"/>
      <c r="S184" s="124"/>
    </row>
    <row r="185" spans="1:19">
      <c r="A185" s="101"/>
      <c r="B185" s="102"/>
      <c r="C185" s="103"/>
      <c r="D185" s="108"/>
      <c r="E185" s="99"/>
      <c r="F185" s="99"/>
      <c r="G185" s="124"/>
      <c r="H185" s="124"/>
      <c r="I185" s="124"/>
      <c r="J185" s="124"/>
      <c r="K185" s="124"/>
      <c r="L185" s="124"/>
      <c r="M185" s="124"/>
      <c r="N185" s="124"/>
      <c r="O185" s="124"/>
      <c r="P185" s="124"/>
      <c r="Q185" s="124"/>
      <c r="R185" s="124"/>
      <c r="S185" s="124"/>
    </row>
    <row r="186" spans="1:19">
      <c r="A186" s="101"/>
      <c r="B186" s="102"/>
      <c r="C186" s="103"/>
      <c r="D186" s="108"/>
      <c r="E186" s="99"/>
      <c r="F186" s="99"/>
      <c r="G186" s="124"/>
      <c r="H186" s="124"/>
      <c r="I186" s="124"/>
      <c r="J186" s="124"/>
      <c r="K186" s="124"/>
      <c r="L186" s="124"/>
      <c r="M186" s="124"/>
      <c r="N186" s="124"/>
      <c r="O186" s="124"/>
      <c r="P186" s="124"/>
      <c r="Q186" s="124"/>
      <c r="R186" s="124"/>
      <c r="S186" s="124"/>
    </row>
    <row r="187" spans="1:19">
      <c r="A187" s="101"/>
      <c r="B187" s="102"/>
      <c r="C187" s="103"/>
      <c r="D187" s="108"/>
      <c r="E187" s="99"/>
      <c r="F187" s="99"/>
      <c r="G187" s="124"/>
      <c r="H187" s="124"/>
      <c r="I187" s="124"/>
      <c r="J187" s="124"/>
      <c r="K187" s="124"/>
      <c r="L187" s="124"/>
      <c r="M187" s="124"/>
      <c r="N187" s="124"/>
      <c r="O187" s="124"/>
      <c r="P187" s="124"/>
      <c r="Q187" s="124"/>
      <c r="R187" s="124"/>
      <c r="S187" s="124"/>
    </row>
    <row r="188" spans="1:19">
      <c r="A188" s="101"/>
      <c r="B188" s="102"/>
      <c r="C188" s="103"/>
      <c r="D188" s="108"/>
      <c r="E188" s="99"/>
      <c r="F188" s="99"/>
      <c r="G188" s="124"/>
      <c r="H188" s="124"/>
      <c r="I188" s="124"/>
      <c r="J188" s="124"/>
      <c r="K188" s="124"/>
      <c r="L188" s="124"/>
      <c r="M188" s="124"/>
      <c r="N188" s="124"/>
      <c r="O188" s="124"/>
      <c r="P188" s="124"/>
      <c r="Q188" s="124"/>
      <c r="R188" s="124"/>
      <c r="S188" s="124"/>
    </row>
    <row r="189" spans="1:19">
      <c r="A189" s="101"/>
      <c r="B189" s="102"/>
      <c r="C189" s="103"/>
      <c r="D189" s="108"/>
      <c r="E189" s="99"/>
      <c r="F189" s="99"/>
      <c r="G189" s="124"/>
      <c r="H189" s="124"/>
      <c r="I189" s="124"/>
      <c r="J189" s="124"/>
      <c r="K189" s="124"/>
      <c r="L189" s="124"/>
      <c r="M189" s="124"/>
      <c r="N189" s="124"/>
      <c r="O189" s="124"/>
      <c r="P189" s="124"/>
      <c r="Q189" s="124"/>
      <c r="R189" s="124"/>
      <c r="S189" s="124"/>
    </row>
    <row r="190" spans="1:19">
      <c r="A190" s="101"/>
      <c r="B190" s="102"/>
      <c r="C190" s="103"/>
      <c r="D190" s="108"/>
      <c r="E190" s="99"/>
      <c r="F190" s="99"/>
      <c r="G190" s="124"/>
      <c r="H190" s="124"/>
      <c r="I190" s="124"/>
      <c r="J190" s="124"/>
      <c r="K190" s="124"/>
      <c r="L190" s="124"/>
      <c r="M190" s="124"/>
      <c r="N190" s="124"/>
      <c r="O190" s="124"/>
      <c r="P190" s="124"/>
      <c r="Q190" s="124"/>
      <c r="R190" s="124"/>
      <c r="S190" s="124"/>
    </row>
    <row r="191" spans="1:19">
      <c r="A191" s="101"/>
      <c r="B191" s="102"/>
      <c r="C191" s="103"/>
      <c r="D191" s="108"/>
      <c r="E191" s="99"/>
      <c r="F191" s="99"/>
      <c r="G191" s="124"/>
      <c r="H191" s="124"/>
      <c r="I191" s="124"/>
      <c r="J191" s="124"/>
      <c r="K191" s="124"/>
      <c r="L191" s="124"/>
      <c r="M191" s="124"/>
      <c r="N191" s="124"/>
      <c r="O191" s="124"/>
      <c r="P191" s="124"/>
      <c r="Q191" s="124"/>
      <c r="R191" s="124"/>
      <c r="S191" s="124"/>
    </row>
    <row r="192" spans="1:19">
      <c r="A192" s="101"/>
      <c r="B192" s="102"/>
      <c r="C192" s="103"/>
      <c r="D192" s="108"/>
      <c r="E192" s="99"/>
      <c r="F192" s="99"/>
      <c r="G192" s="124"/>
      <c r="H192" s="124"/>
      <c r="I192" s="124"/>
      <c r="J192" s="124"/>
      <c r="K192" s="124"/>
      <c r="L192" s="124"/>
      <c r="M192" s="124"/>
      <c r="N192" s="124"/>
      <c r="O192" s="124"/>
      <c r="P192" s="124"/>
      <c r="Q192" s="124"/>
      <c r="R192" s="124"/>
      <c r="S192" s="124"/>
    </row>
    <row r="193" spans="1:19">
      <c r="A193" s="101"/>
      <c r="B193" s="102"/>
      <c r="C193" s="103"/>
      <c r="D193" s="108"/>
      <c r="E193" s="99"/>
      <c r="F193" s="99"/>
      <c r="G193" s="124"/>
      <c r="H193" s="124"/>
      <c r="I193" s="124"/>
      <c r="J193" s="124"/>
      <c r="K193" s="124"/>
      <c r="L193" s="124"/>
      <c r="M193" s="124"/>
      <c r="N193" s="124"/>
      <c r="O193" s="124"/>
      <c r="P193" s="124"/>
      <c r="Q193" s="124"/>
      <c r="R193" s="124"/>
      <c r="S193" s="124"/>
    </row>
    <row r="194" spans="1:19">
      <c r="A194" s="101"/>
      <c r="B194" s="102"/>
      <c r="C194" s="103"/>
      <c r="D194" s="108"/>
      <c r="E194" s="99"/>
      <c r="F194" s="99"/>
      <c r="G194" s="124"/>
      <c r="H194" s="124"/>
      <c r="I194" s="124"/>
      <c r="J194" s="124"/>
      <c r="K194" s="124"/>
      <c r="L194" s="124"/>
      <c r="M194" s="124"/>
      <c r="N194" s="124"/>
      <c r="O194" s="124"/>
      <c r="P194" s="124"/>
      <c r="Q194" s="124"/>
      <c r="R194" s="124"/>
      <c r="S194" s="124"/>
    </row>
    <row r="195" spans="1:19">
      <c r="A195" s="101"/>
      <c r="B195" s="102"/>
      <c r="C195" s="103"/>
      <c r="D195" s="108"/>
      <c r="E195" s="99"/>
      <c r="F195" s="99"/>
      <c r="G195" s="124"/>
      <c r="H195" s="124"/>
      <c r="I195" s="124"/>
      <c r="J195" s="124"/>
      <c r="K195" s="124"/>
      <c r="L195" s="124"/>
      <c r="M195" s="124"/>
      <c r="N195" s="124"/>
      <c r="O195" s="124"/>
      <c r="P195" s="124"/>
      <c r="Q195" s="124"/>
      <c r="R195" s="124"/>
      <c r="S195" s="124"/>
    </row>
    <row r="196" spans="1:19">
      <c r="A196" s="101"/>
      <c r="B196" s="102"/>
      <c r="C196" s="103"/>
      <c r="D196" s="108"/>
      <c r="E196" s="99"/>
      <c r="F196" s="99"/>
      <c r="G196" s="124"/>
      <c r="H196" s="124"/>
      <c r="I196" s="124"/>
      <c r="J196" s="124"/>
      <c r="K196" s="124"/>
      <c r="L196" s="124"/>
      <c r="M196" s="124"/>
      <c r="N196" s="124"/>
      <c r="O196" s="124"/>
      <c r="P196" s="124"/>
      <c r="Q196" s="124"/>
      <c r="R196" s="124"/>
      <c r="S196" s="124"/>
    </row>
    <row r="197" spans="1:19">
      <c r="A197" s="101"/>
      <c r="B197" s="102"/>
      <c r="C197" s="103"/>
      <c r="D197" s="108"/>
      <c r="E197" s="99"/>
      <c r="F197" s="99"/>
      <c r="G197" s="124"/>
      <c r="H197" s="124"/>
      <c r="I197" s="124"/>
      <c r="J197" s="124"/>
      <c r="K197" s="124"/>
      <c r="L197" s="124"/>
      <c r="M197" s="124"/>
      <c r="N197" s="124"/>
      <c r="O197" s="124"/>
      <c r="P197" s="124"/>
      <c r="Q197" s="124"/>
      <c r="R197" s="124"/>
      <c r="S197" s="124"/>
    </row>
    <row r="198" spans="1:19">
      <c r="A198" s="101"/>
      <c r="B198" s="102"/>
      <c r="C198" s="103"/>
      <c r="D198" s="108"/>
      <c r="E198" s="99"/>
      <c r="F198" s="99"/>
      <c r="G198" s="124"/>
      <c r="H198" s="124"/>
      <c r="I198" s="124"/>
      <c r="J198" s="124"/>
      <c r="K198" s="124"/>
      <c r="L198" s="124"/>
      <c r="M198" s="124"/>
      <c r="N198" s="124"/>
      <c r="O198" s="124"/>
      <c r="P198" s="124"/>
      <c r="Q198" s="124"/>
      <c r="R198" s="124"/>
      <c r="S198" s="124"/>
    </row>
    <row r="199" spans="1:19">
      <c r="A199" s="101"/>
      <c r="B199" s="102"/>
      <c r="C199" s="103"/>
      <c r="D199" s="108"/>
      <c r="E199" s="99"/>
      <c r="F199" s="99"/>
      <c r="G199" s="124"/>
      <c r="H199" s="124"/>
      <c r="I199" s="124"/>
      <c r="J199" s="124"/>
      <c r="K199" s="124"/>
      <c r="L199" s="124"/>
      <c r="M199" s="124"/>
      <c r="N199" s="124"/>
      <c r="O199" s="124"/>
      <c r="P199" s="124"/>
      <c r="Q199" s="124"/>
      <c r="R199" s="124"/>
      <c r="S199" s="124"/>
    </row>
    <row r="200" spans="1:19">
      <c r="A200" s="101"/>
      <c r="B200" s="102"/>
      <c r="C200" s="103"/>
      <c r="D200" s="108"/>
      <c r="E200" s="99"/>
      <c r="F200" s="99"/>
      <c r="G200" s="124"/>
      <c r="H200" s="124"/>
      <c r="I200" s="124"/>
      <c r="J200" s="124"/>
      <c r="K200" s="124"/>
      <c r="L200" s="124"/>
      <c r="M200" s="124"/>
      <c r="N200" s="124"/>
      <c r="O200" s="124"/>
      <c r="P200" s="124"/>
      <c r="Q200" s="124"/>
      <c r="R200" s="124"/>
      <c r="S200" s="124"/>
    </row>
    <row r="201" spans="1:19">
      <c r="A201" s="101"/>
      <c r="B201" s="102"/>
      <c r="C201" s="103"/>
      <c r="D201" s="108"/>
      <c r="E201" s="99"/>
      <c r="F201" s="99"/>
      <c r="G201" s="124"/>
      <c r="H201" s="124"/>
      <c r="I201" s="124"/>
      <c r="J201" s="124"/>
      <c r="K201" s="124"/>
      <c r="L201" s="124"/>
      <c r="M201" s="124"/>
      <c r="N201" s="124"/>
      <c r="O201" s="124"/>
      <c r="P201" s="124"/>
      <c r="Q201" s="124"/>
      <c r="R201" s="124"/>
      <c r="S201" s="124"/>
    </row>
    <row r="202" spans="1:19">
      <c r="A202" s="101"/>
      <c r="B202" s="102"/>
      <c r="C202" s="103"/>
      <c r="D202" s="108"/>
      <c r="E202" s="99"/>
      <c r="F202" s="99"/>
      <c r="G202" s="124"/>
      <c r="H202" s="124"/>
      <c r="I202" s="124"/>
      <c r="J202" s="124"/>
      <c r="K202" s="124"/>
      <c r="L202" s="124"/>
      <c r="M202" s="124"/>
      <c r="N202" s="124"/>
      <c r="O202" s="124"/>
      <c r="P202" s="124"/>
      <c r="Q202" s="124"/>
      <c r="R202" s="124"/>
      <c r="S202" s="124"/>
    </row>
    <row r="203" spans="1:19">
      <c r="A203" s="101"/>
      <c r="B203" s="102"/>
      <c r="C203" s="103"/>
      <c r="D203" s="108"/>
      <c r="E203" s="99"/>
      <c r="F203" s="99"/>
      <c r="G203" s="124"/>
      <c r="H203" s="124"/>
      <c r="I203" s="124"/>
      <c r="J203" s="124"/>
      <c r="K203" s="124"/>
      <c r="L203" s="124"/>
      <c r="M203" s="124"/>
      <c r="N203" s="124"/>
      <c r="O203" s="124"/>
      <c r="P203" s="124"/>
      <c r="Q203" s="124"/>
      <c r="R203" s="124"/>
      <c r="S203" s="124"/>
    </row>
    <row r="204" spans="1:19">
      <c r="A204" s="101"/>
      <c r="B204" s="102"/>
      <c r="C204" s="103"/>
      <c r="D204" s="108"/>
      <c r="E204" s="99"/>
      <c r="F204" s="99"/>
      <c r="G204" s="124"/>
      <c r="H204" s="124"/>
      <c r="I204" s="124"/>
      <c r="J204" s="124"/>
      <c r="K204" s="124"/>
      <c r="L204" s="124"/>
      <c r="M204" s="124"/>
      <c r="N204" s="124"/>
      <c r="O204" s="124"/>
      <c r="P204" s="124"/>
      <c r="Q204" s="124"/>
      <c r="R204" s="124"/>
      <c r="S204" s="124"/>
    </row>
    <row r="205" spans="1:19">
      <c r="A205" s="101"/>
      <c r="B205" s="102"/>
      <c r="C205" s="103"/>
      <c r="D205" s="108"/>
      <c r="E205" s="99"/>
      <c r="F205" s="99"/>
      <c r="G205" s="124"/>
      <c r="H205" s="124"/>
      <c r="I205" s="124"/>
      <c r="J205" s="124"/>
      <c r="K205" s="124"/>
      <c r="L205" s="124"/>
      <c r="M205" s="124"/>
      <c r="N205" s="124"/>
      <c r="O205" s="124"/>
      <c r="P205" s="124"/>
      <c r="Q205" s="124"/>
      <c r="R205" s="124"/>
      <c r="S205" s="124"/>
    </row>
    <row r="206" spans="1:19">
      <c r="A206" s="101"/>
      <c r="B206" s="102"/>
      <c r="C206" s="103"/>
      <c r="D206" s="108"/>
      <c r="E206" s="99"/>
      <c r="F206" s="99"/>
      <c r="G206" s="124"/>
      <c r="H206" s="124"/>
      <c r="I206" s="124"/>
      <c r="J206" s="124"/>
      <c r="K206" s="124"/>
      <c r="L206" s="124"/>
      <c r="M206" s="124"/>
      <c r="N206" s="124"/>
      <c r="O206" s="124"/>
      <c r="P206" s="124"/>
      <c r="Q206" s="124"/>
      <c r="R206" s="124"/>
      <c r="S206" s="124"/>
    </row>
    <row r="207" spans="1:19">
      <c r="A207" s="101"/>
      <c r="B207" s="102"/>
      <c r="C207" s="103"/>
      <c r="D207" s="108"/>
      <c r="E207" s="99"/>
      <c r="F207" s="99"/>
      <c r="G207" s="124"/>
      <c r="H207" s="124"/>
      <c r="I207" s="124"/>
      <c r="J207" s="124"/>
      <c r="K207" s="124"/>
      <c r="L207" s="124"/>
      <c r="M207" s="124"/>
      <c r="N207" s="124"/>
      <c r="O207" s="124"/>
      <c r="P207" s="124"/>
      <c r="Q207" s="124"/>
      <c r="R207" s="124"/>
      <c r="S207" s="124"/>
    </row>
    <row r="208" spans="1:19">
      <c r="A208" s="101"/>
      <c r="B208" s="102"/>
      <c r="C208" s="103"/>
      <c r="D208" s="108"/>
      <c r="E208" s="99"/>
      <c r="F208" s="99"/>
      <c r="G208" s="124"/>
      <c r="H208" s="124"/>
      <c r="I208" s="124"/>
      <c r="J208" s="124"/>
      <c r="K208" s="124"/>
      <c r="L208" s="124"/>
      <c r="M208" s="124"/>
      <c r="N208" s="124"/>
      <c r="O208" s="124"/>
      <c r="P208" s="124"/>
      <c r="Q208" s="124"/>
      <c r="R208" s="124"/>
      <c r="S208" s="124"/>
    </row>
    <row r="209" spans="1:19">
      <c r="A209" s="101"/>
      <c r="B209" s="102"/>
      <c r="C209" s="103"/>
      <c r="D209" s="108"/>
      <c r="E209" s="99"/>
      <c r="F209" s="99"/>
      <c r="G209" s="124"/>
      <c r="H209" s="124"/>
      <c r="I209" s="124"/>
      <c r="J209" s="124"/>
      <c r="K209" s="124"/>
      <c r="L209" s="124"/>
      <c r="M209" s="124"/>
      <c r="N209" s="124"/>
      <c r="O209" s="124"/>
      <c r="P209" s="124"/>
      <c r="Q209" s="124"/>
      <c r="R209" s="124"/>
      <c r="S209" s="124"/>
    </row>
    <row r="210" spans="1:19">
      <c r="A210" s="101"/>
      <c r="B210" s="102"/>
      <c r="C210" s="103"/>
      <c r="D210" s="108"/>
      <c r="E210" s="99"/>
      <c r="F210" s="99"/>
      <c r="G210" s="124"/>
      <c r="H210" s="124"/>
      <c r="I210" s="124"/>
      <c r="J210" s="124"/>
      <c r="K210" s="124"/>
      <c r="L210" s="124"/>
      <c r="M210" s="124"/>
      <c r="N210" s="124"/>
      <c r="O210" s="124"/>
      <c r="P210" s="124"/>
      <c r="Q210" s="124"/>
      <c r="R210" s="124"/>
      <c r="S210" s="124"/>
    </row>
    <row r="211" spans="1:19">
      <c r="A211" s="101"/>
      <c r="B211" s="102"/>
      <c r="C211" s="103"/>
      <c r="D211" s="108"/>
      <c r="E211" s="99"/>
      <c r="F211" s="99"/>
      <c r="G211" s="124"/>
      <c r="H211" s="124"/>
      <c r="I211" s="124"/>
      <c r="J211" s="124"/>
      <c r="K211" s="124"/>
      <c r="L211" s="124"/>
      <c r="M211" s="124"/>
      <c r="N211" s="124"/>
      <c r="O211" s="124"/>
      <c r="P211" s="124"/>
      <c r="Q211" s="124"/>
      <c r="R211" s="124"/>
      <c r="S211" s="124"/>
    </row>
    <row r="212" spans="1:19">
      <c r="A212" s="101"/>
      <c r="B212" s="102"/>
      <c r="C212" s="103"/>
      <c r="D212" s="108"/>
      <c r="E212" s="99"/>
      <c r="F212" s="99"/>
      <c r="G212" s="124"/>
      <c r="H212" s="124"/>
      <c r="I212" s="124"/>
      <c r="J212" s="124"/>
      <c r="K212" s="124"/>
      <c r="L212" s="124"/>
      <c r="M212" s="124"/>
      <c r="N212" s="124"/>
      <c r="O212" s="124"/>
      <c r="P212" s="124"/>
      <c r="Q212" s="124"/>
      <c r="R212" s="124"/>
      <c r="S212" s="124"/>
    </row>
    <row r="213" spans="1:19">
      <c r="A213" s="101"/>
      <c r="B213" s="102"/>
      <c r="C213" s="103"/>
      <c r="D213" s="108"/>
      <c r="E213" s="99"/>
      <c r="F213" s="99"/>
      <c r="G213" s="124"/>
      <c r="H213" s="124"/>
      <c r="I213" s="124"/>
      <c r="J213" s="124"/>
      <c r="K213" s="124"/>
      <c r="L213" s="124"/>
      <c r="M213" s="124"/>
      <c r="N213" s="124"/>
      <c r="O213" s="124"/>
      <c r="P213" s="124"/>
      <c r="Q213" s="124"/>
      <c r="R213" s="124"/>
      <c r="S213" s="124"/>
    </row>
    <row r="214" spans="1:19">
      <c r="A214" s="101"/>
      <c r="B214" s="102"/>
      <c r="C214" s="103"/>
      <c r="D214" s="108"/>
      <c r="E214" s="99"/>
      <c r="F214" s="99"/>
      <c r="G214" s="124"/>
      <c r="H214" s="124"/>
      <c r="I214" s="124"/>
      <c r="J214" s="124"/>
      <c r="K214" s="124"/>
      <c r="L214" s="124"/>
      <c r="M214" s="124"/>
      <c r="N214" s="124"/>
      <c r="O214" s="124"/>
      <c r="P214" s="124"/>
      <c r="Q214" s="124"/>
      <c r="R214" s="124"/>
      <c r="S214" s="124"/>
    </row>
    <row r="215" spans="1:19">
      <c r="A215" s="101"/>
      <c r="B215" s="102"/>
      <c r="C215" s="103"/>
      <c r="D215" s="108"/>
      <c r="E215" s="99"/>
      <c r="F215" s="99"/>
      <c r="G215" s="124"/>
      <c r="H215" s="124"/>
      <c r="I215" s="124"/>
      <c r="J215" s="124"/>
      <c r="K215" s="124"/>
      <c r="L215" s="124"/>
      <c r="M215" s="124"/>
      <c r="N215" s="124"/>
      <c r="O215" s="124"/>
      <c r="P215" s="124"/>
      <c r="Q215" s="124"/>
      <c r="R215" s="124"/>
      <c r="S215" s="124"/>
    </row>
    <row r="216" spans="1:19">
      <c r="A216" s="101"/>
      <c r="B216" s="102"/>
      <c r="C216" s="103"/>
      <c r="D216" s="108"/>
      <c r="E216" s="99"/>
      <c r="F216" s="99"/>
      <c r="G216" s="124"/>
      <c r="H216" s="124"/>
      <c r="I216" s="124"/>
      <c r="J216" s="124"/>
      <c r="K216" s="124"/>
      <c r="L216" s="124"/>
      <c r="M216" s="124"/>
      <c r="N216" s="124"/>
      <c r="O216" s="124"/>
      <c r="P216" s="124"/>
      <c r="Q216" s="124"/>
      <c r="R216" s="124"/>
      <c r="S216" s="124"/>
    </row>
    <row r="217" spans="1:19">
      <c r="A217" s="101"/>
      <c r="B217" s="102"/>
      <c r="C217" s="103"/>
      <c r="D217" s="108"/>
      <c r="E217" s="99"/>
      <c r="F217" s="99"/>
      <c r="G217" s="124"/>
      <c r="H217" s="124"/>
      <c r="I217" s="124"/>
      <c r="J217" s="124"/>
      <c r="K217" s="124"/>
      <c r="L217" s="124"/>
      <c r="M217" s="124"/>
      <c r="N217" s="124"/>
      <c r="O217" s="124"/>
      <c r="P217" s="124"/>
      <c r="Q217" s="124"/>
      <c r="R217" s="124"/>
      <c r="S217" s="124"/>
    </row>
    <row r="218" spans="1:19">
      <c r="A218" s="101"/>
      <c r="B218" s="102"/>
      <c r="C218" s="103"/>
      <c r="D218" s="108"/>
      <c r="E218" s="99"/>
      <c r="F218" s="99"/>
      <c r="G218" s="124"/>
      <c r="H218" s="124"/>
      <c r="I218" s="124"/>
      <c r="J218" s="124"/>
      <c r="K218" s="124"/>
      <c r="L218" s="124"/>
      <c r="M218" s="124"/>
      <c r="N218" s="124"/>
      <c r="O218" s="124"/>
      <c r="P218" s="124"/>
      <c r="Q218" s="124"/>
      <c r="R218" s="124"/>
      <c r="S218" s="124"/>
    </row>
    <row r="219" spans="1:19">
      <c r="A219" s="101"/>
      <c r="B219" s="102"/>
      <c r="C219" s="103"/>
      <c r="D219" s="108"/>
      <c r="E219" s="99"/>
      <c r="F219" s="99"/>
      <c r="G219" s="124"/>
      <c r="H219" s="124"/>
      <c r="I219" s="124"/>
      <c r="J219" s="124"/>
      <c r="K219" s="124"/>
      <c r="L219" s="124"/>
      <c r="M219" s="124"/>
      <c r="N219" s="124"/>
      <c r="O219" s="124"/>
      <c r="P219" s="124"/>
      <c r="Q219" s="124"/>
      <c r="R219" s="124"/>
      <c r="S219" s="124"/>
    </row>
    <row r="220" spans="1:19">
      <c r="A220" s="101"/>
      <c r="B220" s="102"/>
      <c r="C220" s="103"/>
      <c r="D220" s="108"/>
      <c r="E220" s="99"/>
      <c r="F220" s="99"/>
      <c r="G220" s="124"/>
      <c r="H220" s="124"/>
      <c r="I220" s="124"/>
      <c r="J220" s="124"/>
      <c r="K220" s="124"/>
      <c r="L220" s="124"/>
      <c r="M220" s="124"/>
      <c r="N220" s="124"/>
      <c r="O220" s="124"/>
      <c r="P220" s="124"/>
      <c r="Q220" s="124"/>
      <c r="R220" s="124"/>
      <c r="S220" s="124"/>
    </row>
    <row r="221" spans="1:19">
      <c r="A221" s="101"/>
      <c r="B221" s="102"/>
      <c r="C221" s="103"/>
      <c r="D221" s="108"/>
      <c r="E221" s="99"/>
      <c r="F221" s="99"/>
      <c r="G221" s="124"/>
      <c r="H221" s="124"/>
      <c r="I221" s="124"/>
      <c r="J221" s="124"/>
      <c r="K221" s="124"/>
      <c r="L221" s="124"/>
      <c r="M221" s="124"/>
      <c r="N221" s="124"/>
      <c r="O221" s="124"/>
      <c r="P221" s="124"/>
      <c r="Q221" s="124"/>
      <c r="R221" s="124"/>
      <c r="S221" s="124"/>
    </row>
    <row r="222" spans="1:19">
      <c r="A222" s="101"/>
      <c r="B222" s="102"/>
      <c r="C222" s="103"/>
      <c r="D222" s="108"/>
      <c r="E222" s="99"/>
      <c r="F222" s="99"/>
      <c r="G222" s="124"/>
      <c r="H222" s="124"/>
      <c r="I222" s="124"/>
      <c r="J222" s="124"/>
      <c r="K222" s="124"/>
      <c r="L222" s="124"/>
      <c r="M222" s="124"/>
      <c r="N222" s="124"/>
      <c r="O222" s="124"/>
      <c r="P222" s="124"/>
      <c r="Q222" s="124"/>
      <c r="R222" s="124"/>
      <c r="S222" s="124"/>
    </row>
    <row r="223" spans="1:19">
      <c r="A223" s="101"/>
      <c r="B223" s="102"/>
      <c r="C223" s="103"/>
      <c r="D223" s="108"/>
      <c r="E223" s="99"/>
      <c r="F223" s="99"/>
      <c r="G223" s="124"/>
      <c r="H223" s="124"/>
      <c r="I223" s="124"/>
      <c r="J223" s="124"/>
      <c r="K223" s="124"/>
      <c r="L223" s="124"/>
      <c r="M223" s="124"/>
      <c r="N223" s="124"/>
      <c r="O223" s="124"/>
      <c r="P223" s="124"/>
      <c r="Q223" s="124"/>
      <c r="R223" s="124"/>
      <c r="S223" s="124"/>
    </row>
    <row r="224" spans="1:19">
      <c r="A224" s="101"/>
      <c r="B224" s="102"/>
      <c r="C224" s="103"/>
      <c r="D224" s="108"/>
      <c r="E224" s="99"/>
      <c r="F224" s="99"/>
      <c r="G224" s="124"/>
      <c r="H224" s="124"/>
      <c r="I224" s="124"/>
      <c r="J224" s="124"/>
      <c r="K224" s="124"/>
      <c r="L224" s="124"/>
      <c r="M224" s="124"/>
      <c r="N224" s="124"/>
      <c r="O224" s="124"/>
      <c r="P224" s="124"/>
      <c r="Q224" s="124"/>
      <c r="R224" s="124"/>
      <c r="S224" s="124"/>
    </row>
    <row r="225" spans="1:19">
      <c r="A225" s="101"/>
      <c r="B225" s="102"/>
      <c r="C225" s="103"/>
      <c r="D225" s="108"/>
      <c r="E225" s="99"/>
      <c r="F225" s="99"/>
      <c r="G225" s="124"/>
      <c r="H225" s="124"/>
      <c r="I225" s="124"/>
      <c r="J225" s="124"/>
      <c r="K225" s="124"/>
      <c r="L225" s="124"/>
      <c r="M225" s="124"/>
      <c r="N225" s="124"/>
      <c r="O225" s="124"/>
      <c r="P225" s="124"/>
      <c r="Q225" s="124"/>
      <c r="R225" s="124"/>
      <c r="S225" s="124"/>
    </row>
    <row r="226" spans="1:19">
      <c r="A226" s="101"/>
      <c r="B226" s="102"/>
      <c r="C226" s="103"/>
      <c r="D226" s="108"/>
      <c r="E226" s="99"/>
      <c r="F226" s="99"/>
      <c r="G226" s="124"/>
      <c r="H226" s="124"/>
      <c r="I226" s="124"/>
      <c r="J226" s="124"/>
      <c r="K226" s="124"/>
      <c r="L226" s="124"/>
      <c r="M226" s="124"/>
      <c r="N226" s="124"/>
      <c r="O226" s="124"/>
      <c r="P226" s="124"/>
      <c r="Q226" s="124"/>
      <c r="R226" s="124"/>
      <c r="S226" s="124"/>
    </row>
    <row r="227" spans="1:19">
      <c r="A227" s="101"/>
      <c r="B227" s="102"/>
      <c r="C227" s="103"/>
      <c r="D227" s="108"/>
      <c r="E227" s="99"/>
      <c r="F227" s="99"/>
      <c r="G227" s="124"/>
      <c r="H227" s="124"/>
      <c r="I227" s="124"/>
      <c r="J227" s="124"/>
      <c r="K227" s="124"/>
      <c r="L227" s="124"/>
      <c r="M227" s="124"/>
      <c r="N227" s="124"/>
      <c r="O227" s="124"/>
      <c r="P227" s="124"/>
      <c r="Q227" s="124"/>
      <c r="R227" s="124"/>
      <c r="S227" s="124"/>
    </row>
    <row r="228" spans="1:19">
      <c r="A228" s="101"/>
      <c r="B228" s="102"/>
      <c r="C228" s="103"/>
      <c r="D228" s="108"/>
      <c r="E228" s="99"/>
      <c r="F228" s="99"/>
      <c r="G228" s="124"/>
      <c r="H228" s="124"/>
      <c r="I228" s="124"/>
      <c r="J228" s="124"/>
      <c r="K228" s="124"/>
      <c r="L228" s="124"/>
      <c r="M228" s="124"/>
      <c r="N228" s="124"/>
      <c r="O228" s="124"/>
      <c r="P228" s="124"/>
      <c r="Q228" s="124"/>
      <c r="R228" s="124"/>
      <c r="S228" s="124"/>
    </row>
    <row r="229" spans="1:19">
      <c r="A229" s="101"/>
      <c r="B229" s="102"/>
      <c r="C229" s="103"/>
      <c r="D229" s="108"/>
      <c r="E229" s="99"/>
      <c r="F229" s="99"/>
      <c r="G229" s="124"/>
      <c r="H229" s="124"/>
      <c r="I229" s="124"/>
      <c r="J229" s="124"/>
      <c r="K229" s="124"/>
      <c r="L229" s="124"/>
      <c r="M229" s="124"/>
      <c r="N229" s="124"/>
      <c r="O229" s="124"/>
      <c r="P229" s="124"/>
      <c r="Q229" s="124"/>
      <c r="R229" s="124"/>
      <c r="S229" s="124"/>
    </row>
    <row r="230" spans="1:19">
      <c r="A230" s="101"/>
      <c r="B230" s="102"/>
      <c r="C230" s="103"/>
      <c r="D230" s="108"/>
      <c r="E230" s="99"/>
      <c r="F230" s="99"/>
      <c r="G230" s="124"/>
      <c r="H230" s="124"/>
      <c r="I230" s="124"/>
      <c r="J230" s="124"/>
      <c r="K230" s="124"/>
      <c r="L230" s="124"/>
      <c r="M230" s="124"/>
      <c r="N230" s="124"/>
      <c r="O230" s="124"/>
      <c r="P230" s="124"/>
      <c r="Q230" s="124"/>
      <c r="R230" s="124"/>
      <c r="S230" s="124"/>
    </row>
    <row r="231" spans="1:19">
      <c r="A231" s="101"/>
      <c r="B231" s="102"/>
      <c r="C231" s="103"/>
      <c r="D231" s="108"/>
      <c r="E231" s="99"/>
      <c r="F231" s="99"/>
      <c r="G231" s="124"/>
      <c r="H231" s="124"/>
      <c r="I231" s="124"/>
      <c r="J231" s="124"/>
      <c r="K231" s="124"/>
      <c r="L231" s="124"/>
      <c r="M231" s="124"/>
      <c r="N231" s="124"/>
      <c r="O231" s="124"/>
      <c r="P231" s="124"/>
      <c r="Q231" s="124"/>
      <c r="R231" s="124"/>
      <c r="S231" s="124"/>
    </row>
    <row r="232" spans="1:19">
      <c r="A232" s="101"/>
      <c r="B232" s="102"/>
      <c r="C232" s="103"/>
      <c r="D232" s="108"/>
      <c r="E232" s="99"/>
      <c r="F232" s="99"/>
      <c r="G232" s="124"/>
      <c r="H232" s="124"/>
      <c r="I232" s="124"/>
      <c r="J232" s="124"/>
      <c r="K232" s="124"/>
      <c r="L232" s="124"/>
      <c r="M232" s="124"/>
      <c r="N232" s="124"/>
      <c r="O232" s="124"/>
      <c r="P232" s="124"/>
      <c r="Q232" s="124"/>
      <c r="R232" s="124"/>
      <c r="S232" s="124"/>
    </row>
    <row r="233" spans="1:19">
      <c r="A233" s="101"/>
      <c r="B233" s="102"/>
      <c r="C233" s="103"/>
      <c r="D233" s="108"/>
      <c r="E233" s="99"/>
      <c r="F233" s="99"/>
      <c r="G233" s="124"/>
      <c r="H233" s="124"/>
      <c r="I233" s="124"/>
      <c r="J233" s="124"/>
      <c r="K233" s="124"/>
      <c r="L233" s="124"/>
      <c r="M233" s="124"/>
      <c r="N233" s="124"/>
      <c r="O233" s="124"/>
      <c r="P233" s="124"/>
      <c r="Q233" s="124"/>
      <c r="R233" s="124"/>
      <c r="S233" s="124"/>
    </row>
    <row r="234" spans="1:19">
      <c r="A234" s="101"/>
      <c r="B234" s="102"/>
      <c r="C234" s="103"/>
      <c r="D234" s="108"/>
      <c r="E234" s="99"/>
      <c r="F234" s="99"/>
      <c r="G234" s="124"/>
      <c r="H234" s="124"/>
      <c r="I234" s="124"/>
      <c r="J234" s="124"/>
      <c r="K234" s="124"/>
      <c r="L234" s="124"/>
      <c r="M234" s="124"/>
      <c r="N234" s="124"/>
      <c r="O234" s="124"/>
      <c r="P234" s="124"/>
      <c r="Q234" s="124"/>
      <c r="R234" s="124"/>
      <c r="S234" s="124"/>
    </row>
    <row r="235" spans="1:19">
      <c r="A235" s="101"/>
      <c r="B235" s="102"/>
      <c r="C235" s="103"/>
      <c r="D235" s="108"/>
      <c r="E235" s="99"/>
      <c r="F235" s="99"/>
      <c r="G235" s="124"/>
      <c r="H235" s="124"/>
      <c r="I235" s="124"/>
      <c r="J235" s="124"/>
      <c r="K235" s="124"/>
      <c r="L235" s="124"/>
      <c r="M235" s="124"/>
      <c r="N235" s="124"/>
      <c r="O235" s="124"/>
      <c r="P235" s="124"/>
      <c r="Q235" s="124"/>
      <c r="R235" s="124"/>
      <c r="S235" s="124"/>
    </row>
    <row r="236" spans="1:19">
      <c r="A236" s="101"/>
      <c r="B236" s="102"/>
      <c r="C236" s="103"/>
      <c r="D236" s="108"/>
      <c r="E236" s="99"/>
      <c r="F236" s="99"/>
      <c r="G236" s="124"/>
      <c r="H236" s="124"/>
      <c r="I236" s="124"/>
      <c r="J236" s="124"/>
      <c r="K236" s="124"/>
      <c r="L236" s="124"/>
      <c r="M236" s="124"/>
      <c r="N236" s="124"/>
      <c r="O236" s="124"/>
      <c r="P236" s="124"/>
      <c r="Q236" s="124"/>
      <c r="R236" s="124"/>
      <c r="S236" s="124"/>
    </row>
    <row r="237" spans="1:19">
      <c r="A237" s="101"/>
      <c r="B237" s="102"/>
      <c r="C237" s="103"/>
      <c r="D237" s="108"/>
      <c r="E237" s="99"/>
      <c r="F237" s="99"/>
      <c r="G237" s="124"/>
      <c r="H237" s="124"/>
      <c r="I237" s="124"/>
      <c r="J237" s="124"/>
      <c r="K237" s="124"/>
      <c r="L237" s="124"/>
      <c r="M237" s="124"/>
      <c r="N237" s="124"/>
      <c r="O237" s="124"/>
      <c r="P237" s="124"/>
      <c r="Q237" s="124"/>
      <c r="R237" s="124"/>
      <c r="S237" s="124"/>
    </row>
    <row r="238" spans="1:19">
      <c r="A238" s="101"/>
      <c r="B238" s="102"/>
      <c r="C238" s="103"/>
      <c r="D238" s="108"/>
      <c r="E238" s="99"/>
      <c r="F238" s="99"/>
      <c r="G238" s="124"/>
      <c r="H238" s="124"/>
      <c r="I238" s="124"/>
      <c r="J238" s="124"/>
      <c r="K238" s="124"/>
      <c r="L238" s="124"/>
      <c r="M238" s="124"/>
      <c r="N238" s="124"/>
      <c r="O238" s="124"/>
      <c r="P238" s="124"/>
      <c r="Q238" s="124"/>
      <c r="R238" s="124"/>
      <c r="S238" s="124"/>
    </row>
    <row r="239" spans="1:19">
      <c r="A239" s="101"/>
      <c r="B239" s="102"/>
      <c r="C239" s="103"/>
      <c r="D239" s="108"/>
      <c r="E239" s="99"/>
      <c r="F239" s="99"/>
      <c r="G239" s="124"/>
      <c r="H239" s="124"/>
      <c r="I239" s="124"/>
      <c r="J239" s="124"/>
      <c r="K239" s="124"/>
      <c r="L239" s="124"/>
      <c r="M239" s="124"/>
      <c r="N239" s="124"/>
      <c r="O239" s="124"/>
      <c r="P239" s="124"/>
      <c r="Q239" s="124"/>
      <c r="R239" s="124"/>
      <c r="S239" s="124"/>
    </row>
    <row r="240" spans="1:19">
      <c r="A240" s="101"/>
      <c r="B240" s="102"/>
      <c r="C240" s="103"/>
      <c r="D240" s="108"/>
      <c r="E240" s="99"/>
      <c r="F240" s="99"/>
      <c r="G240" s="124"/>
      <c r="H240" s="124"/>
      <c r="I240" s="124"/>
      <c r="J240" s="124"/>
      <c r="K240" s="124"/>
      <c r="L240" s="124"/>
      <c r="M240" s="124"/>
      <c r="N240" s="124"/>
      <c r="O240" s="124"/>
      <c r="P240" s="124"/>
      <c r="Q240" s="124"/>
      <c r="R240" s="124"/>
      <c r="S240" s="124"/>
    </row>
    <row r="241" spans="1:19">
      <c r="A241" s="101"/>
      <c r="B241" s="102"/>
      <c r="C241" s="103"/>
      <c r="D241" s="108"/>
      <c r="E241" s="99"/>
      <c r="F241" s="99"/>
      <c r="G241" s="124"/>
      <c r="H241" s="124"/>
      <c r="I241" s="124"/>
      <c r="J241" s="124"/>
      <c r="K241" s="124"/>
      <c r="L241" s="124"/>
      <c r="M241" s="124"/>
      <c r="N241" s="124"/>
      <c r="O241" s="124"/>
      <c r="P241" s="124"/>
      <c r="Q241" s="124"/>
      <c r="R241" s="124"/>
      <c r="S241" s="124"/>
    </row>
    <row r="242" spans="1:19">
      <c r="A242" s="101"/>
      <c r="B242" s="102"/>
      <c r="C242" s="103"/>
      <c r="D242" s="108"/>
      <c r="E242" s="99"/>
      <c r="F242" s="99"/>
      <c r="G242" s="124"/>
      <c r="H242" s="124"/>
      <c r="I242" s="124"/>
      <c r="J242" s="124"/>
      <c r="K242" s="124"/>
      <c r="L242" s="124"/>
      <c r="M242" s="124"/>
      <c r="N242" s="124"/>
      <c r="O242" s="124"/>
      <c r="P242" s="124"/>
      <c r="Q242" s="124"/>
      <c r="R242" s="124"/>
      <c r="S242" s="124"/>
    </row>
    <row r="243" spans="1:19">
      <c r="A243" s="101"/>
      <c r="B243" s="102"/>
      <c r="C243" s="103"/>
      <c r="D243" s="108"/>
      <c r="E243" s="99"/>
      <c r="F243" s="99"/>
      <c r="G243" s="124"/>
      <c r="H243" s="124"/>
      <c r="I243" s="124"/>
      <c r="J243" s="124"/>
      <c r="K243" s="124"/>
      <c r="L243" s="124"/>
      <c r="M243" s="124"/>
      <c r="N243" s="124"/>
      <c r="O243" s="124"/>
      <c r="P243" s="124"/>
      <c r="Q243" s="124"/>
      <c r="R243" s="124"/>
      <c r="S243" s="124"/>
    </row>
    <row r="244" spans="1:19">
      <c r="A244" s="101"/>
      <c r="B244" s="102"/>
      <c r="C244" s="103"/>
      <c r="D244" s="108"/>
      <c r="E244" s="99"/>
      <c r="F244" s="99"/>
      <c r="G244" s="124"/>
      <c r="H244" s="124"/>
      <c r="I244" s="124"/>
      <c r="J244" s="124"/>
      <c r="K244" s="124"/>
      <c r="L244" s="124"/>
      <c r="M244" s="124"/>
      <c r="N244" s="124"/>
      <c r="O244" s="124"/>
      <c r="P244" s="124"/>
      <c r="Q244" s="124"/>
      <c r="R244" s="124"/>
      <c r="S244" s="124"/>
    </row>
    <row r="245" spans="1:19">
      <c r="A245" s="101"/>
      <c r="B245" s="102"/>
      <c r="C245" s="103"/>
      <c r="D245" s="108"/>
      <c r="E245" s="99"/>
      <c r="F245" s="99"/>
      <c r="G245" s="124"/>
      <c r="H245" s="124"/>
      <c r="I245" s="124"/>
      <c r="J245" s="124"/>
      <c r="K245" s="124"/>
      <c r="L245" s="124"/>
      <c r="M245" s="124"/>
      <c r="N245" s="124"/>
      <c r="O245" s="124"/>
      <c r="P245" s="124"/>
      <c r="Q245" s="124"/>
      <c r="R245" s="124"/>
      <c r="S245" s="124"/>
    </row>
    <row r="246" spans="1:19">
      <c r="A246" s="101"/>
      <c r="B246" s="102"/>
      <c r="C246" s="103"/>
      <c r="D246" s="108"/>
      <c r="E246" s="99"/>
      <c r="F246" s="99"/>
      <c r="G246" s="124"/>
      <c r="H246" s="124"/>
      <c r="I246" s="124"/>
      <c r="J246" s="124"/>
      <c r="K246" s="124"/>
      <c r="L246" s="124"/>
      <c r="M246" s="124"/>
      <c r="N246" s="124"/>
      <c r="O246" s="124"/>
      <c r="P246" s="124"/>
      <c r="Q246" s="124"/>
      <c r="R246" s="124"/>
      <c r="S246" s="124"/>
    </row>
    <row r="247" spans="1:19">
      <c r="A247" s="101"/>
      <c r="B247" s="102"/>
      <c r="C247" s="103"/>
      <c r="D247" s="108"/>
      <c r="E247" s="99"/>
      <c r="F247" s="99"/>
      <c r="G247" s="124"/>
      <c r="H247" s="124"/>
      <c r="I247" s="124"/>
      <c r="J247" s="124"/>
      <c r="K247" s="124"/>
      <c r="L247" s="124"/>
      <c r="M247" s="124"/>
      <c r="N247" s="124"/>
      <c r="O247" s="124"/>
      <c r="P247" s="124"/>
      <c r="Q247" s="124"/>
      <c r="R247" s="124"/>
      <c r="S247" s="124"/>
    </row>
    <row r="248" spans="1:19">
      <c r="A248" s="101"/>
      <c r="B248" s="102"/>
      <c r="C248" s="103"/>
      <c r="D248" s="108"/>
      <c r="E248" s="99"/>
      <c r="F248" s="99"/>
      <c r="G248" s="124"/>
      <c r="H248" s="124"/>
      <c r="I248" s="124"/>
      <c r="J248" s="124"/>
      <c r="K248" s="124"/>
      <c r="L248" s="124"/>
      <c r="M248" s="124"/>
      <c r="N248" s="124"/>
      <c r="O248" s="124"/>
      <c r="P248" s="124"/>
      <c r="Q248" s="124"/>
      <c r="R248" s="124"/>
      <c r="S248" s="124"/>
    </row>
    <row r="249" spans="1:19">
      <c r="A249" s="101"/>
      <c r="B249" s="102"/>
      <c r="C249" s="103"/>
      <c r="D249" s="108"/>
      <c r="E249" s="99"/>
      <c r="F249" s="99"/>
      <c r="G249" s="124"/>
      <c r="H249" s="124"/>
      <c r="I249" s="124"/>
      <c r="J249" s="124"/>
      <c r="K249" s="124"/>
      <c r="L249" s="124"/>
      <c r="M249" s="124"/>
      <c r="N249" s="124"/>
      <c r="O249" s="124"/>
      <c r="P249" s="124"/>
      <c r="Q249" s="124"/>
      <c r="R249" s="124"/>
      <c r="S249" s="124"/>
    </row>
    <row r="250" spans="1:19">
      <c r="A250" s="101"/>
      <c r="B250" s="102"/>
      <c r="C250" s="103"/>
      <c r="D250" s="108"/>
      <c r="E250" s="99"/>
      <c r="F250" s="99"/>
      <c r="G250" s="124"/>
      <c r="H250" s="124"/>
      <c r="I250" s="124"/>
      <c r="J250" s="124"/>
      <c r="K250" s="124"/>
      <c r="L250" s="124"/>
      <c r="M250" s="124"/>
      <c r="N250" s="124"/>
      <c r="O250" s="124"/>
      <c r="P250" s="124"/>
      <c r="Q250" s="124"/>
      <c r="R250" s="124"/>
      <c r="S250" s="124"/>
    </row>
    <row r="251" spans="1:19">
      <c r="A251" s="101"/>
      <c r="B251" s="102"/>
      <c r="C251" s="103"/>
      <c r="D251" s="108"/>
      <c r="E251" s="99"/>
      <c r="F251" s="99"/>
      <c r="G251" s="124"/>
      <c r="H251" s="124"/>
      <c r="I251" s="124"/>
      <c r="J251" s="124"/>
      <c r="K251" s="124"/>
      <c r="L251" s="124"/>
      <c r="M251" s="124"/>
      <c r="N251" s="124"/>
      <c r="O251" s="124"/>
      <c r="P251" s="124"/>
      <c r="Q251" s="124"/>
      <c r="R251" s="124"/>
      <c r="S251" s="124"/>
    </row>
    <row r="252" spans="1:19">
      <c r="A252" s="101"/>
      <c r="B252" s="102"/>
      <c r="C252" s="103"/>
      <c r="D252" s="108"/>
      <c r="E252" s="99"/>
      <c r="F252" s="99"/>
      <c r="G252" s="124"/>
      <c r="H252" s="124"/>
      <c r="I252" s="124"/>
      <c r="J252" s="124"/>
      <c r="K252" s="124"/>
      <c r="L252" s="124"/>
      <c r="M252" s="124"/>
      <c r="N252" s="124"/>
      <c r="O252" s="124"/>
      <c r="P252" s="124"/>
      <c r="Q252" s="124"/>
      <c r="R252" s="124"/>
      <c r="S252" s="124"/>
    </row>
    <row r="253" spans="1:19">
      <c r="A253" s="101"/>
      <c r="B253" s="102"/>
      <c r="C253" s="103"/>
      <c r="D253" s="108"/>
      <c r="E253" s="99"/>
      <c r="F253" s="99"/>
      <c r="G253" s="124"/>
      <c r="H253" s="124"/>
      <c r="I253" s="124"/>
      <c r="J253" s="124"/>
      <c r="K253" s="124"/>
      <c r="L253" s="124"/>
      <c r="M253" s="124"/>
      <c r="N253" s="124"/>
      <c r="O253" s="124"/>
      <c r="P253" s="124"/>
      <c r="Q253" s="124"/>
      <c r="R253" s="124"/>
      <c r="S253" s="124"/>
    </row>
    <row r="254" spans="1:19">
      <c r="A254" s="101"/>
      <c r="B254" s="102"/>
      <c r="C254" s="103"/>
      <c r="D254" s="108"/>
      <c r="E254" s="99"/>
      <c r="F254" s="99"/>
      <c r="G254" s="124"/>
      <c r="H254" s="124"/>
      <c r="I254" s="124"/>
      <c r="J254" s="124"/>
      <c r="K254" s="124"/>
      <c r="L254" s="124"/>
      <c r="M254" s="124"/>
      <c r="N254" s="124"/>
      <c r="O254" s="124"/>
      <c r="P254" s="124"/>
      <c r="Q254" s="124"/>
      <c r="R254" s="124"/>
      <c r="S254" s="124"/>
    </row>
    <row r="255" spans="1:19">
      <c r="A255" s="101"/>
      <c r="B255" s="102"/>
      <c r="C255" s="103"/>
      <c r="D255" s="108"/>
      <c r="E255" s="99"/>
      <c r="F255" s="99"/>
      <c r="G255" s="124"/>
      <c r="H255" s="124"/>
      <c r="I255" s="124"/>
      <c r="J255" s="124"/>
      <c r="K255" s="124"/>
      <c r="L255" s="124"/>
      <c r="M255" s="124"/>
      <c r="N255" s="124"/>
      <c r="O255" s="124"/>
      <c r="P255" s="124"/>
      <c r="Q255" s="124"/>
      <c r="R255" s="124"/>
      <c r="S255" s="124"/>
    </row>
    <row r="256" spans="1:19">
      <c r="A256" s="101"/>
      <c r="B256" s="102"/>
      <c r="C256" s="103"/>
      <c r="D256" s="108"/>
      <c r="E256" s="99"/>
      <c r="F256" s="99"/>
      <c r="G256" s="124"/>
      <c r="H256" s="124"/>
      <c r="I256" s="124"/>
      <c r="J256" s="124"/>
      <c r="K256" s="124"/>
      <c r="L256" s="124"/>
      <c r="M256" s="124"/>
      <c r="N256" s="124"/>
      <c r="O256" s="124"/>
      <c r="P256" s="124"/>
      <c r="Q256" s="124"/>
      <c r="R256" s="124"/>
      <c r="S256" s="124"/>
    </row>
    <row r="257" spans="1:19">
      <c r="A257" s="101"/>
      <c r="B257" s="102"/>
      <c r="C257" s="103"/>
      <c r="D257" s="108"/>
      <c r="E257" s="99"/>
      <c r="F257" s="99"/>
      <c r="G257" s="124"/>
      <c r="H257" s="124"/>
      <c r="I257" s="124"/>
      <c r="J257" s="124"/>
      <c r="K257" s="124"/>
      <c r="L257" s="124"/>
      <c r="M257" s="124"/>
      <c r="N257" s="124"/>
      <c r="O257" s="124"/>
      <c r="P257" s="124"/>
      <c r="Q257" s="124"/>
      <c r="R257" s="124"/>
      <c r="S257" s="124"/>
    </row>
    <row r="258" spans="1:19">
      <c r="A258" s="101"/>
      <c r="B258" s="102"/>
      <c r="C258" s="103"/>
      <c r="D258" s="108"/>
      <c r="E258" s="99"/>
      <c r="F258" s="99"/>
      <c r="G258" s="124"/>
      <c r="H258" s="124"/>
      <c r="I258" s="124"/>
      <c r="J258" s="124"/>
      <c r="K258" s="124"/>
      <c r="L258" s="124"/>
      <c r="M258" s="124"/>
      <c r="N258" s="124"/>
      <c r="O258" s="124"/>
      <c r="P258" s="124"/>
      <c r="Q258" s="124"/>
      <c r="R258" s="124"/>
      <c r="S258" s="124"/>
    </row>
    <row r="259" spans="1:19">
      <c r="A259" s="101"/>
      <c r="B259" s="102"/>
      <c r="C259" s="103"/>
      <c r="D259" s="108"/>
      <c r="E259" s="99"/>
      <c r="F259" s="99"/>
      <c r="G259" s="124"/>
      <c r="H259" s="124"/>
      <c r="I259" s="124"/>
      <c r="J259" s="124"/>
      <c r="K259" s="124"/>
      <c r="L259" s="124"/>
      <c r="M259" s="124"/>
      <c r="N259" s="124"/>
      <c r="O259" s="124"/>
      <c r="P259" s="124"/>
      <c r="Q259" s="124"/>
      <c r="R259" s="124"/>
      <c r="S259" s="124"/>
    </row>
    <row r="260" spans="1:19">
      <c r="A260" s="101"/>
      <c r="B260" s="102"/>
      <c r="C260" s="103"/>
      <c r="D260" s="108"/>
      <c r="E260" s="99"/>
      <c r="F260" s="99"/>
      <c r="G260" s="124"/>
      <c r="H260" s="124"/>
      <c r="I260" s="124"/>
      <c r="J260" s="124"/>
      <c r="K260" s="124"/>
      <c r="L260" s="124"/>
      <c r="M260" s="124"/>
      <c r="N260" s="124"/>
      <c r="O260" s="124"/>
      <c r="P260" s="124"/>
      <c r="Q260" s="124"/>
      <c r="R260" s="124"/>
      <c r="S260" s="124"/>
    </row>
    <row r="261" spans="1:19">
      <c r="A261" s="101"/>
      <c r="B261" s="102"/>
      <c r="C261" s="103"/>
      <c r="D261" s="108"/>
      <c r="E261" s="99"/>
      <c r="F261" s="99"/>
      <c r="G261" s="124"/>
      <c r="H261" s="124"/>
      <c r="I261" s="124"/>
      <c r="J261" s="124"/>
      <c r="K261" s="124"/>
      <c r="L261" s="124"/>
      <c r="M261" s="124"/>
      <c r="N261" s="124"/>
      <c r="O261" s="124"/>
      <c r="P261" s="124"/>
      <c r="Q261" s="124"/>
      <c r="R261" s="124"/>
      <c r="S261" s="124"/>
    </row>
    <row r="262" spans="1:19">
      <c r="A262" s="101"/>
      <c r="B262" s="102"/>
      <c r="C262" s="103"/>
      <c r="D262" s="108"/>
      <c r="E262" s="99"/>
      <c r="F262" s="99"/>
      <c r="G262" s="124"/>
      <c r="H262" s="124"/>
      <c r="I262" s="124"/>
      <c r="J262" s="124"/>
      <c r="K262" s="124"/>
      <c r="L262" s="124"/>
      <c r="M262" s="124"/>
      <c r="N262" s="124"/>
      <c r="O262" s="124"/>
      <c r="P262" s="124"/>
      <c r="Q262" s="124"/>
      <c r="R262" s="124"/>
      <c r="S262" s="124"/>
    </row>
    <row r="263" spans="1:19">
      <c r="A263" s="101"/>
      <c r="B263" s="102"/>
      <c r="C263" s="103"/>
      <c r="D263" s="108"/>
      <c r="E263" s="99"/>
      <c r="F263" s="99"/>
      <c r="G263" s="124"/>
      <c r="H263" s="124"/>
      <c r="I263" s="124"/>
      <c r="J263" s="124"/>
      <c r="K263" s="124"/>
      <c r="L263" s="124"/>
      <c r="M263" s="124"/>
      <c r="N263" s="124"/>
      <c r="O263" s="124"/>
      <c r="P263" s="124"/>
      <c r="Q263" s="124"/>
      <c r="R263" s="124"/>
      <c r="S263" s="124"/>
    </row>
    <row r="264" spans="1:19">
      <c r="A264" s="101"/>
      <c r="B264" s="102"/>
      <c r="C264" s="103"/>
      <c r="D264" s="108"/>
      <c r="E264" s="99"/>
      <c r="F264" s="99"/>
      <c r="G264" s="124"/>
      <c r="H264" s="124"/>
      <c r="I264" s="124"/>
      <c r="J264" s="124"/>
      <c r="K264" s="124"/>
      <c r="L264" s="124"/>
      <c r="M264" s="124"/>
      <c r="N264" s="124"/>
      <c r="O264" s="124"/>
      <c r="P264" s="124"/>
      <c r="Q264" s="124"/>
      <c r="R264" s="124"/>
      <c r="S264" s="124"/>
    </row>
    <row r="265" spans="1:19">
      <c r="A265" s="101"/>
      <c r="B265" s="102"/>
      <c r="C265" s="103"/>
      <c r="D265" s="108"/>
      <c r="E265" s="99"/>
      <c r="F265" s="99"/>
      <c r="G265" s="124"/>
      <c r="H265" s="124"/>
      <c r="I265" s="124"/>
      <c r="J265" s="124"/>
      <c r="K265" s="124"/>
      <c r="L265" s="124"/>
      <c r="M265" s="124"/>
      <c r="N265" s="124"/>
      <c r="O265" s="124"/>
      <c r="P265" s="124"/>
      <c r="Q265" s="124"/>
      <c r="R265" s="124"/>
      <c r="S265" s="124"/>
    </row>
    <row r="266" spans="1:19">
      <c r="A266" s="101"/>
      <c r="B266" s="102"/>
      <c r="C266" s="103"/>
      <c r="D266" s="108"/>
      <c r="E266" s="99"/>
      <c r="F266" s="99"/>
      <c r="G266" s="124"/>
      <c r="H266" s="124"/>
      <c r="I266" s="124"/>
      <c r="J266" s="124"/>
      <c r="K266" s="124"/>
      <c r="L266" s="124"/>
      <c r="M266" s="124"/>
      <c r="N266" s="124"/>
      <c r="O266" s="124"/>
      <c r="P266" s="124"/>
      <c r="Q266" s="124"/>
      <c r="R266" s="124"/>
      <c r="S266" s="124"/>
    </row>
    <row r="267" spans="1:19">
      <c r="A267" s="101"/>
      <c r="B267" s="102"/>
      <c r="C267" s="103"/>
      <c r="D267" s="108"/>
      <c r="E267" s="99"/>
      <c r="F267" s="99"/>
      <c r="G267" s="124"/>
      <c r="H267" s="124"/>
      <c r="I267" s="124"/>
      <c r="J267" s="124"/>
      <c r="K267" s="124"/>
      <c r="L267" s="124"/>
      <c r="M267" s="124"/>
      <c r="N267" s="124"/>
      <c r="O267" s="124"/>
      <c r="P267" s="124"/>
      <c r="Q267" s="124"/>
      <c r="R267" s="124"/>
      <c r="S267" s="124"/>
    </row>
    <row r="268" spans="1:19">
      <c r="A268" s="101"/>
      <c r="B268" s="102"/>
      <c r="C268" s="103"/>
      <c r="D268" s="108"/>
      <c r="E268" s="99"/>
      <c r="F268" s="99"/>
      <c r="G268" s="124"/>
      <c r="H268" s="124"/>
      <c r="I268" s="124"/>
      <c r="J268" s="124"/>
      <c r="K268" s="124"/>
      <c r="L268" s="124"/>
      <c r="M268" s="124"/>
      <c r="N268" s="124"/>
      <c r="O268" s="124"/>
      <c r="P268" s="124"/>
      <c r="Q268" s="124"/>
      <c r="R268" s="124"/>
      <c r="S268" s="124"/>
    </row>
    <row r="269" spans="1:19">
      <c r="A269" s="101"/>
      <c r="B269" s="102"/>
      <c r="C269" s="103"/>
      <c r="D269" s="108"/>
      <c r="E269" s="99"/>
      <c r="F269" s="99"/>
      <c r="G269" s="124"/>
      <c r="H269" s="124"/>
      <c r="I269" s="124"/>
      <c r="J269" s="124"/>
      <c r="K269" s="124"/>
      <c r="L269" s="124"/>
      <c r="M269" s="124"/>
      <c r="N269" s="124"/>
      <c r="O269" s="124"/>
      <c r="P269" s="124"/>
      <c r="Q269" s="124"/>
      <c r="R269" s="124"/>
      <c r="S269" s="124"/>
    </row>
    <row r="270" spans="1:19">
      <c r="A270" s="101"/>
      <c r="B270" s="102"/>
      <c r="C270" s="103"/>
      <c r="D270" s="108"/>
      <c r="E270" s="99"/>
      <c r="F270" s="99"/>
      <c r="G270" s="124"/>
      <c r="H270" s="124"/>
      <c r="I270" s="124"/>
      <c r="J270" s="124"/>
      <c r="K270" s="124"/>
      <c r="L270" s="124"/>
      <c r="M270" s="124"/>
      <c r="N270" s="124"/>
      <c r="O270" s="124"/>
      <c r="P270" s="124"/>
      <c r="Q270" s="124"/>
      <c r="R270" s="124"/>
      <c r="S270" s="124"/>
    </row>
    <row r="271" spans="1:19">
      <c r="A271" s="101"/>
      <c r="B271" s="102"/>
      <c r="C271" s="103"/>
      <c r="D271" s="108"/>
      <c r="E271" s="99"/>
      <c r="F271" s="99"/>
      <c r="G271" s="124"/>
      <c r="H271" s="124"/>
      <c r="I271" s="124"/>
      <c r="J271" s="124"/>
      <c r="K271" s="124"/>
      <c r="L271" s="124"/>
      <c r="M271" s="124"/>
      <c r="N271" s="124"/>
      <c r="O271" s="124"/>
      <c r="P271" s="124"/>
      <c r="Q271" s="124"/>
      <c r="R271" s="124"/>
      <c r="S271" s="124"/>
    </row>
    <row r="272" spans="1:19">
      <c r="A272" s="101"/>
      <c r="B272" s="102"/>
      <c r="C272" s="103"/>
      <c r="D272" s="108"/>
      <c r="E272" s="99"/>
      <c r="F272" s="99"/>
      <c r="G272" s="124"/>
      <c r="H272" s="124"/>
      <c r="I272" s="124"/>
      <c r="J272" s="124"/>
      <c r="K272" s="124"/>
      <c r="L272" s="124"/>
      <c r="M272" s="124"/>
      <c r="N272" s="124"/>
      <c r="O272" s="124"/>
      <c r="P272" s="124"/>
      <c r="Q272" s="124"/>
      <c r="R272" s="124"/>
      <c r="S272" s="124"/>
    </row>
    <row r="273" spans="1:19">
      <c r="A273" s="101"/>
      <c r="B273" s="102"/>
      <c r="C273" s="103"/>
      <c r="D273" s="108"/>
      <c r="E273" s="99"/>
      <c r="F273" s="99"/>
      <c r="G273" s="124"/>
      <c r="H273" s="124"/>
      <c r="I273" s="124"/>
      <c r="J273" s="124"/>
      <c r="K273" s="124"/>
      <c r="L273" s="124"/>
      <c r="M273" s="124"/>
      <c r="N273" s="124"/>
      <c r="O273" s="124"/>
      <c r="P273" s="124"/>
      <c r="Q273" s="124"/>
      <c r="R273" s="124"/>
      <c r="S273" s="124"/>
    </row>
    <row r="274" spans="1:19">
      <c r="A274" s="101"/>
      <c r="B274" s="102"/>
      <c r="C274" s="103"/>
      <c r="D274" s="108"/>
      <c r="E274" s="99"/>
      <c r="F274" s="99"/>
      <c r="G274" s="124"/>
      <c r="H274" s="124"/>
      <c r="I274" s="124"/>
      <c r="J274" s="124"/>
      <c r="K274" s="124"/>
      <c r="L274" s="124"/>
      <c r="M274" s="124"/>
      <c r="N274" s="124"/>
      <c r="O274" s="124"/>
      <c r="P274" s="124"/>
      <c r="Q274" s="124"/>
      <c r="R274" s="124"/>
      <c r="S274" s="124"/>
    </row>
    <row r="275" spans="1:19">
      <c r="A275" s="101"/>
      <c r="B275" s="102"/>
      <c r="C275" s="103"/>
      <c r="D275" s="108"/>
      <c r="E275" s="99"/>
      <c r="F275" s="99"/>
      <c r="G275" s="124"/>
      <c r="H275" s="124"/>
      <c r="I275" s="124"/>
      <c r="J275" s="124"/>
      <c r="K275" s="124"/>
      <c r="L275" s="124"/>
      <c r="M275" s="124"/>
      <c r="N275" s="124"/>
      <c r="O275" s="124"/>
      <c r="P275" s="124"/>
      <c r="Q275" s="124"/>
      <c r="R275" s="124"/>
      <c r="S275" s="124"/>
    </row>
    <row r="276" spans="1:19">
      <c r="A276" s="101"/>
      <c r="B276" s="102"/>
      <c r="C276" s="103"/>
      <c r="D276" s="108"/>
      <c r="E276" s="99"/>
      <c r="F276" s="99"/>
      <c r="G276" s="124"/>
      <c r="H276" s="124"/>
      <c r="I276" s="124"/>
      <c r="J276" s="124"/>
      <c r="K276" s="124"/>
      <c r="L276" s="124"/>
      <c r="M276" s="124"/>
      <c r="N276" s="124"/>
      <c r="O276" s="124"/>
      <c r="P276" s="124"/>
      <c r="Q276" s="124"/>
      <c r="R276" s="124"/>
      <c r="S276" s="124"/>
    </row>
    <row r="277" spans="1:19">
      <c r="A277" s="101"/>
      <c r="B277" s="102"/>
      <c r="C277" s="103"/>
      <c r="D277" s="108"/>
      <c r="E277" s="99"/>
      <c r="F277" s="99"/>
      <c r="G277" s="124"/>
      <c r="H277" s="124"/>
      <c r="I277" s="124"/>
      <c r="J277" s="124"/>
      <c r="K277" s="124"/>
      <c r="L277" s="124"/>
      <c r="M277" s="124"/>
      <c r="N277" s="124"/>
      <c r="O277" s="124"/>
      <c r="P277" s="124"/>
      <c r="Q277" s="124"/>
      <c r="R277" s="124"/>
      <c r="S277" s="124"/>
    </row>
    <row r="278" spans="1:19">
      <c r="A278" s="101"/>
      <c r="B278" s="102"/>
      <c r="C278" s="103"/>
      <c r="D278" s="108"/>
      <c r="E278" s="99"/>
      <c r="F278" s="99"/>
      <c r="G278" s="124"/>
      <c r="H278" s="124"/>
      <c r="I278" s="124"/>
      <c r="J278" s="124"/>
      <c r="K278" s="124"/>
      <c r="L278" s="124"/>
      <c r="M278" s="124"/>
      <c r="N278" s="124"/>
      <c r="O278" s="124"/>
      <c r="P278" s="124"/>
      <c r="Q278" s="124"/>
      <c r="R278" s="124"/>
      <c r="S278" s="124"/>
    </row>
    <row r="279" spans="1:19">
      <c r="A279" s="101"/>
      <c r="B279" s="102"/>
      <c r="C279" s="103"/>
      <c r="D279" s="108"/>
      <c r="E279" s="99"/>
      <c r="F279" s="99"/>
      <c r="G279" s="124"/>
      <c r="H279" s="124"/>
      <c r="I279" s="124"/>
      <c r="J279" s="124"/>
      <c r="K279" s="124"/>
      <c r="L279" s="124"/>
      <c r="M279" s="124"/>
      <c r="N279" s="124"/>
      <c r="O279" s="124"/>
      <c r="P279" s="124"/>
      <c r="Q279" s="124"/>
      <c r="R279" s="124"/>
      <c r="S279" s="124"/>
    </row>
    <row r="280" spans="1:19">
      <c r="A280" s="101"/>
      <c r="B280" s="102"/>
      <c r="C280" s="103"/>
      <c r="D280" s="108"/>
      <c r="E280" s="99"/>
      <c r="F280" s="99"/>
      <c r="G280" s="124"/>
      <c r="H280" s="124"/>
      <c r="I280" s="124"/>
      <c r="J280" s="124"/>
      <c r="K280" s="124"/>
      <c r="L280" s="124"/>
      <c r="M280" s="124"/>
      <c r="N280" s="124"/>
      <c r="O280" s="124"/>
      <c r="P280" s="124"/>
      <c r="Q280" s="124"/>
      <c r="R280" s="124"/>
      <c r="S280" s="124"/>
    </row>
    <row r="281" spans="1:19">
      <c r="A281" s="101"/>
      <c r="B281" s="102"/>
      <c r="C281" s="103"/>
      <c r="D281" s="108"/>
      <c r="E281" s="99"/>
      <c r="F281" s="99"/>
      <c r="G281" s="124"/>
      <c r="H281" s="124"/>
      <c r="I281" s="124"/>
      <c r="J281" s="124"/>
      <c r="K281" s="124"/>
      <c r="L281" s="124"/>
      <c r="M281" s="124"/>
      <c r="N281" s="124"/>
      <c r="O281" s="124"/>
      <c r="P281" s="124"/>
      <c r="Q281" s="124"/>
      <c r="R281" s="124"/>
      <c r="S281" s="124"/>
    </row>
    <row r="282" spans="1:19">
      <c r="A282" s="101"/>
      <c r="B282" s="102"/>
      <c r="C282" s="103"/>
      <c r="D282" s="108"/>
      <c r="E282" s="99"/>
      <c r="F282" s="99"/>
      <c r="G282" s="124"/>
      <c r="H282" s="124"/>
      <c r="I282" s="124"/>
      <c r="J282" s="124"/>
      <c r="K282" s="124"/>
      <c r="L282" s="124"/>
      <c r="M282" s="124"/>
      <c r="N282" s="124"/>
      <c r="O282" s="124"/>
      <c r="P282" s="124"/>
      <c r="Q282" s="124"/>
      <c r="R282" s="124"/>
      <c r="S282" s="124"/>
    </row>
    <row r="283" spans="1:19">
      <c r="A283" s="101"/>
      <c r="B283" s="102"/>
      <c r="C283" s="103"/>
      <c r="D283" s="108"/>
      <c r="E283" s="99"/>
      <c r="F283" s="99"/>
      <c r="G283" s="124"/>
      <c r="H283" s="124"/>
      <c r="I283" s="124"/>
      <c r="J283" s="124"/>
      <c r="K283" s="124"/>
      <c r="L283" s="124"/>
      <c r="M283" s="124"/>
      <c r="N283" s="124"/>
      <c r="O283" s="124"/>
      <c r="P283" s="124"/>
      <c r="Q283" s="124"/>
      <c r="R283" s="124"/>
      <c r="S283" s="124"/>
    </row>
  </sheetData>
  <sheetProtection algorithmName="SHA-512" hashValue="pAolNGv9nInCvbjbIRS1Jw1czEF8QIzQPQyf57xDqvtA+An6yPhHceweLsziWePq88uHo8t1FW4LhykttP9P+g==" saltValue="tNJlxRIt7Km/AUY1ix6tEw==" spinCount="100000" sheet="1" objects="1" scenarios="1"/>
  <pageMargins left="0.98425196850393704" right="0.19685039370078741" top="0.78740157480314965" bottom="0.78740157480314965" header="0.31496062992125984" footer="0.31496062992125984"/>
  <pageSetup paperSize="9" fitToHeight="0" pageOrder="overThenDown" orientation="portrait" r:id="rId1"/>
  <headerFooter>
    <oddFooter>Page &amp;P of &amp;N</oddFooter>
  </headerFooter>
  <rowBreaks count="4" manualBreakCount="4">
    <brk id="18" max="16383" man="1"/>
    <brk id="33" max="16383" man="1"/>
    <brk id="42" max="16383" man="1"/>
    <brk id="5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S368"/>
  <sheetViews>
    <sheetView view="pageBreakPreview" zoomScaleNormal="100" zoomScaleSheetLayoutView="100" workbookViewId="0">
      <selection activeCell="E8" sqref="E8"/>
    </sheetView>
  </sheetViews>
  <sheetFormatPr defaultColWidth="12.58203125" defaultRowHeight="14"/>
  <cols>
    <col min="1" max="1" width="5.33203125" style="123" bestFit="1" customWidth="1"/>
    <col min="2" max="2" width="35" style="123" customWidth="1"/>
    <col min="3" max="3" width="5.33203125" style="123" bestFit="1" customWidth="1"/>
    <col min="4" max="4" width="10.33203125" style="123" customWidth="1"/>
    <col min="5" max="5" width="13.08203125" style="100" customWidth="1"/>
    <col min="6" max="6" width="13.83203125" style="100" customWidth="1"/>
    <col min="7" max="19" width="8.58203125" style="125" customWidth="1"/>
    <col min="20" max="16384" width="12.58203125" style="125"/>
  </cols>
  <sheetData>
    <row r="1" spans="1:19">
      <c r="A1" s="101"/>
      <c r="B1" s="102"/>
      <c r="C1" s="103" t="s">
        <v>85</v>
      </c>
      <c r="D1" s="103" t="s">
        <v>86</v>
      </c>
      <c r="E1" s="99" t="s">
        <v>87</v>
      </c>
      <c r="F1" s="99" t="s">
        <v>88</v>
      </c>
      <c r="G1" s="124"/>
      <c r="H1" s="124"/>
      <c r="I1" s="124"/>
      <c r="J1" s="124"/>
      <c r="K1" s="124"/>
      <c r="L1" s="124"/>
      <c r="M1" s="124"/>
      <c r="N1" s="124"/>
      <c r="O1" s="124"/>
      <c r="P1" s="124"/>
      <c r="Q1" s="124"/>
      <c r="R1" s="124"/>
      <c r="S1" s="124"/>
    </row>
    <row r="2" spans="1:19" ht="15.5">
      <c r="A2" s="145" t="s">
        <v>139</v>
      </c>
      <c r="B2" s="146" t="s">
        <v>24</v>
      </c>
      <c r="C2" s="106"/>
      <c r="D2" s="107"/>
      <c r="E2" s="126"/>
      <c r="F2" s="126"/>
      <c r="G2" s="124"/>
      <c r="H2" s="124"/>
      <c r="I2" s="124"/>
      <c r="J2" s="124"/>
      <c r="K2" s="124"/>
      <c r="L2" s="124"/>
      <c r="M2" s="124"/>
      <c r="N2" s="124"/>
      <c r="O2" s="124"/>
      <c r="P2" s="124"/>
      <c r="Q2" s="124"/>
      <c r="R2" s="124"/>
      <c r="S2" s="124"/>
    </row>
    <row r="3" spans="1:19">
      <c r="A3" s="147"/>
      <c r="B3" s="148"/>
      <c r="C3" s="149"/>
      <c r="D3" s="150"/>
      <c r="E3" s="132"/>
      <c r="F3" s="132"/>
      <c r="G3" s="124"/>
      <c r="H3" s="124"/>
      <c r="I3" s="124"/>
      <c r="J3" s="124"/>
      <c r="K3" s="124"/>
      <c r="L3" s="124"/>
      <c r="M3" s="124"/>
      <c r="N3" s="124"/>
      <c r="O3" s="124"/>
      <c r="P3" s="124"/>
      <c r="Q3" s="124"/>
      <c r="R3" s="124"/>
      <c r="S3" s="124"/>
    </row>
    <row r="4" spans="1:19" ht="15.5">
      <c r="A4" s="145" t="s">
        <v>7</v>
      </c>
      <c r="B4" s="146" t="s">
        <v>187</v>
      </c>
      <c r="C4" s="149"/>
      <c r="D4" s="150"/>
      <c r="E4" s="132"/>
      <c r="F4" s="132"/>
      <c r="G4" s="124"/>
      <c r="H4" s="124"/>
      <c r="I4" s="124"/>
      <c r="J4" s="124"/>
      <c r="K4" s="124"/>
      <c r="L4" s="124"/>
      <c r="M4" s="124"/>
      <c r="N4" s="124"/>
      <c r="O4" s="124"/>
      <c r="P4" s="124"/>
      <c r="Q4" s="124"/>
      <c r="R4" s="124"/>
      <c r="S4" s="124"/>
    </row>
    <row r="5" spans="1:19">
      <c r="A5" s="151"/>
      <c r="B5" s="152"/>
      <c r="C5" s="153"/>
      <c r="D5" s="154"/>
      <c r="E5" s="133"/>
      <c r="F5" s="133"/>
      <c r="G5" s="124"/>
      <c r="H5" s="124"/>
      <c r="I5" s="124"/>
      <c r="J5" s="124"/>
      <c r="K5" s="124"/>
      <c r="L5" s="124"/>
      <c r="M5" s="124"/>
      <c r="N5" s="124"/>
      <c r="O5" s="124"/>
      <c r="P5" s="124"/>
      <c r="Q5" s="124"/>
      <c r="R5" s="124"/>
      <c r="S5" s="124"/>
    </row>
    <row r="6" spans="1:19" ht="87.5">
      <c r="A6" s="151" t="s">
        <v>73</v>
      </c>
      <c r="B6" s="155" t="s">
        <v>190</v>
      </c>
      <c r="C6" s="156" t="s">
        <v>95</v>
      </c>
      <c r="D6" s="157">
        <v>67.5</v>
      </c>
      <c r="E6" s="134"/>
      <c r="F6" s="135">
        <f>+D6*E6</f>
        <v>0</v>
      </c>
      <c r="G6" s="124"/>
      <c r="H6" s="124"/>
      <c r="I6" s="124"/>
      <c r="J6" s="124"/>
      <c r="K6" s="124"/>
      <c r="L6" s="124"/>
      <c r="M6" s="124"/>
      <c r="N6" s="124"/>
      <c r="O6" s="124"/>
      <c r="P6" s="124"/>
      <c r="Q6" s="124"/>
      <c r="R6" s="124"/>
      <c r="S6" s="124"/>
    </row>
    <row r="7" spans="1:19">
      <c r="A7" s="151"/>
      <c r="B7" s="152"/>
      <c r="C7" s="153"/>
      <c r="D7" s="154"/>
      <c r="E7" s="133"/>
      <c r="F7" s="133"/>
      <c r="G7" s="124"/>
      <c r="H7" s="124"/>
      <c r="I7" s="124"/>
      <c r="J7" s="124"/>
      <c r="K7" s="124"/>
      <c r="L7" s="124"/>
      <c r="M7" s="124"/>
      <c r="N7" s="124"/>
      <c r="O7" s="124"/>
      <c r="P7" s="124"/>
      <c r="Q7" s="124"/>
      <c r="R7" s="124"/>
      <c r="S7" s="124"/>
    </row>
    <row r="8" spans="1:19" ht="87.5">
      <c r="A8" s="151" t="s">
        <v>74</v>
      </c>
      <c r="B8" s="155" t="s">
        <v>191</v>
      </c>
      <c r="C8" s="156" t="s">
        <v>95</v>
      </c>
      <c r="D8" s="157">
        <v>12.5</v>
      </c>
      <c r="E8" s="134"/>
      <c r="F8" s="135">
        <f>+D8*E8</f>
        <v>0</v>
      </c>
      <c r="G8" s="124"/>
      <c r="H8" s="124"/>
      <c r="I8" s="124"/>
      <c r="J8" s="124"/>
      <c r="K8" s="124"/>
      <c r="L8" s="124"/>
      <c r="M8" s="124"/>
      <c r="N8" s="124"/>
      <c r="O8" s="124"/>
      <c r="P8" s="124"/>
      <c r="Q8" s="124"/>
      <c r="R8" s="124"/>
      <c r="S8" s="124"/>
    </row>
    <row r="9" spans="1:19">
      <c r="A9" s="151"/>
      <c r="B9" s="152"/>
      <c r="C9" s="153"/>
      <c r="D9" s="154"/>
      <c r="E9" s="133"/>
      <c r="F9" s="133"/>
      <c r="G9" s="124"/>
      <c r="H9" s="124"/>
      <c r="I9" s="124"/>
      <c r="J9" s="124"/>
      <c r="K9" s="124"/>
      <c r="L9" s="124"/>
      <c r="M9" s="124"/>
      <c r="N9" s="124"/>
      <c r="O9" s="124"/>
      <c r="P9" s="124"/>
      <c r="Q9" s="124"/>
      <c r="R9" s="124"/>
      <c r="S9" s="124"/>
    </row>
    <row r="10" spans="1:19" ht="87.5">
      <c r="A10" s="151" t="s">
        <v>75</v>
      </c>
      <c r="B10" s="155" t="s">
        <v>192</v>
      </c>
      <c r="C10" s="156" t="s">
        <v>95</v>
      </c>
      <c r="D10" s="157">
        <v>173.4</v>
      </c>
      <c r="E10" s="134"/>
      <c r="F10" s="135">
        <f>+D10*E10</f>
        <v>0</v>
      </c>
      <c r="G10" s="124"/>
      <c r="H10" s="124"/>
      <c r="I10" s="124"/>
      <c r="J10" s="124"/>
      <c r="K10" s="124"/>
      <c r="L10" s="124"/>
      <c r="M10" s="124"/>
      <c r="N10" s="124"/>
      <c r="O10" s="124"/>
      <c r="P10" s="124"/>
      <c r="Q10" s="124"/>
      <c r="R10" s="124"/>
      <c r="S10" s="124"/>
    </row>
    <row r="11" spans="1:19">
      <c r="A11" s="151"/>
      <c r="B11" s="152"/>
      <c r="C11" s="153"/>
      <c r="D11" s="154"/>
      <c r="E11" s="133"/>
      <c r="F11" s="133"/>
      <c r="G11" s="124"/>
      <c r="H11" s="124"/>
      <c r="I11" s="124"/>
      <c r="J11" s="124"/>
      <c r="K11" s="124"/>
      <c r="L11" s="124"/>
      <c r="M11" s="124"/>
      <c r="N11" s="124"/>
      <c r="O11" s="124"/>
      <c r="P11" s="124"/>
      <c r="Q11" s="124"/>
      <c r="R11" s="124"/>
      <c r="S11" s="124"/>
    </row>
    <row r="12" spans="1:19" ht="87.5">
      <c r="A12" s="151" t="s">
        <v>76</v>
      </c>
      <c r="B12" s="155" t="s">
        <v>193</v>
      </c>
      <c r="C12" s="156" t="s">
        <v>95</v>
      </c>
      <c r="D12" s="157">
        <v>88.4</v>
      </c>
      <c r="E12" s="134"/>
      <c r="F12" s="135">
        <f>+D12*E12</f>
        <v>0</v>
      </c>
      <c r="G12" s="124"/>
      <c r="H12" s="124"/>
      <c r="I12" s="124"/>
      <c r="J12" s="124"/>
      <c r="K12" s="124"/>
      <c r="L12" s="124"/>
      <c r="M12" s="124"/>
      <c r="N12" s="124"/>
      <c r="O12" s="124"/>
      <c r="P12" s="124"/>
      <c r="Q12" s="124"/>
      <c r="R12" s="124"/>
      <c r="S12" s="124"/>
    </row>
    <row r="13" spans="1:19">
      <c r="A13" s="151"/>
      <c r="B13" s="152"/>
      <c r="C13" s="153"/>
      <c r="D13" s="154"/>
      <c r="E13" s="133"/>
      <c r="F13" s="133"/>
      <c r="G13" s="124"/>
      <c r="H13" s="124"/>
      <c r="I13" s="124"/>
      <c r="J13" s="124"/>
      <c r="K13" s="124"/>
      <c r="L13" s="124"/>
      <c r="M13" s="124"/>
      <c r="N13" s="124"/>
      <c r="O13" s="124"/>
      <c r="P13" s="124"/>
      <c r="Q13" s="124"/>
      <c r="R13" s="124"/>
      <c r="S13" s="124"/>
    </row>
    <row r="14" spans="1:19" ht="100">
      <c r="A14" s="151" t="s">
        <v>77</v>
      </c>
      <c r="B14" s="155" t="s">
        <v>189</v>
      </c>
      <c r="C14" s="156" t="s">
        <v>95</v>
      </c>
      <c r="D14" s="157">
        <v>169.6</v>
      </c>
      <c r="E14" s="134"/>
      <c r="F14" s="135">
        <f>+D14*E14</f>
        <v>0</v>
      </c>
      <c r="G14" s="124"/>
      <c r="H14" s="124"/>
      <c r="I14" s="124"/>
      <c r="J14" s="124"/>
      <c r="K14" s="124"/>
      <c r="L14" s="124"/>
      <c r="M14" s="124"/>
      <c r="N14" s="124"/>
      <c r="O14" s="124"/>
      <c r="P14" s="124"/>
      <c r="Q14" s="124"/>
      <c r="R14" s="124"/>
      <c r="S14" s="124"/>
    </row>
    <row r="15" spans="1:19">
      <c r="A15" s="151"/>
      <c r="B15" s="152"/>
      <c r="C15" s="153"/>
      <c r="D15" s="154"/>
      <c r="E15" s="133"/>
      <c r="F15" s="133"/>
      <c r="G15" s="124"/>
      <c r="H15" s="124"/>
      <c r="I15" s="124"/>
      <c r="J15" s="124"/>
      <c r="K15" s="124"/>
      <c r="L15" s="124"/>
      <c r="M15" s="124"/>
      <c r="N15" s="124"/>
      <c r="O15" s="124"/>
      <c r="P15" s="124"/>
      <c r="Q15" s="124"/>
      <c r="R15" s="124"/>
      <c r="S15" s="124"/>
    </row>
    <row r="16" spans="1:19" ht="100">
      <c r="A16" s="151" t="s">
        <v>78</v>
      </c>
      <c r="B16" s="155" t="s">
        <v>194</v>
      </c>
      <c r="C16" s="156" t="s">
        <v>95</v>
      </c>
      <c r="D16" s="157">
        <v>19.5</v>
      </c>
      <c r="E16" s="134"/>
      <c r="F16" s="135">
        <f>+D16*E16</f>
        <v>0</v>
      </c>
      <c r="G16" s="124"/>
      <c r="H16" s="124"/>
      <c r="I16" s="124"/>
      <c r="J16" s="124"/>
      <c r="K16" s="124"/>
      <c r="L16" s="124"/>
      <c r="M16" s="124"/>
      <c r="N16" s="124"/>
      <c r="O16" s="124"/>
      <c r="P16" s="124"/>
      <c r="Q16" s="124"/>
      <c r="R16" s="124"/>
      <c r="S16" s="124"/>
    </row>
    <row r="17" spans="1:19">
      <c r="A17" s="151"/>
      <c r="B17" s="155"/>
      <c r="C17" s="156"/>
      <c r="D17" s="157"/>
      <c r="E17" s="134"/>
      <c r="F17" s="135"/>
      <c r="G17" s="124"/>
      <c r="H17" s="124"/>
      <c r="I17" s="124"/>
      <c r="J17" s="124"/>
      <c r="K17" s="124"/>
      <c r="L17" s="124"/>
      <c r="M17" s="124"/>
      <c r="N17" s="124"/>
      <c r="O17" s="124"/>
      <c r="P17" s="124"/>
      <c r="Q17" s="124"/>
      <c r="R17" s="124"/>
      <c r="S17" s="124"/>
    </row>
    <row r="18" spans="1:19" ht="87.5">
      <c r="A18" s="151" t="s">
        <v>79</v>
      </c>
      <c r="B18" s="155" t="s">
        <v>197</v>
      </c>
      <c r="C18" s="156" t="s">
        <v>95</v>
      </c>
      <c r="D18" s="157">
        <v>8.1999999999999993</v>
      </c>
      <c r="E18" s="134"/>
      <c r="F18" s="135">
        <f>+D18*E18</f>
        <v>0</v>
      </c>
      <c r="G18" s="124"/>
      <c r="H18" s="124"/>
      <c r="I18" s="124"/>
      <c r="J18" s="124"/>
      <c r="K18" s="124"/>
      <c r="L18" s="124"/>
      <c r="M18" s="124"/>
      <c r="N18" s="124"/>
      <c r="O18" s="124"/>
      <c r="P18" s="124"/>
      <c r="Q18" s="124"/>
      <c r="R18" s="124"/>
      <c r="S18" s="124"/>
    </row>
    <row r="19" spans="1:19">
      <c r="A19" s="151"/>
      <c r="B19" s="152"/>
      <c r="C19" s="153"/>
      <c r="D19" s="154"/>
      <c r="E19" s="133"/>
      <c r="F19" s="133"/>
      <c r="G19" s="124"/>
      <c r="H19" s="124"/>
      <c r="I19" s="124"/>
      <c r="J19" s="124"/>
      <c r="K19" s="124"/>
      <c r="L19" s="124"/>
      <c r="M19" s="124"/>
      <c r="N19" s="124"/>
      <c r="O19" s="124"/>
      <c r="P19" s="124"/>
      <c r="Q19" s="124"/>
      <c r="R19" s="124"/>
      <c r="S19" s="124"/>
    </row>
    <row r="20" spans="1:19" ht="100">
      <c r="A20" s="151" t="s">
        <v>80</v>
      </c>
      <c r="B20" s="155" t="s">
        <v>195</v>
      </c>
      <c r="C20" s="156" t="s">
        <v>95</v>
      </c>
      <c r="D20" s="157">
        <v>31.1</v>
      </c>
      <c r="E20" s="134"/>
      <c r="F20" s="135">
        <f>+D20*E20</f>
        <v>0</v>
      </c>
      <c r="G20" s="124"/>
      <c r="H20" s="124"/>
      <c r="I20" s="124"/>
      <c r="J20" s="124"/>
      <c r="K20" s="124"/>
      <c r="L20" s="124"/>
      <c r="M20" s="124"/>
      <c r="N20" s="124"/>
      <c r="O20" s="124"/>
      <c r="P20" s="124"/>
      <c r="Q20" s="124"/>
      <c r="R20" s="124"/>
      <c r="S20" s="124"/>
    </row>
    <row r="21" spans="1:19">
      <c r="A21" s="151"/>
      <c r="B21" s="152"/>
      <c r="C21" s="153"/>
      <c r="D21" s="154"/>
      <c r="E21" s="133"/>
      <c r="F21" s="133"/>
      <c r="G21" s="124"/>
      <c r="H21" s="124"/>
      <c r="I21" s="124"/>
      <c r="J21" s="124"/>
      <c r="K21" s="124"/>
      <c r="L21" s="124"/>
      <c r="M21" s="124"/>
      <c r="N21" s="124"/>
      <c r="O21" s="124"/>
      <c r="P21" s="124"/>
      <c r="Q21" s="124"/>
      <c r="R21" s="124"/>
      <c r="S21" s="124"/>
    </row>
    <row r="22" spans="1:19" ht="100">
      <c r="A22" s="151" t="s">
        <v>81</v>
      </c>
      <c r="B22" s="155" t="s">
        <v>196</v>
      </c>
      <c r="C22" s="156" t="s">
        <v>95</v>
      </c>
      <c r="D22" s="157">
        <v>83.8</v>
      </c>
      <c r="E22" s="134"/>
      <c r="F22" s="135">
        <f>+D22*E22</f>
        <v>0</v>
      </c>
      <c r="G22" s="124"/>
      <c r="H22" s="124"/>
      <c r="I22" s="124"/>
      <c r="J22" s="124"/>
      <c r="K22" s="124"/>
      <c r="L22" s="124"/>
      <c r="M22" s="124"/>
      <c r="N22" s="124"/>
      <c r="O22" s="124"/>
      <c r="P22" s="124"/>
      <c r="Q22" s="124"/>
      <c r="R22" s="124"/>
      <c r="S22" s="124"/>
    </row>
    <row r="23" spans="1:19">
      <c r="A23" s="151"/>
      <c r="B23" s="152"/>
      <c r="C23" s="153"/>
      <c r="D23" s="154"/>
      <c r="E23" s="133"/>
      <c r="F23" s="133"/>
      <c r="G23" s="124"/>
      <c r="H23" s="124"/>
      <c r="I23" s="124"/>
      <c r="J23" s="124"/>
      <c r="K23" s="124"/>
      <c r="L23" s="124"/>
      <c r="M23" s="124"/>
      <c r="N23" s="124"/>
      <c r="O23" s="124"/>
      <c r="P23" s="124"/>
      <c r="Q23" s="124"/>
      <c r="R23" s="124"/>
      <c r="S23" s="124"/>
    </row>
    <row r="24" spans="1:19" ht="14.5" thickBot="1">
      <c r="A24" s="151"/>
      <c r="B24" s="158" t="s">
        <v>198</v>
      </c>
      <c r="C24" s="159"/>
      <c r="D24" s="160"/>
      <c r="E24" s="136"/>
      <c r="F24" s="137">
        <f>SUM(F6:F23)</f>
        <v>0</v>
      </c>
      <c r="G24" s="124"/>
      <c r="H24" s="124"/>
      <c r="I24" s="124"/>
      <c r="J24" s="124"/>
      <c r="K24" s="124"/>
      <c r="L24" s="124"/>
      <c r="M24" s="124"/>
      <c r="N24" s="124"/>
      <c r="O24" s="124"/>
      <c r="P24" s="124"/>
      <c r="Q24" s="124"/>
      <c r="R24" s="124"/>
      <c r="S24" s="124"/>
    </row>
    <row r="25" spans="1:19" ht="16" thickTop="1">
      <c r="A25" s="145" t="s">
        <v>8</v>
      </c>
      <c r="B25" s="146" t="s">
        <v>161</v>
      </c>
      <c r="C25" s="148"/>
      <c r="D25" s="161"/>
      <c r="E25" s="138"/>
      <c r="F25" s="138"/>
      <c r="G25" s="124"/>
      <c r="H25" s="124"/>
      <c r="I25" s="124"/>
      <c r="J25" s="124"/>
      <c r="K25" s="124"/>
      <c r="L25" s="124"/>
      <c r="M25" s="124"/>
      <c r="N25" s="124"/>
      <c r="O25" s="124"/>
      <c r="P25" s="124"/>
      <c r="Q25" s="124"/>
      <c r="R25" s="124"/>
      <c r="S25" s="124"/>
    </row>
    <row r="26" spans="1:19">
      <c r="A26" s="147"/>
      <c r="B26" s="162"/>
      <c r="C26" s="148"/>
      <c r="D26" s="161"/>
      <c r="E26" s="138"/>
      <c r="F26" s="138"/>
      <c r="G26" s="124"/>
      <c r="H26" s="124"/>
      <c r="I26" s="124"/>
      <c r="J26" s="124"/>
      <c r="K26" s="124"/>
      <c r="L26" s="124"/>
      <c r="M26" s="124"/>
      <c r="N26" s="124"/>
      <c r="O26" s="124"/>
      <c r="P26" s="124"/>
      <c r="Q26" s="124"/>
      <c r="R26" s="124"/>
      <c r="S26" s="124"/>
    </row>
    <row r="27" spans="1:19" ht="25">
      <c r="A27" s="118" t="s">
        <v>73</v>
      </c>
      <c r="B27" s="119" t="s">
        <v>199</v>
      </c>
      <c r="C27" s="103"/>
      <c r="D27" s="115"/>
      <c r="E27" s="139"/>
      <c r="F27" s="98"/>
      <c r="G27" s="124"/>
      <c r="H27" s="124"/>
      <c r="I27" s="124"/>
      <c r="J27" s="124"/>
      <c r="K27" s="124"/>
      <c r="L27" s="124"/>
      <c r="M27" s="124"/>
      <c r="N27" s="124"/>
      <c r="O27" s="124"/>
      <c r="P27" s="124"/>
      <c r="Q27" s="124"/>
      <c r="R27" s="124"/>
      <c r="S27" s="124"/>
    </row>
    <row r="28" spans="1:19" ht="50">
      <c r="A28" s="118" t="s">
        <v>101</v>
      </c>
      <c r="B28" s="119" t="s">
        <v>200</v>
      </c>
      <c r="C28" s="103" t="s">
        <v>95</v>
      </c>
      <c r="D28" s="115">
        <v>180.3</v>
      </c>
      <c r="E28" s="139"/>
      <c r="F28" s="98">
        <f t="shared" ref="F28:F37" si="0">+D28*E28</f>
        <v>0</v>
      </c>
      <c r="G28" s="124"/>
      <c r="H28" s="124"/>
      <c r="I28" s="124"/>
      <c r="J28" s="124"/>
      <c r="K28" s="124"/>
      <c r="L28" s="124"/>
      <c r="M28" s="124"/>
      <c r="N28" s="124"/>
      <c r="O28" s="124"/>
      <c r="P28" s="124"/>
      <c r="Q28" s="124"/>
      <c r="R28" s="124"/>
      <c r="S28" s="124"/>
    </row>
    <row r="29" spans="1:19" ht="25">
      <c r="A29" s="118" t="s">
        <v>103</v>
      </c>
      <c r="B29" s="119" t="s">
        <v>202</v>
      </c>
      <c r="C29" s="103" t="s">
        <v>95</v>
      </c>
      <c r="D29" s="115">
        <v>169.6</v>
      </c>
      <c r="E29" s="139"/>
      <c r="F29" s="98">
        <f t="shared" si="0"/>
        <v>0</v>
      </c>
      <c r="G29" s="124"/>
      <c r="H29" s="124"/>
      <c r="I29" s="124"/>
      <c r="J29" s="124"/>
      <c r="K29" s="124"/>
      <c r="L29" s="124"/>
      <c r="M29" s="124"/>
      <c r="N29" s="124"/>
      <c r="O29" s="124"/>
      <c r="P29" s="124"/>
      <c r="Q29" s="124"/>
      <c r="R29" s="124"/>
      <c r="S29" s="124"/>
    </row>
    <row r="30" spans="1:19" ht="25">
      <c r="A30" s="118" t="s">
        <v>114</v>
      </c>
      <c r="B30" s="119" t="s">
        <v>201</v>
      </c>
      <c r="C30" s="103" t="s">
        <v>95</v>
      </c>
      <c r="D30" s="115">
        <v>169.6</v>
      </c>
      <c r="E30" s="139"/>
      <c r="F30" s="98">
        <f t="shared" si="0"/>
        <v>0</v>
      </c>
      <c r="G30" s="124"/>
      <c r="H30" s="124"/>
      <c r="I30" s="124"/>
      <c r="J30" s="124"/>
      <c r="K30" s="124"/>
      <c r="L30" s="124"/>
      <c r="M30" s="124"/>
      <c r="N30" s="124"/>
      <c r="O30" s="124"/>
      <c r="P30" s="124"/>
      <c r="Q30" s="124"/>
      <c r="R30" s="124"/>
      <c r="S30" s="124"/>
    </row>
    <row r="31" spans="1:19" ht="37.5">
      <c r="A31" s="118" t="s">
        <v>115</v>
      </c>
      <c r="B31" s="119" t="s">
        <v>203</v>
      </c>
      <c r="C31" s="103" t="s">
        <v>95</v>
      </c>
      <c r="D31" s="115">
        <v>196.2</v>
      </c>
      <c r="E31" s="139"/>
      <c r="F31" s="98">
        <f t="shared" si="0"/>
        <v>0</v>
      </c>
      <c r="G31" s="124"/>
      <c r="H31" s="124"/>
      <c r="I31" s="124"/>
      <c r="J31" s="124"/>
      <c r="K31" s="124"/>
      <c r="L31" s="124"/>
      <c r="M31" s="124"/>
      <c r="N31" s="124"/>
      <c r="O31" s="124"/>
      <c r="P31" s="124"/>
      <c r="Q31" s="124"/>
      <c r="R31" s="124"/>
      <c r="S31" s="124"/>
    </row>
    <row r="32" spans="1:19" ht="37.5">
      <c r="A32" s="118" t="s">
        <v>123</v>
      </c>
      <c r="B32" s="119" t="s">
        <v>204</v>
      </c>
      <c r="C32" s="103" t="s">
        <v>95</v>
      </c>
      <c r="D32" s="115">
        <v>169.6</v>
      </c>
      <c r="E32" s="139"/>
      <c r="F32" s="98">
        <f t="shared" si="0"/>
        <v>0</v>
      </c>
      <c r="G32" s="124"/>
      <c r="H32" s="124"/>
      <c r="I32" s="124"/>
      <c r="J32" s="124"/>
      <c r="K32" s="124"/>
      <c r="L32" s="124"/>
      <c r="M32" s="124"/>
      <c r="N32" s="124"/>
      <c r="O32" s="124"/>
      <c r="P32" s="124"/>
      <c r="Q32" s="124"/>
      <c r="R32" s="124"/>
      <c r="S32" s="124"/>
    </row>
    <row r="33" spans="1:19" ht="75">
      <c r="A33" s="118" t="s">
        <v>124</v>
      </c>
      <c r="B33" s="119" t="s">
        <v>205</v>
      </c>
      <c r="C33" s="103" t="s">
        <v>97</v>
      </c>
      <c r="D33" s="115">
        <v>53.2</v>
      </c>
      <c r="E33" s="139"/>
      <c r="F33" s="98">
        <f t="shared" si="0"/>
        <v>0</v>
      </c>
      <c r="G33" s="124"/>
      <c r="H33" s="124"/>
      <c r="I33" s="124"/>
      <c r="J33" s="124"/>
      <c r="K33" s="124"/>
      <c r="L33" s="124"/>
      <c r="M33" s="124"/>
      <c r="N33" s="124"/>
      <c r="O33" s="124"/>
      <c r="P33" s="124"/>
      <c r="Q33" s="124"/>
      <c r="R33" s="124"/>
      <c r="S33" s="124"/>
    </row>
    <row r="34" spans="1:19" ht="37.5">
      <c r="A34" s="118" t="s">
        <v>125</v>
      </c>
      <c r="B34" s="119" t="s">
        <v>162</v>
      </c>
      <c r="C34" s="103" t="s">
        <v>102</v>
      </c>
      <c r="D34" s="115">
        <v>2</v>
      </c>
      <c r="E34" s="139"/>
      <c r="F34" s="98">
        <f t="shared" si="0"/>
        <v>0</v>
      </c>
      <c r="G34" s="124"/>
      <c r="H34" s="124"/>
      <c r="I34" s="124"/>
      <c r="J34" s="124"/>
      <c r="K34" s="124"/>
      <c r="L34" s="124"/>
      <c r="M34" s="124"/>
      <c r="N34" s="124"/>
      <c r="O34" s="124"/>
      <c r="P34" s="124"/>
      <c r="Q34" s="124"/>
      <c r="R34" s="124"/>
      <c r="S34" s="124"/>
    </row>
    <row r="35" spans="1:19" ht="62.5">
      <c r="A35" s="118" t="s">
        <v>126</v>
      </c>
      <c r="B35" s="119" t="s">
        <v>206</v>
      </c>
      <c r="C35" s="103" t="s">
        <v>97</v>
      </c>
      <c r="D35" s="115">
        <v>8</v>
      </c>
      <c r="E35" s="139"/>
      <c r="F35" s="98">
        <f t="shared" si="0"/>
        <v>0</v>
      </c>
      <c r="G35" s="124"/>
      <c r="H35" s="124"/>
      <c r="I35" s="124"/>
      <c r="J35" s="124"/>
      <c r="K35" s="124"/>
      <c r="L35" s="124"/>
      <c r="M35" s="124"/>
      <c r="N35" s="124"/>
      <c r="O35" s="124"/>
      <c r="P35" s="124"/>
      <c r="Q35" s="124"/>
      <c r="R35" s="124"/>
      <c r="S35" s="124"/>
    </row>
    <row r="36" spans="1:19" ht="25">
      <c r="A36" s="118" t="s">
        <v>127</v>
      </c>
      <c r="B36" s="119" t="s">
        <v>163</v>
      </c>
      <c r="C36" s="103" t="s">
        <v>102</v>
      </c>
      <c r="D36" s="115">
        <v>2</v>
      </c>
      <c r="E36" s="139"/>
      <c r="F36" s="98">
        <f t="shared" si="0"/>
        <v>0</v>
      </c>
      <c r="G36" s="124"/>
      <c r="H36" s="124"/>
      <c r="I36" s="124"/>
      <c r="J36" s="124"/>
      <c r="K36" s="124"/>
      <c r="L36" s="124"/>
      <c r="M36" s="124"/>
      <c r="N36" s="124"/>
      <c r="O36" s="124"/>
      <c r="P36" s="124"/>
      <c r="Q36" s="124"/>
      <c r="R36" s="124"/>
      <c r="S36" s="124"/>
    </row>
    <row r="37" spans="1:19" ht="50">
      <c r="A37" s="118" t="s">
        <v>128</v>
      </c>
      <c r="B37" s="119" t="s">
        <v>207</v>
      </c>
      <c r="C37" s="103" t="s">
        <v>102</v>
      </c>
      <c r="D37" s="115">
        <v>4</v>
      </c>
      <c r="E37" s="139"/>
      <c r="F37" s="98">
        <f t="shared" si="0"/>
        <v>0</v>
      </c>
      <c r="G37" s="124"/>
      <c r="H37" s="124"/>
      <c r="I37" s="124"/>
      <c r="J37" s="124"/>
      <c r="K37" s="124"/>
      <c r="L37" s="124"/>
      <c r="M37" s="124"/>
      <c r="N37" s="124"/>
      <c r="O37" s="124"/>
      <c r="P37" s="124"/>
      <c r="Q37" s="124"/>
      <c r="R37" s="124"/>
      <c r="S37" s="124"/>
    </row>
    <row r="38" spans="1:19">
      <c r="A38" s="118"/>
      <c r="B38" s="119"/>
      <c r="C38" s="103"/>
      <c r="D38" s="115"/>
      <c r="E38" s="139"/>
      <c r="F38" s="98"/>
      <c r="G38" s="124"/>
      <c r="H38" s="124"/>
      <c r="I38" s="124"/>
      <c r="J38" s="124"/>
      <c r="K38" s="124"/>
      <c r="L38" s="124"/>
      <c r="M38" s="124"/>
      <c r="N38" s="124"/>
      <c r="O38" s="124"/>
      <c r="P38" s="124"/>
      <c r="Q38" s="124"/>
      <c r="R38" s="124"/>
      <c r="S38" s="124"/>
    </row>
    <row r="39" spans="1:19" ht="62.5">
      <c r="A39" s="118" t="s">
        <v>74</v>
      </c>
      <c r="B39" s="119" t="s">
        <v>208</v>
      </c>
      <c r="C39" s="103"/>
      <c r="D39" s="115"/>
      <c r="E39" s="139"/>
      <c r="F39" s="98"/>
      <c r="G39" s="124"/>
      <c r="H39" s="124"/>
      <c r="I39" s="124"/>
      <c r="J39" s="124"/>
      <c r="K39" s="124"/>
      <c r="L39" s="124"/>
      <c r="M39" s="124"/>
      <c r="N39" s="124"/>
      <c r="O39" s="124"/>
      <c r="P39" s="124"/>
      <c r="Q39" s="124"/>
      <c r="R39" s="124"/>
      <c r="S39" s="124"/>
    </row>
    <row r="40" spans="1:19">
      <c r="A40" s="118" t="s">
        <v>116</v>
      </c>
      <c r="B40" s="119" t="s">
        <v>209</v>
      </c>
      <c r="C40" s="103" t="s">
        <v>102</v>
      </c>
      <c r="D40" s="115">
        <v>2</v>
      </c>
      <c r="E40" s="139"/>
      <c r="F40" s="98">
        <f>+D40*E40</f>
        <v>0</v>
      </c>
      <c r="G40" s="124"/>
      <c r="H40" s="124"/>
      <c r="I40" s="124"/>
      <c r="J40" s="124"/>
      <c r="K40" s="124"/>
      <c r="L40" s="124"/>
      <c r="M40" s="124"/>
      <c r="N40" s="124"/>
      <c r="O40" s="124"/>
      <c r="P40" s="124"/>
      <c r="Q40" s="124"/>
      <c r="R40" s="124"/>
      <c r="S40" s="124"/>
    </row>
    <row r="41" spans="1:19">
      <c r="A41" s="118" t="s">
        <v>117</v>
      </c>
      <c r="B41" s="119" t="s">
        <v>210</v>
      </c>
      <c r="C41" s="103" t="s">
        <v>102</v>
      </c>
      <c r="D41" s="115">
        <v>4</v>
      </c>
      <c r="E41" s="139"/>
      <c r="F41" s="98">
        <f>+D41*E41</f>
        <v>0</v>
      </c>
      <c r="G41" s="124"/>
      <c r="H41" s="124"/>
      <c r="I41" s="124"/>
      <c r="J41" s="124"/>
      <c r="K41" s="124"/>
      <c r="L41" s="124"/>
      <c r="M41" s="124"/>
      <c r="N41" s="124"/>
      <c r="O41" s="124"/>
      <c r="P41" s="124"/>
      <c r="Q41" s="124"/>
      <c r="R41" s="124"/>
      <c r="S41" s="124"/>
    </row>
    <row r="42" spans="1:19">
      <c r="A42" s="118" t="s">
        <v>118</v>
      </c>
      <c r="B42" s="119" t="s">
        <v>211</v>
      </c>
      <c r="C42" s="103" t="s">
        <v>102</v>
      </c>
      <c r="D42" s="115">
        <v>4</v>
      </c>
      <c r="E42" s="139"/>
      <c r="F42" s="98">
        <f>+D42*E42</f>
        <v>0</v>
      </c>
      <c r="G42" s="124"/>
      <c r="H42" s="124"/>
      <c r="I42" s="124"/>
      <c r="J42" s="124"/>
      <c r="K42" s="124"/>
      <c r="L42" s="124"/>
      <c r="M42" s="124"/>
      <c r="N42" s="124"/>
      <c r="O42" s="124"/>
      <c r="P42" s="124"/>
      <c r="Q42" s="124"/>
      <c r="R42" s="124"/>
      <c r="S42" s="124"/>
    </row>
    <row r="43" spans="1:19">
      <c r="A43" s="118"/>
      <c r="B43" s="119"/>
      <c r="C43" s="103"/>
      <c r="D43" s="115"/>
      <c r="E43" s="139"/>
      <c r="F43" s="98"/>
      <c r="G43" s="124"/>
      <c r="H43" s="124"/>
      <c r="I43" s="124"/>
      <c r="J43" s="124"/>
      <c r="K43" s="124"/>
      <c r="L43" s="124"/>
      <c r="M43" s="124"/>
      <c r="N43" s="124"/>
      <c r="O43" s="124"/>
      <c r="P43" s="124"/>
      <c r="Q43" s="124"/>
      <c r="R43" s="124"/>
      <c r="S43" s="124"/>
    </row>
    <row r="44" spans="1:19" ht="14.5" thickBot="1">
      <c r="A44" s="163"/>
      <c r="B44" s="158" t="s">
        <v>107</v>
      </c>
      <c r="C44" s="159"/>
      <c r="D44" s="160"/>
      <c r="E44" s="136"/>
      <c r="F44" s="137">
        <f>SUM(F26:F43)</f>
        <v>0</v>
      </c>
      <c r="G44" s="124"/>
      <c r="H44" s="124"/>
      <c r="I44" s="124"/>
      <c r="J44" s="124"/>
      <c r="K44" s="124"/>
      <c r="L44" s="124"/>
      <c r="M44" s="124"/>
      <c r="N44" s="124"/>
      <c r="O44" s="124"/>
      <c r="P44" s="124"/>
      <c r="Q44" s="124"/>
      <c r="R44" s="124"/>
      <c r="S44" s="124"/>
    </row>
    <row r="45" spans="1:19" ht="16" thickTop="1">
      <c r="A45" s="145" t="s">
        <v>9</v>
      </c>
      <c r="B45" s="164" t="s">
        <v>25</v>
      </c>
      <c r="C45" s="103"/>
      <c r="D45" s="165"/>
      <c r="E45" s="140"/>
      <c r="F45" s="141"/>
      <c r="G45" s="124"/>
      <c r="H45" s="124"/>
      <c r="I45" s="124"/>
      <c r="J45" s="124"/>
      <c r="K45" s="124"/>
      <c r="L45" s="124"/>
      <c r="M45" s="124"/>
      <c r="N45" s="124"/>
      <c r="O45" s="124"/>
      <c r="P45" s="124"/>
      <c r="Q45" s="124"/>
      <c r="R45" s="124"/>
      <c r="S45" s="124"/>
    </row>
    <row r="46" spans="1:19">
      <c r="A46" s="147"/>
      <c r="B46" s="166"/>
      <c r="C46" s="103"/>
      <c r="D46" s="115"/>
      <c r="E46" s="142"/>
      <c r="F46" s="142"/>
      <c r="G46" s="124"/>
      <c r="H46" s="124"/>
      <c r="I46" s="124"/>
      <c r="J46" s="124"/>
      <c r="K46" s="124"/>
      <c r="L46" s="124"/>
      <c r="M46" s="124"/>
      <c r="N46" s="124"/>
      <c r="O46" s="124"/>
      <c r="P46" s="124"/>
      <c r="Q46" s="124"/>
      <c r="R46" s="124"/>
      <c r="S46" s="124"/>
    </row>
    <row r="47" spans="1:19" ht="62.5">
      <c r="A47" s="101" t="s">
        <v>73</v>
      </c>
      <c r="B47" s="102" t="s">
        <v>212</v>
      </c>
      <c r="C47" s="103" t="s">
        <v>95</v>
      </c>
      <c r="D47" s="115">
        <v>186.3</v>
      </c>
      <c r="E47" s="139"/>
      <c r="F47" s="98">
        <f>+D47*E47</f>
        <v>0</v>
      </c>
      <c r="G47" s="124"/>
      <c r="H47" s="124"/>
      <c r="I47" s="124"/>
      <c r="J47" s="124"/>
      <c r="K47" s="124"/>
      <c r="L47" s="124"/>
      <c r="M47" s="124"/>
      <c r="N47" s="124"/>
      <c r="O47" s="124"/>
      <c r="P47" s="124"/>
      <c r="Q47" s="124"/>
      <c r="R47" s="124"/>
      <c r="S47" s="124"/>
    </row>
    <row r="48" spans="1:19">
      <c r="A48" s="101"/>
      <c r="B48" s="102"/>
      <c r="C48" s="103"/>
      <c r="D48" s="115"/>
      <c r="E48" s="139"/>
      <c r="F48" s="98"/>
      <c r="G48" s="124"/>
      <c r="H48" s="124"/>
      <c r="I48" s="124"/>
      <c r="J48" s="124"/>
      <c r="K48" s="124"/>
      <c r="L48" s="124"/>
      <c r="M48" s="124"/>
      <c r="N48" s="124"/>
      <c r="O48" s="124"/>
      <c r="P48" s="124"/>
      <c r="Q48" s="124"/>
      <c r="R48" s="124"/>
      <c r="S48" s="124"/>
    </row>
    <row r="49" spans="1:19" ht="137.5">
      <c r="A49" s="101" t="s">
        <v>74</v>
      </c>
      <c r="B49" s="102" t="s">
        <v>213</v>
      </c>
      <c r="C49" s="103" t="s">
        <v>95</v>
      </c>
      <c r="D49" s="115">
        <v>143.69999999999999</v>
      </c>
      <c r="E49" s="139"/>
      <c r="F49" s="98">
        <f>+D49*E49</f>
        <v>0</v>
      </c>
      <c r="G49" s="124"/>
      <c r="H49" s="124"/>
      <c r="I49" s="124"/>
      <c r="J49" s="124"/>
      <c r="K49" s="124"/>
      <c r="L49" s="124"/>
      <c r="M49" s="124"/>
      <c r="N49" s="124"/>
      <c r="O49" s="124"/>
      <c r="P49" s="124"/>
      <c r="Q49" s="124"/>
      <c r="R49" s="124"/>
      <c r="S49" s="124"/>
    </row>
    <row r="50" spans="1:19">
      <c r="A50" s="101"/>
      <c r="B50" s="102"/>
      <c r="C50" s="103"/>
      <c r="D50" s="115"/>
      <c r="E50" s="139"/>
      <c r="F50" s="98"/>
      <c r="G50" s="124"/>
      <c r="H50" s="124"/>
      <c r="I50" s="124"/>
      <c r="J50" s="124"/>
      <c r="K50" s="124"/>
      <c r="L50" s="124"/>
      <c r="M50" s="124"/>
      <c r="N50" s="124"/>
      <c r="O50" s="124"/>
      <c r="P50" s="124"/>
      <c r="Q50" s="124"/>
      <c r="R50" s="124"/>
      <c r="S50" s="124"/>
    </row>
    <row r="51" spans="1:19" ht="125">
      <c r="A51" s="101" t="s">
        <v>75</v>
      </c>
      <c r="B51" s="102" t="s">
        <v>215</v>
      </c>
      <c r="C51" s="103" t="s">
        <v>95</v>
      </c>
      <c r="D51" s="115">
        <v>148.30000000000001</v>
      </c>
      <c r="E51" s="139"/>
      <c r="F51" s="98">
        <f>+D51*E51</f>
        <v>0</v>
      </c>
      <c r="G51" s="124"/>
      <c r="H51" s="124"/>
      <c r="I51" s="124"/>
      <c r="J51" s="124"/>
      <c r="K51" s="124"/>
      <c r="L51" s="124"/>
      <c r="M51" s="124"/>
      <c r="N51" s="124"/>
      <c r="O51" s="124"/>
      <c r="P51" s="124"/>
      <c r="Q51" s="124"/>
      <c r="R51" s="124"/>
      <c r="S51" s="124"/>
    </row>
    <row r="52" spans="1:19">
      <c r="A52" s="101"/>
      <c r="B52" s="102"/>
      <c r="C52" s="103"/>
      <c r="D52" s="115"/>
      <c r="E52" s="139"/>
      <c r="F52" s="98"/>
      <c r="G52" s="124"/>
      <c r="H52" s="124"/>
      <c r="I52" s="124"/>
      <c r="J52" s="124"/>
      <c r="K52" s="124"/>
      <c r="L52" s="124"/>
      <c r="M52" s="124"/>
      <c r="N52" s="124"/>
      <c r="O52" s="124"/>
      <c r="P52" s="124"/>
      <c r="Q52" s="124"/>
      <c r="R52" s="124"/>
      <c r="S52" s="124"/>
    </row>
    <row r="53" spans="1:19" ht="75">
      <c r="A53" s="101" t="s">
        <v>76</v>
      </c>
      <c r="B53" s="102" t="s">
        <v>214</v>
      </c>
      <c r="C53" s="103" t="s">
        <v>97</v>
      </c>
      <c r="D53" s="115">
        <v>20.8</v>
      </c>
      <c r="E53" s="139"/>
      <c r="F53" s="98">
        <f>+D53*E53</f>
        <v>0</v>
      </c>
      <c r="G53" s="124"/>
      <c r="H53" s="124"/>
      <c r="I53" s="124"/>
      <c r="J53" s="124"/>
      <c r="K53" s="124"/>
      <c r="L53" s="124"/>
      <c r="M53" s="124"/>
      <c r="N53" s="124"/>
      <c r="O53" s="124"/>
      <c r="P53" s="124"/>
      <c r="Q53" s="124"/>
      <c r="R53" s="124"/>
      <c r="S53" s="124"/>
    </row>
    <row r="54" spans="1:19">
      <c r="A54" s="101"/>
      <c r="B54" s="102"/>
      <c r="C54" s="103"/>
      <c r="D54" s="115"/>
      <c r="E54" s="139"/>
      <c r="F54" s="98"/>
      <c r="G54" s="124"/>
      <c r="H54" s="124"/>
      <c r="I54" s="124"/>
      <c r="J54" s="124"/>
      <c r="K54" s="124"/>
      <c r="L54" s="124"/>
      <c r="M54" s="124"/>
      <c r="N54" s="124"/>
      <c r="O54" s="124"/>
      <c r="P54" s="124"/>
      <c r="Q54" s="124"/>
      <c r="R54" s="124"/>
      <c r="S54" s="124"/>
    </row>
    <row r="55" spans="1:19" ht="14.5" thickBot="1">
      <c r="A55" s="163"/>
      <c r="B55" s="158" t="s">
        <v>108</v>
      </c>
      <c r="C55" s="159"/>
      <c r="D55" s="160"/>
      <c r="E55" s="137"/>
      <c r="F55" s="137">
        <f>SUM(F47:F54)</f>
        <v>0</v>
      </c>
      <c r="G55" s="124"/>
      <c r="H55" s="124"/>
      <c r="I55" s="124"/>
      <c r="J55" s="124"/>
      <c r="K55" s="124"/>
      <c r="L55" s="124"/>
      <c r="M55" s="124"/>
      <c r="N55" s="124"/>
      <c r="O55" s="124"/>
      <c r="P55" s="124"/>
      <c r="Q55" s="124"/>
      <c r="R55" s="124"/>
      <c r="S55" s="124"/>
    </row>
    <row r="56" spans="1:19" ht="16" thickTop="1">
      <c r="A56" s="145" t="s">
        <v>10</v>
      </c>
      <c r="B56" s="164" t="s">
        <v>26</v>
      </c>
      <c r="C56" s="103"/>
      <c r="D56" s="165"/>
      <c r="E56" s="141"/>
      <c r="F56" s="141"/>
      <c r="G56" s="124"/>
      <c r="H56" s="124"/>
      <c r="I56" s="124"/>
      <c r="J56" s="124"/>
      <c r="K56" s="124"/>
      <c r="L56" s="124"/>
      <c r="M56" s="124"/>
      <c r="N56" s="124"/>
      <c r="O56" s="124"/>
      <c r="P56" s="124"/>
      <c r="Q56" s="124"/>
      <c r="R56" s="124"/>
      <c r="S56" s="124"/>
    </row>
    <row r="57" spans="1:19">
      <c r="A57" s="147"/>
      <c r="B57" s="166"/>
      <c r="C57" s="103"/>
      <c r="D57" s="115"/>
      <c r="E57" s="142"/>
      <c r="F57" s="142"/>
      <c r="G57" s="124"/>
      <c r="H57" s="124"/>
      <c r="I57" s="124"/>
      <c r="J57" s="124"/>
      <c r="K57" s="124"/>
      <c r="L57" s="124"/>
      <c r="M57" s="124"/>
      <c r="N57" s="124"/>
      <c r="O57" s="124"/>
      <c r="P57" s="124"/>
      <c r="Q57" s="124"/>
      <c r="R57" s="124"/>
      <c r="S57" s="124"/>
    </row>
    <row r="58" spans="1:19" ht="75">
      <c r="A58" s="118" t="s">
        <v>73</v>
      </c>
      <c r="B58" s="119" t="s">
        <v>216</v>
      </c>
      <c r="C58" s="167"/>
      <c r="D58" s="115"/>
      <c r="E58" s="139"/>
      <c r="F58" s="98"/>
      <c r="G58" s="124"/>
      <c r="H58" s="124"/>
      <c r="I58" s="124"/>
      <c r="J58" s="124"/>
      <c r="K58" s="124"/>
      <c r="L58" s="124"/>
      <c r="M58" s="124"/>
      <c r="N58" s="124"/>
      <c r="O58" s="124"/>
      <c r="P58" s="124"/>
      <c r="Q58" s="124"/>
      <c r="R58" s="124"/>
      <c r="S58" s="124"/>
    </row>
    <row r="59" spans="1:19">
      <c r="A59" s="118" t="s">
        <v>101</v>
      </c>
      <c r="B59" s="119" t="s">
        <v>158</v>
      </c>
      <c r="C59" s="167" t="s">
        <v>95</v>
      </c>
      <c r="D59" s="115">
        <v>103.9</v>
      </c>
      <c r="E59" s="139"/>
      <c r="F59" s="98">
        <f t="shared" ref="F59:F64" si="1">+D59*E59</f>
        <v>0</v>
      </c>
      <c r="G59" s="124"/>
      <c r="H59" s="124"/>
      <c r="I59" s="124"/>
      <c r="J59" s="124"/>
      <c r="K59" s="124"/>
      <c r="L59" s="124"/>
      <c r="M59" s="124"/>
      <c r="N59" s="124"/>
      <c r="O59" s="124"/>
      <c r="P59" s="124"/>
      <c r="Q59" s="124"/>
      <c r="R59" s="124"/>
      <c r="S59" s="124"/>
    </row>
    <row r="60" spans="1:19">
      <c r="A60" s="118" t="s">
        <v>103</v>
      </c>
      <c r="B60" s="119" t="s">
        <v>157</v>
      </c>
      <c r="C60" s="167" t="s">
        <v>95</v>
      </c>
      <c r="D60" s="115">
        <v>31.1</v>
      </c>
      <c r="E60" s="139"/>
      <c r="F60" s="98">
        <f t="shared" si="1"/>
        <v>0</v>
      </c>
      <c r="G60" s="124"/>
      <c r="H60" s="124"/>
      <c r="I60" s="124"/>
      <c r="J60" s="124"/>
      <c r="K60" s="124"/>
      <c r="L60" s="124"/>
      <c r="M60" s="124"/>
      <c r="N60" s="124"/>
      <c r="O60" s="124"/>
      <c r="P60" s="124"/>
      <c r="Q60" s="124"/>
      <c r="R60" s="124"/>
      <c r="S60" s="124"/>
    </row>
    <row r="61" spans="1:19">
      <c r="A61" s="118" t="s">
        <v>114</v>
      </c>
      <c r="B61" s="119" t="s">
        <v>160</v>
      </c>
      <c r="C61" s="167" t="s">
        <v>102</v>
      </c>
      <c r="D61" s="115">
        <v>5</v>
      </c>
      <c r="E61" s="139"/>
      <c r="F61" s="98">
        <f t="shared" si="1"/>
        <v>0</v>
      </c>
      <c r="G61" s="124"/>
      <c r="H61" s="124"/>
      <c r="I61" s="124"/>
      <c r="J61" s="124"/>
      <c r="K61" s="124"/>
      <c r="L61" s="124"/>
      <c r="M61" s="124"/>
      <c r="N61" s="124"/>
      <c r="O61" s="124"/>
      <c r="P61" s="124"/>
      <c r="Q61" s="124"/>
      <c r="R61" s="124"/>
      <c r="S61" s="124"/>
    </row>
    <row r="62" spans="1:19" ht="25">
      <c r="A62" s="118" t="s">
        <v>115</v>
      </c>
      <c r="B62" s="119" t="s">
        <v>221</v>
      </c>
      <c r="C62" s="167" t="s">
        <v>102</v>
      </c>
      <c r="D62" s="115">
        <v>2</v>
      </c>
      <c r="E62" s="139"/>
      <c r="F62" s="98">
        <f t="shared" si="1"/>
        <v>0</v>
      </c>
      <c r="G62" s="124"/>
      <c r="H62" s="124"/>
      <c r="I62" s="124"/>
      <c r="J62" s="124"/>
      <c r="K62" s="124"/>
      <c r="L62" s="124"/>
      <c r="M62" s="124"/>
      <c r="N62" s="124"/>
      <c r="O62" s="124"/>
      <c r="P62" s="124"/>
      <c r="Q62" s="124"/>
      <c r="R62" s="124"/>
      <c r="S62" s="124"/>
    </row>
    <row r="63" spans="1:19" ht="25">
      <c r="A63" s="118" t="s">
        <v>123</v>
      </c>
      <c r="B63" s="119" t="s">
        <v>222</v>
      </c>
      <c r="C63" s="167" t="s">
        <v>102</v>
      </c>
      <c r="D63" s="115">
        <v>4</v>
      </c>
      <c r="E63" s="139"/>
      <c r="F63" s="98">
        <f t="shared" si="1"/>
        <v>0</v>
      </c>
      <c r="G63" s="124"/>
      <c r="H63" s="124"/>
      <c r="I63" s="124"/>
      <c r="J63" s="124"/>
      <c r="K63" s="124"/>
      <c r="L63" s="124"/>
      <c r="M63" s="124"/>
      <c r="N63" s="124"/>
      <c r="O63" s="124"/>
      <c r="P63" s="124"/>
      <c r="Q63" s="124"/>
      <c r="R63" s="124"/>
      <c r="S63" s="124"/>
    </row>
    <row r="64" spans="1:19" ht="25">
      <c r="A64" s="118" t="s">
        <v>124</v>
      </c>
      <c r="B64" s="119" t="s">
        <v>223</v>
      </c>
      <c r="C64" s="167" t="s">
        <v>102</v>
      </c>
      <c r="D64" s="115">
        <v>4</v>
      </c>
      <c r="E64" s="139"/>
      <c r="F64" s="98">
        <f t="shared" si="1"/>
        <v>0</v>
      </c>
      <c r="G64" s="124"/>
      <c r="H64" s="124"/>
      <c r="I64" s="124"/>
      <c r="J64" s="124"/>
      <c r="K64" s="124"/>
      <c r="L64" s="124"/>
      <c r="M64" s="124"/>
      <c r="N64" s="124"/>
      <c r="O64" s="124"/>
      <c r="P64" s="124"/>
      <c r="Q64" s="124"/>
      <c r="R64" s="124"/>
      <c r="S64" s="124"/>
    </row>
    <row r="65" spans="1:19">
      <c r="A65" s="118"/>
      <c r="B65" s="119"/>
      <c r="C65" s="167"/>
      <c r="D65" s="115"/>
      <c r="E65" s="139"/>
      <c r="F65" s="98"/>
      <c r="G65" s="124"/>
      <c r="H65" s="124"/>
      <c r="I65" s="124"/>
      <c r="J65" s="124"/>
      <c r="K65" s="124"/>
      <c r="L65" s="124"/>
      <c r="M65" s="124"/>
      <c r="N65" s="124"/>
      <c r="O65" s="124"/>
      <c r="P65" s="124"/>
      <c r="Q65" s="124"/>
      <c r="R65" s="124"/>
      <c r="S65" s="124"/>
    </row>
    <row r="66" spans="1:19" ht="75">
      <c r="A66" s="118" t="s">
        <v>74</v>
      </c>
      <c r="B66" s="119" t="s">
        <v>217</v>
      </c>
      <c r="C66" s="167"/>
      <c r="D66" s="115"/>
      <c r="E66" s="139"/>
      <c r="F66" s="98"/>
      <c r="G66" s="124"/>
      <c r="H66" s="124"/>
      <c r="I66" s="124"/>
      <c r="J66" s="124"/>
      <c r="K66" s="124"/>
      <c r="L66" s="124"/>
      <c r="M66" s="124"/>
      <c r="N66" s="124"/>
      <c r="O66" s="124"/>
      <c r="P66" s="124"/>
      <c r="Q66" s="124"/>
      <c r="R66" s="124"/>
      <c r="S66" s="124"/>
    </row>
    <row r="67" spans="1:19">
      <c r="A67" s="118" t="s">
        <v>116</v>
      </c>
      <c r="B67" s="119" t="s">
        <v>218</v>
      </c>
      <c r="C67" s="167" t="s">
        <v>95</v>
      </c>
      <c r="D67" s="115">
        <v>156.6</v>
      </c>
      <c r="E67" s="139"/>
      <c r="F67" s="98">
        <f>+D67*E67</f>
        <v>0</v>
      </c>
      <c r="G67" s="124"/>
      <c r="H67" s="124"/>
      <c r="I67" s="124"/>
      <c r="J67" s="124"/>
      <c r="K67" s="124"/>
      <c r="L67" s="124"/>
      <c r="M67" s="124"/>
      <c r="N67" s="124"/>
      <c r="O67" s="124"/>
      <c r="P67" s="124"/>
      <c r="Q67" s="124"/>
      <c r="R67" s="124"/>
      <c r="S67" s="124"/>
    </row>
    <row r="68" spans="1:19">
      <c r="A68" s="118" t="s">
        <v>117</v>
      </c>
      <c r="B68" s="119" t="s">
        <v>219</v>
      </c>
      <c r="C68" s="167" t="s">
        <v>95</v>
      </c>
      <c r="D68" s="115">
        <v>31.1</v>
      </c>
      <c r="E68" s="139"/>
      <c r="F68" s="98">
        <f>+D68*E68</f>
        <v>0</v>
      </c>
      <c r="G68" s="124"/>
      <c r="H68" s="124"/>
      <c r="I68" s="124"/>
      <c r="J68" s="124"/>
      <c r="K68" s="124"/>
      <c r="L68" s="124"/>
      <c r="M68" s="124"/>
      <c r="N68" s="124"/>
      <c r="O68" s="124"/>
      <c r="P68" s="124"/>
      <c r="Q68" s="124"/>
      <c r="R68" s="124"/>
      <c r="S68" s="124"/>
    </row>
    <row r="69" spans="1:19">
      <c r="A69" s="118"/>
      <c r="B69" s="119"/>
      <c r="C69" s="167"/>
      <c r="D69" s="115"/>
      <c r="E69" s="139"/>
      <c r="F69" s="98"/>
      <c r="G69" s="124"/>
      <c r="H69" s="124"/>
      <c r="I69" s="124"/>
      <c r="J69" s="124"/>
      <c r="K69" s="124"/>
      <c r="L69" s="124"/>
      <c r="M69" s="124"/>
      <c r="N69" s="124"/>
      <c r="O69" s="124"/>
      <c r="P69" s="124"/>
      <c r="Q69" s="124"/>
      <c r="R69" s="124"/>
      <c r="S69" s="124"/>
    </row>
    <row r="70" spans="1:19" ht="14.5" thickBot="1">
      <c r="A70" s="147"/>
      <c r="B70" s="158" t="s">
        <v>109</v>
      </c>
      <c r="C70" s="159"/>
      <c r="D70" s="160"/>
      <c r="E70" s="137"/>
      <c r="F70" s="137">
        <f>SUM(F58:F69)</f>
        <v>0</v>
      </c>
      <c r="G70" s="124"/>
      <c r="H70" s="124"/>
      <c r="I70" s="124"/>
      <c r="J70" s="124"/>
      <c r="K70" s="124"/>
      <c r="L70" s="124"/>
      <c r="M70" s="124"/>
      <c r="N70" s="124"/>
      <c r="O70" s="124"/>
      <c r="P70" s="124"/>
      <c r="Q70" s="124"/>
      <c r="R70" s="124"/>
      <c r="S70" s="124"/>
    </row>
    <row r="71" spans="1:19" ht="16" thickTop="1">
      <c r="A71" s="145" t="s">
        <v>11</v>
      </c>
      <c r="B71" s="164" t="s">
        <v>27</v>
      </c>
      <c r="C71" s="148"/>
      <c r="D71" s="161"/>
      <c r="E71" s="138"/>
      <c r="F71" s="138"/>
      <c r="G71" s="124"/>
      <c r="H71" s="124"/>
      <c r="I71" s="124"/>
      <c r="J71" s="124"/>
      <c r="K71" s="124"/>
      <c r="L71" s="124"/>
      <c r="M71" s="124"/>
      <c r="N71" s="124"/>
      <c r="O71" s="124"/>
      <c r="P71" s="124"/>
      <c r="Q71" s="124"/>
      <c r="R71" s="124"/>
      <c r="S71" s="124"/>
    </row>
    <row r="72" spans="1:19">
      <c r="A72" s="163"/>
      <c r="B72" s="168"/>
      <c r="C72" s="167"/>
      <c r="D72" s="115"/>
      <c r="E72" s="142"/>
      <c r="F72" s="142"/>
      <c r="G72" s="124"/>
      <c r="H72" s="124"/>
      <c r="I72" s="124"/>
      <c r="J72" s="124"/>
      <c r="K72" s="124"/>
      <c r="L72" s="124"/>
      <c r="M72" s="124"/>
      <c r="N72" s="124"/>
      <c r="O72" s="124"/>
      <c r="P72" s="124"/>
      <c r="Q72" s="124"/>
      <c r="R72" s="124"/>
      <c r="S72" s="124"/>
    </row>
    <row r="73" spans="1:19" ht="62.5">
      <c r="A73" s="118" t="s">
        <v>73</v>
      </c>
      <c r="B73" s="102" t="s">
        <v>220</v>
      </c>
      <c r="C73" s="103" t="s">
        <v>95</v>
      </c>
      <c r="D73" s="115">
        <v>51.4</v>
      </c>
      <c r="E73" s="98"/>
      <c r="F73" s="98">
        <f>+D73*E73</f>
        <v>0</v>
      </c>
      <c r="G73" s="124"/>
      <c r="H73" s="124"/>
      <c r="I73" s="124"/>
      <c r="J73" s="124"/>
      <c r="K73" s="124"/>
      <c r="L73" s="124"/>
      <c r="M73" s="124"/>
      <c r="N73" s="124"/>
      <c r="O73" s="124"/>
      <c r="P73" s="124"/>
      <c r="Q73" s="124"/>
      <c r="R73" s="124"/>
      <c r="S73" s="124"/>
    </row>
    <row r="74" spans="1:19">
      <c r="A74" s="118"/>
      <c r="B74" s="102"/>
      <c r="C74" s="103"/>
      <c r="D74" s="115"/>
      <c r="E74" s="98"/>
      <c r="F74" s="98"/>
      <c r="G74" s="124"/>
      <c r="H74" s="124"/>
      <c r="I74" s="124"/>
      <c r="J74" s="124"/>
      <c r="K74" s="124"/>
      <c r="L74" s="124"/>
      <c r="M74" s="124"/>
      <c r="N74" s="124"/>
      <c r="O74" s="124"/>
      <c r="P74" s="124"/>
      <c r="Q74" s="124"/>
      <c r="R74" s="124"/>
      <c r="S74" s="124"/>
    </row>
    <row r="75" spans="1:19" ht="87.5">
      <c r="A75" s="118" t="s">
        <v>74</v>
      </c>
      <c r="B75" s="119" t="s">
        <v>154</v>
      </c>
      <c r="C75" s="103" t="s">
        <v>95</v>
      </c>
      <c r="D75" s="115">
        <v>136.4</v>
      </c>
      <c r="E75" s="98"/>
      <c r="F75" s="98">
        <f>+D75*E75</f>
        <v>0</v>
      </c>
      <c r="G75" s="124"/>
      <c r="H75" s="124"/>
      <c r="I75" s="124"/>
      <c r="J75" s="124"/>
      <c r="K75" s="124"/>
      <c r="L75" s="124"/>
      <c r="M75" s="124"/>
      <c r="N75" s="124"/>
      <c r="O75" s="124"/>
      <c r="P75" s="124"/>
      <c r="Q75" s="124"/>
      <c r="R75" s="124"/>
      <c r="S75" s="124"/>
    </row>
    <row r="76" spans="1:19">
      <c r="A76" s="118"/>
      <c r="B76" s="119"/>
      <c r="C76" s="167"/>
      <c r="D76" s="115"/>
      <c r="E76" s="98"/>
      <c r="F76" s="98"/>
      <c r="G76" s="124"/>
      <c r="H76" s="124"/>
      <c r="I76" s="124"/>
      <c r="J76" s="124"/>
      <c r="K76" s="124"/>
      <c r="L76" s="124"/>
      <c r="M76" s="124"/>
      <c r="N76" s="124"/>
      <c r="O76" s="124"/>
      <c r="P76" s="124"/>
      <c r="Q76" s="124"/>
      <c r="R76" s="124"/>
      <c r="S76" s="124"/>
    </row>
    <row r="77" spans="1:19" ht="25">
      <c r="A77" s="118" t="s">
        <v>75</v>
      </c>
      <c r="B77" s="119" t="s">
        <v>110</v>
      </c>
      <c r="C77" s="103" t="s">
        <v>97</v>
      </c>
      <c r="D77" s="115">
        <v>30</v>
      </c>
      <c r="E77" s="98"/>
      <c r="F77" s="98">
        <f>+D77*E77</f>
        <v>0</v>
      </c>
      <c r="G77" s="124"/>
      <c r="H77" s="124"/>
      <c r="I77" s="124"/>
      <c r="J77" s="124"/>
      <c r="K77" s="124"/>
      <c r="L77" s="124"/>
      <c r="M77" s="124"/>
      <c r="N77" s="124"/>
      <c r="O77" s="124"/>
      <c r="P77" s="124"/>
      <c r="Q77" s="124"/>
      <c r="R77" s="124"/>
      <c r="S77" s="124"/>
    </row>
    <row r="78" spans="1:19">
      <c r="A78" s="118"/>
      <c r="B78" s="119"/>
      <c r="C78" s="167"/>
      <c r="D78" s="115"/>
      <c r="E78" s="98"/>
      <c r="F78" s="98"/>
      <c r="G78" s="124"/>
      <c r="H78" s="124"/>
      <c r="I78" s="124"/>
      <c r="J78" s="124"/>
      <c r="K78" s="124"/>
      <c r="L78" s="124"/>
      <c r="M78" s="124"/>
      <c r="N78" s="124"/>
      <c r="O78" s="124"/>
      <c r="P78" s="124"/>
      <c r="Q78" s="124"/>
      <c r="R78" s="124"/>
      <c r="S78" s="124"/>
    </row>
    <row r="79" spans="1:19" ht="87.5">
      <c r="A79" s="118" t="s">
        <v>76</v>
      </c>
      <c r="B79" s="119" t="s">
        <v>155</v>
      </c>
      <c r="C79" s="167" t="s">
        <v>95</v>
      </c>
      <c r="D79" s="115">
        <v>31.1</v>
      </c>
      <c r="E79" s="98"/>
      <c r="F79" s="98">
        <f>+D79*E79</f>
        <v>0</v>
      </c>
      <c r="G79" s="124"/>
      <c r="H79" s="124"/>
      <c r="I79" s="124"/>
      <c r="J79" s="124"/>
      <c r="K79" s="124"/>
      <c r="L79" s="124"/>
      <c r="M79" s="124"/>
      <c r="N79" s="124"/>
      <c r="O79" s="124"/>
      <c r="P79" s="124"/>
      <c r="Q79" s="124"/>
      <c r="R79" s="124"/>
      <c r="S79" s="124"/>
    </row>
    <row r="80" spans="1:19">
      <c r="A80" s="118"/>
      <c r="B80" s="119"/>
      <c r="C80" s="167"/>
      <c r="D80" s="115"/>
      <c r="E80" s="98"/>
      <c r="F80" s="98"/>
      <c r="G80" s="124"/>
      <c r="H80" s="124"/>
      <c r="I80" s="124"/>
      <c r="J80" s="124"/>
      <c r="K80" s="124"/>
      <c r="L80" s="124"/>
      <c r="M80" s="124"/>
      <c r="N80" s="124"/>
      <c r="O80" s="124"/>
      <c r="P80" s="124"/>
      <c r="Q80" s="124"/>
      <c r="R80" s="124"/>
      <c r="S80" s="124"/>
    </row>
    <row r="81" spans="1:19" ht="25">
      <c r="A81" s="118" t="s">
        <v>77</v>
      </c>
      <c r="B81" s="119" t="s">
        <v>224</v>
      </c>
      <c r="C81" s="167" t="s">
        <v>97</v>
      </c>
      <c r="D81" s="115">
        <v>5</v>
      </c>
      <c r="E81" s="98"/>
      <c r="F81" s="98">
        <f>+D81*E81</f>
        <v>0</v>
      </c>
      <c r="G81" s="124"/>
      <c r="H81" s="124"/>
      <c r="I81" s="124"/>
      <c r="J81" s="124"/>
      <c r="K81" s="124"/>
      <c r="L81" s="124"/>
      <c r="M81" s="124"/>
      <c r="N81" s="124"/>
      <c r="O81" s="124"/>
      <c r="P81" s="124"/>
      <c r="Q81" s="124"/>
      <c r="R81" s="124"/>
      <c r="S81" s="124"/>
    </row>
    <row r="82" spans="1:19">
      <c r="A82" s="118"/>
      <c r="B82" s="119"/>
      <c r="C82" s="167"/>
      <c r="D82" s="115"/>
      <c r="E82" s="98"/>
      <c r="F82" s="98"/>
      <c r="G82" s="124"/>
      <c r="H82" s="124"/>
      <c r="I82" s="124"/>
      <c r="J82" s="124"/>
      <c r="K82" s="124"/>
      <c r="L82" s="124"/>
      <c r="M82" s="124"/>
      <c r="N82" s="124"/>
      <c r="O82" s="124"/>
      <c r="P82" s="124"/>
      <c r="Q82" s="124"/>
      <c r="R82" s="124"/>
      <c r="S82" s="124"/>
    </row>
    <row r="83" spans="1:19" ht="14.5" thickBot="1">
      <c r="A83" s="163"/>
      <c r="B83" s="158" t="s">
        <v>111</v>
      </c>
      <c r="C83" s="159"/>
      <c r="D83" s="160"/>
      <c r="E83" s="137"/>
      <c r="F83" s="137">
        <f>SUM(F72:F82)</f>
        <v>0</v>
      </c>
      <c r="G83" s="124"/>
      <c r="H83" s="124"/>
      <c r="I83" s="124"/>
      <c r="J83" s="124"/>
      <c r="K83" s="124"/>
      <c r="L83" s="124"/>
      <c r="M83" s="124"/>
      <c r="N83" s="124"/>
      <c r="O83" s="124"/>
      <c r="P83" s="124"/>
      <c r="Q83" s="124"/>
      <c r="R83" s="124"/>
      <c r="S83" s="124"/>
    </row>
    <row r="84" spans="1:19" ht="16" thickTop="1">
      <c r="A84" s="145" t="s">
        <v>12</v>
      </c>
      <c r="B84" s="164" t="s">
        <v>28</v>
      </c>
      <c r="C84" s="103"/>
      <c r="D84" s="165"/>
      <c r="E84" s="141"/>
      <c r="F84" s="141"/>
      <c r="G84" s="124"/>
      <c r="H84" s="124"/>
      <c r="I84" s="124"/>
      <c r="J84" s="124"/>
      <c r="K84" s="124"/>
      <c r="L84" s="124"/>
      <c r="M84" s="124"/>
      <c r="N84" s="124"/>
      <c r="O84" s="124"/>
      <c r="P84" s="124"/>
      <c r="Q84" s="124"/>
      <c r="R84" s="124"/>
      <c r="S84" s="124"/>
    </row>
    <row r="85" spans="1:19">
      <c r="A85" s="147"/>
      <c r="B85" s="166"/>
      <c r="C85" s="103"/>
      <c r="D85" s="115"/>
      <c r="E85" s="142"/>
      <c r="F85" s="142"/>
      <c r="G85" s="124"/>
      <c r="H85" s="124"/>
      <c r="I85" s="124"/>
      <c r="J85" s="124"/>
      <c r="K85" s="124"/>
      <c r="L85" s="124"/>
      <c r="M85" s="124"/>
      <c r="N85" s="124"/>
      <c r="O85" s="124"/>
      <c r="P85" s="124"/>
      <c r="Q85" s="124"/>
      <c r="R85" s="124"/>
      <c r="S85" s="124"/>
    </row>
    <row r="86" spans="1:19">
      <c r="A86" s="147"/>
      <c r="B86" s="169" t="s">
        <v>141</v>
      </c>
      <c r="C86" s="103"/>
      <c r="D86" s="115"/>
      <c r="E86" s="142"/>
      <c r="F86" s="142"/>
      <c r="G86" s="124"/>
      <c r="H86" s="124"/>
      <c r="I86" s="124"/>
      <c r="J86" s="124"/>
      <c r="K86" s="124"/>
      <c r="L86" s="124"/>
      <c r="M86" s="124"/>
      <c r="N86" s="124"/>
      <c r="O86" s="124"/>
      <c r="P86" s="124"/>
      <c r="Q86" s="124"/>
      <c r="R86" s="124"/>
      <c r="S86" s="124"/>
    </row>
    <row r="87" spans="1:19">
      <c r="A87" s="147"/>
      <c r="B87" s="169" t="s">
        <v>142</v>
      </c>
      <c r="C87" s="103"/>
      <c r="D87" s="115"/>
      <c r="E87" s="142"/>
      <c r="F87" s="142"/>
      <c r="G87" s="124"/>
      <c r="H87" s="124"/>
      <c r="I87" s="124"/>
      <c r="J87" s="124"/>
      <c r="K87" s="124"/>
      <c r="L87" s="124"/>
      <c r="M87" s="124"/>
      <c r="N87" s="124"/>
      <c r="O87" s="124"/>
      <c r="P87" s="124"/>
      <c r="Q87" s="124"/>
      <c r="R87" s="124"/>
      <c r="S87" s="124"/>
    </row>
    <row r="88" spans="1:19">
      <c r="A88" s="147"/>
      <c r="B88" s="166"/>
      <c r="C88" s="103"/>
      <c r="D88" s="115"/>
      <c r="E88" s="142"/>
      <c r="F88" s="142"/>
      <c r="G88" s="124"/>
      <c r="H88" s="124"/>
      <c r="I88" s="124"/>
      <c r="J88" s="124"/>
      <c r="K88" s="124"/>
      <c r="L88" s="124"/>
      <c r="M88" s="124"/>
      <c r="N88" s="124"/>
      <c r="O88" s="124"/>
      <c r="P88" s="124"/>
      <c r="Q88" s="124"/>
      <c r="R88" s="124"/>
      <c r="S88" s="124"/>
    </row>
    <row r="89" spans="1:19" ht="87.5">
      <c r="A89" s="118" t="s">
        <v>73</v>
      </c>
      <c r="B89" s="119" t="s">
        <v>227</v>
      </c>
      <c r="C89" s="167" t="s">
        <v>95</v>
      </c>
      <c r="D89" s="115">
        <v>135</v>
      </c>
      <c r="E89" s="98"/>
      <c r="F89" s="98">
        <f>+D89*E89</f>
        <v>0</v>
      </c>
      <c r="G89" s="124"/>
      <c r="H89" s="124"/>
      <c r="I89" s="124"/>
      <c r="J89" s="124"/>
      <c r="K89" s="124"/>
      <c r="L89" s="124"/>
      <c r="M89" s="124"/>
      <c r="N89" s="124"/>
      <c r="O89" s="124"/>
      <c r="P89" s="124"/>
      <c r="Q89" s="124"/>
      <c r="R89" s="124"/>
      <c r="S89" s="124"/>
    </row>
    <row r="90" spans="1:19">
      <c r="A90" s="118"/>
      <c r="B90" s="119"/>
      <c r="C90" s="167"/>
      <c r="D90" s="115"/>
      <c r="E90" s="98"/>
      <c r="F90" s="98"/>
      <c r="G90" s="124"/>
      <c r="H90" s="124"/>
      <c r="I90" s="124"/>
      <c r="J90" s="124"/>
      <c r="K90" s="124"/>
      <c r="L90" s="124"/>
      <c r="M90" s="124"/>
      <c r="N90" s="124"/>
      <c r="O90" s="124"/>
      <c r="P90" s="124"/>
      <c r="Q90" s="124"/>
      <c r="R90" s="124"/>
      <c r="S90" s="124"/>
    </row>
    <row r="91" spans="1:19" ht="14.5" thickBot="1">
      <c r="A91" s="147"/>
      <c r="B91" s="158" t="s">
        <v>112</v>
      </c>
      <c r="C91" s="159"/>
      <c r="D91" s="160"/>
      <c r="E91" s="137"/>
      <c r="F91" s="137">
        <f>SUM(F89:F90)</f>
        <v>0</v>
      </c>
      <c r="G91" s="124"/>
      <c r="H91" s="124"/>
      <c r="I91" s="124"/>
      <c r="J91" s="124"/>
      <c r="K91" s="124"/>
      <c r="L91" s="124"/>
      <c r="M91" s="124"/>
      <c r="N91" s="124"/>
      <c r="O91" s="124"/>
      <c r="P91" s="124"/>
      <c r="Q91" s="124"/>
      <c r="R91" s="124"/>
      <c r="S91" s="124"/>
    </row>
    <row r="92" spans="1:19" ht="16" thickTop="1">
      <c r="A92" s="145" t="s">
        <v>13</v>
      </c>
      <c r="B92" s="164" t="s">
        <v>29</v>
      </c>
      <c r="C92" s="103"/>
      <c r="D92" s="165"/>
      <c r="E92" s="141"/>
      <c r="F92" s="141"/>
      <c r="G92" s="124"/>
      <c r="H92" s="124"/>
      <c r="I92" s="124"/>
      <c r="J92" s="124"/>
      <c r="K92" s="124"/>
      <c r="L92" s="124"/>
      <c r="M92" s="124"/>
      <c r="N92" s="124"/>
      <c r="O92" s="124"/>
      <c r="P92" s="124"/>
      <c r="Q92" s="124"/>
      <c r="R92" s="124"/>
      <c r="S92" s="124"/>
    </row>
    <row r="93" spans="1:19">
      <c r="A93" s="147"/>
      <c r="B93" s="166"/>
      <c r="C93" s="103"/>
      <c r="D93" s="115"/>
      <c r="E93" s="142"/>
      <c r="F93" s="142"/>
      <c r="G93" s="124"/>
      <c r="H93" s="124"/>
      <c r="I93" s="124"/>
      <c r="J93" s="124"/>
      <c r="K93" s="124"/>
      <c r="L93" s="124"/>
      <c r="M93" s="124"/>
      <c r="N93" s="124"/>
      <c r="O93" s="124"/>
      <c r="P93" s="124"/>
      <c r="Q93" s="124"/>
      <c r="R93" s="124"/>
      <c r="S93" s="124"/>
    </row>
    <row r="94" spans="1:19" ht="262.5">
      <c r="A94" s="118" t="s">
        <v>73</v>
      </c>
      <c r="B94" s="170" t="s">
        <v>229</v>
      </c>
      <c r="C94" s="167" t="s">
        <v>95</v>
      </c>
      <c r="D94" s="115">
        <v>83.8</v>
      </c>
      <c r="E94" s="139"/>
      <c r="F94" s="98">
        <f>+D94*E94</f>
        <v>0</v>
      </c>
      <c r="G94" s="124"/>
      <c r="H94" s="124"/>
      <c r="I94" s="124"/>
      <c r="J94" s="124"/>
      <c r="K94" s="124"/>
      <c r="L94" s="124"/>
      <c r="M94" s="124"/>
      <c r="N94" s="124"/>
      <c r="O94" s="124"/>
      <c r="P94" s="124"/>
      <c r="Q94" s="124"/>
      <c r="R94" s="124"/>
      <c r="S94" s="124"/>
    </row>
    <row r="95" spans="1:19">
      <c r="A95" s="118"/>
      <c r="B95" s="119"/>
      <c r="C95" s="167"/>
      <c r="D95" s="115"/>
      <c r="E95" s="98"/>
      <c r="F95" s="98"/>
      <c r="G95" s="124"/>
      <c r="H95" s="124"/>
      <c r="I95" s="124"/>
      <c r="J95" s="124"/>
      <c r="K95" s="124"/>
      <c r="L95" s="124"/>
      <c r="M95" s="124"/>
      <c r="N95" s="124"/>
      <c r="O95" s="124"/>
      <c r="P95" s="124"/>
      <c r="Q95" s="124"/>
      <c r="R95" s="124"/>
      <c r="S95" s="124"/>
    </row>
    <row r="96" spans="1:19" ht="212.5">
      <c r="A96" s="118" t="s">
        <v>74</v>
      </c>
      <c r="B96" s="171" t="s">
        <v>228</v>
      </c>
      <c r="C96" s="167" t="s">
        <v>95</v>
      </c>
      <c r="D96" s="115">
        <v>20.100000000000001</v>
      </c>
      <c r="E96" s="98"/>
      <c r="F96" s="98">
        <f>+D96*E96</f>
        <v>0</v>
      </c>
      <c r="G96" s="124"/>
      <c r="H96" s="124"/>
      <c r="I96" s="124"/>
      <c r="J96" s="124"/>
      <c r="K96" s="124"/>
      <c r="L96" s="124"/>
      <c r="M96" s="124"/>
      <c r="N96" s="124"/>
      <c r="O96" s="124"/>
      <c r="P96" s="124"/>
      <c r="Q96" s="124"/>
      <c r="R96" s="124"/>
      <c r="S96" s="124"/>
    </row>
    <row r="97" spans="1:19">
      <c r="A97" s="118"/>
      <c r="B97" s="171"/>
      <c r="C97" s="167"/>
      <c r="D97" s="115"/>
      <c r="E97" s="98"/>
      <c r="F97" s="98"/>
      <c r="G97" s="124"/>
      <c r="H97" s="124"/>
      <c r="I97" s="124"/>
      <c r="J97" s="124"/>
      <c r="K97" s="124"/>
      <c r="L97" s="124"/>
      <c r="M97" s="124"/>
      <c r="N97" s="124"/>
      <c r="O97" s="124"/>
      <c r="P97" s="124"/>
      <c r="Q97" s="124"/>
      <c r="R97" s="124"/>
      <c r="S97" s="124"/>
    </row>
    <row r="98" spans="1:19" ht="75">
      <c r="A98" s="118" t="s">
        <v>75</v>
      </c>
      <c r="B98" s="119" t="s">
        <v>156</v>
      </c>
      <c r="C98" s="103" t="s">
        <v>102</v>
      </c>
      <c r="D98" s="115">
        <v>1</v>
      </c>
      <c r="E98" s="98"/>
      <c r="F98" s="98">
        <f>+D98*E98</f>
        <v>0</v>
      </c>
      <c r="G98" s="124"/>
      <c r="H98" s="124"/>
      <c r="I98" s="124"/>
      <c r="J98" s="124"/>
      <c r="K98" s="124"/>
      <c r="L98" s="124"/>
      <c r="M98" s="124"/>
      <c r="N98" s="124"/>
      <c r="O98" s="124"/>
      <c r="P98" s="124"/>
      <c r="Q98" s="124"/>
      <c r="R98" s="124"/>
      <c r="S98" s="124"/>
    </row>
    <row r="99" spans="1:19">
      <c r="A99" s="118"/>
      <c r="B99" s="119"/>
      <c r="C99" s="103"/>
      <c r="D99" s="115"/>
      <c r="E99" s="98"/>
      <c r="F99" s="98"/>
      <c r="G99" s="124"/>
      <c r="H99" s="124"/>
      <c r="I99" s="124"/>
      <c r="J99" s="124"/>
      <c r="K99" s="124"/>
      <c r="L99" s="124"/>
      <c r="M99" s="124"/>
      <c r="N99" s="124"/>
      <c r="O99" s="124"/>
      <c r="P99" s="124"/>
      <c r="Q99" s="124"/>
      <c r="R99" s="124"/>
      <c r="S99" s="124"/>
    </row>
    <row r="100" spans="1:19" ht="14.5" thickBot="1">
      <c r="A100" s="147"/>
      <c r="B100" s="158" t="s">
        <v>113</v>
      </c>
      <c r="C100" s="159"/>
      <c r="D100" s="160"/>
      <c r="E100" s="137"/>
      <c r="F100" s="137">
        <f>SUM(F94:F99)</f>
        <v>0</v>
      </c>
      <c r="G100" s="124"/>
      <c r="H100" s="124"/>
      <c r="I100" s="124"/>
      <c r="J100" s="124"/>
      <c r="K100" s="124"/>
      <c r="L100" s="124"/>
      <c r="M100" s="124"/>
      <c r="N100" s="124"/>
      <c r="O100" s="124"/>
      <c r="P100" s="124"/>
      <c r="Q100" s="124"/>
      <c r="R100" s="124"/>
      <c r="S100" s="124"/>
    </row>
    <row r="101" spans="1:19" ht="16" thickTop="1">
      <c r="A101" s="145" t="s">
        <v>14</v>
      </c>
      <c r="B101" s="164" t="s">
        <v>30</v>
      </c>
      <c r="C101" s="103"/>
      <c r="D101" s="115"/>
      <c r="E101" s="98"/>
      <c r="F101" s="98"/>
      <c r="G101" s="124"/>
      <c r="H101" s="124"/>
      <c r="I101" s="124"/>
      <c r="J101" s="124"/>
      <c r="K101" s="124"/>
      <c r="L101" s="124"/>
      <c r="M101" s="124"/>
      <c r="N101" s="124"/>
      <c r="O101" s="124"/>
      <c r="P101" s="124"/>
      <c r="Q101" s="124"/>
      <c r="R101" s="124"/>
      <c r="S101" s="124"/>
    </row>
    <row r="102" spans="1:19">
      <c r="A102" s="172"/>
      <c r="B102" s="173"/>
      <c r="C102" s="174"/>
      <c r="D102" s="175"/>
      <c r="E102" s="143"/>
      <c r="F102" s="143"/>
      <c r="G102" s="124"/>
      <c r="H102" s="124"/>
      <c r="I102" s="124"/>
      <c r="J102" s="124"/>
      <c r="K102" s="124"/>
      <c r="L102" s="124"/>
      <c r="M102" s="124"/>
      <c r="N102" s="124"/>
      <c r="O102" s="124"/>
      <c r="P102" s="124"/>
      <c r="Q102" s="124"/>
      <c r="R102" s="124"/>
      <c r="S102" s="124"/>
    </row>
    <row r="103" spans="1:19" ht="175">
      <c r="A103" s="176" t="s">
        <v>73</v>
      </c>
      <c r="B103" s="170" t="s">
        <v>230</v>
      </c>
      <c r="C103" s="167"/>
      <c r="D103" s="115"/>
      <c r="E103" s="98"/>
      <c r="F103" s="98"/>
      <c r="G103" s="124"/>
      <c r="H103" s="124"/>
      <c r="I103" s="124"/>
      <c r="J103" s="124"/>
      <c r="K103" s="124"/>
      <c r="L103" s="124"/>
      <c r="M103" s="124"/>
      <c r="N103" s="124"/>
      <c r="O103" s="124"/>
      <c r="P103" s="124"/>
      <c r="Q103" s="124"/>
      <c r="R103" s="124"/>
      <c r="S103" s="124"/>
    </row>
    <row r="104" spans="1:19">
      <c r="A104" s="176" t="s">
        <v>101</v>
      </c>
      <c r="B104" s="119" t="s">
        <v>231</v>
      </c>
      <c r="C104" s="167" t="s">
        <v>102</v>
      </c>
      <c r="D104" s="115">
        <v>1</v>
      </c>
      <c r="E104" s="139"/>
      <c r="F104" s="98">
        <f>+D104*E104</f>
        <v>0</v>
      </c>
      <c r="G104" s="124"/>
      <c r="H104" s="124"/>
      <c r="I104" s="124"/>
      <c r="J104" s="124"/>
      <c r="K104" s="124"/>
      <c r="L104" s="124"/>
      <c r="M104" s="124"/>
      <c r="N104" s="124"/>
      <c r="O104" s="124"/>
      <c r="P104" s="124"/>
      <c r="Q104" s="124"/>
      <c r="R104" s="124"/>
      <c r="S104" s="124"/>
    </row>
    <row r="105" spans="1:19">
      <c r="A105" s="176" t="s">
        <v>103</v>
      </c>
      <c r="B105" s="119" t="s">
        <v>232</v>
      </c>
      <c r="C105" s="167" t="s">
        <v>102</v>
      </c>
      <c r="D105" s="115">
        <v>3</v>
      </c>
      <c r="E105" s="139"/>
      <c r="F105" s="98">
        <f>+D105*E105</f>
        <v>0</v>
      </c>
      <c r="G105" s="124"/>
      <c r="H105" s="124"/>
      <c r="I105" s="124"/>
      <c r="J105" s="124"/>
      <c r="K105" s="124"/>
      <c r="L105" s="124"/>
      <c r="M105" s="124"/>
      <c r="N105" s="124"/>
      <c r="O105" s="124"/>
      <c r="P105" s="124"/>
      <c r="Q105" s="124"/>
      <c r="R105" s="124"/>
      <c r="S105" s="124"/>
    </row>
    <row r="106" spans="1:19">
      <c r="A106" s="176" t="s">
        <v>114</v>
      </c>
      <c r="B106" s="119" t="s">
        <v>233</v>
      </c>
      <c r="C106" s="167" t="s">
        <v>102</v>
      </c>
      <c r="D106" s="115">
        <v>1</v>
      </c>
      <c r="E106" s="139"/>
      <c r="F106" s="98">
        <f>+D106*E106</f>
        <v>0</v>
      </c>
      <c r="G106" s="124"/>
      <c r="H106" s="124"/>
      <c r="I106" s="124"/>
      <c r="J106" s="124"/>
      <c r="K106" s="124"/>
      <c r="L106" s="124"/>
      <c r="M106" s="124"/>
      <c r="N106" s="124"/>
      <c r="O106" s="124"/>
      <c r="P106" s="124"/>
      <c r="Q106" s="124"/>
      <c r="R106" s="124"/>
      <c r="S106" s="124"/>
    </row>
    <row r="107" spans="1:19">
      <c r="A107" s="176"/>
      <c r="B107" s="119"/>
      <c r="C107" s="167"/>
      <c r="D107" s="115"/>
      <c r="E107" s="139"/>
      <c r="F107" s="98"/>
      <c r="G107" s="124"/>
      <c r="H107" s="124"/>
      <c r="I107" s="124"/>
      <c r="J107" s="124"/>
      <c r="K107" s="124"/>
      <c r="L107" s="124"/>
      <c r="M107" s="124"/>
      <c r="N107" s="124"/>
      <c r="O107" s="124"/>
      <c r="P107" s="124"/>
      <c r="Q107" s="124"/>
      <c r="R107" s="124"/>
      <c r="S107" s="124"/>
    </row>
    <row r="108" spans="1:19" ht="100">
      <c r="A108" s="176" t="s">
        <v>74</v>
      </c>
      <c r="B108" s="119" t="s">
        <v>235</v>
      </c>
      <c r="C108" s="167"/>
      <c r="D108" s="115"/>
      <c r="E108" s="139"/>
      <c r="F108" s="98"/>
      <c r="G108" s="124"/>
      <c r="H108" s="124"/>
      <c r="I108" s="124"/>
      <c r="J108" s="124"/>
      <c r="K108" s="124"/>
      <c r="L108" s="124"/>
      <c r="M108" s="124"/>
      <c r="N108" s="124"/>
      <c r="O108" s="124"/>
      <c r="P108" s="124"/>
      <c r="Q108" s="124"/>
      <c r="R108" s="124"/>
      <c r="S108" s="124"/>
    </row>
    <row r="109" spans="1:19">
      <c r="A109" s="176" t="s">
        <v>116</v>
      </c>
      <c r="B109" s="119" t="s">
        <v>232</v>
      </c>
      <c r="C109" s="167" t="s">
        <v>102</v>
      </c>
      <c r="D109" s="115">
        <v>5</v>
      </c>
      <c r="E109" s="139"/>
      <c r="F109" s="98">
        <f>+D109*E109</f>
        <v>0</v>
      </c>
      <c r="G109" s="124"/>
      <c r="H109" s="124"/>
      <c r="I109" s="124"/>
      <c r="J109" s="124"/>
      <c r="K109" s="124"/>
      <c r="L109" s="124"/>
      <c r="M109" s="124"/>
      <c r="N109" s="124"/>
      <c r="O109" s="124"/>
      <c r="P109" s="124"/>
      <c r="Q109" s="124"/>
      <c r="R109" s="124"/>
      <c r="S109" s="124"/>
    </row>
    <row r="110" spans="1:19">
      <c r="A110" s="176"/>
      <c r="B110" s="119"/>
      <c r="C110" s="167"/>
      <c r="D110" s="115"/>
      <c r="E110" s="139"/>
      <c r="F110" s="98"/>
      <c r="G110" s="124"/>
      <c r="H110" s="124"/>
      <c r="I110" s="124"/>
      <c r="J110" s="124"/>
      <c r="K110" s="124"/>
      <c r="L110" s="124"/>
      <c r="M110" s="124"/>
      <c r="N110" s="124"/>
      <c r="O110" s="124"/>
      <c r="P110" s="124"/>
      <c r="Q110" s="124"/>
      <c r="R110" s="124"/>
      <c r="S110" s="124"/>
    </row>
    <row r="111" spans="1:19" ht="87.5">
      <c r="A111" s="176" t="s">
        <v>75</v>
      </c>
      <c r="B111" s="119" t="s">
        <v>234</v>
      </c>
      <c r="C111" s="167"/>
      <c r="D111" s="115"/>
      <c r="E111" s="139"/>
      <c r="F111" s="98"/>
      <c r="G111" s="124"/>
      <c r="H111" s="124"/>
      <c r="I111" s="124"/>
      <c r="J111" s="124"/>
      <c r="K111" s="124"/>
      <c r="L111" s="124"/>
      <c r="M111" s="124"/>
      <c r="N111" s="124"/>
      <c r="O111" s="124"/>
      <c r="P111" s="124"/>
      <c r="Q111" s="124"/>
      <c r="R111" s="124"/>
      <c r="S111" s="124"/>
    </row>
    <row r="112" spans="1:19">
      <c r="A112" s="176" t="s">
        <v>119</v>
      </c>
      <c r="B112" s="119" t="s">
        <v>236</v>
      </c>
      <c r="C112" s="167" t="s">
        <v>102</v>
      </c>
      <c r="D112" s="115">
        <v>2</v>
      </c>
      <c r="E112" s="139"/>
      <c r="F112" s="98">
        <f>+D112*E112</f>
        <v>0</v>
      </c>
      <c r="G112" s="124"/>
      <c r="H112" s="124"/>
      <c r="I112" s="124"/>
      <c r="J112" s="124"/>
      <c r="K112" s="124"/>
      <c r="L112" s="124"/>
      <c r="M112" s="124"/>
      <c r="N112" s="124"/>
      <c r="O112" s="124"/>
      <c r="P112" s="124"/>
      <c r="Q112" s="124"/>
      <c r="R112" s="124"/>
      <c r="S112" s="124"/>
    </row>
    <row r="113" spans="1:19">
      <c r="A113" s="176"/>
      <c r="B113" s="119"/>
      <c r="C113" s="167"/>
      <c r="D113" s="115"/>
      <c r="E113" s="139"/>
      <c r="F113" s="98"/>
      <c r="G113" s="124"/>
      <c r="H113" s="124"/>
      <c r="I113" s="124"/>
      <c r="J113" s="124"/>
      <c r="K113" s="124"/>
      <c r="L113" s="124"/>
      <c r="M113" s="124"/>
      <c r="N113" s="124"/>
      <c r="O113" s="124"/>
      <c r="P113" s="124"/>
      <c r="Q113" s="124"/>
      <c r="R113" s="124"/>
      <c r="S113" s="124"/>
    </row>
    <row r="114" spans="1:19" ht="75">
      <c r="A114" s="176" t="s">
        <v>76</v>
      </c>
      <c r="B114" s="119" t="s">
        <v>164</v>
      </c>
      <c r="C114" s="167"/>
      <c r="D114" s="115"/>
      <c r="E114" s="139"/>
      <c r="F114" s="98"/>
      <c r="G114" s="124"/>
      <c r="H114" s="124"/>
      <c r="I114" s="124"/>
      <c r="J114" s="124"/>
      <c r="K114" s="124"/>
      <c r="L114" s="124"/>
      <c r="M114" s="124"/>
      <c r="N114" s="124"/>
      <c r="O114" s="124"/>
      <c r="P114" s="124"/>
      <c r="Q114" s="124"/>
      <c r="R114" s="124"/>
      <c r="S114" s="124"/>
    </row>
    <row r="115" spans="1:19" ht="25">
      <c r="A115" s="176" t="s">
        <v>99</v>
      </c>
      <c r="B115" s="119" t="s">
        <v>237</v>
      </c>
      <c r="C115" s="167" t="s">
        <v>102</v>
      </c>
      <c r="D115" s="115">
        <v>2</v>
      </c>
      <c r="E115" s="139"/>
      <c r="F115" s="98">
        <f>+D115*E115</f>
        <v>0</v>
      </c>
      <c r="G115" s="124"/>
      <c r="H115" s="124"/>
      <c r="I115" s="124"/>
      <c r="J115" s="124"/>
      <c r="K115" s="124"/>
      <c r="L115" s="124"/>
      <c r="M115" s="124"/>
      <c r="N115" s="124"/>
      <c r="O115" s="124"/>
      <c r="P115" s="124"/>
      <c r="Q115" s="124"/>
      <c r="R115" s="124"/>
      <c r="S115" s="124"/>
    </row>
    <row r="116" spans="1:19">
      <c r="A116" s="176"/>
      <c r="B116" s="119"/>
      <c r="C116" s="167"/>
      <c r="D116" s="115"/>
      <c r="E116" s="139"/>
      <c r="F116" s="98"/>
      <c r="G116" s="124"/>
      <c r="H116" s="124"/>
      <c r="I116" s="124"/>
      <c r="J116" s="124"/>
      <c r="K116" s="124"/>
      <c r="L116" s="124"/>
      <c r="M116" s="124"/>
      <c r="N116" s="124"/>
      <c r="O116" s="124"/>
      <c r="P116" s="124"/>
      <c r="Q116" s="124"/>
      <c r="R116" s="124"/>
      <c r="S116" s="124"/>
    </row>
    <row r="117" spans="1:19" ht="14.5" thickBot="1">
      <c r="A117" s="163"/>
      <c r="B117" s="158" t="s">
        <v>120</v>
      </c>
      <c r="C117" s="159"/>
      <c r="D117" s="160"/>
      <c r="E117" s="137"/>
      <c r="F117" s="137">
        <f>SUM(F103:F116)</f>
        <v>0</v>
      </c>
      <c r="G117" s="124"/>
      <c r="H117" s="124"/>
      <c r="I117" s="124"/>
      <c r="J117" s="124"/>
      <c r="K117" s="124"/>
      <c r="L117" s="124"/>
      <c r="M117" s="124"/>
      <c r="N117" s="124"/>
      <c r="O117" s="124"/>
      <c r="P117" s="124"/>
      <c r="Q117" s="124"/>
      <c r="R117" s="124"/>
      <c r="S117" s="124"/>
    </row>
    <row r="118" spans="1:19" ht="16" thickTop="1">
      <c r="A118" s="177" t="s">
        <v>16</v>
      </c>
      <c r="B118" s="178" t="s">
        <v>31</v>
      </c>
      <c r="C118" s="179"/>
      <c r="D118" s="115"/>
      <c r="E118" s="98"/>
      <c r="F118" s="98"/>
      <c r="G118" s="124"/>
      <c r="H118" s="124"/>
      <c r="I118" s="124"/>
      <c r="J118" s="124"/>
      <c r="K118" s="124"/>
      <c r="L118" s="124"/>
      <c r="M118" s="124"/>
      <c r="N118" s="124"/>
      <c r="O118" s="124"/>
      <c r="P118" s="124"/>
      <c r="Q118" s="124"/>
      <c r="R118" s="124"/>
      <c r="S118" s="124"/>
    </row>
    <row r="119" spans="1:19">
      <c r="A119" s="180"/>
      <c r="B119" s="181"/>
      <c r="C119" s="179"/>
      <c r="D119" s="115"/>
      <c r="E119" s="98"/>
      <c r="F119" s="98"/>
      <c r="G119" s="124"/>
      <c r="H119" s="124"/>
      <c r="I119" s="124"/>
      <c r="J119" s="124"/>
      <c r="K119" s="124"/>
      <c r="L119" s="124"/>
      <c r="M119" s="124"/>
      <c r="N119" s="124"/>
      <c r="O119" s="124"/>
      <c r="P119" s="124"/>
      <c r="Q119" s="124"/>
      <c r="R119" s="124"/>
      <c r="S119" s="124"/>
    </row>
    <row r="120" spans="1:19">
      <c r="A120" s="182" t="s">
        <v>73</v>
      </c>
      <c r="B120" s="20" t="s">
        <v>165</v>
      </c>
      <c r="C120" s="183" t="s">
        <v>91</v>
      </c>
      <c r="D120" s="184">
        <v>1</v>
      </c>
      <c r="E120" s="144"/>
      <c r="F120" s="144">
        <f>+D120*E120</f>
        <v>0</v>
      </c>
      <c r="G120" s="124"/>
      <c r="H120" s="124"/>
      <c r="I120" s="124"/>
      <c r="J120" s="124"/>
      <c r="K120" s="124"/>
      <c r="L120" s="124"/>
      <c r="M120" s="124"/>
      <c r="N120" s="124"/>
      <c r="O120" s="124"/>
      <c r="P120" s="124"/>
      <c r="Q120" s="124"/>
      <c r="R120" s="124"/>
      <c r="S120" s="124"/>
    </row>
    <row r="121" spans="1:19">
      <c r="A121" s="169"/>
      <c r="B121" s="119"/>
      <c r="C121" s="179"/>
      <c r="D121" s="115"/>
      <c r="E121" s="98"/>
      <c r="F121" s="98"/>
      <c r="G121" s="124"/>
      <c r="H121" s="124"/>
      <c r="I121" s="124"/>
      <c r="J121" s="124"/>
      <c r="K121" s="124"/>
      <c r="L121" s="124"/>
      <c r="M121" s="124"/>
      <c r="N121" s="124"/>
      <c r="O121" s="124"/>
      <c r="P121" s="124"/>
      <c r="Q121" s="124"/>
      <c r="R121" s="124"/>
      <c r="S121" s="124"/>
    </row>
    <row r="122" spans="1:19" ht="37.5">
      <c r="A122" s="182" t="s">
        <v>74</v>
      </c>
      <c r="B122" s="20" t="s">
        <v>166</v>
      </c>
      <c r="C122" s="183" t="s">
        <v>91</v>
      </c>
      <c r="D122" s="184">
        <v>1</v>
      </c>
      <c r="E122" s="144"/>
      <c r="F122" s="144">
        <f>+D122*E122</f>
        <v>0</v>
      </c>
      <c r="G122" s="124"/>
      <c r="H122" s="124"/>
      <c r="I122" s="124"/>
      <c r="J122" s="124"/>
      <c r="K122" s="124"/>
      <c r="L122" s="124"/>
      <c r="M122" s="124"/>
      <c r="N122" s="124"/>
      <c r="O122" s="124"/>
      <c r="P122" s="124"/>
      <c r="Q122" s="124"/>
      <c r="R122" s="124"/>
      <c r="S122" s="124"/>
    </row>
    <row r="123" spans="1:19">
      <c r="A123" s="182"/>
      <c r="B123" s="20"/>
      <c r="C123" s="183"/>
      <c r="D123" s="184"/>
      <c r="E123" s="144"/>
      <c r="F123" s="144"/>
      <c r="G123" s="124"/>
      <c r="H123" s="124"/>
      <c r="I123" s="124"/>
      <c r="J123" s="124"/>
      <c r="K123" s="124"/>
      <c r="L123" s="124"/>
      <c r="M123" s="124"/>
      <c r="N123" s="124"/>
      <c r="O123" s="124"/>
      <c r="P123" s="124"/>
      <c r="Q123" s="124"/>
      <c r="R123" s="124"/>
      <c r="S123" s="124"/>
    </row>
    <row r="124" spans="1:19">
      <c r="A124" s="180" t="s">
        <v>75</v>
      </c>
      <c r="B124" s="185" t="s">
        <v>238</v>
      </c>
      <c r="C124" s="179" t="s">
        <v>91</v>
      </c>
      <c r="D124" s="115">
        <v>1</v>
      </c>
      <c r="E124" s="98"/>
      <c r="F124" s="98">
        <f>+D124*E124</f>
        <v>0</v>
      </c>
      <c r="G124" s="124"/>
      <c r="H124" s="124"/>
      <c r="I124" s="124"/>
      <c r="J124" s="124"/>
      <c r="K124" s="124"/>
      <c r="L124" s="124"/>
      <c r="M124" s="124"/>
      <c r="N124" s="124"/>
      <c r="O124" s="124"/>
      <c r="P124" s="124"/>
      <c r="Q124" s="124"/>
      <c r="R124" s="124"/>
      <c r="S124" s="124"/>
    </row>
    <row r="125" spans="1:19">
      <c r="A125" s="180"/>
      <c r="B125" s="185"/>
      <c r="C125" s="179"/>
      <c r="D125" s="115"/>
      <c r="E125" s="98"/>
      <c r="F125" s="98"/>
      <c r="G125" s="124"/>
      <c r="H125" s="124"/>
      <c r="I125" s="124"/>
      <c r="J125" s="124"/>
      <c r="K125" s="124"/>
      <c r="L125" s="124"/>
      <c r="M125" s="124"/>
      <c r="N125" s="124"/>
      <c r="O125" s="124"/>
      <c r="P125" s="124"/>
      <c r="Q125" s="124"/>
      <c r="R125" s="124"/>
      <c r="S125" s="124"/>
    </row>
    <row r="126" spans="1:19">
      <c r="A126" s="180" t="s">
        <v>76</v>
      </c>
      <c r="B126" s="185" t="s">
        <v>239</v>
      </c>
      <c r="C126" s="179" t="s">
        <v>91</v>
      </c>
      <c r="D126" s="115">
        <v>1</v>
      </c>
      <c r="E126" s="98"/>
      <c r="F126" s="98">
        <f t="shared" ref="F126" si="2">+D126*E126</f>
        <v>0</v>
      </c>
      <c r="G126" s="124"/>
      <c r="H126" s="124"/>
      <c r="I126" s="124"/>
      <c r="J126" s="124"/>
      <c r="K126" s="124"/>
      <c r="L126" s="124"/>
      <c r="M126" s="124"/>
      <c r="N126" s="124"/>
      <c r="O126" s="124"/>
      <c r="P126" s="124"/>
      <c r="Q126" s="124"/>
      <c r="R126" s="124"/>
      <c r="S126" s="124"/>
    </row>
    <row r="127" spans="1:19">
      <c r="A127" s="180"/>
      <c r="B127" s="185"/>
      <c r="C127" s="179"/>
      <c r="D127" s="115"/>
      <c r="E127" s="98"/>
      <c r="F127" s="98"/>
      <c r="G127" s="124"/>
      <c r="H127" s="124"/>
      <c r="I127" s="124"/>
      <c r="J127" s="124"/>
      <c r="K127" s="124"/>
      <c r="L127" s="124"/>
      <c r="M127" s="124"/>
      <c r="N127" s="124"/>
      <c r="O127" s="124"/>
      <c r="P127" s="124"/>
      <c r="Q127" s="124"/>
      <c r="R127" s="124"/>
      <c r="S127" s="124"/>
    </row>
    <row r="128" spans="1:19">
      <c r="A128" s="180" t="s">
        <v>77</v>
      </c>
      <c r="B128" s="185" t="s">
        <v>240</v>
      </c>
      <c r="C128" s="179" t="s">
        <v>91</v>
      </c>
      <c r="D128" s="115">
        <v>1</v>
      </c>
      <c r="E128" s="98"/>
      <c r="F128" s="98">
        <f t="shared" ref="F128" si="3">+D128*E128</f>
        <v>0</v>
      </c>
      <c r="G128" s="124"/>
      <c r="H128" s="124"/>
      <c r="I128" s="124"/>
      <c r="J128" s="124"/>
      <c r="K128" s="124"/>
      <c r="L128" s="124"/>
      <c r="M128" s="124"/>
      <c r="N128" s="124"/>
      <c r="O128" s="124"/>
      <c r="P128" s="124"/>
      <c r="Q128" s="124"/>
      <c r="R128" s="124"/>
      <c r="S128" s="124"/>
    </row>
    <row r="129" spans="1:19">
      <c r="A129" s="180"/>
      <c r="B129" s="185"/>
      <c r="C129" s="179"/>
      <c r="D129" s="115"/>
      <c r="E129" s="98"/>
      <c r="F129" s="98"/>
      <c r="G129" s="124"/>
      <c r="H129" s="124"/>
      <c r="I129" s="124"/>
      <c r="J129" s="124"/>
      <c r="K129" s="124"/>
      <c r="L129" s="124"/>
      <c r="M129" s="124"/>
      <c r="N129" s="124"/>
      <c r="O129" s="124"/>
      <c r="P129" s="124"/>
      <c r="Q129" s="124"/>
      <c r="R129" s="124"/>
      <c r="S129" s="124"/>
    </row>
    <row r="130" spans="1:19">
      <c r="A130" s="180" t="s">
        <v>78</v>
      </c>
      <c r="B130" s="185" t="s">
        <v>241</v>
      </c>
      <c r="C130" s="179" t="s">
        <v>91</v>
      </c>
      <c r="D130" s="115">
        <v>1</v>
      </c>
      <c r="E130" s="98"/>
      <c r="F130" s="98">
        <f t="shared" ref="F130" si="4">+D130*E130</f>
        <v>0</v>
      </c>
      <c r="G130" s="124"/>
      <c r="H130" s="124"/>
      <c r="I130" s="124"/>
      <c r="J130" s="124"/>
      <c r="K130" s="124"/>
      <c r="L130" s="124"/>
      <c r="M130" s="124"/>
      <c r="N130" s="124"/>
      <c r="O130" s="124"/>
      <c r="P130" s="124"/>
      <c r="Q130" s="124"/>
      <c r="R130" s="124"/>
      <c r="S130" s="124"/>
    </row>
    <row r="131" spans="1:19">
      <c r="A131" s="180"/>
      <c r="B131" s="185"/>
      <c r="C131" s="179"/>
      <c r="D131" s="115"/>
      <c r="E131" s="98"/>
      <c r="F131" s="98"/>
      <c r="G131" s="124"/>
      <c r="H131" s="124"/>
      <c r="I131" s="124"/>
      <c r="J131" s="124"/>
      <c r="K131" s="124"/>
      <c r="L131" s="124"/>
      <c r="M131" s="124"/>
      <c r="N131" s="124"/>
      <c r="O131" s="124"/>
      <c r="P131" s="124"/>
      <c r="Q131" s="124"/>
      <c r="R131" s="124"/>
      <c r="S131" s="124"/>
    </row>
    <row r="132" spans="1:19">
      <c r="A132" s="180" t="s">
        <v>79</v>
      </c>
      <c r="B132" s="185" t="s">
        <v>242</v>
      </c>
      <c r="C132" s="179" t="s">
        <v>91</v>
      </c>
      <c r="D132" s="115">
        <v>1</v>
      </c>
      <c r="E132" s="98"/>
      <c r="F132" s="98">
        <f t="shared" ref="F132" si="5">+D132*E132</f>
        <v>0</v>
      </c>
      <c r="G132" s="124"/>
      <c r="H132" s="124"/>
      <c r="I132" s="124"/>
      <c r="J132" s="124"/>
      <c r="K132" s="124"/>
      <c r="L132" s="124"/>
      <c r="M132" s="124"/>
      <c r="N132" s="124"/>
      <c r="O132" s="124"/>
      <c r="P132" s="124"/>
      <c r="Q132" s="124"/>
      <c r="R132" s="124"/>
      <c r="S132" s="124"/>
    </row>
    <row r="133" spans="1:19">
      <c r="A133" s="180"/>
      <c r="B133" s="185"/>
      <c r="C133" s="179"/>
      <c r="D133" s="115"/>
      <c r="E133" s="98"/>
      <c r="F133" s="98"/>
      <c r="G133" s="124"/>
      <c r="H133" s="124"/>
      <c r="I133" s="124"/>
      <c r="J133" s="124"/>
      <c r="K133" s="124"/>
      <c r="L133" s="124"/>
      <c r="M133" s="124"/>
      <c r="N133" s="124"/>
      <c r="O133" s="124"/>
      <c r="P133" s="124"/>
      <c r="Q133" s="124"/>
      <c r="R133" s="124"/>
      <c r="S133" s="124"/>
    </row>
    <row r="134" spans="1:19" ht="25">
      <c r="A134" s="180" t="s">
        <v>80</v>
      </c>
      <c r="B134" s="185" t="s">
        <v>243</v>
      </c>
      <c r="C134" s="179" t="s">
        <v>91</v>
      </c>
      <c r="D134" s="115">
        <v>1</v>
      </c>
      <c r="E134" s="98"/>
      <c r="F134" s="98">
        <f t="shared" ref="F134" si="6">+D134*E134</f>
        <v>0</v>
      </c>
      <c r="G134" s="124"/>
      <c r="H134" s="124"/>
      <c r="I134" s="124"/>
      <c r="J134" s="124"/>
      <c r="K134" s="124"/>
      <c r="L134" s="124"/>
      <c r="M134" s="124"/>
      <c r="N134" s="124"/>
      <c r="O134" s="124"/>
      <c r="P134" s="124"/>
      <c r="Q134" s="124"/>
      <c r="R134" s="124"/>
      <c r="S134" s="124"/>
    </row>
    <row r="135" spans="1:19">
      <c r="A135" s="180"/>
      <c r="B135" s="186"/>
      <c r="C135" s="179"/>
      <c r="D135" s="115"/>
      <c r="E135" s="98"/>
      <c r="F135" s="98"/>
      <c r="G135" s="124"/>
      <c r="H135" s="124"/>
      <c r="I135" s="124"/>
      <c r="J135" s="124"/>
      <c r="K135" s="124"/>
      <c r="L135" s="124"/>
      <c r="M135" s="124"/>
      <c r="N135" s="124"/>
      <c r="O135" s="124"/>
      <c r="P135" s="124"/>
      <c r="Q135" s="124"/>
      <c r="R135" s="124"/>
      <c r="S135" s="124"/>
    </row>
    <row r="136" spans="1:19" ht="14.5" thickBot="1">
      <c r="A136" s="180"/>
      <c r="B136" s="187" t="s">
        <v>121</v>
      </c>
      <c r="C136" s="188"/>
      <c r="D136" s="160"/>
      <c r="E136" s="137"/>
      <c r="F136" s="137">
        <f>SUM(F120:F135)</f>
        <v>0</v>
      </c>
      <c r="G136" s="124"/>
      <c r="H136" s="124"/>
      <c r="I136" s="124"/>
      <c r="J136" s="124"/>
      <c r="K136" s="124"/>
      <c r="L136" s="124"/>
      <c r="M136" s="124"/>
      <c r="N136" s="124"/>
      <c r="O136" s="124"/>
      <c r="P136" s="124"/>
      <c r="Q136" s="124"/>
      <c r="R136" s="124"/>
      <c r="S136" s="124"/>
    </row>
    <row r="137" spans="1:19" ht="14.5" thickTop="1">
      <c r="A137" s="101"/>
      <c r="B137" s="102"/>
      <c r="C137" s="103"/>
      <c r="D137" s="108"/>
      <c r="E137" s="99"/>
      <c r="F137" s="99"/>
      <c r="G137" s="124"/>
      <c r="H137" s="124"/>
      <c r="I137" s="124"/>
      <c r="J137" s="124"/>
      <c r="K137" s="124"/>
      <c r="L137" s="124"/>
      <c r="M137" s="124"/>
      <c r="N137" s="124"/>
      <c r="O137" s="124"/>
      <c r="P137" s="124"/>
      <c r="Q137" s="124"/>
      <c r="R137" s="124"/>
      <c r="S137" s="124"/>
    </row>
    <row r="138" spans="1:19">
      <c r="A138" s="101"/>
      <c r="B138" s="102"/>
      <c r="C138" s="103"/>
      <c r="D138" s="108"/>
      <c r="E138" s="99"/>
      <c r="F138" s="99"/>
      <c r="G138" s="124"/>
      <c r="H138" s="124"/>
      <c r="I138" s="124"/>
      <c r="J138" s="124"/>
      <c r="K138" s="124"/>
      <c r="L138" s="124"/>
      <c r="M138" s="124"/>
      <c r="N138" s="124"/>
      <c r="O138" s="124"/>
      <c r="P138" s="124"/>
      <c r="Q138" s="124"/>
      <c r="R138" s="124"/>
      <c r="S138" s="124"/>
    </row>
    <row r="139" spans="1:19">
      <c r="A139" s="101"/>
      <c r="B139" s="102"/>
      <c r="C139" s="103"/>
      <c r="D139" s="108"/>
      <c r="E139" s="99"/>
      <c r="F139" s="99"/>
      <c r="G139" s="124"/>
      <c r="H139" s="124"/>
      <c r="I139" s="124"/>
      <c r="J139" s="124"/>
      <c r="K139" s="124"/>
      <c r="L139" s="124"/>
      <c r="M139" s="124"/>
      <c r="N139" s="124"/>
      <c r="O139" s="124"/>
      <c r="P139" s="124"/>
      <c r="Q139" s="124"/>
      <c r="R139" s="124"/>
      <c r="S139" s="124"/>
    </row>
    <row r="140" spans="1:19">
      <c r="A140" s="101"/>
      <c r="B140" s="102"/>
      <c r="C140" s="103"/>
      <c r="D140" s="108"/>
      <c r="E140" s="99"/>
      <c r="F140" s="99"/>
      <c r="G140" s="124"/>
      <c r="H140" s="124"/>
      <c r="I140" s="124"/>
      <c r="J140" s="124"/>
      <c r="K140" s="124"/>
      <c r="L140" s="124"/>
      <c r="M140" s="124"/>
      <c r="N140" s="124"/>
      <c r="O140" s="124"/>
      <c r="P140" s="124"/>
      <c r="Q140" s="124"/>
      <c r="R140" s="124"/>
      <c r="S140" s="124"/>
    </row>
    <row r="141" spans="1:19">
      <c r="A141" s="101"/>
      <c r="B141" s="102"/>
      <c r="C141" s="103"/>
      <c r="D141" s="108"/>
      <c r="E141" s="99"/>
      <c r="F141" s="99"/>
      <c r="G141" s="124"/>
      <c r="H141" s="124"/>
      <c r="I141" s="124"/>
      <c r="J141" s="124"/>
      <c r="K141" s="124"/>
      <c r="L141" s="124"/>
      <c r="M141" s="124"/>
      <c r="N141" s="124"/>
      <c r="O141" s="124"/>
      <c r="P141" s="124"/>
      <c r="Q141" s="124"/>
      <c r="R141" s="124"/>
      <c r="S141" s="124"/>
    </row>
    <row r="142" spans="1:19">
      <c r="A142" s="101"/>
      <c r="B142" s="102"/>
      <c r="C142" s="103"/>
      <c r="D142" s="108"/>
      <c r="E142" s="99"/>
      <c r="F142" s="99"/>
      <c r="G142" s="124"/>
      <c r="H142" s="124"/>
      <c r="I142" s="124"/>
      <c r="J142" s="124"/>
      <c r="K142" s="124"/>
      <c r="L142" s="124"/>
      <c r="M142" s="124"/>
      <c r="N142" s="124"/>
      <c r="O142" s="124"/>
      <c r="P142" s="124"/>
      <c r="Q142" s="124"/>
      <c r="R142" s="124"/>
      <c r="S142" s="124"/>
    </row>
    <row r="143" spans="1:19">
      <c r="A143" s="101"/>
      <c r="B143" s="102"/>
      <c r="C143" s="103"/>
      <c r="D143" s="108"/>
      <c r="E143" s="99"/>
      <c r="F143" s="99"/>
      <c r="G143" s="124"/>
      <c r="H143" s="124"/>
      <c r="I143" s="124"/>
      <c r="J143" s="124"/>
      <c r="K143" s="124"/>
      <c r="L143" s="124"/>
      <c r="M143" s="124"/>
      <c r="N143" s="124"/>
      <c r="O143" s="124"/>
      <c r="P143" s="124"/>
      <c r="Q143" s="124"/>
      <c r="R143" s="124"/>
      <c r="S143" s="124"/>
    </row>
    <row r="144" spans="1:19">
      <c r="A144" s="101"/>
      <c r="B144" s="102"/>
      <c r="C144" s="103"/>
      <c r="D144" s="108"/>
      <c r="E144" s="99"/>
      <c r="F144" s="99"/>
      <c r="G144" s="124"/>
      <c r="H144" s="124"/>
      <c r="I144" s="124"/>
      <c r="J144" s="124"/>
      <c r="K144" s="124"/>
      <c r="L144" s="124"/>
      <c r="M144" s="124"/>
      <c r="N144" s="124"/>
      <c r="O144" s="124"/>
      <c r="P144" s="124"/>
      <c r="Q144" s="124"/>
      <c r="R144" s="124"/>
      <c r="S144" s="124"/>
    </row>
    <row r="145" spans="1:19">
      <c r="A145" s="101"/>
      <c r="B145" s="102"/>
      <c r="C145" s="103"/>
      <c r="D145" s="108"/>
      <c r="E145" s="99"/>
      <c r="F145" s="99"/>
      <c r="G145" s="124"/>
      <c r="H145" s="124"/>
      <c r="I145" s="124"/>
      <c r="J145" s="124"/>
      <c r="K145" s="124"/>
      <c r="L145" s="124"/>
      <c r="M145" s="124"/>
      <c r="N145" s="124"/>
      <c r="O145" s="124"/>
      <c r="P145" s="124"/>
      <c r="Q145" s="124"/>
      <c r="R145" s="124"/>
      <c r="S145" s="124"/>
    </row>
    <row r="146" spans="1:19">
      <c r="A146" s="101"/>
      <c r="B146" s="102"/>
      <c r="C146" s="103"/>
      <c r="D146" s="108"/>
      <c r="E146" s="99"/>
      <c r="F146" s="99"/>
      <c r="G146" s="124"/>
      <c r="H146" s="124"/>
      <c r="I146" s="124"/>
      <c r="J146" s="124"/>
      <c r="K146" s="124"/>
      <c r="L146" s="124"/>
      <c r="M146" s="124"/>
      <c r="N146" s="124"/>
      <c r="O146" s="124"/>
      <c r="P146" s="124"/>
      <c r="Q146" s="124"/>
      <c r="R146" s="124"/>
      <c r="S146" s="124"/>
    </row>
    <row r="147" spans="1:19">
      <c r="A147" s="101"/>
      <c r="B147" s="102"/>
      <c r="C147" s="103"/>
      <c r="D147" s="108"/>
      <c r="E147" s="99"/>
      <c r="F147" s="99"/>
      <c r="G147" s="124"/>
      <c r="H147" s="124"/>
      <c r="I147" s="124"/>
      <c r="J147" s="124"/>
      <c r="K147" s="124"/>
      <c r="L147" s="124"/>
      <c r="M147" s="124"/>
      <c r="N147" s="124"/>
      <c r="O147" s="124"/>
      <c r="P147" s="124"/>
      <c r="Q147" s="124"/>
      <c r="R147" s="124"/>
      <c r="S147" s="124"/>
    </row>
    <row r="148" spans="1:19">
      <c r="A148" s="101"/>
      <c r="B148" s="102"/>
      <c r="C148" s="103"/>
      <c r="D148" s="108"/>
      <c r="E148" s="99"/>
      <c r="F148" s="99"/>
      <c r="G148" s="124"/>
      <c r="H148" s="124"/>
      <c r="I148" s="124"/>
      <c r="J148" s="124"/>
      <c r="K148" s="124"/>
      <c r="L148" s="124"/>
      <c r="M148" s="124"/>
      <c r="N148" s="124"/>
      <c r="O148" s="124"/>
      <c r="P148" s="124"/>
      <c r="Q148" s="124"/>
      <c r="R148" s="124"/>
      <c r="S148" s="124"/>
    </row>
    <row r="149" spans="1:19">
      <c r="A149" s="101"/>
      <c r="B149" s="102"/>
      <c r="C149" s="103"/>
      <c r="D149" s="108"/>
      <c r="E149" s="99"/>
      <c r="F149" s="99"/>
      <c r="G149" s="124"/>
      <c r="H149" s="124"/>
      <c r="I149" s="124"/>
      <c r="J149" s="124"/>
      <c r="K149" s="124"/>
      <c r="L149" s="124"/>
      <c r="M149" s="124"/>
      <c r="N149" s="124"/>
      <c r="O149" s="124"/>
      <c r="P149" s="124"/>
      <c r="Q149" s="124"/>
      <c r="R149" s="124"/>
      <c r="S149" s="124"/>
    </row>
    <row r="150" spans="1:19">
      <c r="A150" s="101"/>
      <c r="B150" s="102"/>
      <c r="C150" s="103"/>
      <c r="D150" s="108"/>
      <c r="E150" s="99"/>
      <c r="F150" s="99"/>
      <c r="G150" s="124"/>
      <c r="H150" s="124"/>
      <c r="I150" s="124"/>
      <c r="J150" s="124"/>
      <c r="K150" s="124"/>
      <c r="L150" s="124"/>
      <c r="M150" s="124"/>
      <c r="N150" s="124"/>
      <c r="O150" s="124"/>
      <c r="P150" s="124"/>
      <c r="Q150" s="124"/>
      <c r="R150" s="124"/>
      <c r="S150" s="124"/>
    </row>
    <row r="151" spans="1:19">
      <c r="A151" s="101"/>
      <c r="B151" s="102"/>
      <c r="C151" s="103"/>
      <c r="D151" s="108"/>
      <c r="E151" s="99"/>
      <c r="F151" s="99"/>
      <c r="G151" s="124"/>
      <c r="H151" s="124"/>
      <c r="I151" s="124"/>
      <c r="J151" s="124"/>
      <c r="K151" s="124"/>
      <c r="L151" s="124"/>
      <c r="M151" s="124"/>
      <c r="N151" s="124"/>
      <c r="O151" s="124"/>
      <c r="P151" s="124"/>
      <c r="Q151" s="124"/>
      <c r="R151" s="124"/>
      <c r="S151" s="124"/>
    </row>
    <row r="152" spans="1:19">
      <c r="A152" s="101"/>
      <c r="B152" s="102"/>
      <c r="C152" s="103"/>
      <c r="D152" s="108"/>
      <c r="E152" s="99"/>
      <c r="F152" s="99"/>
      <c r="G152" s="124"/>
      <c r="H152" s="124"/>
      <c r="I152" s="124"/>
      <c r="J152" s="124"/>
      <c r="K152" s="124"/>
      <c r="L152" s="124"/>
      <c r="M152" s="124"/>
      <c r="N152" s="124"/>
      <c r="O152" s="124"/>
      <c r="P152" s="124"/>
      <c r="Q152" s="124"/>
      <c r="R152" s="124"/>
      <c r="S152" s="124"/>
    </row>
    <row r="153" spans="1:19">
      <c r="A153" s="101"/>
      <c r="B153" s="102"/>
      <c r="C153" s="103"/>
      <c r="D153" s="108"/>
      <c r="E153" s="99"/>
      <c r="F153" s="99"/>
      <c r="G153" s="124"/>
      <c r="H153" s="124"/>
      <c r="I153" s="124"/>
      <c r="J153" s="124"/>
      <c r="K153" s="124"/>
      <c r="L153" s="124"/>
      <c r="M153" s="124"/>
      <c r="N153" s="124"/>
      <c r="O153" s="124"/>
      <c r="P153" s="124"/>
      <c r="Q153" s="124"/>
      <c r="R153" s="124"/>
      <c r="S153" s="124"/>
    </row>
    <row r="154" spans="1:19">
      <c r="A154" s="101"/>
      <c r="B154" s="102"/>
      <c r="C154" s="103"/>
      <c r="D154" s="108"/>
      <c r="E154" s="99"/>
      <c r="F154" s="99"/>
      <c r="G154" s="124"/>
      <c r="H154" s="124"/>
      <c r="I154" s="124"/>
      <c r="J154" s="124"/>
      <c r="K154" s="124"/>
      <c r="L154" s="124"/>
      <c r="M154" s="124"/>
      <c r="N154" s="124"/>
      <c r="O154" s="124"/>
      <c r="P154" s="124"/>
      <c r="Q154" s="124"/>
      <c r="R154" s="124"/>
      <c r="S154" s="124"/>
    </row>
    <row r="155" spans="1:19">
      <c r="A155" s="101"/>
      <c r="B155" s="102"/>
      <c r="C155" s="103"/>
      <c r="D155" s="108"/>
      <c r="E155" s="99"/>
      <c r="F155" s="99"/>
      <c r="G155" s="124"/>
      <c r="H155" s="124"/>
      <c r="I155" s="124"/>
      <c r="J155" s="124"/>
      <c r="K155" s="124"/>
      <c r="L155" s="124"/>
      <c r="M155" s="124"/>
      <c r="N155" s="124"/>
      <c r="O155" s="124"/>
      <c r="P155" s="124"/>
      <c r="Q155" s="124"/>
      <c r="R155" s="124"/>
      <c r="S155" s="124"/>
    </row>
    <row r="156" spans="1:19">
      <c r="A156" s="101"/>
      <c r="B156" s="102"/>
      <c r="C156" s="103"/>
      <c r="D156" s="108"/>
      <c r="E156" s="99"/>
      <c r="F156" s="99"/>
      <c r="G156" s="124"/>
      <c r="H156" s="124"/>
      <c r="I156" s="124"/>
      <c r="J156" s="124"/>
      <c r="K156" s="124"/>
      <c r="L156" s="124"/>
      <c r="M156" s="124"/>
      <c r="N156" s="124"/>
      <c r="O156" s="124"/>
      <c r="P156" s="124"/>
      <c r="Q156" s="124"/>
      <c r="R156" s="124"/>
      <c r="S156" s="124"/>
    </row>
    <row r="157" spans="1:19">
      <c r="A157" s="101"/>
      <c r="B157" s="102"/>
      <c r="C157" s="103"/>
      <c r="D157" s="108"/>
      <c r="E157" s="99"/>
      <c r="F157" s="99"/>
      <c r="G157" s="124"/>
      <c r="H157" s="124"/>
      <c r="I157" s="124"/>
      <c r="J157" s="124"/>
      <c r="K157" s="124"/>
      <c r="L157" s="124"/>
      <c r="M157" s="124"/>
      <c r="N157" s="124"/>
      <c r="O157" s="124"/>
      <c r="P157" s="124"/>
      <c r="Q157" s="124"/>
      <c r="R157" s="124"/>
      <c r="S157" s="124"/>
    </row>
    <row r="158" spans="1:19">
      <c r="A158" s="101"/>
      <c r="B158" s="102"/>
      <c r="C158" s="103"/>
      <c r="D158" s="108"/>
      <c r="E158" s="99"/>
      <c r="F158" s="99"/>
      <c r="G158" s="124"/>
      <c r="H158" s="124"/>
      <c r="I158" s="124"/>
      <c r="J158" s="124"/>
      <c r="K158" s="124"/>
      <c r="L158" s="124"/>
      <c r="M158" s="124"/>
      <c r="N158" s="124"/>
      <c r="O158" s="124"/>
      <c r="P158" s="124"/>
      <c r="Q158" s="124"/>
      <c r="R158" s="124"/>
      <c r="S158" s="124"/>
    </row>
    <row r="159" spans="1:19">
      <c r="A159" s="101"/>
      <c r="B159" s="102"/>
      <c r="C159" s="103"/>
      <c r="D159" s="108"/>
      <c r="E159" s="99"/>
      <c r="F159" s="99"/>
      <c r="G159" s="124"/>
      <c r="H159" s="124"/>
      <c r="I159" s="124"/>
      <c r="J159" s="124"/>
      <c r="K159" s="124"/>
      <c r="L159" s="124"/>
      <c r="M159" s="124"/>
      <c r="N159" s="124"/>
      <c r="O159" s="124"/>
      <c r="P159" s="124"/>
      <c r="Q159" s="124"/>
      <c r="R159" s="124"/>
      <c r="S159" s="124"/>
    </row>
    <row r="160" spans="1:19">
      <c r="A160" s="101"/>
      <c r="B160" s="102"/>
      <c r="C160" s="103"/>
      <c r="D160" s="108"/>
      <c r="E160" s="99"/>
      <c r="F160" s="99"/>
      <c r="G160" s="124"/>
      <c r="H160" s="124"/>
      <c r="I160" s="124"/>
      <c r="J160" s="124"/>
      <c r="K160" s="124"/>
      <c r="L160" s="124"/>
      <c r="M160" s="124"/>
      <c r="N160" s="124"/>
      <c r="O160" s="124"/>
      <c r="P160" s="124"/>
      <c r="Q160" s="124"/>
      <c r="R160" s="124"/>
      <c r="S160" s="124"/>
    </row>
    <row r="161" spans="1:19">
      <c r="A161" s="101"/>
      <c r="B161" s="102"/>
      <c r="C161" s="103"/>
      <c r="D161" s="108"/>
      <c r="E161" s="99"/>
      <c r="F161" s="99"/>
      <c r="G161" s="124"/>
      <c r="H161" s="124"/>
      <c r="I161" s="124"/>
      <c r="J161" s="124"/>
      <c r="K161" s="124"/>
      <c r="L161" s="124"/>
      <c r="M161" s="124"/>
      <c r="N161" s="124"/>
      <c r="O161" s="124"/>
      <c r="P161" s="124"/>
      <c r="Q161" s="124"/>
      <c r="R161" s="124"/>
      <c r="S161" s="124"/>
    </row>
    <row r="162" spans="1:19">
      <c r="A162" s="101"/>
      <c r="B162" s="102"/>
      <c r="C162" s="103"/>
      <c r="D162" s="108"/>
      <c r="E162" s="99"/>
      <c r="F162" s="99"/>
      <c r="G162" s="124"/>
      <c r="H162" s="124"/>
      <c r="I162" s="124"/>
      <c r="J162" s="124"/>
      <c r="K162" s="124"/>
      <c r="L162" s="124"/>
      <c r="M162" s="124"/>
      <c r="N162" s="124"/>
      <c r="O162" s="124"/>
      <c r="P162" s="124"/>
      <c r="Q162" s="124"/>
      <c r="R162" s="124"/>
      <c r="S162" s="124"/>
    </row>
    <row r="163" spans="1:19">
      <c r="A163" s="101"/>
      <c r="B163" s="102"/>
      <c r="C163" s="103"/>
      <c r="D163" s="108"/>
      <c r="E163" s="99"/>
      <c r="F163" s="99"/>
      <c r="G163" s="124"/>
      <c r="H163" s="124"/>
      <c r="I163" s="124"/>
      <c r="J163" s="124"/>
      <c r="K163" s="124"/>
      <c r="L163" s="124"/>
      <c r="M163" s="124"/>
      <c r="N163" s="124"/>
      <c r="O163" s="124"/>
      <c r="P163" s="124"/>
      <c r="Q163" s="124"/>
      <c r="R163" s="124"/>
      <c r="S163" s="124"/>
    </row>
    <row r="164" spans="1:19">
      <c r="A164" s="101"/>
      <c r="B164" s="102"/>
      <c r="C164" s="103"/>
      <c r="D164" s="108"/>
      <c r="E164" s="99"/>
      <c r="F164" s="99"/>
      <c r="G164" s="124"/>
      <c r="H164" s="124"/>
      <c r="I164" s="124"/>
      <c r="J164" s="124"/>
      <c r="K164" s="124"/>
      <c r="L164" s="124"/>
      <c r="M164" s="124"/>
      <c r="N164" s="124"/>
      <c r="O164" s="124"/>
      <c r="P164" s="124"/>
      <c r="Q164" s="124"/>
      <c r="R164" s="124"/>
      <c r="S164" s="124"/>
    </row>
    <row r="165" spans="1:19">
      <c r="A165" s="101"/>
      <c r="B165" s="102"/>
      <c r="C165" s="103"/>
      <c r="D165" s="108"/>
      <c r="E165" s="99"/>
      <c r="F165" s="99"/>
      <c r="G165" s="124"/>
      <c r="H165" s="124"/>
      <c r="I165" s="124"/>
      <c r="J165" s="124"/>
      <c r="K165" s="124"/>
      <c r="L165" s="124"/>
      <c r="M165" s="124"/>
      <c r="N165" s="124"/>
      <c r="O165" s="124"/>
      <c r="P165" s="124"/>
      <c r="Q165" s="124"/>
      <c r="R165" s="124"/>
      <c r="S165" s="124"/>
    </row>
    <row r="166" spans="1:19">
      <c r="A166" s="101"/>
      <c r="B166" s="102"/>
      <c r="C166" s="103"/>
      <c r="D166" s="108"/>
      <c r="E166" s="99"/>
      <c r="F166" s="99"/>
      <c r="G166" s="124"/>
      <c r="H166" s="124"/>
      <c r="I166" s="124"/>
      <c r="J166" s="124"/>
      <c r="K166" s="124"/>
      <c r="L166" s="124"/>
      <c r="M166" s="124"/>
      <c r="N166" s="124"/>
      <c r="O166" s="124"/>
      <c r="P166" s="124"/>
      <c r="Q166" s="124"/>
      <c r="R166" s="124"/>
      <c r="S166" s="124"/>
    </row>
    <row r="167" spans="1:19">
      <c r="A167" s="101"/>
      <c r="B167" s="102"/>
      <c r="C167" s="103"/>
      <c r="D167" s="108"/>
      <c r="E167" s="99"/>
      <c r="F167" s="99"/>
      <c r="G167" s="124"/>
      <c r="H167" s="124"/>
      <c r="I167" s="124"/>
      <c r="J167" s="124"/>
      <c r="K167" s="124"/>
      <c r="L167" s="124"/>
      <c r="M167" s="124"/>
      <c r="N167" s="124"/>
      <c r="O167" s="124"/>
      <c r="P167" s="124"/>
      <c r="Q167" s="124"/>
      <c r="R167" s="124"/>
      <c r="S167" s="124"/>
    </row>
    <row r="168" spans="1:19">
      <c r="A168" s="101"/>
      <c r="B168" s="102"/>
      <c r="C168" s="103"/>
      <c r="D168" s="108"/>
      <c r="E168" s="99"/>
      <c r="F168" s="99"/>
      <c r="G168" s="124"/>
      <c r="H168" s="124"/>
      <c r="I168" s="124"/>
      <c r="J168" s="124"/>
      <c r="K168" s="124"/>
      <c r="L168" s="124"/>
      <c r="M168" s="124"/>
      <c r="N168" s="124"/>
      <c r="O168" s="124"/>
      <c r="P168" s="124"/>
      <c r="Q168" s="124"/>
      <c r="R168" s="124"/>
      <c r="S168" s="124"/>
    </row>
    <row r="169" spans="1:19">
      <c r="A169" s="101"/>
      <c r="B169" s="102"/>
      <c r="C169" s="103"/>
      <c r="D169" s="108"/>
      <c r="E169" s="99"/>
      <c r="F169" s="99"/>
      <c r="G169" s="124"/>
      <c r="H169" s="124"/>
      <c r="I169" s="124"/>
      <c r="J169" s="124"/>
      <c r="K169" s="124"/>
      <c r="L169" s="124"/>
      <c r="M169" s="124"/>
      <c r="N169" s="124"/>
      <c r="O169" s="124"/>
      <c r="P169" s="124"/>
      <c r="Q169" s="124"/>
      <c r="R169" s="124"/>
      <c r="S169" s="124"/>
    </row>
    <row r="170" spans="1:19">
      <c r="A170" s="101"/>
      <c r="B170" s="102"/>
      <c r="C170" s="103"/>
      <c r="D170" s="108"/>
      <c r="E170" s="99"/>
      <c r="F170" s="99"/>
      <c r="G170" s="124"/>
      <c r="H170" s="124"/>
      <c r="I170" s="124"/>
      <c r="J170" s="124"/>
      <c r="K170" s="124"/>
      <c r="L170" s="124"/>
      <c r="M170" s="124"/>
      <c r="N170" s="124"/>
      <c r="O170" s="124"/>
      <c r="P170" s="124"/>
      <c r="Q170" s="124"/>
      <c r="R170" s="124"/>
      <c r="S170" s="124"/>
    </row>
    <row r="171" spans="1:19">
      <c r="A171" s="101"/>
      <c r="B171" s="102"/>
      <c r="C171" s="103"/>
      <c r="D171" s="108"/>
      <c r="E171" s="99"/>
      <c r="F171" s="99"/>
      <c r="G171" s="124"/>
      <c r="H171" s="124"/>
      <c r="I171" s="124"/>
      <c r="J171" s="124"/>
      <c r="K171" s="124"/>
      <c r="L171" s="124"/>
      <c r="M171" s="124"/>
      <c r="N171" s="124"/>
      <c r="O171" s="124"/>
      <c r="P171" s="124"/>
      <c r="Q171" s="124"/>
      <c r="R171" s="124"/>
      <c r="S171" s="124"/>
    </row>
    <row r="172" spans="1:19">
      <c r="A172" s="101"/>
      <c r="B172" s="102"/>
      <c r="C172" s="103"/>
      <c r="D172" s="108"/>
      <c r="E172" s="99"/>
      <c r="F172" s="99"/>
      <c r="G172" s="124"/>
      <c r="H172" s="124"/>
      <c r="I172" s="124"/>
      <c r="J172" s="124"/>
      <c r="K172" s="124"/>
      <c r="L172" s="124"/>
      <c r="M172" s="124"/>
      <c r="N172" s="124"/>
      <c r="O172" s="124"/>
      <c r="P172" s="124"/>
      <c r="Q172" s="124"/>
      <c r="R172" s="124"/>
      <c r="S172" s="124"/>
    </row>
    <row r="173" spans="1:19">
      <c r="A173" s="101"/>
      <c r="B173" s="102"/>
      <c r="C173" s="103"/>
      <c r="D173" s="108"/>
      <c r="E173" s="99"/>
      <c r="F173" s="99"/>
      <c r="G173" s="124"/>
      <c r="H173" s="124"/>
      <c r="I173" s="124"/>
      <c r="J173" s="124"/>
      <c r="K173" s="124"/>
      <c r="L173" s="124"/>
      <c r="M173" s="124"/>
      <c r="N173" s="124"/>
      <c r="O173" s="124"/>
      <c r="P173" s="124"/>
      <c r="Q173" s="124"/>
      <c r="R173" s="124"/>
      <c r="S173" s="124"/>
    </row>
    <row r="174" spans="1:19">
      <c r="A174" s="101"/>
      <c r="B174" s="102"/>
      <c r="C174" s="103"/>
      <c r="D174" s="108"/>
      <c r="E174" s="99"/>
      <c r="F174" s="99"/>
      <c r="G174" s="124"/>
      <c r="H174" s="124"/>
      <c r="I174" s="124"/>
      <c r="J174" s="124"/>
      <c r="K174" s="124"/>
      <c r="L174" s="124"/>
      <c r="M174" s="124"/>
      <c r="N174" s="124"/>
      <c r="O174" s="124"/>
      <c r="P174" s="124"/>
      <c r="Q174" s="124"/>
      <c r="R174" s="124"/>
      <c r="S174" s="124"/>
    </row>
    <row r="175" spans="1:19">
      <c r="A175" s="101"/>
      <c r="B175" s="102"/>
      <c r="C175" s="103"/>
      <c r="D175" s="108"/>
      <c r="E175" s="99"/>
      <c r="F175" s="99"/>
      <c r="G175" s="124"/>
      <c r="H175" s="124"/>
      <c r="I175" s="124"/>
      <c r="J175" s="124"/>
      <c r="K175" s="124"/>
      <c r="L175" s="124"/>
      <c r="M175" s="124"/>
      <c r="N175" s="124"/>
      <c r="O175" s="124"/>
      <c r="P175" s="124"/>
      <c r="Q175" s="124"/>
      <c r="R175" s="124"/>
      <c r="S175" s="124"/>
    </row>
    <row r="176" spans="1:19">
      <c r="A176" s="101"/>
      <c r="B176" s="102"/>
      <c r="C176" s="103"/>
      <c r="D176" s="108"/>
      <c r="E176" s="99"/>
      <c r="F176" s="99"/>
      <c r="G176" s="124"/>
      <c r="H176" s="124"/>
      <c r="I176" s="124"/>
      <c r="J176" s="124"/>
      <c r="K176" s="124"/>
      <c r="L176" s="124"/>
      <c r="M176" s="124"/>
      <c r="N176" s="124"/>
      <c r="O176" s="124"/>
      <c r="P176" s="124"/>
      <c r="Q176" s="124"/>
      <c r="R176" s="124"/>
      <c r="S176" s="124"/>
    </row>
    <row r="177" spans="1:19">
      <c r="A177" s="101"/>
      <c r="B177" s="102"/>
      <c r="C177" s="103"/>
      <c r="D177" s="108"/>
      <c r="E177" s="99"/>
      <c r="F177" s="99"/>
      <c r="G177" s="124"/>
      <c r="H177" s="124"/>
      <c r="I177" s="124"/>
      <c r="J177" s="124"/>
      <c r="K177" s="124"/>
      <c r="L177" s="124"/>
      <c r="M177" s="124"/>
      <c r="N177" s="124"/>
      <c r="O177" s="124"/>
      <c r="P177" s="124"/>
      <c r="Q177" s="124"/>
      <c r="R177" s="124"/>
      <c r="S177" s="124"/>
    </row>
    <row r="178" spans="1:19">
      <c r="A178" s="101"/>
      <c r="B178" s="102"/>
      <c r="C178" s="103"/>
      <c r="D178" s="108"/>
      <c r="E178" s="99"/>
      <c r="F178" s="99"/>
      <c r="G178" s="124"/>
      <c r="H178" s="124"/>
      <c r="I178" s="124"/>
      <c r="J178" s="124"/>
      <c r="K178" s="124"/>
      <c r="L178" s="124"/>
      <c r="M178" s="124"/>
      <c r="N178" s="124"/>
      <c r="O178" s="124"/>
      <c r="P178" s="124"/>
      <c r="Q178" s="124"/>
      <c r="R178" s="124"/>
      <c r="S178" s="124"/>
    </row>
    <row r="179" spans="1:19">
      <c r="A179" s="101"/>
      <c r="B179" s="102"/>
      <c r="C179" s="103"/>
      <c r="D179" s="108"/>
      <c r="E179" s="99"/>
      <c r="F179" s="99"/>
      <c r="G179" s="124"/>
      <c r="H179" s="124"/>
      <c r="I179" s="124"/>
      <c r="J179" s="124"/>
      <c r="K179" s="124"/>
      <c r="L179" s="124"/>
      <c r="M179" s="124"/>
      <c r="N179" s="124"/>
      <c r="O179" s="124"/>
      <c r="P179" s="124"/>
      <c r="Q179" s="124"/>
      <c r="R179" s="124"/>
      <c r="S179" s="124"/>
    </row>
    <row r="180" spans="1:19">
      <c r="A180" s="101"/>
      <c r="B180" s="102"/>
      <c r="C180" s="103"/>
      <c r="D180" s="108"/>
      <c r="E180" s="99"/>
      <c r="F180" s="99"/>
      <c r="G180" s="124"/>
      <c r="H180" s="124"/>
      <c r="I180" s="124"/>
      <c r="J180" s="124"/>
      <c r="K180" s="124"/>
      <c r="L180" s="124"/>
      <c r="M180" s="124"/>
      <c r="N180" s="124"/>
      <c r="O180" s="124"/>
      <c r="P180" s="124"/>
      <c r="Q180" s="124"/>
      <c r="R180" s="124"/>
      <c r="S180" s="124"/>
    </row>
    <row r="181" spans="1:19">
      <c r="A181" s="101"/>
      <c r="B181" s="102"/>
      <c r="C181" s="103"/>
      <c r="D181" s="108"/>
      <c r="E181" s="99"/>
      <c r="F181" s="99"/>
      <c r="G181" s="124"/>
      <c r="H181" s="124"/>
      <c r="I181" s="124"/>
      <c r="J181" s="124"/>
      <c r="K181" s="124"/>
      <c r="L181" s="124"/>
      <c r="M181" s="124"/>
      <c r="N181" s="124"/>
      <c r="O181" s="124"/>
      <c r="P181" s="124"/>
      <c r="Q181" s="124"/>
      <c r="R181" s="124"/>
      <c r="S181" s="124"/>
    </row>
    <row r="182" spans="1:19">
      <c r="A182" s="101"/>
      <c r="B182" s="102"/>
      <c r="C182" s="103"/>
      <c r="D182" s="108"/>
      <c r="E182" s="99"/>
      <c r="F182" s="99"/>
      <c r="G182" s="124"/>
      <c r="H182" s="124"/>
      <c r="I182" s="124"/>
      <c r="J182" s="124"/>
      <c r="K182" s="124"/>
      <c r="L182" s="124"/>
      <c r="M182" s="124"/>
      <c r="N182" s="124"/>
      <c r="O182" s="124"/>
      <c r="P182" s="124"/>
      <c r="Q182" s="124"/>
      <c r="R182" s="124"/>
      <c r="S182" s="124"/>
    </row>
    <row r="183" spans="1:19">
      <c r="A183" s="101"/>
      <c r="B183" s="102"/>
      <c r="C183" s="103"/>
      <c r="D183" s="108"/>
      <c r="E183" s="99"/>
      <c r="F183" s="99"/>
      <c r="G183" s="124"/>
      <c r="H183" s="124"/>
      <c r="I183" s="124"/>
      <c r="J183" s="124"/>
      <c r="K183" s="124"/>
      <c r="L183" s="124"/>
      <c r="M183" s="124"/>
      <c r="N183" s="124"/>
      <c r="O183" s="124"/>
      <c r="P183" s="124"/>
      <c r="Q183" s="124"/>
      <c r="R183" s="124"/>
      <c r="S183" s="124"/>
    </row>
    <row r="184" spans="1:19">
      <c r="A184" s="101"/>
      <c r="B184" s="102"/>
      <c r="C184" s="103"/>
      <c r="D184" s="108"/>
      <c r="E184" s="99"/>
      <c r="F184" s="99"/>
      <c r="G184" s="124"/>
      <c r="H184" s="124"/>
      <c r="I184" s="124"/>
      <c r="J184" s="124"/>
      <c r="K184" s="124"/>
      <c r="L184" s="124"/>
      <c r="M184" s="124"/>
      <c r="N184" s="124"/>
      <c r="O184" s="124"/>
      <c r="P184" s="124"/>
      <c r="Q184" s="124"/>
      <c r="R184" s="124"/>
      <c r="S184" s="124"/>
    </row>
    <row r="185" spans="1:19">
      <c r="A185" s="101"/>
      <c r="B185" s="102"/>
      <c r="C185" s="103"/>
      <c r="D185" s="108"/>
      <c r="E185" s="99"/>
      <c r="F185" s="99"/>
      <c r="G185" s="124"/>
      <c r="H185" s="124"/>
      <c r="I185" s="124"/>
      <c r="J185" s="124"/>
      <c r="K185" s="124"/>
      <c r="L185" s="124"/>
      <c r="M185" s="124"/>
      <c r="N185" s="124"/>
      <c r="O185" s="124"/>
      <c r="P185" s="124"/>
      <c r="Q185" s="124"/>
      <c r="R185" s="124"/>
      <c r="S185" s="124"/>
    </row>
    <row r="186" spans="1:19">
      <c r="A186" s="101"/>
      <c r="B186" s="102"/>
      <c r="C186" s="103"/>
      <c r="D186" s="108"/>
      <c r="E186" s="99"/>
      <c r="F186" s="99"/>
      <c r="G186" s="124"/>
      <c r="H186" s="124"/>
      <c r="I186" s="124"/>
      <c r="J186" s="124"/>
      <c r="K186" s="124"/>
      <c r="L186" s="124"/>
      <c r="M186" s="124"/>
      <c r="N186" s="124"/>
      <c r="O186" s="124"/>
      <c r="P186" s="124"/>
      <c r="Q186" s="124"/>
      <c r="R186" s="124"/>
      <c r="S186" s="124"/>
    </row>
    <row r="187" spans="1:19">
      <c r="A187" s="101"/>
      <c r="B187" s="102"/>
      <c r="C187" s="103"/>
      <c r="D187" s="108"/>
      <c r="E187" s="99"/>
      <c r="F187" s="99"/>
      <c r="G187" s="124"/>
      <c r="H187" s="124"/>
      <c r="I187" s="124"/>
      <c r="J187" s="124"/>
      <c r="K187" s="124"/>
      <c r="L187" s="124"/>
      <c r="M187" s="124"/>
      <c r="N187" s="124"/>
      <c r="O187" s="124"/>
      <c r="P187" s="124"/>
      <c r="Q187" s="124"/>
      <c r="R187" s="124"/>
      <c r="S187" s="124"/>
    </row>
    <row r="188" spans="1:19">
      <c r="A188" s="101"/>
      <c r="B188" s="102"/>
      <c r="C188" s="103"/>
      <c r="D188" s="108"/>
      <c r="E188" s="99"/>
      <c r="F188" s="99"/>
      <c r="G188" s="124"/>
      <c r="H188" s="124"/>
      <c r="I188" s="124"/>
      <c r="J188" s="124"/>
      <c r="K188" s="124"/>
      <c r="L188" s="124"/>
      <c r="M188" s="124"/>
      <c r="N188" s="124"/>
      <c r="O188" s="124"/>
      <c r="P188" s="124"/>
      <c r="Q188" s="124"/>
      <c r="R188" s="124"/>
      <c r="S188" s="124"/>
    </row>
    <row r="189" spans="1:19">
      <c r="A189" s="101"/>
      <c r="B189" s="102"/>
      <c r="C189" s="103"/>
      <c r="D189" s="108"/>
      <c r="E189" s="99"/>
      <c r="F189" s="99"/>
      <c r="G189" s="124"/>
      <c r="H189" s="124"/>
      <c r="I189" s="124"/>
      <c r="J189" s="124"/>
      <c r="K189" s="124"/>
      <c r="L189" s="124"/>
      <c r="M189" s="124"/>
      <c r="N189" s="124"/>
      <c r="O189" s="124"/>
      <c r="P189" s="124"/>
      <c r="Q189" s="124"/>
      <c r="R189" s="124"/>
      <c r="S189" s="124"/>
    </row>
    <row r="190" spans="1:19">
      <c r="A190" s="101"/>
      <c r="B190" s="102"/>
      <c r="C190" s="103"/>
      <c r="D190" s="108"/>
      <c r="E190" s="99"/>
      <c r="F190" s="99"/>
      <c r="G190" s="124"/>
      <c r="H190" s="124"/>
      <c r="I190" s="124"/>
      <c r="J190" s="124"/>
      <c r="K190" s="124"/>
      <c r="L190" s="124"/>
      <c r="M190" s="124"/>
      <c r="N190" s="124"/>
      <c r="O190" s="124"/>
      <c r="P190" s="124"/>
      <c r="Q190" s="124"/>
      <c r="R190" s="124"/>
      <c r="S190" s="124"/>
    </row>
    <row r="191" spans="1:19">
      <c r="A191" s="101"/>
      <c r="B191" s="102"/>
      <c r="C191" s="103"/>
      <c r="D191" s="108"/>
      <c r="E191" s="99"/>
      <c r="F191" s="99"/>
      <c r="G191" s="124"/>
      <c r="H191" s="124"/>
      <c r="I191" s="124"/>
      <c r="J191" s="124"/>
      <c r="K191" s="124"/>
      <c r="L191" s="124"/>
      <c r="M191" s="124"/>
      <c r="N191" s="124"/>
      <c r="O191" s="124"/>
      <c r="P191" s="124"/>
      <c r="Q191" s="124"/>
      <c r="R191" s="124"/>
      <c r="S191" s="124"/>
    </row>
    <row r="192" spans="1:19">
      <c r="A192" s="101"/>
      <c r="B192" s="102"/>
      <c r="C192" s="103"/>
      <c r="D192" s="108"/>
      <c r="E192" s="99"/>
      <c r="F192" s="99"/>
      <c r="G192" s="124"/>
      <c r="H192" s="124"/>
      <c r="I192" s="124"/>
      <c r="J192" s="124"/>
      <c r="K192" s="124"/>
      <c r="L192" s="124"/>
      <c r="M192" s="124"/>
      <c r="N192" s="124"/>
      <c r="O192" s="124"/>
      <c r="P192" s="124"/>
      <c r="Q192" s="124"/>
      <c r="R192" s="124"/>
      <c r="S192" s="124"/>
    </row>
    <row r="193" spans="1:19">
      <c r="A193" s="101"/>
      <c r="B193" s="102"/>
      <c r="C193" s="103"/>
      <c r="D193" s="108"/>
      <c r="E193" s="99"/>
      <c r="F193" s="99"/>
      <c r="G193" s="124"/>
      <c r="H193" s="124"/>
      <c r="I193" s="124"/>
      <c r="J193" s="124"/>
      <c r="K193" s="124"/>
      <c r="L193" s="124"/>
      <c r="M193" s="124"/>
      <c r="N193" s="124"/>
      <c r="O193" s="124"/>
      <c r="P193" s="124"/>
      <c r="Q193" s="124"/>
      <c r="R193" s="124"/>
      <c r="S193" s="124"/>
    </row>
    <row r="194" spans="1:19">
      <c r="A194" s="101"/>
      <c r="B194" s="102"/>
      <c r="C194" s="103"/>
      <c r="D194" s="108"/>
      <c r="E194" s="99"/>
      <c r="F194" s="99"/>
      <c r="G194" s="124"/>
      <c r="H194" s="124"/>
      <c r="I194" s="124"/>
      <c r="J194" s="124"/>
      <c r="K194" s="124"/>
      <c r="L194" s="124"/>
      <c r="M194" s="124"/>
      <c r="N194" s="124"/>
      <c r="O194" s="124"/>
      <c r="P194" s="124"/>
      <c r="Q194" s="124"/>
      <c r="R194" s="124"/>
      <c r="S194" s="124"/>
    </row>
    <row r="195" spans="1:19">
      <c r="A195" s="101"/>
      <c r="B195" s="102"/>
      <c r="C195" s="103"/>
      <c r="D195" s="108"/>
      <c r="E195" s="99"/>
      <c r="F195" s="99"/>
      <c r="G195" s="124"/>
      <c r="H195" s="124"/>
      <c r="I195" s="124"/>
      <c r="J195" s="124"/>
      <c r="K195" s="124"/>
      <c r="L195" s="124"/>
      <c r="M195" s="124"/>
      <c r="N195" s="124"/>
      <c r="O195" s="124"/>
      <c r="P195" s="124"/>
      <c r="Q195" s="124"/>
      <c r="R195" s="124"/>
      <c r="S195" s="124"/>
    </row>
    <row r="196" spans="1:19">
      <c r="A196" s="101"/>
      <c r="B196" s="102"/>
      <c r="C196" s="103"/>
      <c r="D196" s="108"/>
      <c r="E196" s="99"/>
      <c r="F196" s="99"/>
      <c r="G196" s="124"/>
      <c r="H196" s="124"/>
      <c r="I196" s="124"/>
      <c r="J196" s="124"/>
      <c r="K196" s="124"/>
      <c r="L196" s="124"/>
      <c r="M196" s="124"/>
      <c r="N196" s="124"/>
      <c r="O196" s="124"/>
      <c r="P196" s="124"/>
      <c r="Q196" s="124"/>
      <c r="R196" s="124"/>
      <c r="S196" s="124"/>
    </row>
    <row r="197" spans="1:19">
      <c r="A197" s="101"/>
      <c r="B197" s="102"/>
      <c r="C197" s="103"/>
      <c r="D197" s="108"/>
      <c r="E197" s="99"/>
      <c r="F197" s="99"/>
      <c r="G197" s="124"/>
      <c r="H197" s="124"/>
      <c r="I197" s="124"/>
      <c r="J197" s="124"/>
      <c r="K197" s="124"/>
      <c r="L197" s="124"/>
      <c r="M197" s="124"/>
      <c r="N197" s="124"/>
      <c r="O197" s="124"/>
      <c r="P197" s="124"/>
      <c r="Q197" s="124"/>
      <c r="R197" s="124"/>
      <c r="S197" s="124"/>
    </row>
    <row r="198" spans="1:19">
      <c r="A198" s="101"/>
      <c r="B198" s="102"/>
      <c r="C198" s="103"/>
      <c r="D198" s="108"/>
      <c r="E198" s="99"/>
      <c r="F198" s="99"/>
      <c r="G198" s="124"/>
      <c r="H198" s="124"/>
      <c r="I198" s="124"/>
      <c r="J198" s="124"/>
      <c r="K198" s="124"/>
      <c r="L198" s="124"/>
      <c r="M198" s="124"/>
      <c r="N198" s="124"/>
      <c r="O198" s="124"/>
      <c r="P198" s="124"/>
      <c r="Q198" s="124"/>
      <c r="R198" s="124"/>
      <c r="S198" s="124"/>
    </row>
    <row r="199" spans="1:19">
      <c r="A199" s="101"/>
      <c r="B199" s="102"/>
      <c r="C199" s="103"/>
      <c r="D199" s="108"/>
      <c r="E199" s="99"/>
      <c r="F199" s="99"/>
      <c r="G199" s="124"/>
      <c r="H199" s="124"/>
      <c r="I199" s="124"/>
      <c r="J199" s="124"/>
      <c r="K199" s="124"/>
      <c r="L199" s="124"/>
      <c r="M199" s="124"/>
      <c r="N199" s="124"/>
      <c r="O199" s="124"/>
      <c r="P199" s="124"/>
      <c r="Q199" s="124"/>
      <c r="R199" s="124"/>
      <c r="S199" s="124"/>
    </row>
    <row r="200" spans="1:19">
      <c r="A200" s="101"/>
      <c r="B200" s="102"/>
      <c r="C200" s="103"/>
      <c r="D200" s="108"/>
      <c r="E200" s="99"/>
      <c r="F200" s="99"/>
      <c r="G200" s="124"/>
      <c r="H200" s="124"/>
      <c r="I200" s="124"/>
      <c r="J200" s="124"/>
      <c r="K200" s="124"/>
      <c r="L200" s="124"/>
      <c r="M200" s="124"/>
      <c r="N200" s="124"/>
      <c r="O200" s="124"/>
      <c r="P200" s="124"/>
      <c r="Q200" s="124"/>
      <c r="R200" s="124"/>
      <c r="S200" s="124"/>
    </row>
    <row r="201" spans="1:19">
      <c r="A201" s="101"/>
      <c r="B201" s="102"/>
      <c r="C201" s="103"/>
      <c r="D201" s="108"/>
      <c r="E201" s="99"/>
      <c r="F201" s="99"/>
      <c r="G201" s="124"/>
      <c r="H201" s="124"/>
      <c r="I201" s="124"/>
      <c r="J201" s="124"/>
      <c r="K201" s="124"/>
      <c r="L201" s="124"/>
      <c r="M201" s="124"/>
      <c r="N201" s="124"/>
      <c r="O201" s="124"/>
      <c r="P201" s="124"/>
      <c r="Q201" s="124"/>
      <c r="R201" s="124"/>
      <c r="S201" s="124"/>
    </row>
    <row r="202" spans="1:19">
      <c r="A202" s="101"/>
      <c r="B202" s="102"/>
      <c r="C202" s="103"/>
      <c r="D202" s="108"/>
      <c r="E202" s="99"/>
      <c r="F202" s="99"/>
      <c r="G202" s="124"/>
      <c r="H202" s="124"/>
      <c r="I202" s="124"/>
      <c r="J202" s="124"/>
      <c r="K202" s="124"/>
      <c r="L202" s="124"/>
      <c r="M202" s="124"/>
      <c r="N202" s="124"/>
      <c r="O202" s="124"/>
      <c r="P202" s="124"/>
      <c r="Q202" s="124"/>
      <c r="R202" s="124"/>
      <c r="S202" s="124"/>
    </row>
    <row r="203" spans="1:19">
      <c r="A203" s="101"/>
      <c r="B203" s="102"/>
      <c r="C203" s="103"/>
      <c r="D203" s="108"/>
      <c r="E203" s="99"/>
      <c r="F203" s="99"/>
      <c r="G203" s="124"/>
      <c r="H203" s="124"/>
      <c r="I203" s="124"/>
      <c r="J203" s="124"/>
      <c r="K203" s="124"/>
      <c r="L203" s="124"/>
      <c r="M203" s="124"/>
      <c r="N203" s="124"/>
      <c r="O203" s="124"/>
      <c r="P203" s="124"/>
      <c r="Q203" s="124"/>
      <c r="R203" s="124"/>
      <c r="S203" s="124"/>
    </row>
    <row r="204" spans="1:19">
      <c r="A204" s="101"/>
      <c r="B204" s="102"/>
      <c r="C204" s="103"/>
      <c r="D204" s="108"/>
      <c r="E204" s="99"/>
      <c r="F204" s="99"/>
      <c r="G204" s="124"/>
      <c r="H204" s="124"/>
      <c r="I204" s="124"/>
      <c r="J204" s="124"/>
      <c r="K204" s="124"/>
      <c r="L204" s="124"/>
      <c r="M204" s="124"/>
      <c r="N204" s="124"/>
      <c r="O204" s="124"/>
      <c r="P204" s="124"/>
      <c r="Q204" s="124"/>
      <c r="R204" s="124"/>
      <c r="S204" s="124"/>
    </row>
    <row r="205" spans="1:19">
      <c r="A205" s="101"/>
      <c r="B205" s="102"/>
      <c r="C205" s="103"/>
      <c r="D205" s="108"/>
      <c r="E205" s="99"/>
      <c r="F205" s="99"/>
      <c r="G205" s="124"/>
      <c r="H205" s="124"/>
      <c r="I205" s="124"/>
      <c r="J205" s="124"/>
      <c r="K205" s="124"/>
      <c r="L205" s="124"/>
      <c r="M205" s="124"/>
      <c r="N205" s="124"/>
      <c r="O205" s="124"/>
      <c r="P205" s="124"/>
      <c r="Q205" s="124"/>
      <c r="R205" s="124"/>
      <c r="S205" s="124"/>
    </row>
    <row r="206" spans="1:19">
      <c r="A206" s="101"/>
      <c r="B206" s="102"/>
      <c r="C206" s="103"/>
      <c r="D206" s="108"/>
      <c r="E206" s="99"/>
      <c r="F206" s="99"/>
      <c r="G206" s="124"/>
      <c r="H206" s="124"/>
      <c r="I206" s="124"/>
      <c r="J206" s="124"/>
      <c r="K206" s="124"/>
      <c r="L206" s="124"/>
      <c r="M206" s="124"/>
      <c r="N206" s="124"/>
      <c r="O206" s="124"/>
      <c r="P206" s="124"/>
      <c r="Q206" s="124"/>
      <c r="R206" s="124"/>
      <c r="S206" s="124"/>
    </row>
    <row r="207" spans="1:19">
      <c r="A207" s="101"/>
      <c r="B207" s="102"/>
      <c r="C207" s="103"/>
      <c r="D207" s="108"/>
      <c r="E207" s="99"/>
      <c r="F207" s="99"/>
      <c r="G207" s="124"/>
      <c r="H207" s="124"/>
      <c r="I207" s="124"/>
      <c r="J207" s="124"/>
      <c r="K207" s="124"/>
      <c r="L207" s="124"/>
      <c r="M207" s="124"/>
      <c r="N207" s="124"/>
      <c r="O207" s="124"/>
      <c r="P207" s="124"/>
      <c r="Q207" s="124"/>
      <c r="R207" s="124"/>
      <c r="S207" s="124"/>
    </row>
    <row r="208" spans="1:19">
      <c r="A208" s="101"/>
      <c r="B208" s="102"/>
      <c r="C208" s="103"/>
      <c r="D208" s="108"/>
      <c r="E208" s="99"/>
      <c r="F208" s="99"/>
      <c r="G208" s="124"/>
      <c r="H208" s="124"/>
      <c r="I208" s="124"/>
      <c r="J208" s="124"/>
      <c r="K208" s="124"/>
      <c r="L208" s="124"/>
      <c r="M208" s="124"/>
      <c r="N208" s="124"/>
      <c r="O208" s="124"/>
      <c r="P208" s="124"/>
      <c r="Q208" s="124"/>
      <c r="R208" s="124"/>
      <c r="S208" s="124"/>
    </row>
    <row r="209" spans="1:19">
      <c r="A209" s="101"/>
      <c r="B209" s="102"/>
      <c r="C209" s="103"/>
      <c r="D209" s="108"/>
      <c r="E209" s="99"/>
      <c r="F209" s="99"/>
      <c r="G209" s="124"/>
      <c r="H209" s="124"/>
      <c r="I209" s="124"/>
      <c r="J209" s="124"/>
      <c r="K209" s="124"/>
      <c r="L209" s="124"/>
      <c r="M209" s="124"/>
      <c r="N209" s="124"/>
      <c r="O209" s="124"/>
      <c r="P209" s="124"/>
      <c r="Q209" s="124"/>
      <c r="R209" s="124"/>
      <c r="S209" s="124"/>
    </row>
    <row r="210" spans="1:19">
      <c r="A210" s="101"/>
      <c r="B210" s="102"/>
      <c r="C210" s="103"/>
      <c r="D210" s="108"/>
      <c r="E210" s="99"/>
      <c r="F210" s="99"/>
      <c r="G210" s="124"/>
      <c r="H210" s="124"/>
      <c r="I210" s="124"/>
      <c r="J210" s="124"/>
      <c r="K210" s="124"/>
      <c r="L210" s="124"/>
      <c r="M210" s="124"/>
      <c r="N210" s="124"/>
      <c r="O210" s="124"/>
      <c r="P210" s="124"/>
      <c r="Q210" s="124"/>
      <c r="R210" s="124"/>
      <c r="S210" s="124"/>
    </row>
    <row r="211" spans="1:19">
      <c r="A211" s="101"/>
      <c r="B211" s="102"/>
      <c r="C211" s="103"/>
      <c r="D211" s="108"/>
      <c r="E211" s="99"/>
      <c r="F211" s="99"/>
      <c r="G211" s="124"/>
      <c r="H211" s="124"/>
      <c r="I211" s="124"/>
      <c r="J211" s="124"/>
      <c r="K211" s="124"/>
      <c r="L211" s="124"/>
      <c r="M211" s="124"/>
      <c r="N211" s="124"/>
      <c r="O211" s="124"/>
      <c r="P211" s="124"/>
      <c r="Q211" s="124"/>
      <c r="R211" s="124"/>
      <c r="S211" s="124"/>
    </row>
    <row r="212" spans="1:19">
      <c r="A212" s="101"/>
      <c r="B212" s="102"/>
      <c r="C212" s="103"/>
      <c r="D212" s="108"/>
      <c r="E212" s="99"/>
      <c r="F212" s="99"/>
      <c r="G212" s="124"/>
      <c r="H212" s="124"/>
      <c r="I212" s="124"/>
      <c r="J212" s="124"/>
      <c r="K212" s="124"/>
      <c r="L212" s="124"/>
      <c r="M212" s="124"/>
      <c r="N212" s="124"/>
      <c r="O212" s="124"/>
      <c r="P212" s="124"/>
      <c r="Q212" s="124"/>
      <c r="R212" s="124"/>
      <c r="S212" s="124"/>
    </row>
    <row r="213" spans="1:19">
      <c r="A213" s="101"/>
      <c r="B213" s="102"/>
      <c r="C213" s="103"/>
      <c r="D213" s="108"/>
      <c r="E213" s="99"/>
      <c r="F213" s="99"/>
      <c r="G213" s="124"/>
      <c r="H213" s="124"/>
      <c r="I213" s="124"/>
      <c r="J213" s="124"/>
      <c r="K213" s="124"/>
      <c r="L213" s="124"/>
      <c r="M213" s="124"/>
      <c r="N213" s="124"/>
      <c r="O213" s="124"/>
      <c r="P213" s="124"/>
      <c r="Q213" s="124"/>
      <c r="R213" s="124"/>
      <c r="S213" s="124"/>
    </row>
    <row r="214" spans="1:19">
      <c r="A214" s="101"/>
      <c r="B214" s="102"/>
      <c r="C214" s="103"/>
      <c r="D214" s="108"/>
      <c r="E214" s="99"/>
      <c r="F214" s="99"/>
      <c r="G214" s="124"/>
      <c r="H214" s="124"/>
      <c r="I214" s="124"/>
      <c r="J214" s="124"/>
      <c r="K214" s="124"/>
      <c r="L214" s="124"/>
      <c r="M214" s="124"/>
      <c r="N214" s="124"/>
      <c r="O214" s="124"/>
      <c r="P214" s="124"/>
      <c r="Q214" s="124"/>
      <c r="R214" s="124"/>
      <c r="S214" s="124"/>
    </row>
    <row r="215" spans="1:19">
      <c r="A215" s="101"/>
      <c r="B215" s="102"/>
      <c r="C215" s="103"/>
      <c r="D215" s="108"/>
      <c r="E215" s="99"/>
      <c r="F215" s="99"/>
      <c r="G215" s="124"/>
      <c r="H215" s="124"/>
      <c r="I215" s="124"/>
      <c r="J215" s="124"/>
      <c r="K215" s="124"/>
      <c r="L215" s="124"/>
      <c r="M215" s="124"/>
      <c r="N215" s="124"/>
      <c r="O215" s="124"/>
      <c r="P215" s="124"/>
      <c r="Q215" s="124"/>
      <c r="R215" s="124"/>
      <c r="S215" s="124"/>
    </row>
    <row r="216" spans="1:19">
      <c r="A216" s="101"/>
      <c r="B216" s="102"/>
      <c r="C216" s="103"/>
      <c r="D216" s="108"/>
      <c r="E216" s="99"/>
      <c r="F216" s="99"/>
      <c r="G216" s="124"/>
      <c r="H216" s="124"/>
      <c r="I216" s="124"/>
      <c r="J216" s="124"/>
      <c r="K216" s="124"/>
      <c r="L216" s="124"/>
      <c r="M216" s="124"/>
      <c r="N216" s="124"/>
      <c r="O216" s="124"/>
      <c r="P216" s="124"/>
      <c r="Q216" s="124"/>
      <c r="R216" s="124"/>
      <c r="S216" s="124"/>
    </row>
    <row r="217" spans="1:19">
      <c r="A217" s="101"/>
      <c r="B217" s="102"/>
      <c r="C217" s="103"/>
      <c r="D217" s="108"/>
      <c r="E217" s="99"/>
      <c r="F217" s="99"/>
      <c r="G217" s="124"/>
      <c r="H217" s="124"/>
      <c r="I217" s="124"/>
      <c r="J217" s="124"/>
      <c r="K217" s="124"/>
      <c r="L217" s="124"/>
      <c r="M217" s="124"/>
      <c r="N217" s="124"/>
      <c r="O217" s="124"/>
      <c r="P217" s="124"/>
      <c r="Q217" s="124"/>
      <c r="R217" s="124"/>
      <c r="S217" s="124"/>
    </row>
    <row r="218" spans="1:19">
      <c r="A218" s="101"/>
      <c r="B218" s="102"/>
      <c r="C218" s="103"/>
      <c r="D218" s="108"/>
      <c r="E218" s="99"/>
      <c r="F218" s="99"/>
      <c r="G218" s="124"/>
      <c r="H218" s="124"/>
      <c r="I218" s="124"/>
      <c r="J218" s="124"/>
      <c r="K218" s="124"/>
      <c r="L218" s="124"/>
      <c r="M218" s="124"/>
      <c r="N218" s="124"/>
      <c r="O218" s="124"/>
      <c r="P218" s="124"/>
      <c r="Q218" s="124"/>
      <c r="R218" s="124"/>
      <c r="S218" s="124"/>
    </row>
    <row r="219" spans="1:19">
      <c r="A219" s="101"/>
      <c r="B219" s="102"/>
      <c r="C219" s="103"/>
      <c r="D219" s="108"/>
      <c r="E219" s="99"/>
      <c r="F219" s="99"/>
      <c r="G219" s="124"/>
      <c r="H219" s="124"/>
      <c r="I219" s="124"/>
      <c r="J219" s="124"/>
      <c r="K219" s="124"/>
      <c r="L219" s="124"/>
      <c r="M219" s="124"/>
      <c r="N219" s="124"/>
      <c r="O219" s="124"/>
      <c r="P219" s="124"/>
      <c r="Q219" s="124"/>
      <c r="R219" s="124"/>
      <c r="S219" s="124"/>
    </row>
    <row r="220" spans="1:19">
      <c r="A220" s="101"/>
      <c r="B220" s="102"/>
      <c r="C220" s="103"/>
      <c r="D220" s="108"/>
      <c r="E220" s="99"/>
      <c r="F220" s="99"/>
      <c r="G220" s="124"/>
      <c r="H220" s="124"/>
      <c r="I220" s="124"/>
      <c r="J220" s="124"/>
      <c r="K220" s="124"/>
      <c r="L220" s="124"/>
      <c r="M220" s="124"/>
      <c r="N220" s="124"/>
      <c r="O220" s="124"/>
      <c r="P220" s="124"/>
      <c r="Q220" s="124"/>
      <c r="R220" s="124"/>
      <c r="S220" s="124"/>
    </row>
    <row r="221" spans="1:19">
      <c r="A221" s="101"/>
      <c r="B221" s="102"/>
      <c r="C221" s="103"/>
      <c r="D221" s="108"/>
      <c r="E221" s="99"/>
      <c r="F221" s="99"/>
      <c r="G221" s="124"/>
      <c r="H221" s="124"/>
      <c r="I221" s="124"/>
      <c r="J221" s="124"/>
      <c r="K221" s="124"/>
      <c r="L221" s="124"/>
      <c r="M221" s="124"/>
      <c r="N221" s="124"/>
      <c r="O221" s="124"/>
      <c r="P221" s="124"/>
      <c r="Q221" s="124"/>
      <c r="R221" s="124"/>
      <c r="S221" s="124"/>
    </row>
    <row r="222" spans="1:19">
      <c r="A222" s="101"/>
      <c r="B222" s="102"/>
      <c r="C222" s="103"/>
      <c r="D222" s="108"/>
      <c r="E222" s="99"/>
      <c r="F222" s="99"/>
      <c r="G222" s="124"/>
      <c r="H222" s="124"/>
      <c r="I222" s="124"/>
      <c r="J222" s="124"/>
      <c r="K222" s="124"/>
      <c r="L222" s="124"/>
      <c r="M222" s="124"/>
      <c r="N222" s="124"/>
      <c r="O222" s="124"/>
      <c r="P222" s="124"/>
      <c r="Q222" s="124"/>
      <c r="R222" s="124"/>
      <c r="S222" s="124"/>
    </row>
    <row r="223" spans="1:19">
      <c r="A223" s="101"/>
      <c r="B223" s="102"/>
      <c r="C223" s="103"/>
      <c r="D223" s="108"/>
      <c r="E223" s="99"/>
      <c r="F223" s="99"/>
      <c r="G223" s="124"/>
      <c r="H223" s="124"/>
      <c r="I223" s="124"/>
      <c r="J223" s="124"/>
      <c r="K223" s="124"/>
      <c r="L223" s="124"/>
      <c r="M223" s="124"/>
      <c r="N223" s="124"/>
      <c r="O223" s="124"/>
      <c r="P223" s="124"/>
      <c r="Q223" s="124"/>
      <c r="R223" s="124"/>
      <c r="S223" s="124"/>
    </row>
    <row r="224" spans="1:19">
      <c r="A224" s="101"/>
      <c r="B224" s="102"/>
      <c r="C224" s="103"/>
      <c r="D224" s="108"/>
      <c r="E224" s="99"/>
      <c r="F224" s="99"/>
      <c r="G224" s="124"/>
      <c r="H224" s="124"/>
      <c r="I224" s="124"/>
      <c r="J224" s="124"/>
      <c r="K224" s="124"/>
      <c r="L224" s="124"/>
      <c r="M224" s="124"/>
      <c r="N224" s="124"/>
      <c r="O224" s="124"/>
      <c r="P224" s="124"/>
      <c r="Q224" s="124"/>
      <c r="R224" s="124"/>
      <c r="S224" s="124"/>
    </row>
    <row r="225" spans="1:19">
      <c r="A225" s="101"/>
      <c r="B225" s="102"/>
      <c r="C225" s="103"/>
      <c r="D225" s="108"/>
      <c r="E225" s="99"/>
      <c r="F225" s="99"/>
      <c r="G225" s="124"/>
      <c r="H225" s="124"/>
      <c r="I225" s="124"/>
      <c r="J225" s="124"/>
      <c r="K225" s="124"/>
      <c r="L225" s="124"/>
      <c r="M225" s="124"/>
      <c r="N225" s="124"/>
      <c r="O225" s="124"/>
      <c r="P225" s="124"/>
      <c r="Q225" s="124"/>
      <c r="R225" s="124"/>
      <c r="S225" s="124"/>
    </row>
    <row r="226" spans="1:19">
      <c r="A226" s="101"/>
      <c r="B226" s="102"/>
      <c r="C226" s="103"/>
      <c r="D226" s="108"/>
      <c r="E226" s="99"/>
      <c r="F226" s="99"/>
      <c r="G226" s="124"/>
      <c r="H226" s="124"/>
      <c r="I226" s="124"/>
      <c r="J226" s="124"/>
      <c r="K226" s="124"/>
      <c r="L226" s="124"/>
      <c r="M226" s="124"/>
      <c r="N226" s="124"/>
      <c r="O226" s="124"/>
      <c r="P226" s="124"/>
      <c r="Q226" s="124"/>
      <c r="R226" s="124"/>
      <c r="S226" s="124"/>
    </row>
    <row r="227" spans="1:19">
      <c r="A227" s="101"/>
      <c r="B227" s="102"/>
      <c r="C227" s="103"/>
      <c r="D227" s="108"/>
      <c r="E227" s="99"/>
      <c r="F227" s="99"/>
      <c r="G227" s="124"/>
      <c r="H227" s="124"/>
      <c r="I227" s="124"/>
      <c r="J227" s="124"/>
      <c r="K227" s="124"/>
      <c r="L227" s="124"/>
      <c r="M227" s="124"/>
      <c r="N227" s="124"/>
      <c r="O227" s="124"/>
      <c r="P227" s="124"/>
      <c r="Q227" s="124"/>
      <c r="R227" s="124"/>
      <c r="S227" s="124"/>
    </row>
    <row r="228" spans="1:19">
      <c r="A228" s="101"/>
      <c r="B228" s="102"/>
      <c r="C228" s="103"/>
      <c r="D228" s="108"/>
      <c r="E228" s="99"/>
      <c r="F228" s="99"/>
      <c r="G228" s="124"/>
      <c r="H228" s="124"/>
      <c r="I228" s="124"/>
      <c r="J228" s="124"/>
      <c r="K228" s="124"/>
      <c r="L228" s="124"/>
      <c r="M228" s="124"/>
      <c r="N228" s="124"/>
      <c r="O228" s="124"/>
      <c r="P228" s="124"/>
      <c r="Q228" s="124"/>
      <c r="R228" s="124"/>
      <c r="S228" s="124"/>
    </row>
    <row r="229" spans="1:19">
      <c r="A229" s="101"/>
      <c r="B229" s="102"/>
      <c r="C229" s="103"/>
      <c r="D229" s="108"/>
      <c r="E229" s="99"/>
      <c r="F229" s="99"/>
      <c r="G229" s="124"/>
      <c r="H229" s="124"/>
      <c r="I229" s="124"/>
      <c r="J229" s="124"/>
      <c r="K229" s="124"/>
      <c r="L229" s="124"/>
      <c r="M229" s="124"/>
      <c r="N229" s="124"/>
      <c r="O229" s="124"/>
      <c r="P229" s="124"/>
      <c r="Q229" s="124"/>
      <c r="R229" s="124"/>
      <c r="S229" s="124"/>
    </row>
    <row r="230" spans="1:19">
      <c r="A230" s="101"/>
      <c r="B230" s="102"/>
      <c r="C230" s="103"/>
      <c r="D230" s="108"/>
      <c r="E230" s="99"/>
      <c r="F230" s="99"/>
      <c r="G230" s="124"/>
      <c r="H230" s="124"/>
      <c r="I230" s="124"/>
      <c r="J230" s="124"/>
      <c r="K230" s="124"/>
      <c r="L230" s="124"/>
      <c r="M230" s="124"/>
      <c r="N230" s="124"/>
      <c r="O230" s="124"/>
      <c r="P230" s="124"/>
      <c r="Q230" s="124"/>
      <c r="R230" s="124"/>
      <c r="S230" s="124"/>
    </row>
    <row r="231" spans="1:19">
      <c r="A231" s="101"/>
      <c r="B231" s="102"/>
      <c r="C231" s="103"/>
      <c r="D231" s="108"/>
      <c r="E231" s="99"/>
      <c r="F231" s="99"/>
      <c r="G231" s="124"/>
      <c r="H231" s="124"/>
      <c r="I231" s="124"/>
      <c r="J231" s="124"/>
      <c r="K231" s="124"/>
      <c r="L231" s="124"/>
      <c r="M231" s="124"/>
      <c r="N231" s="124"/>
      <c r="O231" s="124"/>
      <c r="P231" s="124"/>
      <c r="Q231" s="124"/>
      <c r="R231" s="124"/>
      <c r="S231" s="124"/>
    </row>
    <row r="232" spans="1:19">
      <c r="A232" s="101"/>
      <c r="B232" s="102"/>
      <c r="C232" s="103"/>
      <c r="D232" s="108"/>
      <c r="E232" s="99"/>
      <c r="F232" s="99"/>
      <c r="G232" s="124"/>
      <c r="H232" s="124"/>
      <c r="I232" s="124"/>
      <c r="J232" s="124"/>
      <c r="K232" s="124"/>
      <c r="L232" s="124"/>
      <c r="M232" s="124"/>
      <c r="N232" s="124"/>
      <c r="O232" s="124"/>
      <c r="P232" s="124"/>
      <c r="Q232" s="124"/>
      <c r="R232" s="124"/>
      <c r="S232" s="124"/>
    </row>
    <row r="233" spans="1:19">
      <c r="A233" s="101"/>
      <c r="B233" s="102"/>
      <c r="C233" s="103"/>
      <c r="D233" s="108"/>
      <c r="E233" s="99"/>
      <c r="F233" s="99"/>
      <c r="G233" s="124"/>
      <c r="H233" s="124"/>
      <c r="I233" s="124"/>
      <c r="J233" s="124"/>
      <c r="K233" s="124"/>
      <c r="L233" s="124"/>
      <c r="M233" s="124"/>
      <c r="N233" s="124"/>
      <c r="O233" s="124"/>
      <c r="P233" s="124"/>
      <c r="Q233" s="124"/>
      <c r="R233" s="124"/>
      <c r="S233" s="124"/>
    </row>
    <row r="234" spans="1:19">
      <c r="A234" s="101"/>
      <c r="B234" s="102"/>
      <c r="C234" s="103"/>
      <c r="D234" s="108"/>
      <c r="E234" s="99"/>
      <c r="F234" s="99"/>
      <c r="G234" s="124"/>
      <c r="H234" s="124"/>
      <c r="I234" s="124"/>
      <c r="J234" s="124"/>
      <c r="K234" s="124"/>
      <c r="L234" s="124"/>
      <c r="M234" s="124"/>
      <c r="N234" s="124"/>
      <c r="O234" s="124"/>
      <c r="P234" s="124"/>
      <c r="Q234" s="124"/>
      <c r="R234" s="124"/>
      <c r="S234" s="124"/>
    </row>
    <row r="235" spans="1:19">
      <c r="A235" s="101"/>
      <c r="B235" s="102"/>
      <c r="C235" s="103"/>
      <c r="D235" s="108"/>
      <c r="E235" s="99"/>
      <c r="F235" s="99"/>
      <c r="G235" s="124"/>
      <c r="H235" s="124"/>
      <c r="I235" s="124"/>
      <c r="J235" s="124"/>
      <c r="K235" s="124"/>
      <c r="L235" s="124"/>
      <c r="M235" s="124"/>
      <c r="N235" s="124"/>
      <c r="O235" s="124"/>
      <c r="P235" s="124"/>
      <c r="Q235" s="124"/>
      <c r="R235" s="124"/>
      <c r="S235" s="124"/>
    </row>
    <row r="236" spans="1:19">
      <c r="A236" s="101"/>
      <c r="B236" s="102"/>
      <c r="C236" s="103"/>
      <c r="D236" s="108"/>
      <c r="E236" s="99"/>
      <c r="F236" s="99"/>
      <c r="G236" s="124"/>
      <c r="H236" s="124"/>
      <c r="I236" s="124"/>
      <c r="J236" s="124"/>
      <c r="K236" s="124"/>
      <c r="L236" s="124"/>
      <c r="M236" s="124"/>
      <c r="N236" s="124"/>
      <c r="O236" s="124"/>
      <c r="P236" s="124"/>
      <c r="Q236" s="124"/>
      <c r="R236" s="124"/>
      <c r="S236" s="124"/>
    </row>
    <row r="237" spans="1:19">
      <c r="A237" s="101"/>
      <c r="B237" s="102"/>
      <c r="C237" s="103"/>
      <c r="D237" s="108"/>
      <c r="E237" s="99"/>
      <c r="F237" s="99"/>
      <c r="G237" s="124"/>
      <c r="H237" s="124"/>
      <c r="I237" s="124"/>
      <c r="J237" s="124"/>
      <c r="K237" s="124"/>
      <c r="L237" s="124"/>
      <c r="M237" s="124"/>
      <c r="N237" s="124"/>
      <c r="O237" s="124"/>
      <c r="P237" s="124"/>
      <c r="Q237" s="124"/>
      <c r="R237" s="124"/>
      <c r="S237" s="124"/>
    </row>
    <row r="238" spans="1:19">
      <c r="A238" s="101"/>
      <c r="B238" s="102"/>
      <c r="C238" s="103"/>
      <c r="D238" s="108"/>
      <c r="E238" s="99"/>
      <c r="F238" s="99"/>
      <c r="G238" s="124"/>
      <c r="H238" s="124"/>
      <c r="I238" s="124"/>
      <c r="J238" s="124"/>
      <c r="K238" s="124"/>
      <c r="L238" s="124"/>
      <c r="M238" s="124"/>
      <c r="N238" s="124"/>
      <c r="O238" s="124"/>
      <c r="P238" s="124"/>
      <c r="Q238" s="124"/>
      <c r="R238" s="124"/>
      <c r="S238" s="124"/>
    </row>
    <row r="239" spans="1:19">
      <c r="A239" s="101"/>
      <c r="B239" s="102"/>
      <c r="C239" s="103"/>
      <c r="D239" s="108"/>
      <c r="E239" s="99"/>
      <c r="F239" s="99"/>
      <c r="G239" s="124"/>
      <c r="H239" s="124"/>
      <c r="I239" s="124"/>
      <c r="J239" s="124"/>
      <c r="K239" s="124"/>
      <c r="L239" s="124"/>
      <c r="M239" s="124"/>
      <c r="N239" s="124"/>
      <c r="O239" s="124"/>
      <c r="P239" s="124"/>
      <c r="Q239" s="124"/>
      <c r="R239" s="124"/>
      <c r="S239" s="124"/>
    </row>
    <row r="240" spans="1:19">
      <c r="A240" s="101"/>
      <c r="B240" s="102"/>
      <c r="C240" s="103"/>
      <c r="D240" s="108"/>
      <c r="E240" s="99"/>
      <c r="F240" s="99"/>
      <c r="G240" s="124"/>
      <c r="H240" s="124"/>
      <c r="I240" s="124"/>
      <c r="J240" s="124"/>
      <c r="K240" s="124"/>
      <c r="L240" s="124"/>
      <c r="M240" s="124"/>
      <c r="N240" s="124"/>
      <c r="O240" s="124"/>
      <c r="P240" s="124"/>
      <c r="Q240" s="124"/>
      <c r="R240" s="124"/>
      <c r="S240" s="124"/>
    </row>
    <row r="241" spans="1:19">
      <c r="A241" s="101"/>
      <c r="B241" s="102"/>
      <c r="C241" s="103"/>
      <c r="D241" s="108"/>
      <c r="E241" s="99"/>
      <c r="F241" s="99"/>
      <c r="G241" s="124"/>
      <c r="H241" s="124"/>
      <c r="I241" s="124"/>
      <c r="J241" s="124"/>
      <c r="K241" s="124"/>
      <c r="L241" s="124"/>
      <c r="M241" s="124"/>
      <c r="N241" s="124"/>
      <c r="O241" s="124"/>
      <c r="P241" s="124"/>
      <c r="Q241" s="124"/>
      <c r="R241" s="124"/>
      <c r="S241" s="124"/>
    </row>
    <row r="242" spans="1:19">
      <c r="A242" s="101"/>
      <c r="B242" s="102"/>
      <c r="C242" s="103"/>
      <c r="D242" s="108"/>
      <c r="E242" s="99"/>
      <c r="F242" s="99"/>
      <c r="G242" s="124"/>
      <c r="H242" s="124"/>
      <c r="I242" s="124"/>
      <c r="J242" s="124"/>
      <c r="K242" s="124"/>
      <c r="L242" s="124"/>
      <c r="M242" s="124"/>
      <c r="N242" s="124"/>
      <c r="O242" s="124"/>
      <c r="P242" s="124"/>
      <c r="Q242" s="124"/>
      <c r="R242" s="124"/>
      <c r="S242" s="124"/>
    </row>
    <row r="243" spans="1:19">
      <c r="A243" s="101"/>
      <c r="B243" s="102"/>
      <c r="C243" s="103"/>
      <c r="D243" s="108"/>
      <c r="E243" s="99"/>
      <c r="F243" s="99"/>
      <c r="G243" s="124"/>
      <c r="H243" s="124"/>
      <c r="I243" s="124"/>
      <c r="J243" s="124"/>
      <c r="K243" s="124"/>
      <c r="L243" s="124"/>
      <c r="M243" s="124"/>
      <c r="N243" s="124"/>
      <c r="O243" s="124"/>
      <c r="P243" s="124"/>
      <c r="Q243" s="124"/>
      <c r="R243" s="124"/>
      <c r="S243" s="124"/>
    </row>
    <row r="244" spans="1:19">
      <c r="A244" s="101"/>
      <c r="B244" s="102"/>
      <c r="C244" s="103"/>
      <c r="D244" s="108"/>
      <c r="E244" s="99"/>
      <c r="F244" s="99"/>
      <c r="G244" s="124"/>
      <c r="H244" s="124"/>
      <c r="I244" s="124"/>
      <c r="J244" s="124"/>
      <c r="K244" s="124"/>
      <c r="L244" s="124"/>
      <c r="M244" s="124"/>
      <c r="N244" s="124"/>
      <c r="O244" s="124"/>
      <c r="P244" s="124"/>
      <c r="Q244" s="124"/>
      <c r="R244" s="124"/>
      <c r="S244" s="124"/>
    </row>
    <row r="245" spans="1:19">
      <c r="A245" s="101"/>
      <c r="B245" s="102"/>
      <c r="C245" s="103"/>
      <c r="D245" s="108"/>
      <c r="E245" s="99"/>
      <c r="F245" s="99"/>
      <c r="G245" s="124"/>
      <c r="H245" s="124"/>
      <c r="I245" s="124"/>
      <c r="J245" s="124"/>
      <c r="K245" s="124"/>
      <c r="L245" s="124"/>
      <c r="M245" s="124"/>
      <c r="N245" s="124"/>
      <c r="O245" s="124"/>
      <c r="P245" s="124"/>
      <c r="Q245" s="124"/>
      <c r="R245" s="124"/>
      <c r="S245" s="124"/>
    </row>
    <row r="246" spans="1:19">
      <c r="A246" s="101"/>
      <c r="B246" s="102"/>
      <c r="C246" s="103"/>
      <c r="D246" s="108"/>
      <c r="E246" s="99"/>
      <c r="F246" s="99"/>
      <c r="G246" s="124"/>
      <c r="H246" s="124"/>
      <c r="I246" s="124"/>
      <c r="J246" s="124"/>
      <c r="K246" s="124"/>
      <c r="L246" s="124"/>
      <c r="M246" s="124"/>
      <c r="N246" s="124"/>
      <c r="O246" s="124"/>
      <c r="P246" s="124"/>
      <c r="Q246" s="124"/>
      <c r="R246" s="124"/>
      <c r="S246" s="124"/>
    </row>
    <row r="247" spans="1:19">
      <c r="A247" s="101"/>
      <c r="B247" s="102"/>
      <c r="C247" s="103"/>
      <c r="D247" s="108"/>
      <c r="E247" s="99"/>
      <c r="F247" s="99"/>
      <c r="G247" s="124"/>
      <c r="H247" s="124"/>
      <c r="I247" s="124"/>
      <c r="J247" s="124"/>
      <c r="K247" s="124"/>
      <c r="L247" s="124"/>
      <c r="M247" s="124"/>
      <c r="N247" s="124"/>
      <c r="O247" s="124"/>
      <c r="P247" s="124"/>
      <c r="Q247" s="124"/>
      <c r="R247" s="124"/>
      <c r="S247" s="124"/>
    </row>
    <row r="248" spans="1:19">
      <c r="A248" s="101"/>
      <c r="B248" s="102"/>
      <c r="C248" s="103"/>
      <c r="D248" s="108"/>
      <c r="E248" s="99"/>
      <c r="F248" s="99"/>
      <c r="G248" s="124"/>
      <c r="H248" s="124"/>
      <c r="I248" s="124"/>
      <c r="J248" s="124"/>
      <c r="K248" s="124"/>
      <c r="L248" s="124"/>
      <c r="M248" s="124"/>
      <c r="N248" s="124"/>
      <c r="O248" s="124"/>
      <c r="P248" s="124"/>
      <c r="Q248" s="124"/>
      <c r="R248" s="124"/>
      <c r="S248" s="124"/>
    </row>
    <row r="249" spans="1:19">
      <c r="A249" s="101"/>
      <c r="B249" s="102"/>
      <c r="C249" s="103"/>
      <c r="D249" s="108"/>
      <c r="E249" s="99"/>
      <c r="F249" s="99"/>
      <c r="G249" s="124"/>
      <c r="H249" s="124"/>
      <c r="I249" s="124"/>
      <c r="J249" s="124"/>
      <c r="K249" s="124"/>
      <c r="L249" s="124"/>
      <c r="M249" s="124"/>
      <c r="N249" s="124"/>
      <c r="O249" s="124"/>
      <c r="P249" s="124"/>
      <c r="Q249" s="124"/>
      <c r="R249" s="124"/>
      <c r="S249" s="124"/>
    </row>
    <row r="250" spans="1:19">
      <c r="A250" s="101"/>
      <c r="B250" s="102"/>
      <c r="C250" s="103"/>
      <c r="D250" s="108"/>
      <c r="E250" s="99"/>
      <c r="F250" s="99"/>
      <c r="G250" s="124"/>
      <c r="H250" s="124"/>
      <c r="I250" s="124"/>
      <c r="J250" s="124"/>
      <c r="K250" s="124"/>
      <c r="L250" s="124"/>
      <c r="M250" s="124"/>
      <c r="N250" s="124"/>
      <c r="O250" s="124"/>
      <c r="P250" s="124"/>
      <c r="Q250" s="124"/>
      <c r="R250" s="124"/>
      <c r="S250" s="124"/>
    </row>
    <row r="251" spans="1:19">
      <c r="A251" s="101"/>
      <c r="B251" s="102"/>
      <c r="C251" s="103"/>
      <c r="D251" s="108"/>
      <c r="E251" s="99"/>
      <c r="F251" s="99"/>
      <c r="G251" s="124"/>
      <c r="H251" s="124"/>
      <c r="I251" s="124"/>
      <c r="J251" s="124"/>
      <c r="K251" s="124"/>
      <c r="L251" s="124"/>
      <c r="M251" s="124"/>
      <c r="N251" s="124"/>
      <c r="O251" s="124"/>
      <c r="P251" s="124"/>
      <c r="Q251" s="124"/>
      <c r="R251" s="124"/>
      <c r="S251" s="124"/>
    </row>
    <row r="252" spans="1:19">
      <c r="A252" s="101"/>
      <c r="B252" s="102"/>
      <c r="C252" s="103"/>
      <c r="D252" s="108"/>
      <c r="E252" s="99"/>
      <c r="F252" s="99"/>
      <c r="G252" s="124"/>
      <c r="H252" s="124"/>
      <c r="I252" s="124"/>
      <c r="J252" s="124"/>
      <c r="K252" s="124"/>
      <c r="L252" s="124"/>
      <c r="M252" s="124"/>
      <c r="N252" s="124"/>
      <c r="O252" s="124"/>
      <c r="P252" s="124"/>
      <c r="Q252" s="124"/>
      <c r="R252" s="124"/>
      <c r="S252" s="124"/>
    </row>
    <row r="253" spans="1:19">
      <c r="A253" s="101"/>
      <c r="B253" s="102"/>
      <c r="C253" s="103"/>
      <c r="D253" s="108"/>
      <c r="E253" s="99"/>
      <c r="F253" s="99"/>
      <c r="G253" s="124"/>
      <c r="H253" s="124"/>
      <c r="I253" s="124"/>
      <c r="J253" s="124"/>
      <c r="K253" s="124"/>
      <c r="L253" s="124"/>
      <c r="M253" s="124"/>
      <c r="N253" s="124"/>
      <c r="O253" s="124"/>
      <c r="P253" s="124"/>
      <c r="Q253" s="124"/>
      <c r="R253" s="124"/>
      <c r="S253" s="124"/>
    </row>
    <row r="254" spans="1:19">
      <c r="A254" s="101"/>
      <c r="B254" s="102"/>
      <c r="C254" s="103"/>
      <c r="D254" s="108"/>
      <c r="E254" s="99"/>
      <c r="F254" s="99"/>
      <c r="G254" s="124"/>
      <c r="H254" s="124"/>
      <c r="I254" s="124"/>
      <c r="J254" s="124"/>
      <c r="K254" s="124"/>
      <c r="L254" s="124"/>
      <c r="M254" s="124"/>
      <c r="N254" s="124"/>
      <c r="O254" s="124"/>
      <c r="P254" s="124"/>
      <c r="Q254" s="124"/>
      <c r="R254" s="124"/>
      <c r="S254" s="124"/>
    </row>
    <row r="255" spans="1:19">
      <c r="A255" s="101"/>
      <c r="B255" s="102"/>
      <c r="C255" s="103"/>
      <c r="D255" s="108"/>
      <c r="E255" s="99"/>
      <c r="F255" s="99"/>
      <c r="G255" s="124"/>
      <c r="H255" s="124"/>
      <c r="I255" s="124"/>
      <c r="J255" s="124"/>
      <c r="K255" s="124"/>
      <c r="L255" s="124"/>
      <c r="M255" s="124"/>
      <c r="N255" s="124"/>
      <c r="O255" s="124"/>
      <c r="P255" s="124"/>
      <c r="Q255" s="124"/>
      <c r="R255" s="124"/>
      <c r="S255" s="124"/>
    </row>
    <row r="256" spans="1:19">
      <c r="A256" s="101"/>
      <c r="B256" s="102"/>
      <c r="C256" s="103"/>
      <c r="D256" s="108"/>
      <c r="E256" s="99"/>
      <c r="F256" s="99"/>
      <c r="G256" s="124"/>
      <c r="H256" s="124"/>
      <c r="I256" s="124"/>
      <c r="J256" s="124"/>
      <c r="K256" s="124"/>
      <c r="L256" s="124"/>
      <c r="M256" s="124"/>
      <c r="N256" s="124"/>
      <c r="O256" s="124"/>
      <c r="P256" s="124"/>
      <c r="Q256" s="124"/>
      <c r="R256" s="124"/>
      <c r="S256" s="124"/>
    </row>
    <row r="257" spans="1:19">
      <c r="A257" s="101"/>
      <c r="B257" s="102"/>
      <c r="C257" s="103"/>
      <c r="D257" s="108"/>
      <c r="E257" s="99"/>
      <c r="F257" s="99"/>
      <c r="G257" s="124"/>
      <c r="H257" s="124"/>
      <c r="I257" s="124"/>
      <c r="J257" s="124"/>
      <c r="K257" s="124"/>
      <c r="L257" s="124"/>
      <c r="M257" s="124"/>
      <c r="N257" s="124"/>
      <c r="O257" s="124"/>
      <c r="P257" s="124"/>
      <c r="Q257" s="124"/>
      <c r="R257" s="124"/>
      <c r="S257" s="124"/>
    </row>
    <row r="258" spans="1:19">
      <c r="A258" s="101"/>
      <c r="B258" s="102"/>
      <c r="C258" s="103"/>
      <c r="D258" s="108"/>
      <c r="E258" s="99"/>
      <c r="F258" s="99"/>
      <c r="G258" s="124"/>
      <c r="H258" s="124"/>
      <c r="I258" s="124"/>
      <c r="J258" s="124"/>
      <c r="K258" s="124"/>
      <c r="L258" s="124"/>
      <c r="M258" s="124"/>
      <c r="N258" s="124"/>
      <c r="O258" s="124"/>
      <c r="P258" s="124"/>
      <c r="Q258" s="124"/>
      <c r="R258" s="124"/>
      <c r="S258" s="124"/>
    </row>
    <row r="259" spans="1:19">
      <c r="A259" s="101"/>
      <c r="B259" s="102"/>
      <c r="C259" s="103"/>
      <c r="D259" s="108"/>
      <c r="E259" s="99"/>
      <c r="F259" s="99"/>
      <c r="G259" s="124"/>
      <c r="H259" s="124"/>
      <c r="I259" s="124"/>
      <c r="J259" s="124"/>
      <c r="K259" s="124"/>
      <c r="L259" s="124"/>
      <c r="M259" s="124"/>
      <c r="N259" s="124"/>
      <c r="O259" s="124"/>
      <c r="P259" s="124"/>
      <c r="Q259" s="124"/>
      <c r="R259" s="124"/>
      <c r="S259" s="124"/>
    </row>
    <row r="260" spans="1:19">
      <c r="A260" s="101"/>
      <c r="B260" s="102"/>
      <c r="C260" s="103"/>
      <c r="D260" s="108"/>
      <c r="E260" s="99"/>
      <c r="F260" s="99"/>
      <c r="G260" s="124"/>
      <c r="H260" s="124"/>
      <c r="I260" s="124"/>
      <c r="J260" s="124"/>
      <c r="K260" s="124"/>
      <c r="L260" s="124"/>
      <c r="M260" s="124"/>
      <c r="N260" s="124"/>
      <c r="O260" s="124"/>
      <c r="P260" s="124"/>
      <c r="Q260" s="124"/>
      <c r="R260" s="124"/>
      <c r="S260" s="124"/>
    </row>
    <row r="261" spans="1:19">
      <c r="A261" s="101"/>
      <c r="B261" s="102"/>
      <c r="C261" s="103"/>
      <c r="D261" s="108"/>
      <c r="E261" s="99"/>
      <c r="F261" s="99"/>
      <c r="G261" s="124"/>
      <c r="H261" s="124"/>
      <c r="I261" s="124"/>
      <c r="J261" s="124"/>
      <c r="K261" s="124"/>
      <c r="L261" s="124"/>
      <c r="M261" s="124"/>
      <c r="N261" s="124"/>
      <c r="O261" s="124"/>
      <c r="P261" s="124"/>
      <c r="Q261" s="124"/>
      <c r="R261" s="124"/>
      <c r="S261" s="124"/>
    </row>
    <row r="262" spans="1:19">
      <c r="A262" s="101"/>
      <c r="B262" s="102"/>
      <c r="C262" s="103"/>
      <c r="D262" s="108"/>
      <c r="E262" s="99"/>
      <c r="F262" s="99"/>
      <c r="G262" s="124"/>
      <c r="H262" s="124"/>
      <c r="I262" s="124"/>
      <c r="J262" s="124"/>
      <c r="K262" s="124"/>
      <c r="L262" s="124"/>
      <c r="M262" s="124"/>
      <c r="N262" s="124"/>
      <c r="O262" s="124"/>
      <c r="P262" s="124"/>
      <c r="Q262" s="124"/>
      <c r="R262" s="124"/>
      <c r="S262" s="124"/>
    </row>
    <row r="263" spans="1:19">
      <c r="A263" s="101"/>
      <c r="B263" s="102"/>
      <c r="C263" s="103"/>
      <c r="D263" s="108"/>
      <c r="E263" s="99"/>
      <c r="F263" s="99"/>
      <c r="G263" s="124"/>
      <c r="H263" s="124"/>
      <c r="I263" s="124"/>
      <c r="J263" s="124"/>
      <c r="K263" s="124"/>
      <c r="L263" s="124"/>
      <c r="M263" s="124"/>
      <c r="N263" s="124"/>
      <c r="O263" s="124"/>
      <c r="P263" s="124"/>
      <c r="Q263" s="124"/>
      <c r="R263" s="124"/>
      <c r="S263" s="124"/>
    </row>
    <row r="264" spans="1:19">
      <c r="A264" s="101"/>
      <c r="B264" s="102"/>
      <c r="C264" s="103"/>
      <c r="D264" s="108"/>
      <c r="E264" s="99"/>
      <c r="F264" s="99"/>
      <c r="G264" s="124"/>
      <c r="H264" s="124"/>
      <c r="I264" s="124"/>
      <c r="J264" s="124"/>
      <c r="K264" s="124"/>
      <c r="L264" s="124"/>
      <c r="M264" s="124"/>
      <c r="N264" s="124"/>
      <c r="O264" s="124"/>
      <c r="P264" s="124"/>
      <c r="Q264" s="124"/>
      <c r="R264" s="124"/>
      <c r="S264" s="124"/>
    </row>
    <row r="265" spans="1:19">
      <c r="A265" s="101"/>
      <c r="B265" s="102"/>
      <c r="C265" s="103"/>
      <c r="D265" s="108"/>
      <c r="E265" s="99"/>
      <c r="F265" s="99"/>
      <c r="G265" s="124"/>
      <c r="H265" s="124"/>
      <c r="I265" s="124"/>
      <c r="J265" s="124"/>
      <c r="K265" s="124"/>
      <c r="L265" s="124"/>
      <c r="M265" s="124"/>
      <c r="N265" s="124"/>
      <c r="O265" s="124"/>
      <c r="P265" s="124"/>
      <c r="Q265" s="124"/>
      <c r="R265" s="124"/>
      <c r="S265" s="124"/>
    </row>
    <row r="266" spans="1:19">
      <c r="A266" s="101"/>
      <c r="B266" s="102"/>
      <c r="C266" s="103"/>
      <c r="D266" s="108"/>
      <c r="E266" s="99"/>
      <c r="F266" s="99"/>
      <c r="G266" s="124"/>
      <c r="H266" s="124"/>
      <c r="I266" s="124"/>
      <c r="J266" s="124"/>
      <c r="K266" s="124"/>
      <c r="L266" s="124"/>
      <c r="M266" s="124"/>
      <c r="N266" s="124"/>
      <c r="O266" s="124"/>
      <c r="P266" s="124"/>
      <c r="Q266" s="124"/>
      <c r="R266" s="124"/>
      <c r="S266" s="124"/>
    </row>
    <row r="267" spans="1:19">
      <c r="A267" s="101"/>
      <c r="B267" s="102"/>
      <c r="C267" s="103"/>
      <c r="D267" s="108"/>
      <c r="E267" s="99"/>
      <c r="F267" s="99"/>
      <c r="G267" s="124"/>
      <c r="H267" s="124"/>
      <c r="I267" s="124"/>
      <c r="J267" s="124"/>
      <c r="K267" s="124"/>
      <c r="L267" s="124"/>
      <c r="M267" s="124"/>
      <c r="N267" s="124"/>
      <c r="O267" s="124"/>
      <c r="P267" s="124"/>
      <c r="Q267" s="124"/>
      <c r="R267" s="124"/>
      <c r="S267" s="124"/>
    </row>
    <row r="268" spans="1:19">
      <c r="A268" s="101"/>
      <c r="B268" s="102"/>
      <c r="C268" s="103"/>
      <c r="D268" s="108"/>
      <c r="E268" s="99"/>
      <c r="F268" s="99"/>
      <c r="G268" s="124"/>
      <c r="H268" s="124"/>
      <c r="I268" s="124"/>
      <c r="J268" s="124"/>
      <c r="K268" s="124"/>
      <c r="L268" s="124"/>
      <c r="M268" s="124"/>
      <c r="N268" s="124"/>
      <c r="O268" s="124"/>
      <c r="P268" s="124"/>
      <c r="Q268" s="124"/>
      <c r="R268" s="124"/>
      <c r="S268" s="124"/>
    </row>
    <row r="269" spans="1:19">
      <c r="A269" s="101"/>
      <c r="B269" s="102"/>
      <c r="C269" s="103"/>
      <c r="D269" s="108"/>
      <c r="E269" s="99"/>
      <c r="F269" s="99"/>
      <c r="G269" s="124"/>
      <c r="H269" s="124"/>
      <c r="I269" s="124"/>
      <c r="J269" s="124"/>
      <c r="K269" s="124"/>
      <c r="L269" s="124"/>
      <c r="M269" s="124"/>
      <c r="N269" s="124"/>
      <c r="O269" s="124"/>
      <c r="P269" s="124"/>
      <c r="Q269" s="124"/>
      <c r="R269" s="124"/>
      <c r="S269" s="124"/>
    </row>
    <row r="270" spans="1:19">
      <c r="A270" s="101"/>
      <c r="B270" s="102"/>
      <c r="C270" s="103"/>
      <c r="D270" s="108"/>
      <c r="E270" s="99"/>
      <c r="F270" s="99"/>
      <c r="G270" s="124"/>
      <c r="H270" s="124"/>
      <c r="I270" s="124"/>
      <c r="J270" s="124"/>
      <c r="K270" s="124"/>
      <c r="L270" s="124"/>
      <c r="M270" s="124"/>
      <c r="N270" s="124"/>
      <c r="O270" s="124"/>
      <c r="P270" s="124"/>
      <c r="Q270" s="124"/>
      <c r="R270" s="124"/>
      <c r="S270" s="124"/>
    </row>
    <row r="271" spans="1:19">
      <c r="A271" s="101"/>
      <c r="B271" s="102"/>
      <c r="C271" s="103"/>
      <c r="D271" s="108"/>
      <c r="E271" s="99"/>
      <c r="F271" s="99"/>
      <c r="G271" s="124"/>
      <c r="H271" s="124"/>
      <c r="I271" s="124"/>
      <c r="J271" s="124"/>
      <c r="K271" s="124"/>
      <c r="L271" s="124"/>
      <c r="M271" s="124"/>
      <c r="N271" s="124"/>
      <c r="O271" s="124"/>
      <c r="P271" s="124"/>
      <c r="Q271" s="124"/>
      <c r="R271" s="124"/>
      <c r="S271" s="124"/>
    </row>
    <row r="272" spans="1:19">
      <c r="A272" s="101"/>
      <c r="B272" s="102"/>
      <c r="C272" s="103"/>
      <c r="D272" s="108"/>
      <c r="E272" s="99"/>
      <c r="F272" s="99"/>
      <c r="G272" s="124"/>
      <c r="H272" s="124"/>
      <c r="I272" s="124"/>
      <c r="J272" s="124"/>
      <c r="K272" s="124"/>
      <c r="L272" s="124"/>
      <c r="M272" s="124"/>
      <c r="N272" s="124"/>
      <c r="O272" s="124"/>
      <c r="P272" s="124"/>
      <c r="Q272" s="124"/>
      <c r="R272" s="124"/>
      <c r="S272" s="124"/>
    </row>
    <row r="273" spans="1:19">
      <c r="A273" s="101"/>
      <c r="B273" s="102"/>
      <c r="C273" s="103"/>
      <c r="D273" s="108"/>
      <c r="E273" s="99"/>
      <c r="F273" s="99"/>
      <c r="G273" s="124"/>
      <c r="H273" s="124"/>
      <c r="I273" s="124"/>
      <c r="J273" s="124"/>
      <c r="K273" s="124"/>
      <c r="L273" s="124"/>
      <c r="M273" s="124"/>
      <c r="N273" s="124"/>
      <c r="O273" s="124"/>
      <c r="P273" s="124"/>
      <c r="Q273" s="124"/>
      <c r="R273" s="124"/>
      <c r="S273" s="124"/>
    </row>
    <row r="274" spans="1:19">
      <c r="A274" s="101"/>
      <c r="B274" s="102"/>
      <c r="C274" s="103"/>
      <c r="D274" s="108"/>
      <c r="E274" s="99"/>
      <c r="F274" s="99"/>
      <c r="G274" s="124"/>
      <c r="H274" s="124"/>
      <c r="I274" s="124"/>
      <c r="J274" s="124"/>
      <c r="K274" s="124"/>
      <c r="L274" s="124"/>
      <c r="M274" s="124"/>
      <c r="N274" s="124"/>
      <c r="O274" s="124"/>
      <c r="P274" s="124"/>
      <c r="Q274" s="124"/>
      <c r="R274" s="124"/>
      <c r="S274" s="124"/>
    </row>
    <row r="275" spans="1:19">
      <c r="A275" s="101"/>
      <c r="B275" s="102"/>
      <c r="C275" s="103"/>
      <c r="D275" s="108"/>
      <c r="E275" s="99"/>
      <c r="F275" s="99"/>
      <c r="G275" s="124"/>
      <c r="H275" s="124"/>
      <c r="I275" s="124"/>
      <c r="J275" s="124"/>
      <c r="K275" s="124"/>
      <c r="L275" s="124"/>
      <c r="M275" s="124"/>
      <c r="N275" s="124"/>
      <c r="O275" s="124"/>
      <c r="P275" s="124"/>
      <c r="Q275" s="124"/>
      <c r="R275" s="124"/>
      <c r="S275" s="124"/>
    </row>
    <row r="276" spans="1:19">
      <c r="A276" s="101"/>
      <c r="B276" s="102"/>
      <c r="C276" s="103"/>
      <c r="D276" s="108"/>
      <c r="E276" s="99"/>
      <c r="F276" s="99"/>
      <c r="G276" s="124"/>
      <c r="H276" s="124"/>
      <c r="I276" s="124"/>
      <c r="J276" s="124"/>
      <c r="K276" s="124"/>
      <c r="L276" s="124"/>
      <c r="M276" s="124"/>
      <c r="N276" s="124"/>
      <c r="O276" s="124"/>
      <c r="P276" s="124"/>
      <c r="Q276" s="124"/>
      <c r="R276" s="124"/>
      <c r="S276" s="124"/>
    </row>
    <row r="277" spans="1:19">
      <c r="A277" s="101"/>
      <c r="B277" s="102"/>
      <c r="C277" s="103"/>
      <c r="D277" s="108"/>
      <c r="E277" s="99"/>
      <c r="F277" s="99"/>
      <c r="G277" s="124"/>
      <c r="H277" s="124"/>
      <c r="I277" s="124"/>
      <c r="J277" s="124"/>
      <c r="K277" s="124"/>
      <c r="L277" s="124"/>
      <c r="M277" s="124"/>
      <c r="N277" s="124"/>
      <c r="O277" s="124"/>
      <c r="P277" s="124"/>
      <c r="Q277" s="124"/>
      <c r="R277" s="124"/>
      <c r="S277" s="124"/>
    </row>
    <row r="278" spans="1:19">
      <c r="A278" s="101"/>
      <c r="B278" s="102"/>
      <c r="C278" s="103"/>
      <c r="D278" s="108"/>
      <c r="E278" s="99"/>
      <c r="F278" s="99"/>
      <c r="G278" s="124"/>
      <c r="H278" s="124"/>
      <c r="I278" s="124"/>
      <c r="J278" s="124"/>
      <c r="K278" s="124"/>
      <c r="L278" s="124"/>
      <c r="M278" s="124"/>
      <c r="N278" s="124"/>
      <c r="O278" s="124"/>
      <c r="P278" s="124"/>
      <c r="Q278" s="124"/>
      <c r="R278" s="124"/>
      <c r="S278" s="124"/>
    </row>
    <row r="279" spans="1:19">
      <c r="A279" s="101"/>
      <c r="B279" s="102"/>
      <c r="C279" s="103"/>
      <c r="D279" s="108"/>
      <c r="E279" s="99"/>
      <c r="F279" s="99"/>
      <c r="G279" s="124"/>
      <c r="H279" s="124"/>
      <c r="I279" s="124"/>
      <c r="J279" s="124"/>
      <c r="K279" s="124"/>
      <c r="L279" s="124"/>
      <c r="M279" s="124"/>
      <c r="N279" s="124"/>
      <c r="O279" s="124"/>
      <c r="P279" s="124"/>
      <c r="Q279" s="124"/>
      <c r="R279" s="124"/>
      <c r="S279" s="124"/>
    </row>
    <row r="280" spans="1:19">
      <c r="A280" s="101"/>
      <c r="B280" s="102"/>
      <c r="C280" s="103"/>
      <c r="D280" s="108"/>
      <c r="E280" s="99"/>
      <c r="F280" s="99"/>
      <c r="G280" s="124"/>
      <c r="H280" s="124"/>
      <c r="I280" s="124"/>
      <c r="J280" s="124"/>
      <c r="K280" s="124"/>
      <c r="L280" s="124"/>
      <c r="M280" s="124"/>
      <c r="N280" s="124"/>
      <c r="O280" s="124"/>
      <c r="P280" s="124"/>
      <c r="Q280" s="124"/>
      <c r="R280" s="124"/>
      <c r="S280" s="124"/>
    </row>
    <row r="281" spans="1:19">
      <c r="A281" s="101"/>
      <c r="B281" s="102"/>
      <c r="C281" s="103"/>
      <c r="D281" s="108"/>
      <c r="E281" s="99"/>
      <c r="F281" s="99"/>
      <c r="G281" s="124"/>
      <c r="H281" s="124"/>
      <c r="I281" s="124"/>
      <c r="J281" s="124"/>
      <c r="K281" s="124"/>
      <c r="L281" s="124"/>
      <c r="M281" s="124"/>
      <c r="N281" s="124"/>
      <c r="O281" s="124"/>
      <c r="P281" s="124"/>
      <c r="Q281" s="124"/>
      <c r="R281" s="124"/>
      <c r="S281" s="124"/>
    </row>
    <row r="282" spans="1:19">
      <c r="A282" s="101"/>
      <c r="B282" s="102"/>
      <c r="C282" s="103"/>
      <c r="D282" s="108"/>
      <c r="E282" s="99"/>
      <c r="F282" s="99"/>
      <c r="G282" s="124"/>
      <c r="H282" s="124"/>
      <c r="I282" s="124"/>
      <c r="J282" s="124"/>
      <c r="K282" s="124"/>
      <c r="L282" s="124"/>
      <c r="M282" s="124"/>
      <c r="N282" s="124"/>
      <c r="O282" s="124"/>
      <c r="P282" s="124"/>
      <c r="Q282" s="124"/>
      <c r="R282" s="124"/>
      <c r="S282" s="124"/>
    </row>
    <row r="283" spans="1:19">
      <c r="A283" s="101"/>
      <c r="B283" s="102"/>
      <c r="C283" s="103"/>
      <c r="D283" s="108"/>
      <c r="E283" s="99"/>
      <c r="F283" s="99"/>
      <c r="G283" s="124"/>
      <c r="H283" s="124"/>
      <c r="I283" s="124"/>
      <c r="J283" s="124"/>
      <c r="K283" s="124"/>
      <c r="L283" s="124"/>
      <c r="M283" s="124"/>
      <c r="N283" s="124"/>
      <c r="O283" s="124"/>
      <c r="P283" s="124"/>
      <c r="Q283" s="124"/>
      <c r="R283" s="124"/>
      <c r="S283" s="124"/>
    </row>
    <row r="284" spans="1:19">
      <c r="A284" s="101"/>
      <c r="B284" s="102"/>
      <c r="C284" s="103"/>
      <c r="D284" s="108"/>
      <c r="E284" s="99"/>
      <c r="F284" s="99"/>
      <c r="G284" s="124"/>
      <c r="H284" s="124"/>
      <c r="I284" s="124"/>
      <c r="J284" s="124"/>
      <c r="K284" s="124"/>
      <c r="L284" s="124"/>
      <c r="M284" s="124"/>
      <c r="N284" s="124"/>
      <c r="O284" s="124"/>
      <c r="P284" s="124"/>
      <c r="Q284" s="124"/>
      <c r="R284" s="124"/>
      <c r="S284" s="124"/>
    </row>
    <row r="285" spans="1:19">
      <c r="A285" s="101"/>
      <c r="B285" s="102"/>
      <c r="C285" s="103"/>
      <c r="D285" s="108"/>
      <c r="E285" s="99"/>
      <c r="F285" s="99"/>
      <c r="G285" s="124"/>
      <c r="H285" s="124"/>
      <c r="I285" s="124"/>
      <c r="J285" s="124"/>
      <c r="K285" s="124"/>
      <c r="L285" s="124"/>
      <c r="M285" s="124"/>
      <c r="N285" s="124"/>
      <c r="O285" s="124"/>
      <c r="P285" s="124"/>
      <c r="Q285" s="124"/>
      <c r="R285" s="124"/>
      <c r="S285" s="124"/>
    </row>
    <row r="286" spans="1:19">
      <c r="A286" s="101"/>
      <c r="B286" s="102"/>
      <c r="C286" s="103"/>
      <c r="D286" s="108"/>
      <c r="E286" s="99"/>
      <c r="F286" s="99"/>
      <c r="G286" s="124"/>
      <c r="H286" s="124"/>
      <c r="I286" s="124"/>
      <c r="J286" s="124"/>
      <c r="K286" s="124"/>
      <c r="L286" s="124"/>
      <c r="M286" s="124"/>
      <c r="N286" s="124"/>
      <c r="O286" s="124"/>
      <c r="P286" s="124"/>
      <c r="Q286" s="124"/>
      <c r="R286" s="124"/>
      <c r="S286" s="124"/>
    </row>
    <row r="287" spans="1:19">
      <c r="A287" s="101"/>
      <c r="B287" s="102"/>
      <c r="C287" s="103"/>
      <c r="D287" s="108"/>
      <c r="E287" s="99"/>
      <c r="F287" s="99"/>
      <c r="G287" s="124"/>
      <c r="H287" s="124"/>
      <c r="I287" s="124"/>
      <c r="J287" s="124"/>
      <c r="K287" s="124"/>
      <c r="L287" s="124"/>
      <c r="M287" s="124"/>
      <c r="N287" s="124"/>
      <c r="O287" s="124"/>
      <c r="P287" s="124"/>
      <c r="Q287" s="124"/>
      <c r="R287" s="124"/>
      <c r="S287" s="124"/>
    </row>
    <row r="288" spans="1:19">
      <c r="A288" s="101"/>
      <c r="B288" s="102"/>
      <c r="C288" s="103"/>
      <c r="D288" s="108"/>
      <c r="E288" s="99"/>
      <c r="F288" s="99"/>
      <c r="G288" s="124"/>
      <c r="H288" s="124"/>
      <c r="I288" s="124"/>
      <c r="J288" s="124"/>
      <c r="K288" s="124"/>
      <c r="L288" s="124"/>
      <c r="M288" s="124"/>
      <c r="N288" s="124"/>
      <c r="O288" s="124"/>
      <c r="P288" s="124"/>
      <c r="Q288" s="124"/>
      <c r="R288" s="124"/>
      <c r="S288" s="124"/>
    </row>
    <row r="289" spans="1:19">
      <c r="A289" s="101"/>
      <c r="B289" s="102"/>
      <c r="C289" s="103"/>
      <c r="D289" s="108"/>
      <c r="E289" s="99"/>
      <c r="F289" s="99"/>
      <c r="G289" s="124"/>
      <c r="H289" s="124"/>
      <c r="I289" s="124"/>
      <c r="J289" s="124"/>
      <c r="K289" s="124"/>
      <c r="L289" s="124"/>
      <c r="M289" s="124"/>
      <c r="N289" s="124"/>
      <c r="O289" s="124"/>
      <c r="P289" s="124"/>
      <c r="Q289" s="124"/>
      <c r="R289" s="124"/>
      <c r="S289" s="124"/>
    </row>
    <row r="290" spans="1:19">
      <c r="A290" s="101"/>
      <c r="B290" s="102"/>
      <c r="C290" s="103"/>
      <c r="D290" s="108"/>
      <c r="E290" s="99"/>
      <c r="F290" s="99"/>
      <c r="G290" s="124"/>
      <c r="H290" s="124"/>
      <c r="I290" s="124"/>
      <c r="J290" s="124"/>
      <c r="K290" s="124"/>
      <c r="L290" s="124"/>
      <c r="M290" s="124"/>
      <c r="N290" s="124"/>
      <c r="O290" s="124"/>
      <c r="P290" s="124"/>
      <c r="Q290" s="124"/>
      <c r="R290" s="124"/>
      <c r="S290" s="124"/>
    </row>
    <row r="291" spans="1:19">
      <c r="A291" s="101"/>
      <c r="B291" s="102"/>
      <c r="C291" s="103"/>
      <c r="D291" s="108"/>
      <c r="E291" s="99"/>
      <c r="F291" s="99"/>
      <c r="G291" s="124"/>
      <c r="H291" s="124"/>
      <c r="I291" s="124"/>
      <c r="J291" s="124"/>
      <c r="K291" s="124"/>
      <c r="L291" s="124"/>
      <c r="M291" s="124"/>
      <c r="N291" s="124"/>
      <c r="O291" s="124"/>
      <c r="P291" s="124"/>
      <c r="Q291" s="124"/>
      <c r="R291" s="124"/>
      <c r="S291" s="124"/>
    </row>
    <row r="292" spans="1:19">
      <c r="A292" s="101"/>
      <c r="B292" s="102"/>
      <c r="C292" s="103"/>
      <c r="D292" s="108"/>
      <c r="E292" s="99"/>
      <c r="F292" s="99"/>
      <c r="G292" s="124"/>
      <c r="H292" s="124"/>
      <c r="I292" s="124"/>
      <c r="J292" s="124"/>
      <c r="K292" s="124"/>
      <c r="L292" s="124"/>
      <c r="M292" s="124"/>
      <c r="N292" s="124"/>
      <c r="O292" s="124"/>
      <c r="P292" s="124"/>
      <c r="Q292" s="124"/>
      <c r="R292" s="124"/>
      <c r="S292" s="124"/>
    </row>
    <row r="293" spans="1:19">
      <c r="A293" s="101"/>
      <c r="B293" s="102"/>
      <c r="C293" s="103"/>
      <c r="D293" s="108"/>
      <c r="E293" s="99"/>
      <c r="F293" s="99"/>
      <c r="G293" s="124"/>
      <c r="H293" s="124"/>
      <c r="I293" s="124"/>
      <c r="J293" s="124"/>
      <c r="K293" s="124"/>
      <c r="L293" s="124"/>
      <c r="M293" s="124"/>
      <c r="N293" s="124"/>
      <c r="O293" s="124"/>
      <c r="P293" s="124"/>
      <c r="Q293" s="124"/>
      <c r="R293" s="124"/>
      <c r="S293" s="124"/>
    </row>
    <row r="294" spans="1:19">
      <c r="A294" s="101"/>
      <c r="B294" s="102"/>
      <c r="C294" s="103"/>
      <c r="D294" s="108"/>
      <c r="E294" s="99"/>
      <c r="F294" s="99"/>
      <c r="G294" s="124"/>
      <c r="H294" s="124"/>
      <c r="I294" s="124"/>
      <c r="J294" s="124"/>
      <c r="K294" s="124"/>
      <c r="L294" s="124"/>
      <c r="M294" s="124"/>
      <c r="N294" s="124"/>
      <c r="O294" s="124"/>
      <c r="P294" s="124"/>
      <c r="Q294" s="124"/>
      <c r="R294" s="124"/>
      <c r="S294" s="124"/>
    </row>
    <row r="295" spans="1:19">
      <c r="A295" s="101"/>
      <c r="B295" s="102"/>
      <c r="C295" s="103"/>
      <c r="D295" s="108"/>
      <c r="E295" s="99"/>
      <c r="F295" s="99"/>
      <c r="G295" s="124"/>
      <c r="H295" s="124"/>
      <c r="I295" s="124"/>
      <c r="J295" s="124"/>
      <c r="K295" s="124"/>
      <c r="L295" s="124"/>
      <c r="M295" s="124"/>
      <c r="N295" s="124"/>
      <c r="O295" s="124"/>
      <c r="P295" s="124"/>
      <c r="Q295" s="124"/>
      <c r="R295" s="124"/>
      <c r="S295" s="124"/>
    </row>
    <row r="296" spans="1:19">
      <c r="A296" s="101"/>
      <c r="B296" s="102"/>
      <c r="C296" s="103"/>
      <c r="D296" s="108"/>
      <c r="E296" s="99"/>
      <c r="F296" s="99"/>
      <c r="G296" s="124"/>
      <c r="H296" s="124"/>
      <c r="I296" s="124"/>
      <c r="J296" s="124"/>
      <c r="K296" s="124"/>
      <c r="L296" s="124"/>
      <c r="M296" s="124"/>
      <c r="N296" s="124"/>
      <c r="O296" s="124"/>
      <c r="P296" s="124"/>
      <c r="Q296" s="124"/>
      <c r="R296" s="124"/>
      <c r="S296" s="124"/>
    </row>
    <row r="297" spans="1:19">
      <c r="A297" s="101"/>
      <c r="B297" s="102"/>
      <c r="C297" s="103"/>
      <c r="D297" s="108"/>
      <c r="E297" s="99"/>
      <c r="F297" s="99"/>
      <c r="G297" s="124"/>
      <c r="H297" s="124"/>
      <c r="I297" s="124"/>
      <c r="J297" s="124"/>
      <c r="K297" s="124"/>
      <c r="L297" s="124"/>
      <c r="M297" s="124"/>
      <c r="N297" s="124"/>
      <c r="O297" s="124"/>
      <c r="P297" s="124"/>
      <c r="Q297" s="124"/>
      <c r="R297" s="124"/>
      <c r="S297" s="124"/>
    </row>
    <row r="298" spans="1:19">
      <c r="A298" s="101"/>
      <c r="B298" s="102"/>
      <c r="C298" s="103"/>
      <c r="D298" s="108"/>
      <c r="E298" s="99"/>
      <c r="F298" s="99"/>
      <c r="G298" s="124"/>
      <c r="H298" s="124"/>
      <c r="I298" s="124"/>
      <c r="J298" s="124"/>
      <c r="K298" s="124"/>
      <c r="L298" s="124"/>
      <c r="M298" s="124"/>
      <c r="N298" s="124"/>
      <c r="O298" s="124"/>
      <c r="P298" s="124"/>
      <c r="Q298" s="124"/>
      <c r="R298" s="124"/>
      <c r="S298" s="124"/>
    </row>
    <row r="299" spans="1:19">
      <c r="A299" s="101"/>
      <c r="B299" s="102"/>
      <c r="C299" s="103"/>
      <c r="D299" s="108"/>
      <c r="E299" s="99"/>
      <c r="F299" s="99"/>
      <c r="G299" s="124"/>
      <c r="H299" s="124"/>
      <c r="I299" s="124"/>
      <c r="J299" s="124"/>
      <c r="K299" s="124"/>
      <c r="L299" s="124"/>
      <c r="M299" s="124"/>
      <c r="N299" s="124"/>
      <c r="O299" s="124"/>
      <c r="P299" s="124"/>
      <c r="Q299" s="124"/>
      <c r="R299" s="124"/>
      <c r="S299" s="124"/>
    </row>
    <row r="300" spans="1:19">
      <c r="A300" s="101"/>
      <c r="B300" s="102"/>
      <c r="C300" s="103"/>
      <c r="D300" s="108"/>
      <c r="E300" s="99"/>
      <c r="F300" s="99"/>
      <c r="G300" s="124"/>
      <c r="H300" s="124"/>
      <c r="I300" s="124"/>
      <c r="J300" s="124"/>
      <c r="K300" s="124"/>
      <c r="L300" s="124"/>
      <c r="M300" s="124"/>
      <c r="N300" s="124"/>
      <c r="O300" s="124"/>
      <c r="P300" s="124"/>
      <c r="Q300" s="124"/>
      <c r="R300" s="124"/>
      <c r="S300" s="124"/>
    </row>
    <row r="301" spans="1:19">
      <c r="A301" s="101"/>
      <c r="B301" s="102"/>
      <c r="C301" s="103"/>
      <c r="D301" s="108"/>
      <c r="E301" s="99"/>
      <c r="F301" s="99"/>
      <c r="G301" s="124"/>
      <c r="H301" s="124"/>
      <c r="I301" s="124"/>
      <c r="J301" s="124"/>
      <c r="K301" s="124"/>
      <c r="L301" s="124"/>
      <c r="M301" s="124"/>
      <c r="N301" s="124"/>
      <c r="O301" s="124"/>
      <c r="P301" s="124"/>
      <c r="Q301" s="124"/>
      <c r="R301" s="124"/>
      <c r="S301" s="124"/>
    </row>
    <row r="302" spans="1:19">
      <c r="A302" s="101"/>
      <c r="B302" s="102"/>
      <c r="C302" s="103"/>
      <c r="D302" s="108"/>
      <c r="E302" s="99"/>
      <c r="F302" s="99"/>
      <c r="G302" s="124"/>
      <c r="H302" s="124"/>
      <c r="I302" s="124"/>
      <c r="J302" s="124"/>
      <c r="K302" s="124"/>
      <c r="L302" s="124"/>
      <c r="M302" s="124"/>
      <c r="N302" s="124"/>
      <c r="O302" s="124"/>
      <c r="P302" s="124"/>
      <c r="Q302" s="124"/>
      <c r="R302" s="124"/>
      <c r="S302" s="124"/>
    </row>
    <row r="303" spans="1:19">
      <c r="A303" s="101"/>
      <c r="B303" s="102"/>
      <c r="C303" s="103"/>
      <c r="D303" s="108"/>
      <c r="E303" s="99"/>
      <c r="F303" s="99"/>
      <c r="G303" s="124"/>
      <c r="H303" s="124"/>
      <c r="I303" s="124"/>
      <c r="J303" s="124"/>
      <c r="K303" s="124"/>
      <c r="L303" s="124"/>
      <c r="M303" s="124"/>
      <c r="N303" s="124"/>
      <c r="O303" s="124"/>
      <c r="P303" s="124"/>
      <c r="Q303" s="124"/>
      <c r="R303" s="124"/>
      <c r="S303" s="124"/>
    </row>
    <row r="304" spans="1:19">
      <c r="A304" s="101"/>
      <c r="B304" s="102"/>
      <c r="C304" s="103"/>
      <c r="D304" s="108"/>
      <c r="E304" s="99"/>
      <c r="F304" s="99"/>
      <c r="G304" s="124"/>
      <c r="H304" s="124"/>
      <c r="I304" s="124"/>
      <c r="J304" s="124"/>
      <c r="K304" s="124"/>
      <c r="L304" s="124"/>
      <c r="M304" s="124"/>
      <c r="N304" s="124"/>
      <c r="O304" s="124"/>
      <c r="P304" s="124"/>
      <c r="Q304" s="124"/>
      <c r="R304" s="124"/>
      <c r="S304" s="124"/>
    </row>
    <row r="305" spans="1:19">
      <c r="A305" s="101"/>
      <c r="B305" s="102"/>
      <c r="C305" s="103"/>
      <c r="D305" s="108"/>
      <c r="E305" s="99"/>
      <c r="F305" s="99"/>
      <c r="G305" s="124"/>
      <c r="H305" s="124"/>
      <c r="I305" s="124"/>
      <c r="J305" s="124"/>
      <c r="K305" s="124"/>
      <c r="L305" s="124"/>
      <c r="M305" s="124"/>
      <c r="N305" s="124"/>
      <c r="O305" s="124"/>
      <c r="P305" s="124"/>
      <c r="Q305" s="124"/>
      <c r="R305" s="124"/>
      <c r="S305" s="124"/>
    </row>
    <row r="306" spans="1:19">
      <c r="A306" s="101"/>
      <c r="B306" s="102"/>
      <c r="C306" s="103"/>
      <c r="D306" s="108"/>
      <c r="E306" s="99"/>
      <c r="F306" s="99"/>
      <c r="G306" s="124"/>
      <c r="H306" s="124"/>
      <c r="I306" s="124"/>
      <c r="J306" s="124"/>
      <c r="K306" s="124"/>
      <c r="L306" s="124"/>
      <c r="M306" s="124"/>
      <c r="N306" s="124"/>
      <c r="O306" s="124"/>
      <c r="P306" s="124"/>
      <c r="Q306" s="124"/>
      <c r="R306" s="124"/>
      <c r="S306" s="124"/>
    </row>
    <row r="307" spans="1:19">
      <c r="A307" s="101"/>
      <c r="B307" s="102"/>
      <c r="C307" s="103"/>
      <c r="D307" s="108"/>
      <c r="E307" s="99"/>
      <c r="F307" s="99"/>
      <c r="G307" s="124"/>
      <c r="H307" s="124"/>
      <c r="I307" s="124"/>
      <c r="J307" s="124"/>
      <c r="K307" s="124"/>
      <c r="L307" s="124"/>
      <c r="M307" s="124"/>
      <c r="N307" s="124"/>
      <c r="O307" s="124"/>
      <c r="P307" s="124"/>
      <c r="Q307" s="124"/>
      <c r="R307" s="124"/>
      <c r="S307" s="124"/>
    </row>
    <row r="308" spans="1:19">
      <c r="A308" s="101"/>
      <c r="B308" s="102"/>
      <c r="C308" s="103"/>
      <c r="D308" s="108"/>
      <c r="E308" s="99"/>
      <c r="F308" s="99"/>
      <c r="G308" s="124"/>
      <c r="H308" s="124"/>
      <c r="I308" s="124"/>
      <c r="J308" s="124"/>
      <c r="K308" s="124"/>
      <c r="L308" s="124"/>
      <c r="M308" s="124"/>
      <c r="N308" s="124"/>
      <c r="O308" s="124"/>
      <c r="P308" s="124"/>
      <c r="Q308" s="124"/>
      <c r="R308" s="124"/>
      <c r="S308" s="124"/>
    </row>
    <row r="309" spans="1:19">
      <c r="A309" s="101"/>
      <c r="B309" s="102"/>
      <c r="C309" s="103"/>
      <c r="D309" s="108"/>
      <c r="E309" s="99"/>
      <c r="F309" s="99"/>
      <c r="G309" s="124"/>
      <c r="H309" s="124"/>
      <c r="I309" s="124"/>
      <c r="J309" s="124"/>
      <c r="K309" s="124"/>
      <c r="L309" s="124"/>
      <c r="M309" s="124"/>
      <c r="N309" s="124"/>
      <c r="O309" s="124"/>
      <c r="P309" s="124"/>
      <c r="Q309" s="124"/>
      <c r="R309" s="124"/>
      <c r="S309" s="124"/>
    </row>
    <row r="310" spans="1:19">
      <c r="A310" s="101"/>
      <c r="B310" s="102"/>
      <c r="C310" s="103"/>
      <c r="D310" s="108"/>
      <c r="E310" s="99"/>
      <c r="F310" s="99"/>
      <c r="G310" s="124"/>
      <c r="H310" s="124"/>
      <c r="I310" s="124"/>
      <c r="J310" s="124"/>
      <c r="K310" s="124"/>
      <c r="L310" s="124"/>
      <c r="M310" s="124"/>
      <c r="N310" s="124"/>
      <c r="O310" s="124"/>
      <c r="P310" s="124"/>
      <c r="Q310" s="124"/>
      <c r="R310" s="124"/>
      <c r="S310" s="124"/>
    </row>
    <row r="311" spans="1:19">
      <c r="A311" s="101"/>
      <c r="B311" s="102"/>
      <c r="C311" s="103"/>
      <c r="D311" s="108"/>
      <c r="E311" s="99"/>
      <c r="F311" s="99"/>
      <c r="G311" s="124"/>
      <c r="H311" s="124"/>
      <c r="I311" s="124"/>
      <c r="J311" s="124"/>
      <c r="K311" s="124"/>
      <c r="L311" s="124"/>
      <c r="M311" s="124"/>
      <c r="N311" s="124"/>
      <c r="O311" s="124"/>
      <c r="P311" s="124"/>
      <c r="Q311" s="124"/>
      <c r="R311" s="124"/>
      <c r="S311" s="124"/>
    </row>
    <row r="312" spans="1:19">
      <c r="A312" s="101"/>
      <c r="B312" s="102"/>
      <c r="C312" s="103"/>
      <c r="D312" s="108"/>
      <c r="E312" s="99"/>
      <c r="F312" s="99"/>
      <c r="G312" s="124"/>
      <c r="H312" s="124"/>
      <c r="I312" s="124"/>
      <c r="J312" s="124"/>
      <c r="K312" s="124"/>
      <c r="L312" s="124"/>
      <c r="M312" s="124"/>
      <c r="N312" s="124"/>
      <c r="O312" s="124"/>
      <c r="P312" s="124"/>
      <c r="Q312" s="124"/>
      <c r="R312" s="124"/>
      <c r="S312" s="124"/>
    </row>
    <row r="313" spans="1:19">
      <c r="A313" s="101"/>
      <c r="B313" s="102"/>
      <c r="C313" s="103"/>
      <c r="D313" s="108"/>
      <c r="E313" s="99"/>
      <c r="F313" s="99"/>
      <c r="G313" s="124"/>
      <c r="H313" s="124"/>
      <c r="I313" s="124"/>
      <c r="J313" s="124"/>
      <c r="K313" s="124"/>
      <c r="L313" s="124"/>
      <c r="M313" s="124"/>
      <c r="N313" s="124"/>
      <c r="O313" s="124"/>
      <c r="P313" s="124"/>
      <c r="Q313" s="124"/>
      <c r="R313" s="124"/>
      <c r="S313" s="124"/>
    </row>
    <row r="314" spans="1:19">
      <c r="A314" s="101"/>
      <c r="B314" s="102"/>
      <c r="C314" s="103"/>
      <c r="D314" s="108"/>
      <c r="E314" s="99"/>
      <c r="F314" s="99"/>
      <c r="G314" s="124"/>
      <c r="H314" s="124"/>
      <c r="I314" s="124"/>
      <c r="J314" s="124"/>
      <c r="K314" s="124"/>
      <c r="L314" s="124"/>
      <c r="M314" s="124"/>
      <c r="N314" s="124"/>
      <c r="O314" s="124"/>
      <c r="P314" s="124"/>
      <c r="Q314" s="124"/>
      <c r="R314" s="124"/>
      <c r="S314" s="124"/>
    </row>
    <row r="315" spans="1:19">
      <c r="A315" s="101"/>
      <c r="B315" s="102"/>
      <c r="C315" s="103"/>
      <c r="D315" s="108"/>
      <c r="E315" s="99"/>
      <c r="F315" s="99"/>
      <c r="G315" s="124"/>
      <c r="H315" s="124"/>
      <c r="I315" s="124"/>
      <c r="J315" s="124"/>
      <c r="K315" s="124"/>
      <c r="L315" s="124"/>
      <c r="M315" s="124"/>
      <c r="N315" s="124"/>
      <c r="O315" s="124"/>
      <c r="P315" s="124"/>
      <c r="Q315" s="124"/>
      <c r="R315" s="124"/>
      <c r="S315" s="124"/>
    </row>
    <row r="316" spans="1:19">
      <c r="A316" s="101"/>
      <c r="B316" s="102"/>
      <c r="C316" s="103"/>
      <c r="D316" s="108"/>
      <c r="E316" s="99"/>
      <c r="F316" s="99"/>
      <c r="G316" s="124"/>
      <c r="H316" s="124"/>
      <c r="I316" s="124"/>
      <c r="J316" s="124"/>
      <c r="K316" s="124"/>
      <c r="L316" s="124"/>
      <c r="M316" s="124"/>
      <c r="N316" s="124"/>
      <c r="O316" s="124"/>
      <c r="P316" s="124"/>
      <c r="Q316" s="124"/>
      <c r="R316" s="124"/>
      <c r="S316" s="124"/>
    </row>
    <row r="317" spans="1:19">
      <c r="A317" s="101"/>
      <c r="B317" s="102"/>
      <c r="C317" s="103"/>
      <c r="D317" s="108"/>
      <c r="E317" s="99"/>
      <c r="F317" s="99"/>
      <c r="G317" s="124"/>
      <c r="H317" s="124"/>
      <c r="I317" s="124"/>
      <c r="J317" s="124"/>
      <c r="K317" s="124"/>
      <c r="L317" s="124"/>
      <c r="M317" s="124"/>
      <c r="N317" s="124"/>
      <c r="O317" s="124"/>
      <c r="P317" s="124"/>
      <c r="Q317" s="124"/>
      <c r="R317" s="124"/>
      <c r="S317" s="124"/>
    </row>
    <row r="318" spans="1:19">
      <c r="A318" s="101"/>
      <c r="B318" s="102"/>
      <c r="C318" s="103"/>
      <c r="D318" s="108"/>
      <c r="E318" s="99"/>
      <c r="F318" s="99"/>
      <c r="G318" s="124"/>
      <c r="H318" s="124"/>
      <c r="I318" s="124"/>
      <c r="J318" s="124"/>
      <c r="K318" s="124"/>
      <c r="L318" s="124"/>
      <c r="M318" s="124"/>
      <c r="N318" s="124"/>
      <c r="O318" s="124"/>
      <c r="P318" s="124"/>
      <c r="Q318" s="124"/>
      <c r="R318" s="124"/>
      <c r="S318" s="124"/>
    </row>
    <row r="319" spans="1:19">
      <c r="A319" s="101"/>
      <c r="B319" s="102"/>
      <c r="C319" s="103"/>
      <c r="D319" s="108"/>
      <c r="E319" s="99"/>
      <c r="F319" s="99"/>
      <c r="G319" s="124"/>
      <c r="H319" s="124"/>
      <c r="I319" s="124"/>
      <c r="J319" s="124"/>
      <c r="K319" s="124"/>
      <c r="L319" s="124"/>
      <c r="M319" s="124"/>
      <c r="N319" s="124"/>
      <c r="O319" s="124"/>
      <c r="P319" s="124"/>
      <c r="Q319" s="124"/>
      <c r="R319" s="124"/>
      <c r="S319" s="124"/>
    </row>
    <row r="320" spans="1:19">
      <c r="A320" s="101"/>
      <c r="B320" s="102"/>
      <c r="C320" s="103"/>
      <c r="D320" s="108"/>
      <c r="E320" s="99"/>
      <c r="F320" s="99"/>
      <c r="G320" s="124"/>
      <c r="H320" s="124"/>
      <c r="I320" s="124"/>
      <c r="J320" s="124"/>
      <c r="K320" s="124"/>
      <c r="L320" s="124"/>
      <c r="M320" s="124"/>
      <c r="N320" s="124"/>
      <c r="O320" s="124"/>
      <c r="P320" s="124"/>
      <c r="Q320" s="124"/>
      <c r="R320" s="124"/>
      <c r="S320" s="124"/>
    </row>
    <row r="321" spans="1:19">
      <c r="A321" s="101"/>
      <c r="B321" s="102"/>
      <c r="C321" s="103"/>
      <c r="D321" s="108"/>
      <c r="E321" s="99"/>
      <c r="F321" s="99"/>
      <c r="G321" s="124"/>
      <c r="H321" s="124"/>
      <c r="I321" s="124"/>
      <c r="J321" s="124"/>
      <c r="K321" s="124"/>
      <c r="L321" s="124"/>
      <c r="M321" s="124"/>
      <c r="N321" s="124"/>
      <c r="O321" s="124"/>
      <c r="P321" s="124"/>
      <c r="Q321" s="124"/>
      <c r="R321" s="124"/>
      <c r="S321" s="124"/>
    </row>
    <row r="322" spans="1:19">
      <c r="A322" s="101"/>
      <c r="B322" s="102"/>
      <c r="C322" s="103"/>
      <c r="D322" s="108"/>
      <c r="E322" s="99"/>
      <c r="F322" s="99"/>
      <c r="G322" s="124"/>
      <c r="H322" s="124"/>
      <c r="I322" s="124"/>
      <c r="J322" s="124"/>
      <c r="K322" s="124"/>
      <c r="L322" s="124"/>
      <c r="M322" s="124"/>
      <c r="N322" s="124"/>
      <c r="O322" s="124"/>
      <c r="P322" s="124"/>
      <c r="Q322" s="124"/>
      <c r="R322" s="124"/>
      <c r="S322" s="124"/>
    </row>
    <row r="323" spans="1:19">
      <c r="A323" s="101"/>
      <c r="B323" s="102"/>
      <c r="C323" s="103"/>
      <c r="D323" s="108"/>
      <c r="E323" s="99"/>
      <c r="F323" s="99"/>
      <c r="G323" s="124"/>
      <c r="H323" s="124"/>
      <c r="I323" s="124"/>
      <c r="J323" s="124"/>
      <c r="K323" s="124"/>
      <c r="L323" s="124"/>
      <c r="M323" s="124"/>
      <c r="N323" s="124"/>
      <c r="O323" s="124"/>
      <c r="P323" s="124"/>
      <c r="Q323" s="124"/>
      <c r="R323" s="124"/>
      <c r="S323" s="124"/>
    </row>
    <row r="324" spans="1:19">
      <c r="A324" s="101"/>
      <c r="B324" s="102"/>
      <c r="C324" s="103"/>
      <c r="D324" s="108"/>
      <c r="E324" s="99"/>
      <c r="F324" s="99"/>
      <c r="G324" s="124"/>
      <c r="H324" s="124"/>
      <c r="I324" s="124"/>
      <c r="J324" s="124"/>
      <c r="K324" s="124"/>
      <c r="L324" s="124"/>
      <c r="M324" s="124"/>
      <c r="N324" s="124"/>
      <c r="O324" s="124"/>
      <c r="P324" s="124"/>
      <c r="Q324" s="124"/>
      <c r="R324" s="124"/>
      <c r="S324" s="124"/>
    </row>
    <row r="325" spans="1:19">
      <c r="A325" s="101"/>
      <c r="B325" s="102"/>
      <c r="C325" s="103"/>
      <c r="D325" s="108"/>
      <c r="E325" s="99"/>
      <c r="F325" s="99"/>
      <c r="G325" s="124"/>
      <c r="H325" s="124"/>
      <c r="I325" s="124"/>
      <c r="J325" s="124"/>
      <c r="K325" s="124"/>
      <c r="L325" s="124"/>
      <c r="M325" s="124"/>
      <c r="N325" s="124"/>
      <c r="O325" s="124"/>
      <c r="P325" s="124"/>
      <c r="Q325" s="124"/>
      <c r="R325" s="124"/>
      <c r="S325" s="124"/>
    </row>
    <row r="326" spans="1:19">
      <c r="A326" s="101"/>
      <c r="B326" s="102"/>
      <c r="C326" s="103"/>
      <c r="D326" s="108"/>
      <c r="E326" s="99"/>
      <c r="F326" s="99"/>
      <c r="G326" s="124"/>
      <c r="H326" s="124"/>
      <c r="I326" s="124"/>
      <c r="J326" s="124"/>
      <c r="K326" s="124"/>
      <c r="L326" s="124"/>
      <c r="M326" s="124"/>
      <c r="N326" s="124"/>
      <c r="O326" s="124"/>
      <c r="P326" s="124"/>
      <c r="Q326" s="124"/>
      <c r="R326" s="124"/>
      <c r="S326" s="124"/>
    </row>
    <row r="327" spans="1:19">
      <c r="A327" s="101"/>
      <c r="B327" s="102"/>
      <c r="C327" s="103"/>
      <c r="D327" s="108"/>
      <c r="E327" s="99"/>
      <c r="F327" s="99"/>
      <c r="G327" s="124"/>
      <c r="H327" s="124"/>
      <c r="I327" s="124"/>
      <c r="J327" s="124"/>
      <c r="K327" s="124"/>
      <c r="L327" s="124"/>
      <c r="M327" s="124"/>
      <c r="N327" s="124"/>
      <c r="O327" s="124"/>
      <c r="P327" s="124"/>
      <c r="Q327" s="124"/>
      <c r="R327" s="124"/>
      <c r="S327" s="124"/>
    </row>
    <row r="328" spans="1:19">
      <c r="A328" s="101"/>
      <c r="B328" s="102"/>
      <c r="C328" s="103"/>
      <c r="D328" s="108"/>
      <c r="E328" s="99"/>
      <c r="F328" s="99"/>
      <c r="G328" s="124"/>
      <c r="H328" s="124"/>
      <c r="I328" s="124"/>
      <c r="J328" s="124"/>
      <c r="K328" s="124"/>
      <c r="L328" s="124"/>
      <c r="M328" s="124"/>
      <c r="N328" s="124"/>
      <c r="O328" s="124"/>
      <c r="P328" s="124"/>
      <c r="Q328" s="124"/>
      <c r="R328" s="124"/>
      <c r="S328" s="124"/>
    </row>
    <row r="329" spans="1:19">
      <c r="A329" s="101"/>
      <c r="B329" s="102"/>
      <c r="C329" s="103"/>
      <c r="D329" s="108"/>
      <c r="E329" s="99"/>
      <c r="F329" s="99"/>
      <c r="G329" s="124"/>
      <c r="H329" s="124"/>
      <c r="I329" s="124"/>
      <c r="J329" s="124"/>
      <c r="K329" s="124"/>
      <c r="L329" s="124"/>
      <c r="M329" s="124"/>
      <c r="N329" s="124"/>
      <c r="O329" s="124"/>
      <c r="P329" s="124"/>
      <c r="Q329" s="124"/>
      <c r="R329" s="124"/>
      <c r="S329" s="124"/>
    </row>
    <row r="330" spans="1:19">
      <c r="A330" s="101"/>
      <c r="B330" s="102"/>
      <c r="C330" s="103"/>
      <c r="D330" s="108"/>
      <c r="E330" s="99"/>
      <c r="F330" s="99"/>
      <c r="G330" s="124"/>
      <c r="H330" s="124"/>
      <c r="I330" s="124"/>
      <c r="J330" s="124"/>
      <c r="K330" s="124"/>
      <c r="L330" s="124"/>
      <c r="M330" s="124"/>
      <c r="N330" s="124"/>
      <c r="O330" s="124"/>
      <c r="P330" s="124"/>
      <c r="Q330" s="124"/>
      <c r="R330" s="124"/>
      <c r="S330" s="124"/>
    </row>
    <row r="331" spans="1:19">
      <c r="A331" s="101"/>
      <c r="B331" s="102"/>
      <c r="C331" s="103"/>
      <c r="D331" s="108"/>
      <c r="E331" s="99"/>
      <c r="F331" s="99"/>
      <c r="G331" s="124"/>
      <c r="H331" s="124"/>
      <c r="I331" s="124"/>
      <c r="J331" s="124"/>
      <c r="K331" s="124"/>
      <c r="L331" s="124"/>
      <c r="M331" s="124"/>
      <c r="N331" s="124"/>
      <c r="O331" s="124"/>
      <c r="P331" s="124"/>
      <c r="Q331" s="124"/>
      <c r="R331" s="124"/>
      <c r="S331" s="124"/>
    </row>
    <row r="332" spans="1:19">
      <c r="A332" s="101"/>
      <c r="B332" s="102"/>
      <c r="C332" s="103"/>
      <c r="D332" s="108"/>
      <c r="E332" s="99"/>
      <c r="F332" s="99"/>
      <c r="G332" s="124"/>
      <c r="H332" s="124"/>
      <c r="I332" s="124"/>
      <c r="J332" s="124"/>
      <c r="K332" s="124"/>
      <c r="L332" s="124"/>
      <c r="M332" s="124"/>
      <c r="N332" s="124"/>
      <c r="O332" s="124"/>
      <c r="P332" s="124"/>
      <c r="Q332" s="124"/>
      <c r="R332" s="124"/>
      <c r="S332" s="124"/>
    </row>
    <row r="333" spans="1:19">
      <c r="A333" s="101"/>
      <c r="B333" s="102"/>
      <c r="C333" s="103"/>
      <c r="D333" s="108"/>
      <c r="E333" s="99"/>
      <c r="F333" s="99"/>
      <c r="G333" s="124"/>
      <c r="H333" s="124"/>
      <c r="I333" s="124"/>
      <c r="J333" s="124"/>
      <c r="K333" s="124"/>
      <c r="L333" s="124"/>
      <c r="M333" s="124"/>
      <c r="N333" s="124"/>
      <c r="O333" s="124"/>
      <c r="P333" s="124"/>
      <c r="Q333" s="124"/>
      <c r="R333" s="124"/>
      <c r="S333" s="124"/>
    </row>
    <row r="334" spans="1:19">
      <c r="A334" s="101"/>
      <c r="B334" s="102"/>
      <c r="C334" s="103"/>
      <c r="D334" s="108"/>
      <c r="E334" s="99"/>
      <c r="F334" s="99"/>
      <c r="G334" s="124"/>
      <c r="H334" s="124"/>
      <c r="I334" s="124"/>
      <c r="J334" s="124"/>
      <c r="K334" s="124"/>
      <c r="L334" s="124"/>
      <c r="M334" s="124"/>
      <c r="N334" s="124"/>
      <c r="O334" s="124"/>
      <c r="P334" s="124"/>
      <c r="Q334" s="124"/>
      <c r="R334" s="124"/>
      <c r="S334" s="124"/>
    </row>
    <row r="335" spans="1:19">
      <c r="A335" s="101"/>
      <c r="B335" s="102"/>
      <c r="C335" s="103"/>
      <c r="D335" s="108"/>
      <c r="E335" s="99"/>
      <c r="F335" s="99"/>
      <c r="G335" s="124"/>
      <c r="H335" s="124"/>
      <c r="I335" s="124"/>
      <c r="J335" s="124"/>
      <c r="K335" s="124"/>
      <c r="L335" s="124"/>
      <c r="M335" s="124"/>
      <c r="N335" s="124"/>
      <c r="O335" s="124"/>
      <c r="P335" s="124"/>
      <c r="Q335" s="124"/>
      <c r="R335" s="124"/>
      <c r="S335" s="124"/>
    </row>
    <row r="336" spans="1:19">
      <c r="A336" s="101"/>
      <c r="B336" s="102"/>
      <c r="C336" s="103"/>
      <c r="D336" s="108"/>
      <c r="E336" s="99"/>
      <c r="F336" s="99"/>
      <c r="G336" s="124"/>
      <c r="H336" s="124"/>
      <c r="I336" s="124"/>
      <c r="J336" s="124"/>
      <c r="K336" s="124"/>
      <c r="L336" s="124"/>
      <c r="M336" s="124"/>
      <c r="N336" s="124"/>
      <c r="O336" s="124"/>
      <c r="P336" s="124"/>
      <c r="Q336" s="124"/>
      <c r="R336" s="124"/>
      <c r="S336" s="124"/>
    </row>
    <row r="337" spans="1:19">
      <c r="A337" s="101"/>
      <c r="B337" s="102"/>
      <c r="C337" s="103"/>
      <c r="D337" s="108"/>
      <c r="E337" s="99"/>
      <c r="F337" s="99"/>
      <c r="G337" s="124"/>
      <c r="H337" s="124"/>
      <c r="I337" s="124"/>
      <c r="J337" s="124"/>
      <c r="K337" s="124"/>
      <c r="L337" s="124"/>
      <c r="M337" s="124"/>
      <c r="N337" s="124"/>
      <c r="O337" s="124"/>
      <c r="P337" s="124"/>
      <c r="Q337" s="124"/>
      <c r="R337" s="124"/>
      <c r="S337" s="124"/>
    </row>
    <row r="338" spans="1:19">
      <c r="A338" s="101"/>
      <c r="B338" s="102"/>
      <c r="C338" s="103"/>
      <c r="D338" s="108"/>
      <c r="E338" s="99"/>
      <c r="F338" s="99"/>
      <c r="G338" s="124"/>
      <c r="H338" s="124"/>
      <c r="I338" s="124"/>
      <c r="J338" s="124"/>
      <c r="K338" s="124"/>
      <c r="L338" s="124"/>
      <c r="M338" s="124"/>
      <c r="N338" s="124"/>
      <c r="O338" s="124"/>
      <c r="P338" s="124"/>
      <c r="Q338" s="124"/>
      <c r="R338" s="124"/>
      <c r="S338" s="124"/>
    </row>
    <row r="339" spans="1:19">
      <c r="A339" s="101"/>
      <c r="B339" s="102"/>
      <c r="C339" s="103"/>
      <c r="D339" s="108"/>
      <c r="E339" s="99"/>
      <c r="F339" s="99"/>
      <c r="G339" s="124"/>
      <c r="H339" s="124"/>
      <c r="I339" s="124"/>
      <c r="J339" s="124"/>
      <c r="K339" s="124"/>
      <c r="L339" s="124"/>
      <c r="M339" s="124"/>
      <c r="N339" s="124"/>
      <c r="O339" s="124"/>
      <c r="P339" s="124"/>
      <c r="Q339" s="124"/>
      <c r="R339" s="124"/>
      <c r="S339" s="124"/>
    </row>
    <row r="340" spans="1:19">
      <c r="A340" s="101"/>
      <c r="B340" s="102"/>
      <c r="C340" s="103"/>
      <c r="D340" s="108"/>
      <c r="E340" s="99"/>
      <c r="F340" s="99"/>
      <c r="G340" s="124"/>
      <c r="H340" s="124"/>
      <c r="I340" s="124"/>
      <c r="J340" s="124"/>
      <c r="K340" s="124"/>
      <c r="L340" s="124"/>
      <c r="M340" s="124"/>
      <c r="N340" s="124"/>
      <c r="O340" s="124"/>
      <c r="P340" s="124"/>
      <c r="Q340" s="124"/>
      <c r="R340" s="124"/>
      <c r="S340" s="124"/>
    </row>
    <row r="341" spans="1:19">
      <c r="A341" s="101"/>
      <c r="B341" s="102"/>
      <c r="C341" s="103"/>
      <c r="D341" s="108"/>
      <c r="E341" s="99"/>
      <c r="F341" s="99"/>
      <c r="G341" s="124"/>
      <c r="H341" s="124"/>
      <c r="I341" s="124"/>
      <c r="J341" s="124"/>
      <c r="K341" s="124"/>
      <c r="L341" s="124"/>
      <c r="M341" s="124"/>
      <c r="N341" s="124"/>
      <c r="O341" s="124"/>
      <c r="P341" s="124"/>
      <c r="Q341" s="124"/>
      <c r="R341" s="124"/>
      <c r="S341" s="124"/>
    </row>
    <row r="342" spans="1:19">
      <c r="A342" s="101"/>
      <c r="B342" s="102"/>
      <c r="C342" s="103"/>
      <c r="D342" s="108"/>
      <c r="E342" s="99"/>
      <c r="F342" s="99"/>
      <c r="G342" s="124"/>
      <c r="H342" s="124"/>
      <c r="I342" s="124"/>
      <c r="J342" s="124"/>
      <c r="K342" s="124"/>
      <c r="L342" s="124"/>
      <c r="M342" s="124"/>
      <c r="N342" s="124"/>
      <c r="O342" s="124"/>
      <c r="P342" s="124"/>
      <c r="Q342" s="124"/>
      <c r="R342" s="124"/>
      <c r="S342" s="124"/>
    </row>
    <row r="343" spans="1:19">
      <c r="A343" s="101"/>
      <c r="B343" s="102"/>
      <c r="C343" s="103"/>
      <c r="D343" s="108"/>
      <c r="E343" s="99"/>
      <c r="F343" s="99"/>
      <c r="G343" s="124"/>
      <c r="H343" s="124"/>
      <c r="I343" s="124"/>
      <c r="J343" s="124"/>
      <c r="K343" s="124"/>
      <c r="L343" s="124"/>
      <c r="M343" s="124"/>
      <c r="N343" s="124"/>
      <c r="O343" s="124"/>
      <c r="P343" s="124"/>
      <c r="Q343" s="124"/>
      <c r="R343" s="124"/>
      <c r="S343" s="124"/>
    </row>
    <row r="344" spans="1:19">
      <c r="A344" s="101"/>
      <c r="B344" s="102"/>
      <c r="C344" s="103"/>
      <c r="D344" s="108"/>
      <c r="E344" s="99"/>
      <c r="F344" s="99"/>
      <c r="G344" s="124"/>
      <c r="H344" s="124"/>
      <c r="I344" s="124"/>
      <c r="J344" s="124"/>
      <c r="K344" s="124"/>
      <c r="L344" s="124"/>
      <c r="M344" s="124"/>
      <c r="N344" s="124"/>
      <c r="O344" s="124"/>
      <c r="P344" s="124"/>
      <c r="Q344" s="124"/>
      <c r="R344" s="124"/>
      <c r="S344" s="124"/>
    </row>
    <row r="345" spans="1:19">
      <c r="A345" s="101"/>
      <c r="B345" s="102"/>
      <c r="C345" s="103"/>
      <c r="D345" s="108"/>
      <c r="E345" s="99"/>
      <c r="F345" s="99"/>
      <c r="G345" s="124"/>
      <c r="H345" s="124"/>
      <c r="I345" s="124"/>
      <c r="J345" s="124"/>
      <c r="K345" s="124"/>
      <c r="L345" s="124"/>
      <c r="M345" s="124"/>
      <c r="N345" s="124"/>
      <c r="O345" s="124"/>
      <c r="P345" s="124"/>
      <c r="Q345" s="124"/>
      <c r="R345" s="124"/>
      <c r="S345" s="124"/>
    </row>
    <row r="346" spans="1:19">
      <c r="A346" s="101"/>
      <c r="B346" s="102"/>
      <c r="C346" s="103"/>
      <c r="D346" s="108"/>
      <c r="E346" s="99"/>
      <c r="F346" s="99"/>
      <c r="G346" s="124"/>
      <c r="H346" s="124"/>
      <c r="I346" s="124"/>
      <c r="J346" s="124"/>
      <c r="K346" s="124"/>
      <c r="L346" s="124"/>
      <c r="M346" s="124"/>
      <c r="N346" s="124"/>
      <c r="O346" s="124"/>
      <c r="P346" s="124"/>
      <c r="Q346" s="124"/>
      <c r="R346" s="124"/>
      <c r="S346" s="124"/>
    </row>
    <row r="347" spans="1:19">
      <c r="A347" s="101"/>
      <c r="B347" s="102"/>
      <c r="C347" s="103"/>
      <c r="D347" s="108"/>
      <c r="E347" s="99"/>
      <c r="F347" s="99"/>
      <c r="G347" s="124"/>
      <c r="H347" s="124"/>
      <c r="I347" s="124"/>
      <c r="J347" s="124"/>
      <c r="K347" s="124"/>
      <c r="L347" s="124"/>
      <c r="M347" s="124"/>
      <c r="N347" s="124"/>
      <c r="O347" s="124"/>
      <c r="P347" s="124"/>
      <c r="Q347" s="124"/>
      <c r="R347" s="124"/>
      <c r="S347" s="124"/>
    </row>
    <row r="348" spans="1:19">
      <c r="A348" s="101"/>
      <c r="B348" s="102"/>
      <c r="C348" s="103"/>
      <c r="D348" s="108"/>
      <c r="E348" s="99"/>
      <c r="F348" s="99"/>
      <c r="G348" s="124"/>
      <c r="H348" s="124"/>
      <c r="I348" s="124"/>
      <c r="J348" s="124"/>
      <c r="K348" s="124"/>
      <c r="L348" s="124"/>
      <c r="M348" s="124"/>
      <c r="N348" s="124"/>
      <c r="O348" s="124"/>
      <c r="P348" s="124"/>
      <c r="Q348" s="124"/>
      <c r="R348" s="124"/>
      <c r="S348" s="124"/>
    </row>
    <row r="349" spans="1:19">
      <c r="A349" s="101"/>
      <c r="B349" s="102"/>
      <c r="C349" s="103"/>
      <c r="D349" s="108"/>
      <c r="E349" s="99"/>
      <c r="F349" s="99"/>
      <c r="G349" s="124"/>
      <c r="H349" s="124"/>
      <c r="I349" s="124"/>
      <c r="J349" s="124"/>
      <c r="K349" s="124"/>
      <c r="L349" s="124"/>
      <c r="M349" s="124"/>
      <c r="N349" s="124"/>
      <c r="O349" s="124"/>
      <c r="P349" s="124"/>
      <c r="Q349" s="124"/>
      <c r="R349" s="124"/>
      <c r="S349" s="124"/>
    </row>
    <row r="350" spans="1:19">
      <c r="A350" s="101"/>
      <c r="B350" s="102"/>
      <c r="C350" s="103"/>
      <c r="D350" s="108"/>
      <c r="E350" s="99"/>
      <c r="F350" s="99"/>
      <c r="G350" s="124"/>
      <c r="H350" s="124"/>
      <c r="I350" s="124"/>
      <c r="J350" s="124"/>
      <c r="K350" s="124"/>
      <c r="L350" s="124"/>
      <c r="M350" s="124"/>
      <c r="N350" s="124"/>
      <c r="O350" s="124"/>
      <c r="P350" s="124"/>
      <c r="Q350" s="124"/>
      <c r="R350" s="124"/>
      <c r="S350" s="124"/>
    </row>
    <row r="351" spans="1:19">
      <c r="A351" s="101"/>
      <c r="B351" s="102"/>
      <c r="C351" s="103"/>
      <c r="D351" s="108"/>
      <c r="E351" s="99"/>
      <c r="F351" s="99"/>
      <c r="G351" s="124"/>
      <c r="H351" s="124"/>
      <c r="I351" s="124"/>
      <c r="J351" s="124"/>
      <c r="K351" s="124"/>
      <c r="L351" s="124"/>
      <c r="M351" s="124"/>
      <c r="N351" s="124"/>
      <c r="O351" s="124"/>
      <c r="P351" s="124"/>
      <c r="Q351" s="124"/>
      <c r="R351" s="124"/>
      <c r="S351" s="124"/>
    </row>
    <row r="352" spans="1:19">
      <c r="A352" s="101"/>
      <c r="B352" s="102"/>
      <c r="C352" s="103"/>
      <c r="D352" s="108"/>
      <c r="E352" s="99"/>
      <c r="F352" s="99"/>
      <c r="G352" s="124"/>
      <c r="H352" s="124"/>
      <c r="I352" s="124"/>
      <c r="J352" s="124"/>
      <c r="K352" s="124"/>
      <c r="L352" s="124"/>
      <c r="M352" s="124"/>
      <c r="N352" s="124"/>
      <c r="O352" s="124"/>
      <c r="P352" s="124"/>
      <c r="Q352" s="124"/>
      <c r="R352" s="124"/>
      <c r="S352" s="124"/>
    </row>
    <row r="353" spans="1:19">
      <c r="A353" s="101"/>
      <c r="B353" s="102"/>
      <c r="C353" s="103"/>
      <c r="D353" s="108"/>
      <c r="E353" s="99"/>
      <c r="F353" s="99"/>
      <c r="G353" s="124"/>
      <c r="H353" s="124"/>
      <c r="I353" s="124"/>
      <c r="J353" s="124"/>
      <c r="K353" s="124"/>
      <c r="L353" s="124"/>
      <c r="M353" s="124"/>
      <c r="N353" s="124"/>
      <c r="O353" s="124"/>
      <c r="P353" s="124"/>
      <c r="Q353" s="124"/>
      <c r="R353" s="124"/>
      <c r="S353" s="124"/>
    </row>
    <row r="354" spans="1:19">
      <c r="A354" s="101"/>
      <c r="B354" s="102"/>
      <c r="C354" s="103"/>
      <c r="D354" s="108"/>
      <c r="E354" s="99"/>
      <c r="F354" s="99"/>
      <c r="G354" s="124"/>
      <c r="H354" s="124"/>
      <c r="I354" s="124"/>
      <c r="J354" s="124"/>
      <c r="K354" s="124"/>
      <c r="L354" s="124"/>
      <c r="M354" s="124"/>
      <c r="N354" s="124"/>
      <c r="O354" s="124"/>
      <c r="P354" s="124"/>
      <c r="Q354" s="124"/>
      <c r="R354" s="124"/>
      <c r="S354" s="124"/>
    </row>
    <row r="355" spans="1:19">
      <c r="A355" s="101"/>
      <c r="B355" s="102"/>
      <c r="C355" s="103"/>
      <c r="D355" s="108"/>
      <c r="E355" s="99"/>
      <c r="F355" s="99"/>
      <c r="G355" s="124"/>
      <c r="H355" s="124"/>
      <c r="I355" s="124"/>
      <c r="J355" s="124"/>
      <c r="K355" s="124"/>
      <c r="L355" s="124"/>
      <c r="M355" s="124"/>
      <c r="N355" s="124"/>
      <c r="O355" s="124"/>
      <c r="P355" s="124"/>
      <c r="Q355" s="124"/>
      <c r="R355" s="124"/>
      <c r="S355" s="124"/>
    </row>
    <row r="356" spans="1:19">
      <c r="A356" s="101"/>
      <c r="B356" s="102"/>
      <c r="C356" s="103"/>
      <c r="D356" s="108"/>
      <c r="E356" s="99"/>
      <c r="F356" s="99"/>
      <c r="G356" s="124"/>
      <c r="H356" s="124"/>
      <c r="I356" s="124"/>
      <c r="J356" s="124"/>
      <c r="K356" s="124"/>
      <c r="L356" s="124"/>
      <c r="M356" s="124"/>
      <c r="N356" s="124"/>
      <c r="O356" s="124"/>
      <c r="P356" s="124"/>
      <c r="Q356" s="124"/>
      <c r="R356" s="124"/>
      <c r="S356" s="124"/>
    </row>
    <row r="357" spans="1:19">
      <c r="A357" s="101"/>
      <c r="B357" s="102"/>
      <c r="C357" s="103"/>
      <c r="D357" s="108"/>
      <c r="E357" s="99"/>
      <c r="F357" s="99"/>
      <c r="G357" s="124"/>
      <c r="H357" s="124"/>
      <c r="I357" s="124"/>
      <c r="J357" s="124"/>
      <c r="K357" s="124"/>
      <c r="L357" s="124"/>
      <c r="M357" s="124"/>
      <c r="N357" s="124"/>
      <c r="O357" s="124"/>
      <c r="P357" s="124"/>
      <c r="Q357" s="124"/>
      <c r="R357" s="124"/>
      <c r="S357" s="124"/>
    </row>
    <row r="358" spans="1:19">
      <c r="A358" s="101"/>
      <c r="B358" s="102"/>
      <c r="C358" s="103"/>
      <c r="D358" s="108"/>
      <c r="E358" s="99"/>
      <c r="F358" s="99"/>
      <c r="G358" s="124"/>
      <c r="H358" s="124"/>
      <c r="I358" s="124"/>
      <c r="J358" s="124"/>
      <c r="K358" s="124"/>
      <c r="L358" s="124"/>
      <c r="M358" s="124"/>
      <c r="N358" s="124"/>
      <c r="O358" s="124"/>
      <c r="P358" s="124"/>
      <c r="Q358" s="124"/>
      <c r="R358" s="124"/>
      <c r="S358" s="124"/>
    </row>
    <row r="359" spans="1:19">
      <c r="A359" s="101"/>
      <c r="B359" s="102"/>
      <c r="C359" s="103"/>
      <c r="D359" s="108"/>
      <c r="E359" s="99"/>
      <c r="F359" s="99"/>
      <c r="G359" s="124"/>
      <c r="H359" s="124"/>
      <c r="I359" s="124"/>
      <c r="J359" s="124"/>
      <c r="K359" s="124"/>
      <c r="L359" s="124"/>
      <c r="M359" s="124"/>
      <c r="N359" s="124"/>
      <c r="O359" s="124"/>
      <c r="P359" s="124"/>
      <c r="Q359" s="124"/>
      <c r="R359" s="124"/>
      <c r="S359" s="124"/>
    </row>
    <row r="360" spans="1:19">
      <c r="A360" s="101"/>
      <c r="B360" s="102"/>
      <c r="C360" s="103"/>
      <c r="D360" s="108"/>
      <c r="E360" s="99"/>
      <c r="F360" s="99"/>
      <c r="G360" s="124"/>
      <c r="H360" s="124"/>
      <c r="I360" s="124"/>
      <c r="J360" s="124"/>
      <c r="K360" s="124"/>
      <c r="L360" s="124"/>
      <c r="M360" s="124"/>
      <c r="N360" s="124"/>
      <c r="O360" s="124"/>
      <c r="P360" s="124"/>
      <c r="Q360" s="124"/>
      <c r="R360" s="124"/>
      <c r="S360" s="124"/>
    </row>
    <row r="361" spans="1:19">
      <c r="A361" s="101"/>
      <c r="B361" s="102"/>
      <c r="C361" s="103"/>
      <c r="D361" s="108"/>
      <c r="E361" s="99"/>
      <c r="F361" s="99"/>
      <c r="G361" s="124"/>
      <c r="H361" s="124"/>
      <c r="I361" s="124"/>
      <c r="J361" s="124"/>
      <c r="K361" s="124"/>
      <c r="L361" s="124"/>
      <c r="M361" s="124"/>
      <c r="N361" s="124"/>
      <c r="O361" s="124"/>
      <c r="P361" s="124"/>
      <c r="Q361" s="124"/>
      <c r="R361" s="124"/>
      <c r="S361" s="124"/>
    </row>
    <row r="362" spans="1:19">
      <c r="A362" s="101"/>
      <c r="B362" s="102"/>
      <c r="C362" s="103"/>
      <c r="D362" s="108"/>
      <c r="E362" s="99"/>
      <c r="F362" s="99"/>
      <c r="G362" s="124"/>
      <c r="H362" s="124"/>
      <c r="I362" s="124"/>
      <c r="J362" s="124"/>
      <c r="K362" s="124"/>
      <c r="L362" s="124"/>
      <c r="M362" s="124"/>
      <c r="N362" s="124"/>
      <c r="O362" s="124"/>
      <c r="P362" s="124"/>
      <c r="Q362" s="124"/>
      <c r="R362" s="124"/>
      <c r="S362" s="124"/>
    </row>
    <row r="363" spans="1:19">
      <c r="A363" s="101"/>
      <c r="B363" s="102"/>
      <c r="C363" s="103"/>
      <c r="D363" s="108"/>
      <c r="E363" s="99"/>
      <c r="F363" s="99"/>
      <c r="G363" s="124"/>
      <c r="H363" s="124"/>
      <c r="I363" s="124"/>
      <c r="J363" s="124"/>
      <c r="K363" s="124"/>
      <c r="L363" s="124"/>
      <c r="M363" s="124"/>
      <c r="N363" s="124"/>
      <c r="O363" s="124"/>
      <c r="P363" s="124"/>
      <c r="Q363" s="124"/>
      <c r="R363" s="124"/>
      <c r="S363" s="124"/>
    </row>
    <row r="364" spans="1:19">
      <c r="A364" s="101"/>
      <c r="B364" s="102"/>
      <c r="C364" s="103"/>
      <c r="D364" s="108"/>
      <c r="E364" s="99"/>
      <c r="F364" s="99"/>
      <c r="G364" s="124"/>
      <c r="H364" s="124"/>
      <c r="I364" s="124"/>
      <c r="J364" s="124"/>
      <c r="K364" s="124"/>
      <c r="L364" s="124"/>
      <c r="M364" s="124"/>
      <c r="N364" s="124"/>
      <c r="O364" s="124"/>
      <c r="P364" s="124"/>
      <c r="Q364" s="124"/>
      <c r="R364" s="124"/>
      <c r="S364" s="124"/>
    </row>
    <row r="365" spans="1:19">
      <c r="A365" s="101"/>
      <c r="B365" s="102"/>
      <c r="C365" s="103"/>
      <c r="D365" s="108"/>
      <c r="E365" s="99"/>
      <c r="F365" s="99"/>
      <c r="G365" s="124"/>
      <c r="H365" s="124"/>
      <c r="I365" s="124"/>
      <c r="J365" s="124"/>
      <c r="K365" s="124"/>
      <c r="L365" s="124"/>
      <c r="M365" s="124"/>
      <c r="N365" s="124"/>
      <c r="O365" s="124"/>
      <c r="P365" s="124"/>
      <c r="Q365" s="124"/>
      <c r="R365" s="124"/>
      <c r="S365" s="124"/>
    </row>
    <row r="366" spans="1:19">
      <c r="A366" s="101"/>
      <c r="B366" s="102"/>
      <c r="C366" s="103"/>
      <c r="D366" s="108"/>
      <c r="E366" s="99"/>
      <c r="F366" s="99"/>
      <c r="G366" s="124"/>
      <c r="H366" s="124"/>
      <c r="I366" s="124"/>
      <c r="J366" s="124"/>
      <c r="K366" s="124"/>
      <c r="L366" s="124"/>
      <c r="M366" s="124"/>
      <c r="N366" s="124"/>
      <c r="O366" s="124"/>
      <c r="P366" s="124"/>
      <c r="Q366" s="124"/>
      <c r="R366" s="124"/>
      <c r="S366" s="124"/>
    </row>
    <row r="367" spans="1:19">
      <c r="A367" s="101"/>
      <c r="B367" s="102"/>
      <c r="C367" s="103"/>
      <c r="D367" s="108"/>
      <c r="E367" s="99"/>
      <c r="F367" s="99"/>
      <c r="G367" s="124"/>
      <c r="H367" s="124"/>
      <c r="I367" s="124"/>
      <c r="J367" s="124"/>
      <c r="K367" s="124"/>
      <c r="L367" s="124"/>
      <c r="M367" s="124"/>
      <c r="N367" s="124"/>
      <c r="O367" s="124"/>
      <c r="P367" s="124"/>
      <c r="Q367" s="124"/>
      <c r="R367" s="124"/>
      <c r="S367" s="124"/>
    </row>
    <row r="368" spans="1:19">
      <c r="A368" s="101"/>
      <c r="B368" s="102"/>
      <c r="C368" s="103"/>
      <c r="D368" s="108"/>
      <c r="E368" s="99"/>
      <c r="F368" s="99"/>
      <c r="G368" s="124"/>
      <c r="H368" s="124"/>
      <c r="I368" s="124"/>
      <c r="J368" s="124"/>
      <c r="K368" s="124"/>
      <c r="L368" s="124"/>
      <c r="M368" s="124"/>
      <c r="N368" s="124"/>
      <c r="O368" s="124"/>
      <c r="P368" s="124"/>
      <c r="Q368" s="124"/>
      <c r="R368" s="124"/>
      <c r="S368" s="124"/>
    </row>
  </sheetData>
  <sheetProtection algorithmName="SHA-512" hashValue="24bSeEszBvSYBNQkTEm5Zg/yB0toxC8HqtykiOclKWO5bEddV18BZ9vOpx+X5cRZJoo1A/OkdQ2/AjDIOoVxZg==" saltValue="ooB9ycSSYMxnk/HfOyZnjQ==" spinCount="100000" sheet="1" objects="1" scenarios="1"/>
  <pageMargins left="0.98425196850393704" right="0.19685039370078741" top="0.78740157480314965" bottom="0.78740157480314965" header="0.31496062992125984" footer="0.31496062992125984"/>
  <pageSetup paperSize="9" fitToHeight="0" pageOrder="overThenDown" orientation="portrait" r:id="rId1"/>
  <headerFooter>
    <oddFooter>Page &amp;P of &amp;N</oddFooter>
  </headerFooter>
  <rowBreaks count="8" manualBreakCount="8">
    <brk id="24" max="16383" man="1"/>
    <brk id="44" max="16383" man="1"/>
    <brk id="55" max="16383" man="1"/>
    <brk id="70" max="16383" man="1"/>
    <brk id="83" max="16383" man="1"/>
    <brk id="91" max="16383" man="1"/>
    <brk id="100" max="16383" man="1"/>
    <brk id="11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tint="-0.34998626667073579"/>
  </sheetPr>
  <dimension ref="A1:F35"/>
  <sheetViews>
    <sheetView showZeros="0" view="pageBreakPreview" zoomScaleNormal="100" zoomScaleSheetLayoutView="100" workbookViewId="0">
      <selection sqref="A1:B18"/>
    </sheetView>
  </sheetViews>
  <sheetFormatPr defaultColWidth="9" defaultRowHeight="14"/>
  <cols>
    <col min="1" max="1" width="7.75" style="210" customWidth="1"/>
    <col min="2" max="2" width="47" style="211" customWidth="1"/>
    <col min="3" max="3" width="24.25" style="212" customWidth="1"/>
    <col min="4" max="4" width="5.25" style="206" customWidth="1"/>
    <col min="5" max="5" width="13.58203125" style="207" customWidth="1"/>
    <col min="6" max="6" width="10.5" style="207" customWidth="1"/>
    <col min="7" max="7" width="3.25" style="190" customWidth="1"/>
    <col min="8" max="16384" width="9" style="190"/>
  </cols>
  <sheetData>
    <row r="1" spans="1:6" ht="16">
      <c r="A1" s="589"/>
      <c r="B1" s="590"/>
      <c r="C1" s="189"/>
      <c r="D1" s="190"/>
      <c r="E1" s="190"/>
      <c r="F1" s="190"/>
    </row>
    <row r="2" spans="1:6" ht="16">
      <c r="A2" s="589"/>
      <c r="B2" s="590"/>
      <c r="C2" s="189"/>
      <c r="D2" s="190"/>
      <c r="E2" s="190"/>
      <c r="F2" s="190"/>
    </row>
    <row r="3" spans="1:6" s="191" customFormat="1" ht="17.5">
      <c r="A3" s="591"/>
      <c r="B3" s="590"/>
      <c r="C3" s="189"/>
    </row>
    <row r="4" spans="1:6" ht="17.5">
      <c r="A4" s="592" t="s">
        <v>407</v>
      </c>
      <c r="B4" s="593" t="s">
        <v>406</v>
      </c>
      <c r="C4" s="192"/>
      <c r="D4" s="190"/>
      <c r="E4" s="190"/>
      <c r="F4" s="190"/>
    </row>
    <row r="5" spans="1:6" ht="16">
      <c r="A5" s="589"/>
      <c r="B5" s="590"/>
      <c r="C5" s="189"/>
      <c r="D5" s="190"/>
      <c r="E5" s="190"/>
      <c r="F5" s="190"/>
    </row>
    <row r="6" spans="1:6" ht="16">
      <c r="A6" s="589"/>
      <c r="B6" s="590"/>
      <c r="C6" s="189"/>
      <c r="D6" s="190"/>
      <c r="E6" s="190"/>
      <c r="F6" s="190"/>
    </row>
    <row r="7" spans="1:6" ht="16">
      <c r="A7" s="594" t="s">
        <v>16</v>
      </c>
      <c r="B7" s="590" t="s">
        <v>405</v>
      </c>
      <c r="C7" s="193">
        <f>'I. ogrevanje'!F122</f>
        <v>0</v>
      </c>
      <c r="D7" s="190"/>
      <c r="E7" s="190"/>
      <c r="F7" s="190"/>
    </row>
    <row r="8" spans="1:6" ht="16">
      <c r="A8" s="589"/>
      <c r="B8" s="590"/>
      <c r="C8" s="189"/>
      <c r="D8" s="190"/>
      <c r="E8" s="190"/>
      <c r="F8" s="190"/>
    </row>
    <row r="9" spans="1:6" ht="16">
      <c r="A9" s="594" t="s">
        <v>167</v>
      </c>
      <c r="B9" s="595" t="s">
        <v>404</v>
      </c>
      <c r="C9" s="193">
        <f>+'II. VOKA'!F117</f>
        <v>0</v>
      </c>
      <c r="D9" s="190"/>
      <c r="E9" s="190"/>
      <c r="F9" s="190"/>
    </row>
    <row r="10" spans="1:6" ht="16">
      <c r="A10" s="594"/>
      <c r="B10" s="590"/>
      <c r="C10" s="189"/>
      <c r="D10" s="190"/>
      <c r="E10" s="190"/>
      <c r="F10" s="190"/>
    </row>
    <row r="11" spans="1:6" ht="16">
      <c r="A11" s="594" t="s">
        <v>403</v>
      </c>
      <c r="B11" s="595" t="s">
        <v>402</v>
      </c>
      <c r="C11" s="193">
        <f>+'III. prezračevanje'!F82</f>
        <v>0</v>
      </c>
      <c r="D11" s="190"/>
      <c r="E11" s="190"/>
      <c r="F11" s="190"/>
    </row>
    <row r="12" spans="1:6" ht="16.5">
      <c r="A12" s="596"/>
      <c r="B12" s="597"/>
      <c r="C12" s="197"/>
      <c r="D12" s="190"/>
      <c r="E12" s="190"/>
      <c r="F12" s="190"/>
    </row>
    <row r="13" spans="1:6" ht="16.5">
      <c r="A13" s="598"/>
      <c r="B13" s="599"/>
      <c r="C13" s="198"/>
      <c r="D13" s="190"/>
      <c r="E13" s="190"/>
      <c r="F13" s="190"/>
    </row>
    <row r="14" spans="1:6" ht="16">
      <c r="A14" s="600"/>
      <c r="B14" s="601" t="s">
        <v>401</v>
      </c>
      <c r="C14" s="193">
        <f>SUM(C7:C12)</f>
        <v>0</v>
      </c>
      <c r="D14" s="190"/>
      <c r="E14" s="190"/>
      <c r="F14" s="190"/>
    </row>
    <row r="15" spans="1:6" ht="14.25" customHeight="1">
      <c r="A15" s="602"/>
      <c r="B15" s="590" t="s">
        <v>400</v>
      </c>
      <c r="C15" s="193"/>
      <c r="D15" s="190"/>
      <c r="E15" s="190"/>
      <c r="F15" s="190"/>
    </row>
    <row r="16" spans="1:6" ht="14.25" customHeight="1">
      <c r="A16" s="596"/>
      <c r="B16" s="597"/>
      <c r="C16" s="193"/>
      <c r="D16" s="190"/>
      <c r="E16" s="190"/>
      <c r="F16" s="190"/>
    </row>
    <row r="17" spans="1:6" ht="14.25" customHeight="1">
      <c r="A17" s="603" t="s">
        <v>399</v>
      </c>
      <c r="B17" s="595"/>
      <c r="C17" s="193"/>
      <c r="D17" s="190"/>
      <c r="E17" s="190"/>
      <c r="F17" s="190"/>
    </row>
    <row r="18" spans="1:6" ht="16">
      <c r="A18" s="604" t="s">
        <v>398</v>
      </c>
      <c r="B18" s="595"/>
      <c r="C18" s="199">
        <f>ROUND(C14,-4)</f>
        <v>0</v>
      </c>
      <c r="D18" s="190"/>
      <c r="E18" s="190"/>
      <c r="F18" s="190"/>
    </row>
    <row r="19" spans="1:6" ht="16">
      <c r="A19" s="194"/>
      <c r="B19" s="194"/>
      <c r="C19" s="194"/>
      <c r="D19" s="190"/>
      <c r="E19" s="190"/>
      <c r="F19" s="190"/>
    </row>
    <row r="20" spans="1:6" ht="29.5" customHeight="1">
      <c r="A20" s="200" t="s">
        <v>397</v>
      </c>
      <c r="B20" s="201" t="s">
        <v>396</v>
      </c>
      <c r="C20" s="201"/>
      <c r="D20" s="190"/>
      <c r="E20" s="190"/>
      <c r="F20" s="190"/>
    </row>
    <row r="21" spans="1:6" ht="15.65" customHeight="1">
      <c r="A21" s="202" t="s">
        <v>34</v>
      </c>
      <c r="B21" s="203" t="s">
        <v>395</v>
      </c>
      <c r="C21" s="194"/>
      <c r="D21" s="190"/>
      <c r="E21" s="190"/>
      <c r="F21" s="190"/>
    </row>
    <row r="22" spans="1:6" ht="15" customHeight="1">
      <c r="A22" s="194"/>
      <c r="B22" s="196"/>
      <c r="C22" s="194"/>
      <c r="D22" s="190"/>
      <c r="E22" s="190"/>
      <c r="F22" s="190"/>
    </row>
    <row r="23" spans="1:6" ht="15" customHeight="1">
      <c r="A23" s="202" t="s">
        <v>34</v>
      </c>
      <c r="B23" s="194"/>
      <c r="C23" s="194"/>
      <c r="D23" s="190"/>
      <c r="E23" s="190"/>
      <c r="F23" s="190"/>
    </row>
    <row r="24" spans="1:6" ht="16">
      <c r="A24" s="194"/>
      <c r="B24" s="204"/>
      <c r="C24" s="205"/>
      <c r="D24" s="190"/>
      <c r="E24" s="190"/>
      <c r="F24" s="190"/>
    </row>
    <row r="25" spans="1:6" ht="45" customHeight="1">
      <c r="A25" s="194"/>
      <c r="B25" s="194"/>
      <c r="C25" s="194"/>
      <c r="D25" s="190"/>
      <c r="E25" s="190"/>
      <c r="F25" s="190"/>
    </row>
    <row r="26" spans="1:6" ht="16">
      <c r="A26" s="194"/>
      <c r="B26" s="194"/>
      <c r="C26" s="194"/>
      <c r="D26" s="190"/>
      <c r="E26" s="190"/>
      <c r="F26" s="190"/>
    </row>
    <row r="27" spans="1:6" ht="16">
      <c r="A27" s="194"/>
      <c r="B27" s="194"/>
      <c r="C27" s="194"/>
    </row>
    <row r="28" spans="1:6" ht="16">
      <c r="A28" s="194"/>
      <c r="B28" s="194"/>
      <c r="C28" s="194"/>
    </row>
    <row r="29" spans="1:6" ht="16">
      <c r="A29" s="194"/>
      <c r="B29" s="194"/>
      <c r="C29" s="194"/>
    </row>
    <row r="30" spans="1:6" ht="16.5">
      <c r="A30" s="194"/>
      <c r="B30" s="196"/>
      <c r="C30" s="194"/>
    </row>
    <row r="31" spans="1:6" ht="16">
      <c r="A31" s="194"/>
      <c r="B31" s="194"/>
      <c r="C31" s="194"/>
    </row>
    <row r="32" spans="1:6" ht="16">
      <c r="A32" s="194"/>
      <c r="B32" s="194"/>
      <c r="C32" s="194"/>
    </row>
    <row r="33" spans="1:3" ht="16">
      <c r="A33" s="194"/>
      <c r="B33" s="194"/>
      <c r="C33" s="208"/>
    </row>
    <row r="34" spans="1:3" ht="16">
      <c r="A34" s="194"/>
      <c r="B34" s="194"/>
      <c r="C34" s="209"/>
    </row>
    <row r="35" spans="1:3" ht="16.5">
      <c r="A35" s="195"/>
      <c r="B35" s="196"/>
      <c r="C35" s="209"/>
    </row>
  </sheetData>
  <sheetProtection algorithmName="SHA-512" hashValue="5JByhBMpIlzfpeq1wfdg+1l+r0tBFvyoUWhCj/RwQH5vm5/Vdro5mPKPqmSg6DMdmRj/9JiiVN1DzpZ3P2quDw==" saltValue="uuh2F+hfbk+2gwiO3AUI3w==" spinCount="100000" sheet="1" objects="1" scenarios="1"/>
  <mergeCells count="2">
    <mergeCell ref="B20:C20"/>
    <mergeCell ref="B24:C24"/>
  </mergeCells>
  <pageMargins left="0.98425196850393704" right="0.19685039370078741" top="0.78740157480314965" bottom="0.78740157480314965" header="0.31496062992125984" footer="0.31496062992125984"/>
  <pageSetup paperSize="9" orientation="portrait" useFirstPageNumber="1" horizontalDpi="300" verticalDpi="300" r:id="rId1"/>
  <headerFooter alignWithMargins="0">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0" tint="-0.14999847407452621"/>
  </sheetPr>
  <dimension ref="A1:B74"/>
  <sheetViews>
    <sheetView showZeros="0" view="pageBreakPreview" zoomScaleNormal="100" zoomScaleSheetLayoutView="100" workbookViewId="0"/>
  </sheetViews>
  <sheetFormatPr defaultColWidth="9" defaultRowHeight="14"/>
  <cols>
    <col min="1" max="1" width="7.58203125" style="54" customWidth="1"/>
    <col min="2" max="2" width="79.33203125" style="54" customWidth="1"/>
    <col min="3" max="16384" width="9" style="54"/>
  </cols>
  <sheetData>
    <row r="1" spans="1:2" s="60" customFormat="1" ht="16">
      <c r="A1" s="56"/>
      <c r="B1" s="59"/>
    </row>
    <row r="2" spans="1:2" s="60" customFormat="1" ht="16.5">
      <c r="A2" s="62" t="str">
        <f>'[1]rekap.'!A4</f>
        <v>4/1.1.2</v>
      </c>
      <c r="B2" s="61" t="s">
        <v>258</v>
      </c>
    </row>
    <row r="3" spans="1:2" s="57" customFormat="1" ht="16">
      <c r="A3" s="56"/>
      <c r="B3" s="59"/>
    </row>
    <row r="4" spans="1:2" s="57" customFormat="1" ht="15" customHeight="1">
      <c r="A4" s="56">
        <f>COUNT($A$3:A3)+1</f>
        <v>1</v>
      </c>
      <c r="B4" s="58" t="s">
        <v>443</v>
      </c>
    </row>
    <row r="5" spans="1:2" s="57" customFormat="1" ht="16">
      <c r="A5" s="56"/>
      <c r="B5" s="58"/>
    </row>
    <row r="6" spans="1:2" ht="77.5" customHeight="1">
      <c r="A6" s="56">
        <f>COUNT($A$3:A5)+1</f>
        <v>2</v>
      </c>
      <c r="B6" s="55" t="s">
        <v>442</v>
      </c>
    </row>
    <row r="7" spans="1:2" ht="16">
      <c r="A7" s="56"/>
      <c r="B7" s="55"/>
    </row>
    <row r="8" spans="1:2" ht="32">
      <c r="A8" s="56">
        <f>COUNT($A$3:A7)+1</f>
        <v>3</v>
      </c>
      <c r="B8" s="55" t="s">
        <v>441</v>
      </c>
    </row>
    <row r="9" spans="1:2" ht="16">
      <c r="A9" s="56"/>
      <c r="B9" s="55"/>
    </row>
    <row r="10" spans="1:2" ht="32">
      <c r="A10" s="56">
        <f>COUNT($A$3:A9)+1</f>
        <v>4</v>
      </c>
      <c r="B10" s="55" t="s">
        <v>440</v>
      </c>
    </row>
    <row r="11" spans="1:2" ht="16">
      <c r="A11" s="56"/>
      <c r="B11" s="55"/>
    </row>
    <row r="12" spans="1:2" ht="32">
      <c r="A12" s="56">
        <f>COUNT($A$3:A11)+1</f>
        <v>5</v>
      </c>
      <c r="B12" s="55" t="s">
        <v>439</v>
      </c>
    </row>
    <row r="13" spans="1:2" ht="16">
      <c r="A13" s="56"/>
      <c r="B13" s="55"/>
    </row>
    <row r="14" spans="1:2" ht="48">
      <c r="A14" s="56">
        <f>COUNT($A$3:A13)+1</f>
        <v>6</v>
      </c>
      <c r="B14" s="55" t="s">
        <v>438</v>
      </c>
    </row>
    <row r="15" spans="1:2" ht="16">
      <c r="A15" s="56"/>
      <c r="B15" s="55"/>
    </row>
    <row r="16" spans="1:2" ht="32">
      <c r="A16" s="56">
        <f>COUNT($A$3:A15)+1</f>
        <v>7</v>
      </c>
      <c r="B16" s="55" t="s">
        <v>437</v>
      </c>
    </row>
    <row r="17" spans="1:2" ht="16">
      <c r="A17" s="56"/>
      <c r="B17" s="55"/>
    </row>
    <row r="18" spans="1:2" ht="80">
      <c r="A18" s="56">
        <f>COUNT($A$3:A17)+1</f>
        <v>8</v>
      </c>
      <c r="B18" s="55" t="s">
        <v>436</v>
      </c>
    </row>
    <row r="19" spans="1:2" ht="16">
      <c r="A19" s="56"/>
      <c r="B19" s="55"/>
    </row>
    <row r="20" spans="1:2" ht="32">
      <c r="A20" s="56">
        <f>COUNT($A$3:A19)+1</f>
        <v>9</v>
      </c>
      <c r="B20" s="55" t="s">
        <v>435</v>
      </c>
    </row>
    <row r="21" spans="1:2" ht="16">
      <c r="A21" s="56"/>
      <c r="B21" s="55"/>
    </row>
    <row r="22" spans="1:2" ht="64">
      <c r="A22" s="56">
        <f>COUNT($A$3:A21)+1</f>
        <v>10</v>
      </c>
      <c r="B22" s="55" t="s">
        <v>434</v>
      </c>
    </row>
    <row r="23" spans="1:2" ht="16">
      <c r="A23" s="56"/>
      <c r="B23" s="55"/>
    </row>
    <row r="24" spans="1:2" ht="32">
      <c r="A24" s="56">
        <f>COUNT($A$3:A23)+1</f>
        <v>11</v>
      </c>
      <c r="B24" s="55" t="s">
        <v>433</v>
      </c>
    </row>
    <row r="25" spans="1:2" ht="16">
      <c r="A25" s="56"/>
      <c r="B25" s="55"/>
    </row>
    <row r="26" spans="1:2" ht="64">
      <c r="A26" s="56">
        <f>COUNT($A$3:A25)+1</f>
        <v>12</v>
      </c>
      <c r="B26" s="55" t="s">
        <v>432</v>
      </c>
    </row>
    <row r="27" spans="1:2" ht="16">
      <c r="A27" s="56"/>
      <c r="B27" s="55"/>
    </row>
    <row r="28" spans="1:2" ht="48">
      <c r="A28" s="56">
        <f>COUNT($A$3:A27)+1</f>
        <v>13</v>
      </c>
      <c r="B28" s="55" t="s">
        <v>431</v>
      </c>
    </row>
    <row r="29" spans="1:2" ht="16">
      <c r="A29" s="56"/>
      <c r="B29" s="55"/>
    </row>
    <row r="30" spans="1:2" ht="32">
      <c r="A30" s="56">
        <f>COUNT($A$3:A29)+1</f>
        <v>14</v>
      </c>
      <c r="B30" s="55" t="s">
        <v>430</v>
      </c>
    </row>
    <row r="31" spans="1:2" ht="16">
      <c r="A31" s="56"/>
      <c r="B31" s="55"/>
    </row>
    <row r="32" spans="1:2" ht="16">
      <c r="A32" s="56">
        <f>COUNT($A$3:A31)+1</f>
        <v>15</v>
      </c>
      <c r="B32" s="55" t="s">
        <v>429</v>
      </c>
    </row>
    <row r="33" spans="1:2" ht="16">
      <c r="A33" s="56"/>
      <c r="B33" s="55"/>
    </row>
    <row r="34" spans="1:2" ht="32">
      <c r="A34" s="56">
        <f>COUNT($A$3:A33)+1</f>
        <v>16</v>
      </c>
      <c r="B34" s="55" t="s">
        <v>428</v>
      </c>
    </row>
    <row r="35" spans="1:2" ht="16">
      <c r="A35" s="56"/>
      <c r="B35" s="55"/>
    </row>
    <row r="36" spans="1:2" ht="16">
      <c r="A36" s="56">
        <f>COUNT($A$3:A35)+1</f>
        <v>17</v>
      </c>
      <c r="B36" s="55" t="s">
        <v>427</v>
      </c>
    </row>
    <row r="37" spans="1:2" ht="16">
      <c r="A37" s="56"/>
      <c r="B37" s="55"/>
    </row>
    <row r="38" spans="1:2" ht="96">
      <c r="A38" s="56">
        <f>COUNT($A$3:A37)+1</f>
        <v>18</v>
      </c>
      <c r="B38" s="55" t="s">
        <v>426</v>
      </c>
    </row>
    <row r="39" spans="1:2" ht="16">
      <c r="A39" s="56"/>
      <c r="B39" s="55"/>
    </row>
    <row r="40" spans="1:2" ht="32">
      <c r="A40" s="56">
        <f>COUNT($A$3:A39)+1</f>
        <v>19</v>
      </c>
      <c r="B40" s="55" t="s">
        <v>425</v>
      </c>
    </row>
    <row r="41" spans="1:2" ht="16">
      <c r="A41" s="56"/>
      <c r="B41" s="55"/>
    </row>
    <row r="42" spans="1:2" ht="48">
      <c r="A42" s="56">
        <f>COUNT($A$3:A41)+1</f>
        <v>20</v>
      </c>
      <c r="B42" s="55" t="s">
        <v>424</v>
      </c>
    </row>
    <row r="43" spans="1:2" ht="16">
      <c r="A43" s="56"/>
      <c r="B43" s="55"/>
    </row>
    <row r="44" spans="1:2" ht="80">
      <c r="A44" s="56">
        <f>COUNT($A$3:A43)+1</f>
        <v>21</v>
      </c>
      <c r="B44" s="55" t="s">
        <v>423</v>
      </c>
    </row>
    <row r="45" spans="1:2" ht="16">
      <c r="A45" s="56"/>
      <c r="B45" s="55"/>
    </row>
    <row r="46" spans="1:2" ht="32">
      <c r="A46" s="56">
        <f>COUNT($A$3:A45)+1</f>
        <v>22</v>
      </c>
      <c r="B46" s="55" t="s">
        <v>422</v>
      </c>
    </row>
    <row r="47" spans="1:2" ht="16">
      <c r="A47" s="56"/>
      <c r="B47" s="55"/>
    </row>
    <row r="48" spans="1:2" ht="32">
      <c r="A48" s="56">
        <f>COUNT($A$3:A47)+1</f>
        <v>23</v>
      </c>
      <c r="B48" s="55" t="s">
        <v>421</v>
      </c>
    </row>
    <row r="49" spans="1:2" ht="16">
      <c r="A49" s="56"/>
      <c r="B49" s="55"/>
    </row>
    <row r="50" spans="1:2" ht="48">
      <c r="A50" s="56">
        <f>COUNT($A$3:A49)+1</f>
        <v>24</v>
      </c>
      <c r="B50" s="55" t="s">
        <v>420</v>
      </c>
    </row>
    <row r="51" spans="1:2" ht="16">
      <c r="A51" s="56"/>
      <c r="B51" s="55"/>
    </row>
    <row r="52" spans="1:2" ht="32">
      <c r="A52" s="56">
        <f>COUNT($A$3:A51)+1</f>
        <v>25</v>
      </c>
      <c r="B52" s="55" t="s">
        <v>419</v>
      </c>
    </row>
    <row r="53" spans="1:2" ht="16">
      <c r="A53" s="56"/>
      <c r="B53" s="55"/>
    </row>
    <row r="54" spans="1:2" ht="16">
      <c r="A54" s="56">
        <f>COUNT($A$3:A53)+1</f>
        <v>26</v>
      </c>
      <c r="B54" s="55" t="s">
        <v>418</v>
      </c>
    </row>
    <row r="55" spans="1:2" ht="16">
      <c r="A55" s="56"/>
      <c r="B55" s="55"/>
    </row>
    <row r="56" spans="1:2" ht="32">
      <c r="A56" s="56">
        <f>COUNT($A$3:A55)+1</f>
        <v>27</v>
      </c>
      <c r="B56" s="55" t="s">
        <v>417</v>
      </c>
    </row>
    <row r="57" spans="1:2" ht="16">
      <c r="A57" s="56"/>
      <c r="B57" s="55"/>
    </row>
    <row r="58" spans="1:2" ht="32">
      <c r="A58" s="56">
        <f>COUNT($A$3:A57)+1</f>
        <v>28</v>
      </c>
      <c r="B58" s="55" t="s">
        <v>416</v>
      </c>
    </row>
    <row r="59" spans="1:2" ht="16">
      <c r="A59" s="56"/>
      <c r="B59" s="55"/>
    </row>
    <row r="60" spans="1:2" ht="16">
      <c r="A60" s="56">
        <f>COUNT($A$3:A59)+1</f>
        <v>29</v>
      </c>
      <c r="B60" s="55" t="s">
        <v>415</v>
      </c>
    </row>
    <row r="61" spans="1:2" ht="16">
      <c r="A61" s="56"/>
      <c r="B61" s="55"/>
    </row>
    <row r="62" spans="1:2" ht="16">
      <c r="A62" s="56">
        <f>COUNT($A$3:A61)+1</f>
        <v>30</v>
      </c>
      <c r="B62" s="55" t="s">
        <v>414</v>
      </c>
    </row>
    <row r="63" spans="1:2" ht="16">
      <c r="A63" s="56"/>
      <c r="B63" s="55"/>
    </row>
    <row r="64" spans="1:2" ht="32">
      <c r="A64" s="56">
        <f>COUNT($A$3:A63)+1</f>
        <v>31</v>
      </c>
      <c r="B64" s="55" t="s">
        <v>413</v>
      </c>
    </row>
    <row r="65" spans="1:2" ht="16">
      <c r="A65" s="56"/>
      <c r="B65" s="55"/>
    </row>
    <row r="66" spans="1:2" ht="80">
      <c r="A66" s="56">
        <f>COUNT($A$3:A65)+1</f>
        <v>32</v>
      </c>
      <c r="B66" s="55" t="s">
        <v>412</v>
      </c>
    </row>
    <row r="67" spans="1:2" ht="16">
      <c r="A67" s="56"/>
      <c r="B67" s="55"/>
    </row>
    <row r="68" spans="1:2" ht="16">
      <c r="A68" s="56">
        <f>COUNT($A$3:A67)+1</f>
        <v>33</v>
      </c>
      <c r="B68" s="55" t="s">
        <v>411</v>
      </c>
    </row>
    <row r="69" spans="1:2" ht="16">
      <c r="A69" s="56"/>
      <c r="B69" s="55"/>
    </row>
    <row r="70" spans="1:2" ht="64">
      <c r="A70" s="56">
        <f>COUNT($A$3:A69)+1</f>
        <v>34</v>
      </c>
      <c r="B70" s="55" t="s">
        <v>410</v>
      </c>
    </row>
    <row r="71" spans="1:2" ht="16">
      <c r="A71" s="56"/>
      <c r="B71" s="55"/>
    </row>
    <row r="72" spans="1:2" ht="32">
      <c r="A72" s="56">
        <f>COUNT($A$3:A71)+1</f>
        <v>35</v>
      </c>
      <c r="B72" s="55" t="s">
        <v>409</v>
      </c>
    </row>
    <row r="73" spans="1:2" ht="16">
      <c r="A73" s="56"/>
      <c r="B73" s="55"/>
    </row>
    <row r="74" spans="1:2" ht="48">
      <c r="A74" s="56">
        <f>COUNT($A$3:A73)+1</f>
        <v>36</v>
      </c>
      <c r="B74" s="55" t="s">
        <v>408</v>
      </c>
    </row>
  </sheetData>
  <pageMargins left="0.98425196850393704" right="0.19685039370078741" top="0.78740157480314965" bottom="0.78740157480314965" header="0.31496062992125984" footer="0.31496062992125984"/>
  <pageSetup paperSize="9" scale="95" orientation="portrait" useFirstPageNumber="1" horizontalDpi="300" verticalDpi="300" r:id="rId1"/>
  <headerFooter alignWithMargins="0">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14999847407452621"/>
  </sheetPr>
  <dimension ref="A1:M123"/>
  <sheetViews>
    <sheetView showZeros="0" view="pageBreakPreview" zoomScaleNormal="100" zoomScaleSheetLayoutView="100" workbookViewId="0">
      <selection activeCell="E7" sqref="E7"/>
    </sheetView>
  </sheetViews>
  <sheetFormatPr defaultColWidth="9" defaultRowHeight="14"/>
  <cols>
    <col min="1" max="1" width="4.08203125" style="311" customWidth="1"/>
    <col min="2" max="2" width="42.58203125" style="312" customWidth="1"/>
    <col min="3" max="3" width="3.25" style="313" customWidth="1"/>
    <col min="4" max="4" width="6.33203125" style="314" customWidth="1"/>
    <col min="5" max="5" width="10.25" style="240" customWidth="1"/>
    <col min="6" max="6" width="12" style="240" customWidth="1"/>
    <col min="7" max="7" width="1.83203125" style="240" customWidth="1"/>
    <col min="8" max="16384" width="9" style="240"/>
  </cols>
  <sheetData>
    <row r="1" spans="1:7" s="66" customFormat="1" ht="13">
      <c r="A1" s="241" t="s">
        <v>16</v>
      </c>
      <c r="B1" s="242" t="s">
        <v>541</v>
      </c>
      <c r="C1" s="243"/>
      <c r="D1" s="244"/>
      <c r="E1" s="67"/>
      <c r="F1" s="67"/>
      <c r="G1" s="213"/>
    </row>
    <row r="2" spans="1:7" s="66" customFormat="1" ht="13.15" customHeight="1">
      <c r="A2" s="245"/>
      <c r="B2" s="246"/>
      <c r="C2" s="247"/>
      <c r="D2" s="245"/>
      <c r="G2" s="213"/>
    </row>
    <row r="3" spans="1:7" s="66" customFormat="1" ht="25">
      <c r="A3" s="248" t="s">
        <v>540</v>
      </c>
      <c r="B3" s="249" t="s">
        <v>539</v>
      </c>
      <c r="C3" s="250" t="s">
        <v>538</v>
      </c>
      <c r="D3" s="249" t="s">
        <v>537</v>
      </c>
      <c r="E3" s="65" t="s">
        <v>536</v>
      </c>
      <c r="F3" s="65" t="s">
        <v>535</v>
      </c>
      <c r="G3" s="213"/>
    </row>
    <row r="4" spans="1:7" s="215" customFormat="1" ht="15" customHeight="1">
      <c r="A4" s="251"/>
      <c r="B4" s="252" t="s">
        <v>34</v>
      </c>
      <c r="C4" s="253"/>
      <c r="D4" s="254"/>
    </row>
    <row r="5" spans="1:7" s="215" customFormat="1" ht="53.5" customHeight="1">
      <c r="A5" s="255">
        <f>COUNT($A$3:A3)+1</f>
        <v>1</v>
      </c>
      <c r="B5" s="256" t="s">
        <v>534</v>
      </c>
      <c r="C5" s="257"/>
      <c r="D5" s="254"/>
      <c r="E5" s="216"/>
      <c r="F5" s="216"/>
    </row>
    <row r="6" spans="1:7" s="215" customFormat="1" ht="13" customHeight="1">
      <c r="A6" s="258"/>
      <c r="B6" s="256" t="s">
        <v>533</v>
      </c>
      <c r="C6" s="257"/>
      <c r="D6" s="254"/>
      <c r="E6" s="217"/>
      <c r="F6" s="217"/>
    </row>
    <row r="7" spans="1:7" s="215" customFormat="1" ht="13" customHeight="1">
      <c r="A7" s="258"/>
      <c r="B7" s="259" t="s">
        <v>532</v>
      </c>
      <c r="C7" s="257" t="s">
        <v>276</v>
      </c>
      <c r="D7" s="254">
        <v>950</v>
      </c>
      <c r="E7" s="218"/>
      <c r="F7" s="218">
        <f t="shared" ref="F7:F30" si="0">D7*E7</f>
        <v>0</v>
      </c>
    </row>
    <row r="8" spans="1:7" s="215" customFormat="1" ht="15" customHeight="1">
      <c r="A8" s="251"/>
      <c r="B8" s="252" t="s">
        <v>34</v>
      </c>
      <c r="C8" s="257"/>
      <c r="D8" s="254"/>
      <c r="E8" s="218">
        <v>0</v>
      </c>
      <c r="F8" s="218">
        <f t="shared" si="0"/>
        <v>0</v>
      </c>
    </row>
    <row r="9" spans="1:7" s="215" customFormat="1" ht="94.9" customHeight="1">
      <c r="A9" s="255">
        <f>COUNT($A$3:A7)+1</f>
        <v>2</v>
      </c>
      <c r="B9" s="256" t="s">
        <v>531</v>
      </c>
      <c r="C9" s="257"/>
      <c r="D9" s="254"/>
      <c r="E9" s="218">
        <v>0</v>
      </c>
      <c r="F9" s="218">
        <f t="shared" si="0"/>
        <v>0</v>
      </c>
    </row>
    <row r="10" spans="1:7" s="215" customFormat="1" ht="13" customHeight="1">
      <c r="A10" s="258"/>
      <c r="B10" s="256" t="s">
        <v>523</v>
      </c>
      <c r="C10" s="257" t="s">
        <v>95</v>
      </c>
      <c r="D10" s="254">
        <v>130</v>
      </c>
      <c r="E10" s="218">
        <v>0</v>
      </c>
      <c r="F10" s="218">
        <f t="shared" si="0"/>
        <v>0</v>
      </c>
    </row>
    <row r="11" spans="1:7" s="215" customFormat="1" ht="15" customHeight="1">
      <c r="A11" s="251"/>
      <c r="B11" s="252" t="s">
        <v>34</v>
      </c>
      <c r="C11" s="257"/>
      <c r="D11" s="254"/>
      <c r="E11" s="218">
        <v>0</v>
      </c>
      <c r="F11" s="218">
        <f t="shared" si="0"/>
        <v>0</v>
      </c>
    </row>
    <row r="12" spans="1:7" s="215" customFormat="1" ht="133.15" customHeight="1">
      <c r="A12" s="255">
        <f>COUNT($A$3:A10)+1</f>
        <v>3</v>
      </c>
      <c r="B12" s="256" t="s">
        <v>530</v>
      </c>
      <c r="C12" s="260"/>
      <c r="D12" s="261"/>
      <c r="E12" s="218">
        <v>0</v>
      </c>
      <c r="F12" s="218">
        <f t="shared" si="0"/>
        <v>0</v>
      </c>
    </row>
    <row r="13" spans="1:7" s="215" customFormat="1" ht="13" customHeight="1">
      <c r="A13" s="258"/>
      <c r="B13" s="256" t="s">
        <v>523</v>
      </c>
      <c r="C13" s="257"/>
      <c r="D13" s="254"/>
      <c r="E13" s="218">
        <v>0</v>
      </c>
      <c r="F13" s="218">
        <f t="shared" si="0"/>
        <v>0</v>
      </c>
    </row>
    <row r="14" spans="1:7" s="219" customFormat="1" ht="13" customHeight="1">
      <c r="A14" s="262"/>
      <c r="B14" s="256" t="s">
        <v>529</v>
      </c>
      <c r="C14" s="257" t="s">
        <v>276</v>
      </c>
      <c r="D14" s="254">
        <v>90</v>
      </c>
      <c r="E14" s="218">
        <v>0</v>
      </c>
      <c r="F14" s="218">
        <f t="shared" si="0"/>
        <v>0</v>
      </c>
    </row>
    <row r="15" spans="1:7" s="215" customFormat="1" ht="15" customHeight="1">
      <c r="A15" s="251"/>
      <c r="B15" s="252" t="s">
        <v>34</v>
      </c>
      <c r="C15" s="257"/>
      <c r="D15" s="254"/>
      <c r="E15" s="218">
        <v>0</v>
      </c>
      <c r="F15" s="218">
        <f t="shared" si="0"/>
        <v>0</v>
      </c>
    </row>
    <row r="16" spans="1:7" s="215" customFormat="1" ht="67.900000000000006" customHeight="1">
      <c r="A16" s="255">
        <f>COUNT($A$3:A14)+1</f>
        <v>4</v>
      </c>
      <c r="B16" s="256" t="s">
        <v>528</v>
      </c>
      <c r="C16" s="260"/>
      <c r="D16" s="261"/>
      <c r="E16" s="218">
        <v>0</v>
      </c>
      <c r="F16" s="218">
        <f t="shared" si="0"/>
        <v>0</v>
      </c>
    </row>
    <row r="17" spans="1:6" s="215" customFormat="1" ht="13" customHeight="1">
      <c r="A17" s="258"/>
      <c r="B17" s="256" t="s">
        <v>527</v>
      </c>
      <c r="C17" s="257" t="s">
        <v>102</v>
      </c>
      <c r="D17" s="254">
        <v>20</v>
      </c>
      <c r="E17" s="218">
        <v>0</v>
      </c>
      <c r="F17" s="218">
        <f t="shared" si="0"/>
        <v>0</v>
      </c>
    </row>
    <row r="18" spans="1:6" s="215" customFormat="1" ht="15" customHeight="1">
      <c r="A18" s="258"/>
      <c r="B18" s="259"/>
      <c r="C18" s="263"/>
      <c r="D18" s="263"/>
      <c r="E18" s="218">
        <v>0</v>
      </c>
      <c r="F18" s="218">
        <f t="shared" si="0"/>
        <v>0</v>
      </c>
    </row>
    <row r="19" spans="1:6" s="215" customFormat="1" ht="214.15" customHeight="1">
      <c r="A19" s="255">
        <f>COUNT($A$3:A17)+1</f>
        <v>5</v>
      </c>
      <c r="B19" s="256" t="s">
        <v>526</v>
      </c>
      <c r="C19" s="257"/>
      <c r="D19" s="254"/>
      <c r="E19" s="218">
        <v>0</v>
      </c>
      <c r="F19" s="218">
        <f t="shared" si="0"/>
        <v>0</v>
      </c>
    </row>
    <row r="20" spans="1:6" s="215" customFormat="1" ht="13" customHeight="1">
      <c r="A20" s="258"/>
      <c r="B20" s="256" t="s">
        <v>523</v>
      </c>
      <c r="C20" s="257"/>
      <c r="D20" s="254"/>
      <c r="E20" s="218">
        <v>0</v>
      </c>
      <c r="F20" s="218">
        <f t="shared" si="0"/>
        <v>0</v>
      </c>
    </row>
    <row r="21" spans="1:6" s="215" customFormat="1" ht="13" customHeight="1">
      <c r="A21" s="258"/>
      <c r="B21" s="256" t="s">
        <v>525</v>
      </c>
      <c r="C21" s="257" t="s">
        <v>102</v>
      </c>
      <c r="D21" s="254">
        <v>1</v>
      </c>
      <c r="E21" s="218">
        <v>0</v>
      </c>
      <c r="F21" s="218">
        <f t="shared" si="0"/>
        <v>0</v>
      </c>
    </row>
    <row r="22" spans="1:6" s="215" customFormat="1" ht="15" customHeight="1">
      <c r="A22" s="258"/>
      <c r="B22" s="259"/>
      <c r="C22" s="263"/>
      <c r="D22" s="263"/>
      <c r="E22" s="218">
        <v>0</v>
      </c>
      <c r="F22" s="218">
        <f t="shared" si="0"/>
        <v>0</v>
      </c>
    </row>
    <row r="23" spans="1:6" s="215" customFormat="1" ht="52.5" customHeight="1">
      <c r="A23" s="255">
        <f>COUNT($A$3:A21)+1</f>
        <v>6</v>
      </c>
      <c r="B23" s="256" t="s">
        <v>524</v>
      </c>
      <c r="C23" s="257"/>
      <c r="D23" s="254"/>
      <c r="E23" s="218">
        <v>0</v>
      </c>
      <c r="F23" s="218">
        <f t="shared" si="0"/>
        <v>0</v>
      </c>
    </row>
    <row r="24" spans="1:6" s="215" customFormat="1" ht="13" customHeight="1">
      <c r="A24" s="258"/>
      <c r="B24" s="256" t="s">
        <v>523</v>
      </c>
      <c r="C24" s="257"/>
      <c r="D24" s="254"/>
      <c r="E24" s="218">
        <v>0</v>
      </c>
      <c r="F24" s="218">
        <f t="shared" si="0"/>
        <v>0</v>
      </c>
    </row>
    <row r="25" spans="1:6" s="215" customFormat="1" ht="13" customHeight="1">
      <c r="A25" s="258"/>
      <c r="B25" s="256" t="s">
        <v>522</v>
      </c>
      <c r="C25" s="257" t="s">
        <v>102</v>
      </c>
      <c r="D25" s="254">
        <v>1</v>
      </c>
      <c r="E25" s="218">
        <v>0</v>
      </c>
      <c r="F25" s="218">
        <f t="shared" si="0"/>
        <v>0</v>
      </c>
    </row>
    <row r="26" spans="1:6" s="215" customFormat="1" ht="15" customHeight="1">
      <c r="A26" s="258"/>
      <c r="B26" s="259"/>
      <c r="C26" s="263"/>
      <c r="D26" s="263"/>
      <c r="E26" s="218">
        <v>0</v>
      </c>
      <c r="F26" s="218">
        <f t="shared" si="0"/>
        <v>0</v>
      </c>
    </row>
    <row r="27" spans="1:6" s="215" customFormat="1" ht="150.65" customHeight="1">
      <c r="A27" s="255">
        <f>COUNT($A$3:A24)+1</f>
        <v>7</v>
      </c>
      <c r="B27" s="256" t="s">
        <v>521</v>
      </c>
      <c r="C27" s="257"/>
      <c r="D27" s="254"/>
      <c r="E27" s="218">
        <v>0</v>
      </c>
      <c r="F27" s="218">
        <f t="shared" si="0"/>
        <v>0</v>
      </c>
    </row>
    <row r="28" spans="1:6" s="215" customFormat="1" ht="25">
      <c r="A28" s="258"/>
      <c r="B28" s="256" t="s">
        <v>520</v>
      </c>
      <c r="C28" s="260" t="s">
        <v>102</v>
      </c>
      <c r="D28" s="261">
        <v>1</v>
      </c>
      <c r="E28" s="218">
        <v>0</v>
      </c>
      <c r="F28" s="218">
        <f t="shared" si="0"/>
        <v>0</v>
      </c>
    </row>
    <row r="29" spans="1:6" s="215" customFormat="1" ht="15" customHeight="1">
      <c r="A29" s="258"/>
      <c r="B29" s="259"/>
      <c r="C29" s="263"/>
      <c r="D29" s="263"/>
      <c r="E29" s="218">
        <v>0</v>
      </c>
      <c r="F29" s="218">
        <f t="shared" si="0"/>
        <v>0</v>
      </c>
    </row>
    <row r="30" spans="1:6" s="215" customFormat="1" ht="82.15" customHeight="1">
      <c r="A30" s="255">
        <f>COUNT($A$3:A28)+1</f>
        <v>8</v>
      </c>
      <c r="B30" s="256" t="s">
        <v>519</v>
      </c>
      <c r="C30" s="257"/>
      <c r="D30" s="254"/>
      <c r="E30" s="218">
        <v>0</v>
      </c>
      <c r="F30" s="218">
        <f t="shared" si="0"/>
        <v>0</v>
      </c>
    </row>
    <row r="31" spans="1:6" s="215" customFormat="1" ht="27.65" customHeight="1">
      <c r="A31" s="255"/>
      <c r="B31" s="264" t="s">
        <v>518</v>
      </c>
      <c r="C31" s="257"/>
      <c r="D31" s="254"/>
      <c r="E31" s="218"/>
      <c r="F31" s="218"/>
    </row>
    <row r="32" spans="1:6" s="215" customFormat="1" ht="25">
      <c r="A32" s="258"/>
      <c r="B32" s="256" t="s">
        <v>517</v>
      </c>
      <c r="C32" s="260" t="s">
        <v>102</v>
      </c>
      <c r="D32" s="261">
        <v>5</v>
      </c>
      <c r="E32" s="218">
        <v>0</v>
      </c>
      <c r="F32" s="218">
        <f t="shared" ref="F32:F37" si="1">D32*E32</f>
        <v>0</v>
      </c>
    </row>
    <row r="33" spans="1:6" s="215" customFormat="1" ht="15" customHeight="1">
      <c r="A33" s="258"/>
      <c r="B33" s="259"/>
      <c r="C33" s="263"/>
      <c r="D33" s="263"/>
      <c r="E33" s="218">
        <v>0</v>
      </c>
      <c r="F33" s="218">
        <f t="shared" si="1"/>
        <v>0</v>
      </c>
    </row>
    <row r="34" spans="1:6" s="215" customFormat="1" ht="37.5">
      <c r="A34" s="255">
        <f>COUNT($A$3:A32)+1</f>
        <v>9</v>
      </c>
      <c r="B34" s="256" t="s">
        <v>516</v>
      </c>
      <c r="C34" s="257"/>
      <c r="D34" s="254"/>
      <c r="E34" s="218">
        <v>0</v>
      </c>
      <c r="F34" s="218">
        <f t="shared" si="1"/>
        <v>0</v>
      </c>
    </row>
    <row r="35" spans="1:6" s="215" customFormat="1" ht="13" customHeight="1">
      <c r="A35" s="258"/>
      <c r="B35" s="256" t="s">
        <v>515</v>
      </c>
      <c r="C35" s="263" t="s">
        <v>91</v>
      </c>
      <c r="D35" s="254">
        <v>10</v>
      </c>
      <c r="E35" s="218">
        <v>0</v>
      </c>
      <c r="F35" s="218">
        <f t="shared" si="1"/>
        <v>0</v>
      </c>
    </row>
    <row r="36" spans="1:6" s="220" customFormat="1" ht="15" customHeight="1">
      <c r="A36" s="265"/>
      <c r="B36" s="266"/>
      <c r="C36" s="267"/>
      <c r="D36" s="268"/>
      <c r="E36" s="218">
        <v>0</v>
      </c>
      <c r="F36" s="218">
        <f t="shared" si="1"/>
        <v>0</v>
      </c>
    </row>
    <row r="37" spans="1:6" s="220" customFormat="1" ht="175">
      <c r="A37" s="255">
        <f>COUNT($A$3:A35)+1</f>
        <v>10</v>
      </c>
      <c r="B37" s="269" t="s">
        <v>514</v>
      </c>
      <c r="C37" s="267"/>
      <c r="D37" s="270"/>
      <c r="E37" s="218">
        <v>0</v>
      </c>
      <c r="F37" s="218">
        <f t="shared" si="1"/>
        <v>0</v>
      </c>
    </row>
    <row r="38" spans="1:6" s="215" customFormat="1" ht="13" customHeight="1">
      <c r="A38" s="258"/>
      <c r="B38" s="271" t="s">
        <v>513</v>
      </c>
      <c r="C38" s="272"/>
      <c r="D38" s="273"/>
      <c r="E38" s="218">
        <v>0</v>
      </c>
      <c r="F38" s="222"/>
    </row>
    <row r="39" spans="1:6" s="220" customFormat="1" ht="15" customHeight="1">
      <c r="A39" s="274"/>
      <c r="B39" s="275" t="s">
        <v>512</v>
      </c>
      <c r="C39" s="272" t="s">
        <v>276</v>
      </c>
      <c r="D39" s="276">
        <v>10</v>
      </c>
      <c r="E39" s="218">
        <v>0</v>
      </c>
      <c r="F39" s="222">
        <f t="shared" ref="F39:F48" si="2">D39*E39</f>
        <v>0</v>
      </c>
    </row>
    <row r="40" spans="1:6" s="220" customFormat="1" ht="15" customHeight="1">
      <c r="A40" s="274"/>
      <c r="B40" s="275" t="s">
        <v>511</v>
      </c>
      <c r="C40" s="272" t="s">
        <v>276</v>
      </c>
      <c r="D40" s="276">
        <v>30</v>
      </c>
      <c r="E40" s="218">
        <v>0</v>
      </c>
      <c r="F40" s="222">
        <f t="shared" si="2"/>
        <v>0</v>
      </c>
    </row>
    <row r="41" spans="1:6" s="215" customFormat="1" ht="12.5">
      <c r="A41" s="258"/>
      <c r="B41" s="259"/>
      <c r="C41" s="277"/>
      <c r="D41" s="278"/>
      <c r="E41" s="218">
        <v>0</v>
      </c>
      <c r="F41" s="218">
        <f t="shared" si="2"/>
        <v>0</v>
      </c>
    </row>
    <row r="42" spans="1:6" s="215" customFormat="1" ht="37.5">
      <c r="A42" s="255">
        <f>COUNT($A$3:A40)+1</f>
        <v>11</v>
      </c>
      <c r="B42" s="64" t="s">
        <v>510</v>
      </c>
      <c r="C42" s="277"/>
      <c r="D42" s="278"/>
      <c r="E42" s="218">
        <v>0</v>
      </c>
      <c r="F42" s="218">
        <f t="shared" si="2"/>
        <v>0</v>
      </c>
    </row>
    <row r="43" spans="1:6" s="215" customFormat="1" ht="13" customHeight="1">
      <c r="A43" s="258"/>
      <c r="B43" s="256" t="s">
        <v>509</v>
      </c>
      <c r="C43" s="277" t="s">
        <v>91</v>
      </c>
      <c r="D43" s="278">
        <v>2</v>
      </c>
      <c r="E43" s="218">
        <v>0</v>
      </c>
      <c r="F43" s="218">
        <f t="shared" si="2"/>
        <v>0</v>
      </c>
    </row>
    <row r="44" spans="1:6" s="215" customFormat="1" ht="12.5">
      <c r="A44" s="258"/>
      <c r="B44" s="259"/>
      <c r="C44" s="277"/>
      <c r="D44" s="278"/>
      <c r="E44" s="218">
        <v>0</v>
      </c>
      <c r="F44" s="218">
        <f t="shared" si="2"/>
        <v>0</v>
      </c>
    </row>
    <row r="45" spans="1:6" s="215" customFormat="1" ht="82.9" customHeight="1">
      <c r="A45" s="255">
        <f>COUNT($A$3:A43)+1</f>
        <v>12</v>
      </c>
      <c r="B45" s="279" t="s">
        <v>508</v>
      </c>
      <c r="C45" s="277"/>
      <c r="D45" s="278"/>
      <c r="E45" s="218">
        <v>0</v>
      </c>
      <c r="F45" s="218">
        <f t="shared" si="2"/>
        <v>0</v>
      </c>
    </row>
    <row r="46" spans="1:6" s="215" customFormat="1" ht="13" customHeight="1">
      <c r="A46" s="258"/>
      <c r="B46" s="280" t="s">
        <v>507</v>
      </c>
      <c r="C46" s="257"/>
      <c r="D46" s="254"/>
      <c r="E46" s="218">
        <v>0</v>
      </c>
      <c r="F46" s="218">
        <f t="shared" si="2"/>
        <v>0</v>
      </c>
    </row>
    <row r="47" spans="1:6" s="215" customFormat="1" ht="12.5">
      <c r="A47" s="258"/>
      <c r="B47" s="259" t="s">
        <v>501</v>
      </c>
      <c r="C47" s="277" t="s">
        <v>91</v>
      </c>
      <c r="D47" s="278">
        <v>2</v>
      </c>
      <c r="E47" s="218">
        <v>0</v>
      </c>
      <c r="F47" s="218">
        <f t="shared" si="2"/>
        <v>0</v>
      </c>
    </row>
    <row r="48" spans="1:6" s="215" customFormat="1" ht="12.5">
      <c r="A48" s="258"/>
      <c r="B48" s="259" t="s">
        <v>498</v>
      </c>
      <c r="C48" s="277" t="s">
        <v>91</v>
      </c>
      <c r="D48" s="278">
        <v>4</v>
      </c>
      <c r="E48" s="218">
        <v>0</v>
      </c>
      <c r="F48" s="218">
        <f t="shared" si="2"/>
        <v>0</v>
      </c>
    </row>
    <row r="49" spans="1:6" s="215" customFormat="1" ht="15" customHeight="1">
      <c r="A49" s="258"/>
      <c r="B49" s="281"/>
      <c r="C49" s="257"/>
      <c r="D49" s="282"/>
      <c r="E49" s="218">
        <v>0</v>
      </c>
      <c r="F49" s="218"/>
    </row>
    <row r="50" spans="1:6" s="220" customFormat="1" ht="53.25" customHeight="1">
      <c r="A50" s="255">
        <f>COUNT($A$3:A47)+1</f>
        <v>13</v>
      </c>
      <c r="B50" s="283" t="s">
        <v>506</v>
      </c>
      <c r="C50" s="276"/>
      <c r="D50" s="284"/>
      <c r="E50" s="218">
        <v>0</v>
      </c>
      <c r="F50" s="218"/>
    </row>
    <row r="51" spans="1:6" s="215" customFormat="1" ht="13" customHeight="1">
      <c r="A51" s="258"/>
      <c r="B51" s="285" t="s">
        <v>505</v>
      </c>
      <c r="C51" s="257"/>
      <c r="D51" s="282"/>
      <c r="E51" s="218">
        <v>0</v>
      </c>
      <c r="F51" s="218"/>
    </row>
    <row r="52" spans="1:6" s="220" customFormat="1" ht="14.15" customHeight="1">
      <c r="A52" s="274"/>
      <c r="B52" s="275" t="s">
        <v>504</v>
      </c>
      <c r="C52" s="272" t="s">
        <v>91</v>
      </c>
      <c r="D52" s="273">
        <v>2</v>
      </c>
      <c r="E52" s="218">
        <v>0</v>
      </c>
      <c r="F52" s="218">
        <f t="shared" ref="F52:F70" si="3">D52*E52</f>
        <v>0</v>
      </c>
    </row>
    <row r="53" spans="1:6" s="215" customFormat="1" ht="12.5">
      <c r="A53" s="258"/>
      <c r="B53" s="259"/>
      <c r="C53" s="277"/>
      <c r="D53" s="278"/>
      <c r="E53" s="218">
        <v>0</v>
      </c>
      <c r="F53" s="218">
        <f t="shared" si="3"/>
        <v>0</v>
      </c>
    </row>
    <row r="54" spans="1:6" s="215" customFormat="1" ht="62.5">
      <c r="A54" s="255">
        <f>COUNT($A$3:A52)+1</f>
        <v>14</v>
      </c>
      <c r="B54" s="279" t="s">
        <v>503</v>
      </c>
      <c r="C54" s="277"/>
      <c r="D54" s="278"/>
      <c r="E54" s="218">
        <v>0</v>
      </c>
      <c r="F54" s="218">
        <f t="shared" si="3"/>
        <v>0</v>
      </c>
    </row>
    <row r="55" spans="1:6" s="215" customFormat="1" ht="13" customHeight="1">
      <c r="A55" s="258"/>
      <c r="B55" s="280" t="s">
        <v>502</v>
      </c>
      <c r="C55" s="257"/>
      <c r="D55" s="254"/>
      <c r="E55" s="218">
        <v>0</v>
      </c>
      <c r="F55" s="218">
        <f t="shared" si="3"/>
        <v>0</v>
      </c>
    </row>
    <row r="56" spans="1:6" s="215" customFormat="1" ht="12.5">
      <c r="A56" s="258"/>
      <c r="B56" s="259" t="s">
        <v>501</v>
      </c>
      <c r="C56" s="277" t="s">
        <v>91</v>
      </c>
      <c r="D56" s="278">
        <v>1</v>
      </c>
      <c r="E56" s="218">
        <v>0</v>
      </c>
      <c r="F56" s="218">
        <f t="shared" si="3"/>
        <v>0</v>
      </c>
    </row>
    <row r="57" spans="1:6" s="215" customFormat="1" ht="12.5">
      <c r="A57" s="258"/>
      <c r="B57" s="259"/>
      <c r="C57" s="277"/>
      <c r="D57" s="278"/>
      <c r="E57" s="218">
        <v>0</v>
      </c>
      <c r="F57" s="218">
        <f t="shared" si="3"/>
        <v>0</v>
      </c>
    </row>
    <row r="58" spans="1:6" s="215" customFormat="1" ht="68.5" customHeight="1">
      <c r="A58" s="255">
        <f>COUNT($A$3:A56)+1</f>
        <v>15</v>
      </c>
      <c r="B58" s="283" t="s">
        <v>500</v>
      </c>
      <c r="C58" s="277"/>
      <c r="D58" s="278"/>
      <c r="E58" s="218">
        <v>0</v>
      </c>
      <c r="F58" s="218">
        <f t="shared" si="3"/>
        <v>0</v>
      </c>
    </row>
    <row r="59" spans="1:6" s="215" customFormat="1" ht="13" customHeight="1">
      <c r="A59" s="258"/>
      <c r="B59" s="285" t="s">
        <v>499</v>
      </c>
      <c r="C59" s="257"/>
      <c r="D59" s="254"/>
      <c r="E59" s="218">
        <v>0</v>
      </c>
      <c r="F59" s="218">
        <f t="shared" si="3"/>
        <v>0</v>
      </c>
    </row>
    <row r="60" spans="1:6" s="215" customFormat="1" ht="12.5">
      <c r="A60" s="258"/>
      <c r="B60" s="259" t="s">
        <v>498</v>
      </c>
      <c r="C60" s="277" t="s">
        <v>91</v>
      </c>
      <c r="D60" s="278">
        <v>1</v>
      </c>
      <c r="E60" s="218">
        <v>0</v>
      </c>
      <c r="F60" s="218">
        <f t="shared" si="3"/>
        <v>0</v>
      </c>
    </row>
    <row r="61" spans="1:6" s="215" customFormat="1" ht="12.5">
      <c r="A61" s="258"/>
      <c r="B61" s="259"/>
      <c r="C61" s="277"/>
      <c r="D61" s="278"/>
      <c r="E61" s="218">
        <v>0</v>
      </c>
      <c r="F61" s="218">
        <f t="shared" si="3"/>
        <v>0</v>
      </c>
    </row>
    <row r="62" spans="1:6" s="215" customFormat="1" ht="65.25" customHeight="1">
      <c r="A62" s="255">
        <f>COUNT($A$3:A60)+1</f>
        <v>16</v>
      </c>
      <c r="B62" s="283" t="s">
        <v>496</v>
      </c>
      <c r="C62" s="277"/>
      <c r="D62" s="278"/>
      <c r="E62" s="218">
        <v>0</v>
      </c>
      <c r="F62" s="218">
        <f t="shared" si="3"/>
        <v>0</v>
      </c>
    </row>
    <row r="63" spans="1:6" s="215" customFormat="1" ht="13" customHeight="1">
      <c r="A63" s="258"/>
      <c r="B63" s="285" t="s">
        <v>495</v>
      </c>
      <c r="C63" s="257"/>
      <c r="D63" s="254"/>
      <c r="E63" s="218">
        <v>0</v>
      </c>
      <c r="F63" s="218">
        <f t="shared" si="3"/>
        <v>0</v>
      </c>
    </row>
    <row r="64" spans="1:6" s="215" customFormat="1" ht="12.5">
      <c r="A64" s="258"/>
      <c r="B64" s="281" t="s">
        <v>497</v>
      </c>
      <c r="C64" s="277" t="s">
        <v>91</v>
      </c>
      <c r="D64" s="278">
        <v>2</v>
      </c>
      <c r="E64" s="218">
        <v>0</v>
      </c>
      <c r="F64" s="218">
        <f t="shared" si="3"/>
        <v>0</v>
      </c>
    </row>
    <row r="65" spans="1:6" s="215" customFormat="1" ht="12.5">
      <c r="A65" s="258"/>
      <c r="B65" s="259"/>
      <c r="C65" s="277"/>
      <c r="D65" s="278"/>
      <c r="E65" s="218">
        <v>0</v>
      </c>
      <c r="F65" s="218">
        <f t="shared" si="3"/>
        <v>0</v>
      </c>
    </row>
    <row r="66" spans="1:6" s="215" customFormat="1" ht="65.25" customHeight="1">
      <c r="A66" s="255">
        <f>COUNT($A$3:A64)+1</f>
        <v>17</v>
      </c>
      <c r="B66" s="283" t="s">
        <v>496</v>
      </c>
      <c r="C66" s="277"/>
      <c r="D66" s="278"/>
      <c r="E66" s="218">
        <v>0</v>
      </c>
      <c r="F66" s="218">
        <f t="shared" si="3"/>
        <v>0</v>
      </c>
    </row>
    <row r="67" spans="1:6" s="215" customFormat="1" ht="13" customHeight="1">
      <c r="A67" s="258"/>
      <c r="B67" s="285" t="s">
        <v>495</v>
      </c>
      <c r="C67" s="257"/>
      <c r="D67" s="254"/>
      <c r="E67" s="218">
        <v>0</v>
      </c>
      <c r="F67" s="218">
        <f t="shared" si="3"/>
        <v>0</v>
      </c>
    </row>
    <row r="68" spans="1:6" s="215" customFormat="1" ht="12.5">
      <c r="A68" s="258"/>
      <c r="B68" s="281" t="s">
        <v>494</v>
      </c>
      <c r="C68" s="277" t="s">
        <v>91</v>
      </c>
      <c r="D68" s="278">
        <v>2</v>
      </c>
      <c r="E68" s="218">
        <v>0</v>
      </c>
      <c r="F68" s="218">
        <f t="shared" si="3"/>
        <v>0</v>
      </c>
    </row>
    <row r="69" spans="1:6" s="223" customFormat="1" ht="12.5">
      <c r="A69" s="258"/>
      <c r="B69" s="64"/>
      <c r="C69" s="263"/>
      <c r="D69" s="286"/>
      <c r="E69" s="218">
        <v>0</v>
      </c>
      <c r="F69" s="218">
        <f t="shared" si="3"/>
        <v>0</v>
      </c>
    </row>
    <row r="70" spans="1:6" s="220" customFormat="1" ht="253.15" customHeight="1">
      <c r="A70" s="255">
        <f>COUNT($A$3:A68)+1</f>
        <v>18</v>
      </c>
      <c r="B70" s="287" t="s">
        <v>493</v>
      </c>
      <c r="C70" s="267"/>
      <c r="D70" s="288"/>
      <c r="E70" s="218">
        <v>0</v>
      </c>
      <c r="F70" s="218">
        <f t="shared" si="3"/>
        <v>0</v>
      </c>
    </row>
    <row r="71" spans="1:6" s="220" customFormat="1" ht="81" customHeight="1">
      <c r="A71" s="265"/>
      <c r="B71" s="287" t="s">
        <v>492</v>
      </c>
      <c r="C71" s="267"/>
      <c r="D71" s="288"/>
      <c r="E71" s="218">
        <v>0</v>
      </c>
      <c r="F71" s="218"/>
    </row>
    <row r="72" spans="1:6" s="215" customFormat="1" ht="12.5">
      <c r="A72" s="258"/>
      <c r="B72" s="285" t="s">
        <v>491</v>
      </c>
      <c r="C72" s="272" t="s">
        <v>91</v>
      </c>
      <c r="D72" s="273">
        <v>1</v>
      </c>
      <c r="E72" s="218">
        <v>0</v>
      </c>
      <c r="F72" s="224">
        <f>D72*E72</f>
        <v>0</v>
      </c>
    </row>
    <row r="73" spans="1:6" s="223" customFormat="1" ht="12.5">
      <c r="A73" s="258"/>
      <c r="B73" s="64"/>
      <c r="C73" s="263"/>
      <c r="D73" s="286"/>
      <c r="E73" s="218">
        <v>0</v>
      </c>
      <c r="F73" s="218">
        <f>D73*E73</f>
        <v>0</v>
      </c>
    </row>
    <row r="74" spans="1:6" s="220" customFormat="1" ht="108.65" customHeight="1">
      <c r="A74" s="255">
        <f>COUNT($A$3:A72)+1</f>
        <v>19</v>
      </c>
      <c r="B74" s="287" t="s">
        <v>490</v>
      </c>
      <c r="C74" s="267"/>
      <c r="D74" s="288"/>
      <c r="E74" s="218">
        <v>0</v>
      </c>
      <c r="F74" s="218">
        <f>D74*E74</f>
        <v>0</v>
      </c>
    </row>
    <row r="75" spans="1:6" s="215" customFormat="1" ht="12.5">
      <c r="A75" s="258"/>
      <c r="B75" s="285" t="s">
        <v>489</v>
      </c>
      <c r="C75" s="272"/>
      <c r="D75" s="273"/>
      <c r="E75" s="218"/>
      <c r="F75" s="224"/>
    </row>
    <row r="76" spans="1:6" s="215" customFormat="1" ht="12.5">
      <c r="A76" s="258"/>
      <c r="B76" s="285" t="s">
        <v>488</v>
      </c>
      <c r="C76" s="272" t="s">
        <v>91</v>
      </c>
      <c r="D76" s="273">
        <v>1</v>
      </c>
      <c r="E76" s="218">
        <v>0</v>
      </c>
      <c r="F76" s="224">
        <f t="shared" ref="F76:F83" si="4">D76*E76</f>
        <v>0</v>
      </c>
    </row>
    <row r="77" spans="1:6" s="215" customFormat="1" ht="12.5">
      <c r="A77" s="258"/>
      <c r="B77" s="285" t="s">
        <v>487</v>
      </c>
      <c r="C77" s="272" t="s">
        <v>91</v>
      </c>
      <c r="D77" s="273">
        <v>1</v>
      </c>
      <c r="E77" s="218">
        <v>0</v>
      </c>
      <c r="F77" s="224">
        <f t="shared" si="4"/>
        <v>0</v>
      </c>
    </row>
    <row r="78" spans="1:6" s="223" customFormat="1" ht="12.5">
      <c r="A78" s="258"/>
      <c r="B78" s="64"/>
      <c r="C78" s="263"/>
      <c r="D78" s="286"/>
      <c r="E78" s="218">
        <v>0</v>
      </c>
      <c r="F78" s="218">
        <f t="shared" si="4"/>
        <v>0</v>
      </c>
    </row>
    <row r="79" spans="1:6" s="220" customFormat="1" ht="29.5" customHeight="1">
      <c r="A79" s="255" t="s">
        <v>486</v>
      </c>
      <c r="B79" s="289" t="s">
        <v>485</v>
      </c>
      <c r="C79" s="267"/>
      <c r="D79" s="288"/>
      <c r="E79" s="218">
        <v>0</v>
      </c>
      <c r="F79" s="218">
        <f t="shared" si="4"/>
        <v>0</v>
      </c>
    </row>
    <row r="80" spans="1:6" s="215" customFormat="1" ht="12.5">
      <c r="A80" s="258"/>
      <c r="B80" s="285" t="s">
        <v>482</v>
      </c>
      <c r="C80" s="267" t="s">
        <v>91</v>
      </c>
      <c r="D80" s="288">
        <v>1</v>
      </c>
      <c r="E80" s="218">
        <v>0</v>
      </c>
      <c r="F80" s="218">
        <f t="shared" si="4"/>
        <v>0</v>
      </c>
    </row>
    <row r="81" spans="1:13" s="223" customFormat="1" ht="12.5">
      <c r="A81" s="258"/>
      <c r="B81" s="290"/>
      <c r="C81" s="263"/>
      <c r="D81" s="286"/>
      <c r="E81" s="218">
        <v>0</v>
      </c>
      <c r="F81" s="217">
        <f t="shared" si="4"/>
        <v>0</v>
      </c>
    </row>
    <row r="82" spans="1:13" s="220" customFormat="1" ht="37.5">
      <c r="A82" s="255" t="s">
        <v>484</v>
      </c>
      <c r="B82" s="287" t="s">
        <v>483</v>
      </c>
      <c r="C82" s="272"/>
      <c r="D82" s="273"/>
      <c r="E82" s="218">
        <v>0</v>
      </c>
      <c r="F82" s="217">
        <f t="shared" si="4"/>
        <v>0</v>
      </c>
    </row>
    <row r="83" spans="1:13" s="215" customFormat="1" ht="12.5">
      <c r="A83" s="258"/>
      <c r="B83" s="285" t="s">
        <v>482</v>
      </c>
      <c r="C83" s="272" t="s">
        <v>91</v>
      </c>
      <c r="D83" s="273">
        <v>1</v>
      </c>
      <c r="E83" s="218">
        <v>0</v>
      </c>
      <c r="F83" s="217">
        <f t="shared" si="4"/>
        <v>0</v>
      </c>
    </row>
    <row r="84" spans="1:13" s="220" customFormat="1" ht="12.5">
      <c r="A84" s="274"/>
      <c r="B84" s="283"/>
      <c r="C84" s="272"/>
      <c r="D84" s="273"/>
      <c r="E84" s="218">
        <v>0</v>
      </c>
      <c r="F84" s="225"/>
    </row>
    <row r="85" spans="1:13" s="220" customFormat="1" ht="50">
      <c r="A85" s="255" t="s">
        <v>481</v>
      </c>
      <c r="B85" s="283" t="s">
        <v>480</v>
      </c>
      <c r="C85" s="276"/>
      <c r="D85" s="276"/>
      <c r="E85" s="218">
        <v>0</v>
      </c>
      <c r="F85" s="224">
        <f>D85*E85</f>
        <v>0</v>
      </c>
    </row>
    <row r="86" spans="1:13" s="215" customFormat="1" ht="15" customHeight="1">
      <c r="A86" s="258"/>
      <c r="B86" s="283" t="s">
        <v>479</v>
      </c>
      <c r="C86" s="272" t="s">
        <v>91</v>
      </c>
      <c r="D86" s="273">
        <v>1</v>
      </c>
      <c r="E86" s="218">
        <v>0</v>
      </c>
      <c r="F86" s="224">
        <f>D86*E86</f>
        <v>0</v>
      </c>
    </row>
    <row r="87" spans="1:13" s="223" customFormat="1" ht="12.5">
      <c r="A87" s="258"/>
      <c r="B87" s="290"/>
      <c r="C87" s="263"/>
      <c r="D87" s="286"/>
      <c r="E87" s="218">
        <v>0</v>
      </c>
      <c r="F87" s="224"/>
    </row>
    <row r="88" spans="1:13" s="220" customFormat="1" ht="82.15" customHeight="1">
      <c r="A88" s="255" t="s">
        <v>478</v>
      </c>
      <c r="B88" s="283" t="s">
        <v>477</v>
      </c>
      <c r="C88" s="272"/>
      <c r="D88" s="273"/>
      <c r="E88" s="218">
        <v>0</v>
      </c>
      <c r="F88" s="224">
        <f>D88*E88</f>
        <v>0</v>
      </c>
    </row>
    <row r="89" spans="1:13" s="219" customFormat="1" ht="13" customHeight="1">
      <c r="A89" s="262"/>
      <c r="B89" s="285" t="s">
        <v>476</v>
      </c>
      <c r="C89" s="272" t="s">
        <v>276</v>
      </c>
      <c r="D89" s="273">
        <v>15</v>
      </c>
      <c r="E89" s="218">
        <v>0</v>
      </c>
      <c r="F89" s="224">
        <f>D89*E89</f>
        <v>0</v>
      </c>
    </row>
    <row r="90" spans="1:13" s="219" customFormat="1" ht="13" customHeight="1">
      <c r="A90" s="262"/>
      <c r="B90" s="285" t="s">
        <v>475</v>
      </c>
      <c r="C90" s="272" t="s">
        <v>276</v>
      </c>
      <c r="D90" s="273">
        <v>15</v>
      </c>
      <c r="E90" s="218">
        <v>0</v>
      </c>
      <c r="F90" s="224">
        <f>D90*E90</f>
        <v>0</v>
      </c>
    </row>
    <row r="91" spans="1:13" s="215" customFormat="1" ht="15" customHeight="1">
      <c r="A91" s="258"/>
      <c r="B91" s="291"/>
      <c r="C91" s="257"/>
      <c r="D91" s="282"/>
      <c r="E91" s="218">
        <v>0</v>
      </c>
      <c r="F91" s="226"/>
      <c r="G91" s="227"/>
      <c r="H91" s="228"/>
      <c r="J91" s="227"/>
      <c r="K91" s="224"/>
    </row>
    <row r="92" spans="1:13" s="220" customFormat="1" ht="25">
      <c r="A92" s="255" t="s">
        <v>474</v>
      </c>
      <c r="B92" s="283" t="s">
        <v>473</v>
      </c>
      <c r="C92" s="292"/>
      <c r="D92" s="276"/>
      <c r="E92" s="218">
        <v>0</v>
      </c>
      <c r="G92" s="227"/>
      <c r="H92" s="228"/>
      <c r="I92" s="225"/>
      <c r="J92" s="227"/>
      <c r="K92" s="224"/>
    </row>
    <row r="93" spans="1:13" s="231" customFormat="1" ht="13">
      <c r="A93" s="293"/>
      <c r="B93" s="294" t="s">
        <v>472</v>
      </c>
      <c r="C93" s="295"/>
      <c r="D93" s="296"/>
      <c r="E93" s="218">
        <v>0</v>
      </c>
      <c r="F93" s="226"/>
      <c r="G93" s="227"/>
      <c r="H93" s="63"/>
      <c r="I93" s="229"/>
      <c r="J93" s="227"/>
      <c r="K93" s="224"/>
      <c r="L93" s="230"/>
      <c r="M93" s="230"/>
    </row>
    <row r="94" spans="1:13" s="233" customFormat="1" ht="12.75" customHeight="1">
      <c r="A94" s="297"/>
      <c r="B94" s="275" t="s">
        <v>471</v>
      </c>
      <c r="C94" s="298" t="s">
        <v>276</v>
      </c>
      <c r="D94" s="299">
        <v>15</v>
      </c>
      <c r="E94" s="218">
        <v>0</v>
      </c>
      <c r="F94" s="224">
        <f>D94*E94</f>
        <v>0</v>
      </c>
      <c r="G94" s="227"/>
      <c r="H94" s="228"/>
      <c r="I94" s="232"/>
      <c r="J94" s="227"/>
      <c r="K94" s="224"/>
    </row>
    <row r="95" spans="1:13" s="223" customFormat="1" ht="12.5">
      <c r="A95" s="258"/>
      <c r="B95" s="290"/>
      <c r="C95" s="263"/>
      <c r="D95" s="286"/>
      <c r="E95" s="218">
        <v>0</v>
      </c>
      <c r="F95" s="224"/>
    </row>
    <row r="96" spans="1:13" s="220" customFormat="1" ht="37.5">
      <c r="A96" s="255" t="s">
        <v>470</v>
      </c>
      <c r="B96" s="283" t="s">
        <v>469</v>
      </c>
      <c r="C96" s="272" t="s">
        <v>276</v>
      </c>
      <c r="D96" s="273">
        <v>15</v>
      </c>
      <c r="E96" s="218">
        <v>0</v>
      </c>
      <c r="F96" s="224">
        <f>D96*E96</f>
        <v>0</v>
      </c>
    </row>
    <row r="97" spans="1:6" s="215" customFormat="1" ht="13" customHeight="1">
      <c r="A97" s="258"/>
      <c r="B97" s="271"/>
      <c r="C97" s="260"/>
      <c r="D97" s="254"/>
      <c r="E97" s="218">
        <v>0</v>
      </c>
      <c r="F97" s="224"/>
    </row>
    <row r="98" spans="1:6" s="220" customFormat="1" ht="54" customHeight="1">
      <c r="A98" s="255" t="s">
        <v>468</v>
      </c>
      <c r="B98" s="287" t="s">
        <v>467</v>
      </c>
      <c r="C98" s="272" t="s">
        <v>91</v>
      </c>
      <c r="D98" s="273">
        <v>1</v>
      </c>
      <c r="E98" s="218">
        <v>0</v>
      </c>
      <c r="F98" s="224">
        <f t="shared" ref="F98:F115" si="5">D98*E98</f>
        <v>0</v>
      </c>
    </row>
    <row r="99" spans="1:6" s="223" customFormat="1" ht="12.5">
      <c r="A99" s="258"/>
      <c r="B99" s="290"/>
      <c r="C99" s="263"/>
      <c r="D99" s="286"/>
      <c r="E99" s="218">
        <v>0</v>
      </c>
      <c r="F99" s="224">
        <f t="shared" si="5"/>
        <v>0</v>
      </c>
    </row>
    <row r="100" spans="1:6" s="220" customFormat="1" ht="62.5">
      <c r="A100" s="255" t="s">
        <v>466</v>
      </c>
      <c r="B100" s="287" t="s">
        <v>465</v>
      </c>
      <c r="C100" s="272" t="s">
        <v>91</v>
      </c>
      <c r="D100" s="273">
        <v>1</v>
      </c>
      <c r="E100" s="218">
        <v>0</v>
      </c>
      <c r="F100" s="224">
        <f t="shared" si="5"/>
        <v>0</v>
      </c>
    </row>
    <row r="101" spans="1:6" s="223" customFormat="1" ht="12.5">
      <c r="A101" s="258"/>
      <c r="B101" s="290"/>
      <c r="C101" s="263"/>
      <c r="D101" s="286"/>
      <c r="E101" s="218">
        <v>0</v>
      </c>
      <c r="F101" s="224">
        <f t="shared" si="5"/>
        <v>0</v>
      </c>
    </row>
    <row r="102" spans="1:6" s="220" customFormat="1" ht="37.5">
      <c r="A102" s="255" t="s">
        <v>464</v>
      </c>
      <c r="B102" s="287" t="s">
        <v>463</v>
      </c>
      <c r="C102" s="272" t="s">
        <v>91</v>
      </c>
      <c r="D102" s="273">
        <v>1</v>
      </c>
      <c r="E102" s="218">
        <v>0</v>
      </c>
      <c r="F102" s="224">
        <f t="shared" si="5"/>
        <v>0</v>
      </c>
    </row>
    <row r="103" spans="1:6" s="223" customFormat="1" ht="12.5">
      <c r="A103" s="258"/>
      <c r="B103" s="290"/>
      <c r="C103" s="263"/>
      <c r="D103" s="286"/>
      <c r="E103" s="218">
        <v>0</v>
      </c>
      <c r="F103" s="224">
        <f t="shared" si="5"/>
        <v>0</v>
      </c>
    </row>
    <row r="104" spans="1:6" s="220" customFormat="1" ht="56.5" customHeight="1">
      <c r="A104" s="255" t="s">
        <v>462</v>
      </c>
      <c r="B104" s="283" t="s">
        <v>461</v>
      </c>
      <c r="C104" s="272" t="s">
        <v>91</v>
      </c>
      <c r="D104" s="273">
        <v>1</v>
      </c>
      <c r="E104" s="218">
        <v>0</v>
      </c>
      <c r="F104" s="224">
        <f t="shared" si="5"/>
        <v>0</v>
      </c>
    </row>
    <row r="105" spans="1:6" s="215" customFormat="1" ht="12.5">
      <c r="A105" s="258"/>
      <c r="B105" s="283"/>
      <c r="C105" s="263"/>
      <c r="D105" s="263"/>
      <c r="E105" s="218">
        <v>0</v>
      </c>
      <c r="F105" s="222">
        <f t="shared" si="5"/>
        <v>0</v>
      </c>
    </row>
    <row r="106" spans="1:6" s="215" customFormat="1" ht="50">
      <c r="A106" s="255" t="s">
        <v>460</v>
      </c>
      <c r="B106" s="259" t="s">
        <v>459</v>
      </c>
      <c r="C106" s="260" t="s">
        <v>147</v>
      </c>
      <c r="D106" s="263">
        <v>10</v>
      </c>
      <c r="E106" s="218">
        <v>0</v>
      </c>
      <c r="F106" s="224">
        <f t="shared" si="5"/>
        <v>0</v>
      </c>
    </row>
    <row r="107" spans="1:6" s="215" customFormat="1" ht="12.5">
      <c r="A107" s="258"/>
      <c r="B107" s="259"/>
      <c r="C107" s="263"/>
      <c r="D107" s="263"/>
      <c r="E107" s="218">
        <v>0</v>
      </c>
      <c r="F107" s="222">
        <f t="shared" si="5"/>
        <v>0</v>
      </c>
    </row>
    <row r="108" spans="1:6" s="215" customFormat="1" ht="25">
      <c r="A108" s="255" t="s">
        <v>458</v>
      </c>
      <c r="B108" s="259" t="s">
        <v>457</v>
      </c>
      <c r="C108" s="260" t="s">
        <v>91</v>
      </c>
      <c r="D108" s="263">
        <v>1</v>
      </c>
      <c r="E108" s="218">
        <v>0</v>
      </c>
      <c r="F108" s="224">
        <f t="shared" si="5"/>
        <v>0</v>
      </c>
    </row>
    <row r="109" spans="1:6" s="215" customFormat="1" ht="12.5">
      <c r="A109" s="258"/>
      <c r="B109" s="259"/>
      <c r="C109" s="263"/>
      <c r="D109" s="263"/>
      <c r="E109" s="218">
        <v>0</v>
      </c>
      <c r="F109" s="222">
        <f t="shared" si="5"/>
        <v>0</v>
      </c>
    </row>
    <row r="110" spans="1:6" s="215" customFormat="1" ht="37.5">
      <c r="A110" s="255" t="s">
        <v>456</v>
      </c>
      <c r="B110" s="259" t="s">
        <v>455</v>
      </c>
      <c r="C110" s="260" t="s">
        <v>91</v>
      </c>
      <c r="D110" s="263">
        <v>1</v>
      </c>
      <c r="E110" s="218">
        <v>0</v>
      </c>
      <c r="F110" s="224">
        <f t="shared" si="5"/>
        <v>0</v>
      </c>
    </row>
    <row r="111" spans="1:6" s="215" customFormat="1" ht="12.5">
      <c r="A111" s="258"/>
      <c r="B111" s="259"/>
      <c r="C111" s="277"/>
      <c r="D111" s="278"/>
      <c r="E111" s="218">
        <v>0</v>
      </c>
      <c r="F111" s="224">
        <f t="shared" si="5"/>
        <v>0</v>
      </c>
    </row>
    <row r="112" spans="1:6" s="215" customFormat="1" ht="37.5">
      <c r="A112" s="255" t="s">
        <v>454</v>
      </c>
      <c r="B112" s="259" t="s">
        <v>453</v>
      </c>
      <c r="C112" s="260" t="s">
        <v>91</v>
      </c>
      <c r="D112" s="263">
        <v>1</v>
      </c>
      <c r="E112" s="218">
        <v>0</v>
      </c>
      <c r="F112" s="224">
        <f t="shared" si="5"/>
        <v>0</v>
      </c>
    </row>
    <row r="113" spans="1:6" s="215" customFormat="1" ht="12.5">
      <c r="A113" s="258"/>
      <c r="B113" s="259"/>
      <c r="C113" s="263"/>
      <c r="D113" s="263"/>
      <c r="E113" s="218">
        <v>0</v>
      </c>
      <c r="F113" s="222">
        <f t="shared" si="5"/>
        <v>0</v>
      </c>
    </row>
    <row r="114" spans="1:6" s="215" customFormat="1" ht="12.5">
      <c r="A114" s="255" t="s">
        <v>452</v>
      </c>
      <c r="B114" s="259" t="s">
        <v>451</v>
      </c>
      <c r="C114" s="260" t="s">
        <v>91</v>
      </c>
      <c r="D114" s="263">
        <v>1</v>
      </c>
      <c r="E114" s="218">
        <v>0</v>
      </c>
      <c r="F114" s="224">
        <f t="shared" si="5"/>
        <v>0</v>
      </c>
    </row>
    <row r="115" spans="1:6" s="223" customFormat="1" ht="12.5">
      <c r="A115" s="258"/>
      <c r="B115" s="290"/>
      <c r="C115" s="263"/>
      <c r="D115" s="263"/>
      <c r="E115" s="234"/>
      <c r="F115" s="222">
        <f t="shared" si="5"/>
        <v>0</v>
      </c>
    </row>
    <row r="116" spans="1:6" s="223" customFormat="1" ht="12.5">
      <c r="A116" s="255" t="s">
        <v>450</v>
      </c>
      <c r="B116" s="283" t="s">
        <v>449</v>
      </c>
      <c r="C116" s="300" t="s">
        <v>249</v>
      </c>
      <c r="D116" s="301">
        <v>5</v>
      </c>
      <c r="E116" s="234">
        <f>SUM(F6:F114)</f>
        <v>0</v>
      </c>
      <c r="F116" s="222">
        <f>D116*(E116/100)</f>
        <v>0</v>
      </c>
    </row>
    <row r="117" spans="1:6" s="223" customFormat="1" ht="12.5">
      <c r="A117" s="258"/>
      <c r="B117" s="290"/>
      <c r="C117" s="302"/>
      <c r="D117" s="263"/>
      <c r="E117" s="235"/>
      <c r="F117" s="236">
        <f>D117*E117</f>
        <v>0</v>
      </c>
    </row>
    <row r="118" spans="1:6" s="223" customFormat="1" ht="25">
      <c r="A118" s="255" t="s">
        <v>448</v>
      </c>
      <c r="B118" s="283" t="s">
        <v>447</v>
      </c>
      <c r="C118" s="300" t="s">
        <v>249</v>
      </c>
      <c r="D118" s="301">
        <v>3</v>
      </c>
      <c r="E118" s="235">
        <f>SUM(F6:F114)</f>
        <v>0</v>
      </c>
      <c r="F118" s="236">
        <f>D118*(E118/100)</f>
        <v>0</v>
      </c>
    </row>
    <row r="119" spans="1:6" s="223" customFormat="1" ht="12.5">
      <c r="A119" s="258"/>
      <c r="B119" s="290"/>
      <c r="C119" s="302"/>
      <c r="D119" s="263"/>
      <c r="E119" s="235"/>
      <c r="F119" s="236">
        <f>D119*E119</f>
        <v>0</v>
      </c>
    </row>
    <row r="120" spans="1:6" s="223" customFormat="1" ht="25">
      <c r="A120" s="255" t="s">
        <v>446</v>
      </c>
      <c r="B120" s="283" t="s">
        <v>445</v>
      </c>
      <c r="C120" s="300" t="s">
        <v>249</v>
      </c>
      <c r="D120" s="301">
        <v>2</v>
      </c>
      <c r="E120" s="235">
        <f>SUM(F7:F114)</f>
        <v>0</v>
      </c>
      <c r="F120" s="236">
        <f>D120*(E120/100)</f>
        <v>0</v>
      </c>
    </row>
    <row r="121" spans="1:6" s="215" customFormat="1" ht="13">
      <c r="A121" s="303"/>
      <c r="B121" s="304"/>
      <c r="C121" s="305"/>
      <c r="D121" s="306"/>
      <c r="E121" s="237"/>
      <c r="F121" s="237"/>
    </row>
    <row r="122" spans="1:6" s="215" customFormat="1" ht="15" customHeight="1">
      <c r="A122" s="307"/>
      <c r="B122" s="308" t="s">
        <v>444</v>
      </c>
      <c r="C122" s="309"/>
      <c r="D122" s="310"/>
      <c r="E122" s="238"/>
      <c r="F122" s="239">
        <f>SUM(F7:F121)</f>
        <v>0</v>
      </c>
    </row>
    <row r="123" spans="1:6" s="215" customFormat="1" ht="13">
      <c r="A123" s="251"/>
      <c r="B123" s="252"/>
      <c r="C123" s="253"/>
      <c r="D123" s="254"/>
    </row>
  </sheetData>
  <sheetProtection algorithmName="SHA-512" hashValue="SRKk7ZxFanBS+/ivakhOfb/9giRBl01H1C2LbPEfncdGhfeYRLNDe/Hr1gU4fm2QnHXQ7RRGWum6YqsBfio2Kg==" saltValue="/0578E2+fTH9C6HZmOwGUQ==" spinCount="100000" sheet="1" objects="1" scenarios="1"/>
  <pageMargins left="0.98425196850393704" right="0.19685039370078741" top="0.78740157480314965" bottom="0.78740157480314965" header="0.31496062992125984" footer="0.31496062992125984"/>
  <pageSetup paperSize="9" orientation="portrait" useFirstPageNumber="1" horizontalDpi="300" verticalDpi="300" r:id="rId1"/>
  <headerFooter alignWithMargins="0">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tint="-0.14999847407452621"/>
  </sheetPr>
  <dimension ref="A1:M121"/>
  <sheetViews>
    <sheetView showZeros="0" view="pageBreakPreview" zoomScaleNormal="100" zoomScaleSheetLayoutView="100" workbookViewId="0">
      <selection activeCell="E6" sqref="E6"/>
    </sheetView>
  </sheetViews>
  <sheetFormatPr defaultColWidth="9" defaultRowHeight="14"/>
  <cols>
    <col min="1" max="1" width="4.08203125" style="368" customWidth="1"/>
    <col min="2" max="2" width="42.58203125" style="369" customWidth="1"/>
    <col min="3" max="3" width="3.25" style="370" customWidth="1"/>
    <col min="4" max="4" width="6.33203125" style="371" customWidth="1"/>
    <col min="5" max="5" width="10.25" style="240" customWidth="1"/>
    <col min="6" max="6" width="12" style="240" customWidth="1"/>
    <col min="7" max="7" width="1.33203125" style="240" customWidth="1"/>
    <col min="8" max="16384" width="9" style="240"/>
  </cols>
  <sheetData>
    <row r="1" spans="1:7" s="66" customFormat="1" ht="13">
      <c r="A1" s="241" t="s">
        <v>167</v>
      </c>
      <c r="B1" s="242" t="s">
        <v>404</v>
      </c>
      <c r="C1" s="243"/>
      <c r="D1" s="320"/>
      <c r="E1" s="67"/>
      <c r="F1" s="67"/>
      <c r="G1" s="213"/>
    </row>
    <row r="2" spans="1:7" s="66" customFormat="1" ht="13.15" customHeight="1">
      <c r="A2" s="245"/>
      <c r="B2" s="246"/>
      <c r="C2" s="247"/>
      <c r="D2" s="246"/>
      <c r="G2" s="213"/>
    </row>
    <row r="3" spans="1:7" s="66" customFormat="1" ht="25">
      <c r="A3" s="248" t="s">
        <v>540</v>
      </c>
      <c r="B3" s="249" t="s">
        <v>539</v>
      </c>
      <c r="C3" s="250" t="s">
        <v>538</v>
      </c>
      <c r="D3" s="249" t="s">
        <v>537</v>
      </c>
      <c r="E3" s="214" t="s">
        <v>536</v>
      </c>
      <c r="F3" s="65" t="s">
        <v>535</v>
      </c>
      <c r="G3" s="213"/>
    </row>
    <row r="4" spans="1:7" s="223" customFormat="1" ht="15" customHeight="1">
      <c r="A4" s="251"/>
      <c r="B4" s="252" t="s">
        <v>34</v>
      </c>
      <c r="C4" s="253"/>
      <c r="D4" s="321"/>
    </row>
    <row r="5" spans="1:7" s="223" customFormat="1" ht="173.5" customHeight="1">
      <c r="A5" s="255">
        <f>COUNT($A$3:A3)+1</f>
        <v>1</v>
      </c>
      <c r="B5" s="322" t="s">
        <v>604</v>
      </c>
      <c r="C5" s="263"/>
      <c r="D5" s="302"/>
      <c r="E5" s="218"/>
      <c r="F5" s="218"/>
    </row>
    <row r="6" spans="1:7" s="223" customFormat="1" ht="12.5">
      <c r="A6" s="258"/>
      <c r="B6" s="323"/>
      <c r="C6" s="324" t="s">
        <v>91</v>
      </c>
      <c r="D6" s="325">
        <v>2</v>
      </c>
      <c r="E6" s="315"/>
      <c r="F6" s="218">
        <f>+D6*E6</f>
        <v>0</v>
      </c>
    </row>
    <row r="7" spans="1:7" s="223" customFormat="1" ht="15" customHeight="1">
      <c r="A7" s="251"/>
      <c r="B7" s="252" t="s">
        <v>34</v>
      </c>
      <c r="C7" s="253"/>
      <c r="D7" s="321"/>
      <c r="F7" s="218">
        <f t="shared" ref="F7:F70" si="0">+D7*E7</f>
        <v>0</v>
      </c>
    </row>
    <row r="8" spans="1:7" s="223" customFormat="1" ht="159.65" customHeight="1">
      <c r="A8" s="255">
        <f>COUNT($A$3:A6)+1</f>
        <v>2</v>
      </c>
      <c r="B8" s="322" t="s">
        <v>603</v>
      </c>
      <c r="C8" s="263"/>
      <c r="D8" s="302"/>
      <c r="E8" s="218"/>
      <c r="F8" s="218">
        <f t="shared" si="0"/>
        <v>0</v>
      </c>
    </row>
    <row r="9" spans="1:7" s="223" customFormat="1" ht="12.5">
      <c r="A9" s="258"/>
      <c r="B9" s="323"/>
      <c r="C9" s="324" t="s">
        <v>91</v>
      </c>
      <c r="D9" s="325">
        <v>4</v>
      </c>
      <c r="E9" s="315"/>
      <c r="F9" s="218">
        <f t="shared" si="0"/>
        <v>0</v>
      </c>
    </row>
    <row r="10" spans="1:7" s="223" customFormat="1" ht="15" customHeight="1">
      <c r="A10" s="251"/>
      <c r="B10" s="252" t="s">
        <v>34</v>
      </c>
      <c r="C10" s="253"/>
      <c r="D10" s="321"/>
      <c r="F10" s="218">
        <f t="shared" si="0"/>
        <v>0</v>
      </c>
    </row>
    <row r="11" spans="1:7" s="223" customFormat="1" ht="54" customHeight="1">
      <c r="A11" s="255">
        <f>COUNT($A$3:A9)+1</f>
        <v>3</v>
      </c>
      <c r="B11" s="326" t="s">
        <v>602</v>
      </c>
      <c r="C11" s="263"/>
      <c r="D11" s="302"/>
      <c r="E11" s="218"/>
      <c r="F11" s="218">
        <f t="shared" si="0"/>
        <v>0</v>
      </c>
    </row>
    <row r="12" spans="1:7" s="223" customFormat="1" ht="12.5">
      <c r="A12" s="258"/>
      <c r="B12" s="322" t="s">
        <v>598</v>
      </c>
      <c r="C12" s="324" t="s">
        <v>91</v>
      </c>
      <c r="D12" s="325">
        <v>6</v>
      </c>
      <c r="E12" s="315"/>
      <c r="F12" s="218">
        <f t="shared" si="0"/>
        <v>0</v>
      </c>
    </row>
    <row r="13" spans="1:7" s="223" customFormat="1" ht="12.5">
      <c r="A13" s="258"/>
      <c r="B13" s="252"/>
      <c r="C13" s="327"/>
      <c r="D13" s="328"/>
      <c r="E13" s="315"/>
      <c r="F13" s="218">
        <f t="shared" si="0"/>
        <v>0</v>
      </c>
    </row>
    <row r="14" spans="1:7" s="223" customFormat="1" ht="200">
      <c r="A14" s="255" t="s">
        <v>601</v>
      </c>
      <c r="B14" s="283" t="s">
        <v>600</v>
      </c>
      <c r="C14" s="263"/>
      <c r="D14" s="302"/>
      <c r="E14" s="315"/>
      <c r="F14" s="218">
        <f t="shared" si="0"/>
        <v>0</v>
      </c>
    </row>
    <row r="15" spans="1:7" s="223" customFormat="1" ht="25.5">
      <c r="A15" s="258"/>
      <c r="B15" s="283" t="s">
        <v>599</v>
      </c>
      <c r="C15" s="324"/>
      <c r="D15" s="325"/>
      <c r="E15" s="315"/>
      <c r="F15" s="218">
        <f t="shared" si="0"/>
        <v>0</v>
      </c>
    </row>
    <row r="16" spans="1:7" s="223" customFormat="1" ht="12.5">
      <c r="A16" s="258"/>
      <c r="B16" s="323"/>
      <c r="C16" s="324"/>
      <c r="D16" s="325"/>
      <c r="E16" s="315"/>
      <c r="F16" s="218">
        <f t="shared" si="0"/>
        <v>0</v>
      </c>
    </row>
    <row r="17" spans="1:6" s="223" customFormat="1" ht="12.5">
      <c r="A17" s="258"/>
      <c r="B17" s="326" t="s">
        <v>598</v>
      </c>
      <c r="C17" s="324" t="s">
        <v>91</v>
      </c>
      <c r="D17" s="325">
        <v>4</v>
      </c>
      <c r="E17" s="315"/>
      <c r="F17" s="218">
        <f t="shared" si="0"/>
        <v>0</v>
      </c>
    </row>
    <row r="18" spans="1:6" s="223" customFormat="1" ht="12.5">
      <c r="A18" s="258"/>
      <c r="B18" s="323"/>
      <c r="C18" s="263"/>
      <c r="D18" s="302"/>
      <c r="E18" s="315"/>
      <c r="F18" s="218">
        <f t="shared" si="0"/>
        <v>0</v>
      </c>
    </row>
    <row r="19" spans="1:6" s="223" customFormat="1" ht="212.5">
      <c r="A19" s="255" t="s">
        <v>597</v>
      </c>
      <c r="B19" s="329" t="s">
        <v>596</v>
      </c>
      <c r="C19" s="263"/>
      <c r="D19" s="302"/>
      <c r="E19" s="315"/>
      <c r="F19" s="218">
        <f t="shared" si="0"/>
        <v>0</v>
      </c>
    </row>
    <row r="20" spans="1:6" s="223" customFormat="1" ht="12.5">
      <c r="A20" s="258"/>
      <c r="B20" s="323"/>
      <c r="C20" s="324" t="s">
        <v>102</v>
      </c>
      <c r="D20" s="325">
        <v>7</v>
      </c>
      <c r="E20" s="315"/>
      <c r="F20" s="218">
        <f t="shared" si="0"/>
        <v>0</v>
      </c>
    </row>
    <row r="21" spans="1:6" s="223" customFormat="1" ht="12.5">
      <c r="A21" s="258"/>
      <c r="B21" s="323"/>
      <c r="C21" s="327"/>
      <c r="D21" s="328"/>
      <c r="E21" s="315"/>
      <c r="F21" s="218">
        <f t="shared" si="0"/>
        <v>0</v>
      </c>
    </row>
    <row r="22" spans="1:6" s="223" customFormat="1" ht="105.65" customHeight="1">
      <c r="A22" s="255" t="s">
        <v>595</v>
      </c>
      <c r="B22" s="283" t="s">
        <v>594</v>
      </c>
      <c r="C22" s="324" t="s">
        <v>102</v>
      </c>
      <c r="D22" s="325">
        <v>1</v>
      </c>
      <c r="E22" s="315"/>
      <c r="F22" s="218">
        <f t="shared" si="0"/>
        <v>0</v>
      </c>
    </row>
    <row r="23" spans="1:6" s="223" customFormat="1" ht="12.5">
      <c r="A23" s="258"/>
      <c r="B23" s="323"/>
      <c r="C23" s="327"/>
      <c r="D23" s="330"/>
      <c r="E23" s="315"/>
      <c r="F23" s="218">
        <f t="shared" si="0"/>
        <v>0</v>
      </c>
    </row>
    <row r="24" spans="1:6" s="223" customFormat="1" ht="12.5">
      <c r="A24" s="258"/>
      <c r="B24" s="323"/>
      <c r="C24" s="327"/>
      <c r="D24" s="328"/>
      <c r="E24" s="315"/>
      <c r="F24" s="218">
        <f t="shared" si="0"/>
        <v>0</v>
      </c>
    </row>
    <row r="25" spans="1:6" s="223" customFormat="1" ht="150">
      <c r="A25" s="255" t="s">
        <v>593</v>
      </c>
      <c r="B25" s="259" t="s">
        <v>592</v>
      </c>
      <c r="C25" s="324" t="s">
        <v>102</v>
      </c>
      <c r="D25" s="325">
        <v>3</v>
      </c>
      <c r="E25" s="315"/>
      <c r="F25" s="218">
        <f t="shared" si="0"/>
        <v>0</v>
      </c>
    </row>
    <row r="26" spans="1:6" s="223" customFormat="1" ht="12.5">
      <c r="A26" s="258"/>
      <c r="B26" s="323"/>
      <c r="C26" s="327"/>
      <c r="D26" s="330"/>
      <c r="E26" s="315"/>
      <c r="F26" s="218">
        <f t="shared" si="0"/>
        <v>0</v>
      </c>
    </row>
    <row r="27" spans="1:6" s="223" customFormat="1" ht="12.5">
      <c r="A27" s="258"/>
      <c r="B27" s="323"/>
      <c r="C27" s="327"/>
      <c r="D27" s="330"/>
      <c r="E27" s="315"/>
      <c r="F27" s="218">
        <f t="shared" si="0"/>
        <v>0</v>
      </c>
    </row>
    <row r="28" spans="1:6" s="223" customFormat="1" ht="187.5">
      <c r="A28" s="255" t="s">
        <v>591</v>
      </c>
      <c r="B28" s="269" t="s">
        <v>590</v>
      </c>
      <c r="C28" s="331"/>
      <c r="D28" s="332"/>
      <c r="E28" s="315"/>
      <c r="F28" s="218">
        <f t="shared" si="0"/>
        <v>0</v>
      </c>
    </row>
    <row r="29" spans="1:6" s="215" customFormat="1" ht="13" customHeight="1">
      <c r="A29" s="258"/>
      <c r="B29" s="256" t="s">
        <v>589</v>
      </c>
      <c r="C29" s="257"/>
      <c r="D29" s="321"/>
      <c r="E29" s="315"/>
      <c r="F29" s="218">
        <f t="shared" si="0"/>
        <v>0</v>
      </c>
    </row>
    <row r="30" spans="1:6" s="223" customFormat="1" ht="12.5">
      <c r="A30" s="258"/>
      <c r="B30" s="283" t="s">
        <v>532</v>
      </c>
      <c r="C30" s="327" t="s">
        <v>276</v>
      </c>
      <c r="D30" s="330">
        <v>20</v>
      </c>
      <c r="E30" s="315"/>
      <c r="F30" s="218">
        <f t="shared" si="0"/>
        <v>0</v>
      </c>
    </row>
    <row r="31" spans="1:6" s="223" customFormat="1" ht="12.5">
      <c r="A31" s="258"/>
      <c r="B31" s="283" t="s">
        <v>588</v>
      </c>
      <c r="C31" s="327" t="s">
        <v>276</v>
      </c>
      <c r="D31" s="330">
        <v>50</v>
      </c>
      <c r="E31" s="315"/>
      <c r="F31" s="218">
        <f t="shared" si="0"/>
        <v>0</v>
      </c>
    </row>
    <row r="32" spans="1:6" s="223" customFormat="1" ht="12.5">
      <c r="A32" s="258"/>
      <c r="B32" s="283" t="s">
        <v>512</v>
      </c>
      <c r="C32" s="327" t="s">
        <v>276</v>
      </c>
      <c r="D32" s="330">
        <v>60</v>
      </c>
      <c r="E32" s="315"/>
      <c r="F32" s="218">
        <f t="shared" si="0"/>
        <v>0</v>
      </c>
    </row>
    <row r="33" spans="1:6" s="223" customFormat="1" ht="12.5">
      <c r="A33" s="258"/>
      <c r="B33" s="283" t="s">
        <v>511</v>
      </c>
      <c r="C33" s="327" t="s">
        <v>276</v>
      </c>
      <c r="D33" s="330">
        <v>50</v>
      </c>
      <c r="E33" s="315"/>
      <c r="F33" s="218">
        <f t="shared" si="0"/>
        <v>0</v>
      </c>
    </row>
    <row r="34" spans="1:6" s="223" customFormat="1" ht="12.5">
      <c r="A34" s="258"/>
      <c r="B34" s="333"/>
      <c r="C34" s="331"/>
      <c r="D34" s="328"/>
      <c r="E34" s="315"/>
      <c r="F34" s="218">
        <f t="shared" si="0"/>
        <v>0</v>
      </c>
    </row>
    <row r="35" spans="1:6" s="223" customFormat="1" ht="81" customHeight="1">
      <c r="A35" s="255" t="s">
        <v>587</v>
      </c>
      <c r="B35" s="64" t="s">
        <v>586</v>
      </c>
      <c r="C35" s="331"/>
      <c r="D35" s="325"/>
      <c r="E35" s="315"/>
      <c r="F35" s="218">
        <f t="shared" si="0"/>
        <v>0</v>
      </c>
    </row>
    <row r="36" spans="1:6" s="215" customFormat="1" ht="13" customHeight="1">
      <c r="A36" s="258"/>
      <c r="B36" s="280" t="s">
        <v>585</v>
      </c>
      <c r="C36" s="257"/>
      <c r="D36" s="321"/>
      <c r="E36" s="315"/>
      <c r="F36" s="218">
        <f t="shared" si="0"/>
        <v>0</v>
      </c>
    </row>
    <row r="37" spans="1:6" s="223" customFormat="1" ht="12.5">
      <c r="A37" s="258"/>
      <c r="B37" s="283" t="s">
        <v>584</v>
      </c>
      <c r="C37" s="327" t="s">
        <v>276</v>
      </c>
      <c r="D37" s="330">
        <v>40</v>
      </c>
      <c r="E37" s="315"/>
      <c r="F37" s="218">
        <f t="shared" si="0"/>
        <v>0</v>
      </c>
    </row>
    <row r="38" spans="1:6" s="223" customFormat="1" ht="12.5">
      <c r="A38" s="258"/>
      <c r="B38" s="283" t="s">
        <v>579</v>
      </c>
      <c r="C38" s="327" t="s">
        <v>276</v>
      </c>
      <c r="D38" s="330">
        <v>20</v>
      </c>
      <c r="E38" s="315"/>
      <c r="F38" s="218">
        <f t="shared" si="0"/>
        <v>0</v>
      </c>
    </row>
    <row r="39" spans="1:6" s="223" customFormat="1" ht="12.5">
      <c r="A39" s="258"/>
      <c r="B39" s="283"/>
      <c r="C39" s="327"/>
      <c r="D39" s="328"/>
      <c r="E39" s="315"/>
      <c r="F39" s="218">
        <f t="shared" si="0"/>
        <v>0</v>
      </c>
    </row>
    <row r="40" spans="1:6" s="223" customFormat="1" ht="39.75" customHeight="1">
      <c r="A40" s="255" t="s">
        <v>82</v>
      </c>
      <c r="B40" s="334" t="s">
        <v>583</v>
      </c>
      <c r="C40" s="335"/>
      <c r="D40" s="336"/>
      <c r="E40" s="315"/>
      <c r="F40" s="218">
        <f t="shared" si="0"/>
        <v>0</v>
      </c>
    </row>
    <row r="41" spans="1:6" s="215" customFormat="1" ht="12.5">
      <c r="A41" s="258"/>
      <c r="B41" s="280" t="s">
        <v>582</v>
      </c>
      <c r="C41" s="257"/>
      <c r="D41" s="321"/>
      <c r="E41" s="315"/>
      <c r="F41" s="218">
        <f t="shared" si="0"/>
        <v>0</v>
      </c>
    </row>
    <row r="42" spans="1:6" s="223" customFormat="1" ht="12.5">
      <c r="A42" s="337"/>
      <c r="B42" s="338" t="s">
        <v>581</v>
      </c>
      <c r="C42" s="335" t="s">
        <v>95</v>
      </c>
      <c r="D42" s="339">
        <v>5</v>
      </c>
      <c r="E42" s="315"/>
      <c r="F42" s="218">
        <f t="shared" si="0"/>
        <v>0</v>
      </c>
    </row>
    <row r="43" spans="1:6" s="223" customFormat="1" ht="12.5">
      <c r="A43" s="337"/>
      <c r="B43" s="338"/>
      <c r="C43" s="335"/>
      <c r="D43" s="339"/>
      <c r="E43" s="315"/>
      <c r="F43" s="218">
        <f t="shared" si="0"/>
        <v>0</v>
      </c>
    </row>
    <row r="44" spans="1:6" s="223" customFormat="1" ht="40.5" customHeight="1">
      <c r="A44" s="255" t="s">
        <v>83</v>
      </c>
      <c r="B44" s="283" t="s">
        <v>580</v>
      </c>
      <c r="C44" s="335"/>
      <c r="D44" s="328"/>
      <c r="E44" s="315"/>
      <c r="F44" s="218">
        <f t="shared" si="0"/>
        <v>0</v>
      </c>
    </row>
    <row r="45" spans="1:6" s="223" customFormat="1" ht="25">
      <c r="A45" s="340"/>
      <c r="B45" s="341" t="s">
        <v>579</v>
      </c>
      <c r="C45" s="342" t="s">
        <v>102</v>
      </c>
      <c r="D45" s="343">
        <v>4</v>
      </c>
      <c r="E45" s="315"/>
      <c r="F45" s="218">
        <f t="shared" si="0"/>
        <v>0</v>
      </c>
    </row>
    <row r="46" spans="1:6" s="223" customFormat="1" ht="12.5">
      <c r="A46" s="258"/>
      <c r="B46" s="64"/>
      <c r="C46" s="263"/>
      <c r="D46" s="302"/>
      <c r="E46" s="315"/>
      <c r="F46" s="218">
        <f t="shared" si="0"/>
        <v>0</v>
      </c>
    </row>
    <row r="47" spans="1:6" s="220" customFormat="1" ht="66" customHeight="1">
      <c r="A47" s="255" t="s">
        <v>84</v>
      </c>
      <c r="B47" s="283" t="s">
        <v>578</v>
      </c>
      <c r="C47" s="267" t="s">
        <v>91</v>
      </c>
      <c r="D47" s="344">
        <v>1</v>
      </c>
      <c r="E47" s="315"/>
      <c r="F47" s="218">
        <f t="shared" si="0"/>
        <v>0</v>
      </c>
    </row>
    <row r="48" spans="1:6" s="223" customFormat="1" ht="12.5">
      <c r="A48" s="258"/>
      <c r="B48" s="290"/>
      <c r="C48" s="263"/>
      <c r="D48" s="302"/>
      <c r="E48" s="315"/>
      <c r="F48" s="218">
        <f t="shared" si="0"/>
        <v>0</v>
      </c>
    </row>
    <row r="49" spans="1:6" s="223" customFormat="1" ht="52.9" customHeight="1">
      <c r="A49" s="258" t="s">
        <v>577</v>
      </c>
      <c r="B49" s="283" t="s">
        <v>576</v>
      </c>
      <c r="C49" s="263"/>
      <c r="D49" s="302"/>
      <c r="E49" s="315"/>
      <c r="F49" s="218">
        <f t="shared" si="0"/>
        <v>0</v>
      </c>
    </row>
    <row r="50" spans="1:6" s="215" customFormat="1" ht="13" customHeight="1">
      <c r="A50" s="258"/>
      <c r="B50" s="283" t="s">
        <v>575</v>
      </c>
      <c r="C50" s="300" t="s">
        <v>91</v>
      </c>
      <c r="D50" s="345">
        <v>4</v>
      </c>
      <c r="E50" s="315"/>
      <c r="F50" s="218">
        <f t="shared" si="0"/>
        <v>0</v>
      </c>
    </row>
    <row r="51" spans="1:6" s="223" customFormat="1" ht="12.5">
      <c r="A51" s="258"/>
      <c r="B51" s="290"/>
      <c r="C51" s="263"/>
      <c r="D51" s="302"/>
      <c r="E51" s="315"/>
      <c r="F51" s="218">
        <f t="shared" si="0"/>
        <v>0</v>
      </c>
    </row>
    <row r="52" spans="1:6" s="223" customFormat="1" ht="52.5" customHeight="1">
      <c r="A52" s="255" t="s">
        <v>574</v>
      </c>
      <c r="B52" s="346" t="s">
        <v>573</v>
      </c>
      <c r="C52" s="263"/>
      <c r="D52" s="302"/>
      <c r="E52" s="315"/>
      <c r="F52" s="218">
        <f t="shared" si="0"/>
        <v>0</v>
      </c>
    </row>
    <row r="53" spans="1:6" s="215" customFormat="1" ht="13" customHeight="1">
      <c r="A53" s="258"/>
      <c r="B53" s="285" t="s">
        <v>572</v>
      </c>
      <c r="C53" s="300"/>
      <c r="D53" s="345"/>
      <c r="E53" s="315"/>
      <c r="F53" s="218">
        <f t="shared" si="0"/>
        <v>0</v>
      </c>
    </row>
    <row r="54" spans="1:6" s="223" customFormat="1" ht="12.5">
      <c r="A54" s="258"/>
      <c r="B54" s="290" t="s">
        <v>571</v>
      </c>
      <c r="C54" s="300" t="s">
        <v>91</v>
      </c>
      <c r="D54" s="345">
        <v>2</v>
      </c>
      <c r="E54" s="315"/>
      <c r="F54" s="218">
        <f t="shared" si="0"/>
        <v>0</v>
      </c>
    </row>
    <row r="55" spans="1:6" s="215" customFormat="1" ht="12.5">
      <c r="A55" s="258"/>
      <c r="B55" s="259"/>
      <c r="C55" s="277"/>
      <c r="D55" s="328"/>
      <c r="E55" s="315"/>
      <c r="F55" s="218">
        <f t="shared" si="0"/>
        <v>0</v>
      </c>
    </row>
    <row r="56" spans="1:6" s="215" customFormat="1" ht="82.9" customHeight="1">
      <c r="A56" s="255" t="s">
        <v>570</v>
      </c>
      <c r="B56" s="279" t="s">
        <v>508</v>
      </c>
      <c r="C56" s="277"/>
      <c r="D56" s="328"/>
      <c r="E56" s="315"/>
      <c r="F56" s="218">
        <f t="shared" si="0"/>
        <v>0</v>
      </c>
    </row>
    <row r="57" spans="1:6" s="215" customFormat="1" ht="13" customHeight="1">
      <c r="A57" s="258"/>
      <c r="B57" s="280" t="s">
        <v>507</v>
      </c>
      <c r="C57" s="257"/>
      <c r="D57" s="321"/>
      <c r="E57" s="315"/>
      <c r="F57" s="218">
        <f t="shared" si="0"/>
        <v>0</v>
      </c>
    </row>
    <row r="58" spans="1:6" s="219" customFormat="1" ht="13" customHeight="1">
      <c r="A58" s="262"/>
      <c r="B58" s="280" t="s">
        <v>551</v>
      </c>
      <c r="C58" s="347"/>
      <c r="D58" s="348"/>
      <c r="E58" s="315"/>
      <c r="F58" s="218">
        <f t="shared" si="0"/>
        <v>0</v>
      </c>
    </row>
    <row r="59" spans="1:6" s="215" customFormat="1" ht="12.5">
      <c r="A59" s="258"/>
      <c r="B59" s="259" t="s">
        <v>504</v>
      </c>
      <c r="C59" s="277" t="s">
        <v>91</v>
      </c>
      <c r="D59" s="328">
        <v>1</v>
      </c>
      <c r="E59" s="315"/>
      <c r="F59" s="218">
        <f t="shared" si="0"/>
        <v>0</v>
      </c>
    </row>
    <row r="60" spans="1:6" s="215" customFormat="1" ht="12.5">
      <c r="A60" s="258"/>
      <c r="B60" s="259" t="s">
        <v>498</v>
      </c>
      <c r="C60" s="277" t="s">
        <v>91</v>
      </c>
      <c r="D60" s="328">
        <v>4</v>
      </c>
      <c r="E60" s="315"/>
      <c r="F60" s="218">
        <f t="shared" si="0"/>
        <v>0</v>
      </c>
    </row>
    <row r="61" spans="1:6" s="215" customFormat="1" ht="12.5">
      <c r="A61" s="258"/>
      <c r="B61" s="259"/>
      <c r="C61" s="277"/>
      <c r="D61" s="328"/>
      <c r="E61" s="315"/>
      <c r="F61" s="218">
        <f t="shared" si="0"/>
        <v>0</v>
      </c>
    </row>
    <row r="62" spans="1:6" s="215" customFormat="1" ht="39.75" customHeight="1">
      <c r="A62" s="255" t="s">
        <v>569</v>
      </c>
      <c r="B62" s="283" t="s">
        <v>568</v>
      </c>
      <c r="C62" s="277"/>
      <c r="D62" s="328"/>
      <c r="E62" s="315"/>
      <c r="F62" s="218">
        <f t="shared" si="0"/>
        <v>0</v>
      </c>
    </row>
    <row r="63" spans="1:6" s="215" customFormat="1" ht="13" customHeight="1">
      <c r="A63" s="258"/>
      <c r="B63" s="280" t="s">
        <v>507</v>
      </c>
      <c r="C63" s="257"/>
      <c r="D63" s="321"/>
      <c r="E63" s="315"/>
      <c r="F63" s="218">
        <f t="shared" si="0"/>
        <v>0</v>
      </c>
    </row>
    <row r="64" spans="1:6" s="215" customFormat="1" ht="12.5">
      <c r="A64" s="258"/>
      <c r="B64" s="259" t="s">
        <v>504</v>
      </c>
      <c r="C64" s="277" t="s">
        <v>91</v>
      </c>
      <c r="D64" s="328">
        <v>1</v>
      </c>
      <c r="E64" s="315"/>
      <c r="F64" s="218">
        <f t="shared" si="0"/>
        <v>0</v>
      </c>
    </row>
    <row r="65" spans="1:6" s="215" customFormat="1" ht="12.5">
      <c r="A65" s="258"/>
      <c r="B65" s="259"/>
      <c r="C65" s="277"/>
      <c r="D65" s="328"/>
      <c r="E65" s="315"/>
      <c r="F65" s="218">
        <f t="shared" si="0"/>
        <v>0</v>
      </c>
    </row>
    <row r="66" spans="1:6" s="215" customFormat="1" ht="39.75" customHeight="1">
      <c r="A66" s="255" t="s">
        <v>567</v>
      </c>
      <c r="B66" s="283" t="s">
        <v>566</v>
      </c>
      <c r="C66" s="277"/>
      <c r="D66" s="328"/>
      <c r="E66" s="315"/>
      <c r="F66" s="218">
        <f t="shared" si="0"/>
        <v>0</v>
      </c>
    </row>
    <row r="67" spans="1:6" s="215" customFormat="1" ht="13" customHeight="1">
      <c r="A67" s="258"/>
      <c r="B67" s="280" t="s">
        <v>507</v>
      </c>
      <c r="C67" s="257"/>
      <c r="D67" s="321"/>
      <c r="E67" s="315"/>
      <c r="F67" s="218">
        <f t="shared" si="0"/>
        <v>0</v>
      </c>
    </row>
    <row r="68" spans="1:6" s="215" customFormat="1" ht="12.5">
      <c r="A68" s="258"/>
      <c r="B68" s="259" t="s">
        <v>498</v>
      </c>
      <c r="C68" s="277" t="s">
        <v>91</v>
      </c>
      <c r="D68" s="328">
        <v>1</v>
      </c>
      <c r="E68" s="315"/>
      <c r="F68" s="218">
        <f t="shared" si="0"/>
        <v>0</v>
      </c>
    </row>
    <row r="69" spans="1:6" s="215" customFormat="1" ht="12.5">
      <c r="A69" s="258"/>
      <c r="B69" s="259"/>
      <c r="C69" s="277"/>
      <c r="D69" s="328"/>
      <c r="E69" s="315"/>
      <c r="F69" s="218">
        <f t="shared" si="0"/>
        <v>0</v>
      </c>
    </row>
    <row r="70" spans="1:6" s="215" customFormat="1" ht="50">
      <c r="A70" s="255" t="s">
        <v>565</v>
      </c>
      <c r="B70" s="283" t="s">
        <v>564</v>
      </c>
      <c r="C70" s="324"/>
      <c r="D70" s="345"/>
      <c r="E70" s="315"/>
      <c r="F70" s="218">
        <f t="shared" si="0"/>
        <v>0</v>
      </c>
    </row>
    <row r="71" spans="1:6" s="215" customFormat="1" ht="12.5">
      <c r="A71" s="258"/>
      <c r="B71" s="280" t="s">
        <v>563</v>
      </c>
      <c r="C71" s="324" t="s">
        <v>91</v>
      </c>
      <c r="D71" s="345">
        <v>1</v>
      </c>
      <c r="E71" s="315"/>
      <c r="F71" s="218">
        <f t="shared" ref="F71:F109" si="1">+D71*E71</f>
        <v>0</v>
      </c>
    </row>
    <row r="72" spans="1:6" s="215" customFormat="1" ht="15" customHeight="1">
      <c r="A72" s="258"/>
      <c r="B72" s="259"/>
      <c r="C72" s="263"/>
      <c r="D72" s="302"/>
      <c r="E72" s="315"/>
      <c r="F72" s="218">
        <f t="shared" si="1"/>
        <v>0</v>
      </c>
    </row>
    <row r="73" spans="1:6" s="215" customFormat="1" ht="55.15" customHeight="1">
      <c r="A73" s="255" t="s">
        <v>562</v>
      </c>
      <c r="B73" s="349" t="s">
        <v>561</v>
      </c>
      <c r="C73" s="257"/>
      <c r="D73" s="350"/>
      <c r="E73" s="315"/>
      <c r="F73" s="218">
        <f t="shared" si="1"/>
        <v>0</v>
      </c>
    </row>
    <row r="74" spans="1:6" s="215" customFormat="1" ht="13" customHeight="1">
      <c r="A74" s="258"/>
      <c r="B74" s="285" t="s">
        <v>495</v>
      </c>
      <c r="C74" s="257"/>
      <c r="D74" s="350"/>
      <c r="E74" s="315"/>
      <c r="F74" s="218">
        <f t="shared" si="1"/>
        <v>0</v>
      </c>
    </row>
    <row r="75" spans="1:6" s="215" customFormat="1" ht="12.5">
      <c r="A75" s="258"/>
      <c r="B75" s="346" t="s">
        <v>560</v>
      </c>
      <c r="C75" s="260" t="s">
        <v>91</v>
      </c>
      <c r="D75" s="351">
        <v>1</v>
      </c>
      <c r="E75" s="315"/>
      <c r="F75" s="218">
        <f t="shared" si="1"/>
        <v>0</v>
      </c>
    </row>
    <row r="76" spans="1:6" s="215" customFormat="1" ht="12.5">
      <c r="A76" s="258"/>
      <c r="B76" s="259"/>
      <c r="C76" s="277"/>
      <c r="D76" s="352"/>
      <c r="E76" s="315"/>
      <c r="F76" s="218">
        <f t="shared" si="1"/>
        <v>0</v>
      </c>
    </row>
    <row r="77" spans="1:6" s="215" customFormat="1" ht="65.25" customHeight="1">
      <c r="A77" s="255" t="s">
        <v>486</v>
      </c>
      <c r="B77" s="283" t="s">
        <v>496</v>
      </c>
      <c r="C77" s="277"/>
      <c r="D77" s="352"/>
      <c r="E77" s="315"/>
      <c r="F77" s="218">
        <f t="shared" si="1"/>
        <v>0</v>
      </c>
    </row>
    <row r="78" spans="1:6" s="215" customFormat="1" ht="13" customHeight="1">
      <c r="A78" s="258"/>
      <c r="B78" s="285" t="s">
        <v>495</v>
      </c>
      <c r="C78" s="257"/>
      <c r="D78" s="350"/>
      <c r="E78" s="315"/>
      <c r="F78" s="218">
        <f t="shared" si="1"/>
        <v>0</v>
      </c>
    </row>
    <row r="79" spans="1:6" s="215" customFormat="1" ht="12.5">
      <c r="A79" s="258"/>
      <c r="B79" s="281" t="s">
        <v>497</v>
      </c>
      <c r="C79" s="277" t="s">
        <v>91</v>
      </c>
      <c r="D79" s="352">
        <v>1</v>
      </c>
      <c r="E79" s="315"/>
      <c r="F79" s="218">
        <f t="shared" si="1"/>
        <v>0</v>
      </c>
    </row>
    <row r="80" spans="1:6" s="223" customFormat="1" ht="12.5">
      <c r="A80" s="258"/>
      <c r="B80" s="290"/>
      <c r="C80" s="263"/>
      <c r="D80" s="353"/>
      <c r="E80" s="315"/>
      <c r="F80" s="218">
        <f t="shared" si="1"/>
        <v>0</v>
      </c>
    </row>
    <row r="81" spans="1:11" s="220" customFormat="1" ht="51.75" customHeight="1">
      <c r="A81" s="255" t="s">
        <v>484</v>
      </c>
      <c r="B81" s="283" t="s">
        <v>559</v>
      </c>
      <c r="C81" s="272"/>
      <c r="D81" s="354"/>
      <c r="E81" s="315"/>
      <c r="F81" s="218">
        <f t="shared" si="1"/>
        <v>0</v>
      </c>
    </row>
    <row r="82" spans="1:11" s="215" customFormat="1" ht="13" customHeight="1">
      <c r="A82" s="258"/>
      <c r="B82" s="285" t="s">
        <v>558</v>
      </c>
      <c r="C82" s="272"/>
      <c r="D82" s="354"/>
      <c r="E82" s="315"/>
      <c r="F82" s="218">
        <f t="shared" si="1"/>
        <v>0</v>
      </c>
    </row>
    <row r="83" spans="1:11" s="215" customFormat="1" ht="13" customHeight="1">
      <c r="A83" s="258"/>
      <c r="B83" s="290" t="s">
        <v>557</v>
      </c>
      <c r="C83" s="272" t="s">
        <v>91</v>
      </c>
      <c r="D83" s="354">
        <v>1</v>
      </c>
      <c r="E83" s="315"/>
      <c r="F83" s="218">
        <f t="shared" si="1"/>
        <v>0</v>
      </c>
    </row>
    <row r="84" spans="1:11" s="215" customFormat="1" ht="15" customHeight="1">
      <c r="A84" s="258"/>
      <c r="B84" s="259"/>
      <c r="C84" s="263"/>
      <c r="D84" s="302"/>
      <c r="E84" s="315"/>
      <c r="F84" s="218">
        <f t="shared" si="1"/>
        <v>0</v>
      </c>
    </row>
    <row r="85" spans="1:11" s="215" customFormat="1" ht="50">
      <c r="A85" s="255" t="s">
        <v>481</v>
      </c>
      <c r="B85" s="283" t="s">
        <v>556</v>
      </c>
      <c r="C85" s="257"/>
      <c r="D85" s="350"/>
      <c r="E85" s="315"/>
      <c r="F85" s="218">
        <f t="shared" si="1"/>
        <v>0</v>
      </c>
    </row>
    <row r="86" spans="1:11" s="215" customFormat="1" ht="13" customHeight="1">
      <c r="A86" s="258"/>
      <c r="B86" s="271" t="s">
        <v>555</v>
      </c>
      <c r="C86" s="257"/>
      <c r="D86" s="350"/>
      <c r="E86" s="315"/>
      <c r="F86" s="218">
        <f t="shared" si="1"/>
        <v>0</v>
      </c>
    </row>
    <row r="87" spans="1:11" s="215" customFormat="1" ht="13" customHeight="1">
      <c r="A87" s="258"/>
      <c r="B87" s="271" t="s">
        <v>554</v>
      </c>
      <c r="C87" s="260" t="s">
        <v>91</v>
      </c>
      <c r="D87" s="350">
        <v>1</v>
      </c>
      <c r="E87" s="315"/>
      <c r="F87" s="218">
        <f t="shared" si="1"/>
        <v>0</v>
      </c>
    </row>
    <row r="88" spans="1:11" s="316" customFormat="1" ht="15" customHeight="1">
      <c r="A88" s="258"/>
      <c r="B88" s="283"/>
      <c r="C88" s="324"/>
      <c r="D88" s="325"/>
      <c r="E88" s="315"/>
      <c r="F88" s="218">
        <f t="shared" si="1"/>
        <v>0</v>
      </c>
    </row>
    <row r="89" spans="1:11" s="316" customFormat="1" ht="65.25" customHeight="1">
      <c r="A89" s="258" t="s">
        <v>478</v>
      </c>
      <c r="B89" s="283" t="s">
        <v>553</v>
      </c>
      <c r="C89" s="263"/>
      <c r="D89" s="302"/>
      <c r="E89" s="315"/>
      <c r="F89" s="218">
        <f t="shared" si="1"/>
        <v>0</v>
      </c>
    </row>
    <row r="90" spans="1:11" s="316" customFormat="1" ht="13" customHeight="1">
      <c r="A90" s="258"/>
      <c r="B90" s="285" t="s">
        <v>552</v>
      </c>
      <c r="C90" s="257"/>
      <c r="D90" s="321"/>
      <c r="E90" s="315"/>
      <c r="F90" s="218">
        <f t="shared" si="1"/>
        <v>0</v>
      </c>
    </row>
    <row r="91" spans="1:11" s="316" customFormat="1" ht="13" customHeight="1">
      <c r="A91" s="262"/>
      <c r="B91" s="285" t="s">
        <v>551</v>
      </c>
      <c r="C91" s="347"/>
      <c r="D91" s="348"/>
      <c r="E91" s="315"/>
      <c r="F91" s="218">
        <f t="shared" si="1"/>
        <v>0</v>
      </c>
    </row>
    <row r="92" spans="1:11" s="316" customFormat="1" ht="13" customHeight="1">
      <c r="A92" s="258"/>
      <c r="B92" s="283" t="s">
        <v>550</v>
      </c>
      <c r="C92" s="324" t="s">
        <v>276</v>
      </c>
      <c r="D92" s="325">
        <v>8</v>
      </c>
      <c r="E92" s="315"/>
      <c r="F92" s="218">
        <f t="shared" si="1"/>
        <v>0</v>
      </c>
    </row>
    <row r="93" spans="1:11" s="316" customFormat="1" ht="13" customHeight="1">
      <c r="A93" s="258"/>
      <c r="B93" s="283"/>
      <c r="C93" s="263"/>
      <c r="D93" s="302"/>
      <c r="E93" s="315"/>
      <c r="F93" s="218">
        <f t="shared" si="1"/>
        <v>0</v>
      </c>
    </row>
    <row r="94" spans="1:11" s="316" customFormat="1" ht="37.5">
      <c r="A94" s="258" t="s">
        <v>474</v>
      </c>
      <c r="B94" s="283" t="s">
        <v>549</v>
      </c>
      <c r="C94" s="263"/>
      <c r="D94" s="302"/>
      <c r="E94" s="315"/>
      <c r="F94" s="218">
        <f t="shared" si="1"/>
        <v>0</v>
      </c>
    </row>
    <row r="95" spans="1:11" s="316" customFormat="1" ht="13" customHeight="1">
      <c r="A95" s="258"/>
      <c r="B95" s="283" t="s">
        <v>548</v>
      </c>
      <c r="C95" s="324" t="s">
        <v>102</v>
      </c>
      <c r="D95" s="325">
        <v>1</v>
      </c>
      <c r="E95" s="315"/>
      <c r="F95" s="218">
        <f t="shared" si="1"/>
        <v>0</v>
      </c>
    </row>
    <row r="96" spans="1:11" s="215" customFormat="1" ht="15" customHeight="1">
      <c r="A96" s="258"/>
      <c r="B96" s="291"/>
      <c r="C96" s="257"/>
      <c r="D96" s="355"/>
      <c r="E96" s="315"/>
      <c r="F96" s="218">
        <f t="shared" si="1"/>
        <v>0</v>
      </c>
      <c r="G96" s="227"/>
      <c r="H96" s="228"/>
      <c r="J96" s="227"/>
      <c r="K96" s="224"/>
    </row>
    <row r="97" spans="1:13" s="220" customFormat="1" ht="25">
      <c r="A97" s="274" t="s">
        <v>470</v>
      </c>
      <c r="B97" s="283" t="s">
        <v>473</v>
      </c>
      <c r="C97" s="292"/>
      <c r="D97" s="292"/>
      <c r="E97" s="315"/>
      <c r="F97" s="218">
        <f t="shared" si="1"/>
        <v>0</v>
      </c>
      <c r="G97" s="227"/>
      <c r="H97" s="228"/>
      <c r="I97" s="225"/>
      <c r="J97" s="227"/>
      <c r="K97" s="224"/>
    </row>
    <row r="98" spans="1:13" s="231" customFormat="1" ht="13">
      <c r="A98" s="293"/>
      <c r="B98" s="294" t="s">
        <v>472</v>
      </c>
      <c r="C98" s="295"/>
      <c r="D98" s="356"/>
      <c r="E98" s="315"/>
      <c r="F98" s="218">
        <f t="shared" si="1"/>
        <v>0</v>
      </c>
      <c r="G98" s="227"/>
      <c r="H98" s="63"/>
      <c r="I98" s="229"/>
      <c r="J98" s="227"/>
      <c r="K98" s="224"/>
      <c r="L98" s="230"/>
      <c r="M98" s="230"/>
    </row>
    <row r="99" spans="1:13" s="233" customFormat="1" ht="12.75" customHeight="1">
      <c r="A99" s="297"/>
      <c r="B99" s="275" t="s">
        <v>547</v>
      </c>
      <c r="C99" s="298" t="s">
        <v>276</v>
      </c>
      <c r="D99" s="357">
        <v>8</v>
      </c>
      <c r="E99" s="315"/>
      <c r="F99" s="218">
        <f t="shared" si="1"/>
        <v>0</v>
      </c>
      <c r="G99" s="227"/>
      <c r="H99" s="228"/>
      <c r="I99" s="232"/>
      <c r="J99" s="227"/>
      <c r="K99" s="224"/>
    </row>
    <row r="100" spans="1:13" s="223" customFormat="1" ht="12.5">
      <c r="A100" s="258"/>
      <c r="B100" s="64"/>
      <c r="C100" s="263"/>
      <c r="D100" s="302"/>
      <c r="E100" s="315"/>
      <c r="F100" s="218">
        <f t="shared" si="1"/>
        <v>0</v>
      </c>
    </row>
    <row r="101" spans="1:13" s="223" customFormat="1" ht="54.65" customHeight="1">
      <c r="A101" s="255" t="s">
        <v>468</v>
      </c>
      <c r="B101" s="259" t="s">
        <v>459</v>
      </c>
      <c r="C101" s="300" t="s">
        <v>147</v>
      </c>
      <c r="D101" s="345">
        <v>10</v>
      </c>
      <c r="E101" s="315"/>
      <c r="F101" s="218">
        <f t="shared" si="1"/>
        <v>0</v>
      </c>
    </row>
    <row r="102" spans="1:13" s="223" customFormat="1" ht="12.5">
      <c r="A102" s="258"/>
      <c r="B102" s="64"/>
      <c r="C102" s="263"/>
      <c r="D102" s="302"/>
      <c r="E102" s="315"/>
      <c r="F102" s="218">
        <f t="shared" si="1"/>
        <v>0</v>
      </c>
    </row>
    <row r="103" spans="1:13" s="223" customFormat="1" ht="25">
      <c r="A103" s="255" t="s">
        <v>466</v>
      </c>
      <c r="B103" s="283" t="s">
        <v>546</v>
      </c>
      <c r="C103" s="300" t="s">
        <v>91</v>
      </c>
      <c r="D103" s="345">
        <v>1</v>
      </c>
      <c r="E103" s="315"/>
      <c r="F103" s="218">
        <f t="shared" si="1"/>
        <v>0</v>
      </c>
    </row>
    <row r="104" spans="1:13" s="223" customFormat="1" ht="12.5">
      <c r="A104" s="258"/>
      <c r="B104" s="64"/>
      <c r="C104" s="263"/>
      <c r="D104" s="302"/>
      <c r="E104" s="315"/>
      <c r="F104" s="218">
        <f t="shared" si="1"/>
        <v>0</v>
      </c>
    </row>
    <row r="105" spans="1:13" s="223" customFormat="1" ht="25">
      <c r="A105" s="255" t="s">
        <v>464</v>
      </c>
      <c r="B105" s="283" t="s">
        <v>545</v>
      </c>
      <c r="C105" s="300" t="s">
        <v>91</v>
      </c>
      <c r="D105" s="345">
        <v>1</v>
      </c>
      <c r="E105" s="315"/>
      <c r="F105" s="218">
        <f t="shared" si="1"/>
        <v>0</v>
      </c>
    </row>
    <row r="106" spans="1:13" s="219" customFormat="1" ht="13" customHeight="1">
      <c r="A106" s="258"/>
      <c r="B106" s="290"/>
      <c r="C106" s="302"/>
      <c r="D106" s="302"/>
      <c r="E106" s="315"/>
      <c r="F106" s="218">
        <f t="shared" si="1"/>
        <v>0</v>
      </c>
    </row>
    <row r="107" spans="1:13" s="219" customFormat="1" ht="37.5">
      <c r="A107" s="255" t="s">
        <v>462</v>
      </c>
      <c r="B107" s="283" t="s">
        <v>544</v>
      </c>
      <c r="C107" s="300" t="s">
        <v>91</v>
      </c>
      <c r="D107" s="345">
        <v>1</v>
      </c>
      <c r="E107" s="315"/>
      <c r="F107" s="218">
        <f t="shared" si="1"/>
        <v>0</v>
      </c>
    </row>
    <row r="108" spans="1:13" s="223" customFormat="1" ht="12.5">
      <c r="A108" s="258"/>
      <c r="B108" s="64"/>
      <c r="C108" s="263"/>
      <c r="D108" s="302"/>
      <c r="E108" s="315"/>
      <c r="F108" s="218">
        <f t="shared" si="1"/>
        <v>0</v>
      </c>
    </row>
    <row r="109" spans="1:13" s="223" customFormat="1" ht="25">
      <c r="A109" s="255" t="s">
        <v>460</v>
      </c>
      <c r="B109" s="283" t="s">
        <v>543</v>
      </c>
      <c r="C109" s="300" t="s">
        <v>91</v>
      </c>
      <c r="D109" s="345">
        <v>1</v>
      </c>
      <c r="E109" s="315"/>
      <c r="F109" s="218">
        <f t="shared" si="1"/>
        <v>0</v>
      </c>
    </row>
    <row r="110" spans="1:13" s="215" customFormat="1" ht="12.5">
      <c r="A110" s="258"/>
      <c r="B110" s="259"/>
      <c r="C110" s="277"/>
      <c r="D110" s="328"/>
      <c r="E110" s="315"/>
      <c r="F110" s="218">
        <f>D110*E110</f>
        <v>0</v>
      </c>
    </row>
    <row r="111" spans="1:13" s="215" customFormat="1" ht="12.5">
      <c r="A111" s="255" t="s">
        <v>458</v>
      </c>
      <c r="B111" s="259" t="s">
        <v>449</v>
      </c>
      <c r="C111" s="337" t="s">
        <v>249</v>
      </c>
      <c r="D111" s="259">
        <v>5</v>
      </c>
      <c r="E111" s="218">
        <f>SUM(F5:F109)</f>
        <v>0</v>
      </c>
      <c r="F111" s="218">
        <f>+D111*E111/100</f>
        <v>0</v>
      </c>
    </row>
    <row r="112" spans="1:13" s="219" customFormat="1" ht="13" customHeight="1">
      <c r="A112" s="258"/>
      <c r="B112" s="290"/>
      <c r="C112" s="302"/>
      <c r="D112" s="302"/>
      <c r="E112" s="217"/>
      <c r="F112" s="218">
        <f t="shared" ref="F112:F115" si="2">+D112*E112/100</f>
        <v>0</v>
      </c>
    </row>
    <row r="113" spans="1:7" s="219" customFormat="1" ht="25">
      <c r="A113" s="255" t="s">
        <v>456</v>
      </c>
      <c r="B113" s="283" t="s">
        <v>447</v>
      </c>
      <c r="C113" s="300" t="s">
        <v>249</v>
      </c>
      <c r="D113" s="345">
        <v>3</v>
      </c>
      <c r="E113" s="218">
        <f>SUM(F5:F109)</f>
        <v>0</v>
      </c>
      <c r="F113" s="218">
        <f t="shared" si="2"/>
        <v>0</v>
      </c>
    </row>
    <row r="114" spans="1:7" s="219" customFormat="1" ht="13" customHeight="1">
      <c r="A114" s="258"/>
      <c r="B114" s="290"/>
      <c r="C114" s="302"/>
      <c r="D114" s="302"/>
      <c r="E114" s="217"/>
      <c r="F114" s="218">
        <f t="shared" si="2"/>
        <v>0</v>
      </c>
    </row>
    <row r="115" spans="1:7" s="219" customFormat="1" ht="25">
      <c r="A115" s="255" t="s">
        <v>454</v>
      </c>
      <c r="B115" s="283" t="s">
        <v>445</v>
      </c>
      <c r="C115" s="300" t="s">
        <v>249</v>
      </c>
      <c r="D115" s="345">
        <v>2</v>
      </c>
      <c r="E115" s="317">
        <f>SUM(F5:F109)</f>
        <v>0</v>
      </c>
      <c r="F115" s="218">
        <f t="shared" si="2"/>
        <v>0</v>
      </c>
    </row>
    <row r="116" spans="1:7" s="215" customFormat="1" ht="13">
      <c r="A116" s="303"/>
      <c r="B116" s="304"/>
      <c r="C116" s="305"/>
      <c r="D116" s="358"/>
      <c r="E116" s="237"/>
      <c r="F116" s="237"/>
      <c r="G116" s="237"/>
    </row>
    <row r="117" spans="1:7" s="215" customFormat="1" ht="15" customHeight="1" thickBot="1">
      <c r="A117" s="359"/>
      <c r="B117" s="360" t="s">
        <v>542</v>
      </c>
      <c r="C117" s="361"/>
      <c r="D117" s="362"/>
      <c r="E117" s="318"/>
      <c r="F117" s="319">
        <f>SUM(F5:F116)</f>
        <v>0</v>
      </c>
    </row>
    <row r="118" spans="1:7" s="215" customFormat="1" ht="13.5" thickTop="1">
      <c r="A118" s="251"/>
      <c r="B118" s="252"/>
      <c r="C118" s="253"/>
      <c r="D118" s="321"/>
    </row>
    <row r="119" spans="1:7" s="223" customFormat="1" ht="13">
      <c r="A119" s="251"/>
      <c r="B119" s="252"/>
      <c r="C119" s="363"/>
      <c r="D119" s="328"/>
    </row>
    <row r="120" spans="1:7" s="215" customFormat="1" ht="12.5">
      <c r="A120" s="364"/>
      <c r="B120" s="365"/>
      <c r="C120" s="366"/>
      <c r="D120" s="367"/>
    </row>
    <row r="121" spans="1:7" s="215" customFormat="1" ht="12.5">
      <c r="A121" s="364"/>
      <c r="B121" s="365"/>
      <c r="C121" s="366"/>
      <c r="D121" s="367"/>
    </row>
  </sheetData>
  <sheetProtection algorithmName="SHA-512" hashValue="gpnIX5wpdPLQ9MfjuASCUBpSUFwYe3HzfI7Mpt/sO7xs20nxkBibXq7asRNjtTLgYEaAU3OyOJ1mf2XcVVXVbQ==" saltValue="DoqZ42mYt2IdzIOAql1rMg==" spinCount="100000" sheet="1" objects="1" scenarios="1"/>
  <pageMargins left="0.98425196850393704" right="0.19685039370078741" top="0.78740157480314965" bottom="0.78740157480314965" header="0.31496062992125984" footer="0.31496062992125984"/>
  <pageSetup paperSize="9" orientation="portrait" useFirstPageNumber="1" horizontalDpi="300" verticalDpi="300" r:id="rId1"/>
  <headerFooter alignWithMargins="0">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0" tint="-0.14999847407452621"/>
  </sheetPr>
  <dimension ref="A1:H87"/>
  <sheetViews>
    <sheetView showZeros="0" view="pageBreakPreview" topLeftCell="A7" zoomScaleNormal="100" zoomScaleSheetLayoutView="100" workbookViewId="0">
      <selection activeCell="E17" sqref="E17"/>
    </sheetView>
  </sheetViews>
  <sheetFormatPr defaultColWidth="9" defaultRowHeight="14"/>
  <cols>
    <col min="1" max="1" width="4.08203125" style="368" customWidth="1"/>
    <col min="2" max="2" width="42.58203125" style="369" customWidth="1"/>
    <col min="3" max="3" width="3.25" style="370" customWidth="1"/>
    <col min="4" max="4" width="6.33203125" style="371" customWidth="1"/>
    <col min="5" max="5" width="10.25" style="240" customWidth="1"/>
    <col min="6" max="6" width="12" style="386" customWidth="1"/>
    <col min="7" max="7" width="1.25" style="240" customWidth="1"/>
    <col min="8" max="16384" width="9" style="240"/>
  </cols>
  <sheetData>
    <row r="1" spans="1:7" s="66" customFormat="1" ht="13">
      <c r="A1" s="241" t="s">
        <v>403</v>
      </c>
      <c r="B1" s="242" t="s">
        <v>402</v>
      </c>
      <c r="C1" s="243"/>
      <c r="D1" s="320"/>
      <c r="E1" s="67"/>
      <c r="F1" s="67"/>
      <c r="G1" s="213"/>
    </row>
    <row r="2" spans="1:7" s="66" customFormat="1" ht="13.15" customHeight="1">
      <c r="A2" s="245"/>
      <c r="B2" s="246"/>
      <c r="C2" s="247"/>
      <c r="D2" s="246"/>
      <c r="F2" s="93"/>
      <c r="G2" s="213"/>
    </row>
    <row r="3" spans="1:7" s="66" customFormat="1" ht="25">
      <c r="A3" s="248" t="s">
        <v>540</v>
      </c>
      <c r="B3" s="249" t="s">
        <v>539</v>
      </c>
      <c r="C3" s="250" t="s">
        <v>538</v>
      </c>
      <c r="D3" s="249" t="s">
        <v>537</v>
      </c>
      <c r="E3" s="65" t="s">
        <v>536</v>
      </c>
      <c r="F3" s="65" t="s">
        <v>535</v>
      </c>
      <c r="G3" s="213"/>
    </row>
    <row r="4" spans="1:7" s="374" customFormat="1" ht="15" customHeight="1">
      <c r="A4" s="387"/>
      <c r="B4" s="388"/>
      <c r="C4" s="389"/>
      <c r="D4" s="390"/>
      <c r="E4" s="372"/>
      <c r="F4" s="373"/>
    </row>
    <row r="5" spans="1:7" s="223" customFormat="1" ht="409.5">
      <c r="A5" s="255">
        <f>COUNT($A$3:A3)+1</f>
        <v>1</v>
      </c>
      <c r="B5" s="391" t="s">
        <v>654</v>
      </c>
      <c r="C5" s="392"/>
      <c r="D5" s="393"/>
      <c r="E5" s="375"/>
      <c r="F5" s="227"/>
    </row>
    <row r="6" spans="1:7" s="219" customFormat="1">
      <c r="A6" s="258"/>
      <c r="B6" s="391" t="s">
        <v>653</v>
      </c>
      <c r="C6" s="257"/>
      <c r="D6" s="261"/>
      <c r="E6" s="227"/>
      <c r="F6" s="227"/>
    </row>
    <row r="7" spans="1:7" s="219" customFormat="1">
      <c r="A7" s="258"/>
      <c r="B7" s="391" t="s">
        <v>652</v>
      </c>
      <c r="C7" s="257"/>
      <c r="D7" s="261"/>
      <c r="E7" s="227"/>
      <c r="F7" s="227"/>
    </row>
    <row r="8" spans="1:7" s="378" customFormat="1" ht="13">
      <c r="A8" s="394"/>
      <c r="B8" s="391" t="s">
        <v>651</v>
      </c>
      <c r="C8" s="391"/>
      <c r="D8" s="395"/>
      <c r="E8" s="376">
        <v>0</v>
      </c>
      <c r="F8" s="377"/>
    </row>
    <row r="9" spans="1:7" s="378" customFormat="1" ht="15" customHeight="1">
      <c r="A9" s="394"/>
      <c r="B9" s="391" t="s">
        <v>650</v>
      </c>
      <c r="C9" s="391"/>
      <c r="D9" s="395"/>
      <c r="E9" s="376"/>
      <c r="F9" s="377"/>
    </row>
    <row r="10" spans="1:7" s="378" customFormat="1" ht="25">
      <c r="A10" s="394"/>
      <c r="B10" s="391" t="s">
        <v>649</v>
      </c>
      <c r="C10" s="391"/>
      <c r="D10" s="395"/>
      <c r="E10" s="376"/>
      <c r="F10" s="377"/>
    </row>
    <row r="11" spans="1:7" s="378" customFormat="1" ht="13">
      <c r="A11" s="394"/>
      <c r="B11" s="391" t="s">
        <v>648</v>
      </c>
      <c r="C11" s="391"/>
      <c r="D11" s="395"/>
      <c r="E11" s="376"/>
      <c r="F11" s="377"/>
    </row>
    <row r="12" spans="1:7" s="378" customFormat="1" ht="13">
      <c r="A12" s="394"/>
      <c r="B12" s="391" t="s">
        <v>647</v>
      </c>
      <c r="C12" s="391"/>
      <c r="D12" s="395"/>
      <c r="E12" s="376"/>
      <c r="F12" s="377"/>
    </row>
    <row r="13" spans="1:7" s="219" customFormat="1">
      <c r="A13" s="258"/>
      <c r="B13" s="391" t="s">
        <v>774</v>
      </c>
      <c r="C13" s="257"/>
      <c r="D13" s="261"/>
      <c r="E13" s="227"/>
      <c r="F13" s="227"/>
    </row>
    <row r="14" spans="1:7" s="219" customFormat="1" ht="75.5">
      <c r="A14" s="258"/>
      <c r="B14" s="391" t="s">
        <v>646</v>
      </c>
      <c r="C14" s="257"/>
      <c r="D14" s="261"/>
      <c r="E14" s="227"/>
      <c r="F14" s="227"/>
    </row>
    <row r="15" spans="1:7" s="219" customFormat="1" ht="25">
      <c r="A15" s="258"/>
      <c r="B15" s="391" t="s">
        <v>645</v>
      </c>
      <c r="C15" s="257"/>
      <c r="D15" s="261"/>
      <c r="E15" s="227"/>
      <c r="F15" s="227"/>
    </row>
    <row r="16" spans="1:7" s="219" customFormat="1">
      <c r="A16" s="258"/>
      <c r="B16" s="391" t="s">
        <v>644</v>
      </c>
      <c r="C16" s="257"/>
      <c r="D16" s="261"/>
      <c r="E16" s="227"/>
      <c r="F16" s="227"/>
    </row>
    <row r="17" spans="1:8" s="215" customFormat="1" ht="13">
      <c r="A17" s="251"/>
      <c r="B17" s="285" t="s">
        <v>643</v>
      </c>
      <c r="C17" s="257" t="s">
        <v>91</v>
      </c>
      <c r="D17" s="261">
        <v>1</v>
      </c>
      <c r="F17" s="379">
        <f>+D17*E17</f>
        <v>0</v>
      </c>
      <c r="G17" s="380">
        <f>SUM(E17:F17)</f>
        <v>0</v>
      </c>
      <c r="H17" s="380">
        <f>G17*D17</f>
        <v>0</v>
      </c>
    </row>
    <row r="18" spans="1:8" s="219" customFormat="1" ht="13" customHeight="1">
      <c r="A18" s="262"/>
      <c r="B18" s="285"/>
      <c r="C18" s="347"/>
      <c r="D18" s="348"/>
      <c r="E18" s="381"/>
      <c r="F18" s="379">
        <f t="shared" ref="F18:F81" si="0">+D18*E18</f>
        <v>0</v>
      </c>
    </row>
    <row r="19" spans="1:8" s="223" customFormat="1" ht="50">
      <c r="A19" s="255">
        <f>COUNT($A$3:A17)+1</f>
        <v>2</v>
      </c>
      <c r="B19" s="391" t="s">
        <v>642</v>
      </c>
      <c r="C19" s="337"/>
      <c r="D19" s="396"/>
      <c r="E19" s="381"/>
      <c r="F19" s="379">
        <f t="shared" si="0"/>
        <v>0</v>
      </c>
    </row>
    <row r="20" spans="1:8" s="215" customFormat="1" ht="12.75" customHeight="1">
      <c r="A20" s="258"/>
      <c r="B20" s="391" t="s">
        <v>641</v>
      </c>
      <c r="C20" s="397"/>
      <c r="D20" s="398"/>
      <c r="E20" s="381"/>
      <c r="F20" s="379">
        <f t="shared" si="0"/>
        <v>0</v>
      </c>
    </row>
    <row r="21" spans="1:8" s="219" customFormat="1" ht="13" customHeight="1">
      <c r="A21" s="262"/>
      <c r="B21" s="391" t="s">
        <v>640</v>
      </c>
      <c r="C21" s="257" t="s">
        <v>91</v>
      </c>
      <c r="D21" s="261">
        <v>3</v>
      </c>
      <c r="E21" s="215"/>
      <c r="F21" s="379">
        <f t="shared" si="0"/>
        <v>0</v>
      </c>
    </row>
    <row r="22" spans="1:8" s="219" customFormat="1" ht="13" customHeight="1">
      <c r="A22" s="262"/>
      <c r="B22" s="285"/>
      <c r="C22" s="347"/>
      <c r="D22" s="348"/>
      <c r="E22" s="381"/>
      <c r="F22" s="379">
        <f t="shared" si="0"/>
        <v>0</v>
      </c>
    </row>
    <row r="23" spans="1:8" s="223" customFormat="1" ht="150">
      <c r="A23" s="255">
        <f>COUNT($A$3:A21)+1</f>
        <v>3</v>
      </c>
      <c r="B23" s="271" t="s">
        <v>639</v>
      </c>
      <c r="C23" s="337"/>
      <c r="D23" s="396"/>
      <c r="E23" s="381"/>
      <c r="F23" s="379">
        <f t="shared" si="0"/>
        <v>0</v>
      </c>
    </row>
    <row r="24" spans="1:8" s="215" customFormat="1" ht="12.75" customHeight="1">
      <c r="A24" s="258"/>
      <c r="B24" s="271" t="s">
        <v>638</v>
      </c>
      <c r="C24" s="399" t="s">
        <v>276</v>
      </c>
      <c r="D24" s="400">
        <v>10</v>
      </c>
      <c r="E24" s="381"/>
      <c r="F24" s="379">
        <f t="shared" si="0"/>
        <v>0</v>
      </c>
    </row>
    <row r="25" spans="1:8" s="215" customFormat="1" ht="12.75" customHeight="1">
      <c r="A25" s="258"/>
      <c r="B25" s="271" t="s">
        <v>637</v>
      </c>
      <c r="C25" s="399" t="s">
        <v>276</v>
      </c>
      <c r="D25" s="400">
        <v>30</v>
      </c>
      <c r="E25" s="381"/>
      <c r="F25" s="379">
        <f t="shared" si="0"/>
        <v>0</v>
      </c>
    </row>
    <row r="26" spans="1:8" s="219" customFormat="1" ht="13" customHeight="1">
      <c r="A26" s="262"/>
      <c r="B26" s="271" t="s">
        <v>636</v>
      </c>
      <c r="C26" s="399" t="s">
        <v>276</v>
      </c>
      <c r="D26" s="400">
        <v>30</v>
      </c>
      <c r="E26" s="381"/>
      <c r="F26" s="379">
        <f t="shared" si="0"/>
        <v>0</v>
      </c>
    </row>
    <row r="27" spans="1:8" s="219" customFormat="1" ht="13" customHeight="1">
      <c r="A27" s="262"/>
      <c r="B27" s="271" t="s">
        <v>635</v>
      </c>
      <c r="C27" s="399" t="s">
        <v>276</v>
      </c>
      <c r="D27" s="400">
        <v>25</v>
      </c>
      <c r="E27" s="381"/>
      <c r="F27" s="379">
        <f t="shared" si="0"/>
        <v>0</v>
      </c>
    </row>
    <row r="28" spans="1:8" s="219" customFormat="1" ht="13" customHeight="1">
      <c r="A28" s="262"/>
      <c r="B28" s="271" t="s">
        <v>608</v>
      </c>
      <c r="C28" s="399" t="s">
        <v>276</v>
      </c>
      <c r="D28" s="400">
        <v>20</v>
      </c>
      <c r="E28" s="381"/>
      <c r="F28" s="379">
        <f t="shared" si="0"/>
        <v>0</v>
      </c>
    </row>
    <row r="29" spans="1:8" s="219" customFormat="1" ht="13" customHeight="1">
      <c r="A29" s="262"/>
      <c r="B29" s="285"/>
      <c r="C29" s="347"/>
      <c r="D29" s="348"/>
      <c r="E29" s="381"/>
      <c r="F29" s="379">
        <f t="shared" si="0"/>
        <v>0</v>
      </c>
    </row>
    <row r="30" spans="1:8" s="223" customFormat="1" ht="39" customHeight="1">
      <c r="A30" s="255">
        <f>COUNT($A$3:A26)+1</f>
        <v>4</v>
      </c>
      <c r="B30" s="252" t="s">
        <v>634</v>
      </c>
      <c r="C30" s="337"/>
      <c r="D30" s="396"/>
      <c r="E30" s="381"/>
      <c r="F30" s="379">
        <f t="shared" si="0"/>
        <v>0</v>
      </c>
    </row>
    <row r="31" spans="1:8" s="215" customFormat="1" ht="12.75" customHeight="1">
      <c r="A31" s="258"/>
      <c r="B31" s="252" t="s">
        <v>633</v>
      </c>
      <c r="C31" s="399" t="s">
        <v>276</v>
      </c>
      <c r="D31" s="400">
        <v>10</v>
      </c>
      <c r="E31" s="381"/>
      <c r="F31" s="379">
        <f t="shared" si="0"/>
        <v>0</v>
      </c>
    </row>
    <row r="32" spans="1:8" s="215" customFormat="1" ht="12.75" customHeight="1">
      <c r="A32" s="258"/>
      <c r="B32" s="252" t="s">
        <v>632</v>
      </c>
      <c r="C32" s="399" t="s">
        <v>276</v>
      </c>
      <c r="D32" s="400">
        <v>10</v>
      </c>
      <c r="E32" s="381"/>
      <c r="F32" s="379">
        <f t="shared" si="0"/>
        <v>0</v>
      </c>
    </row>
    <row r="33" spans="1:6" s="219" customFormat="1" ht="13" customHeight="1">
      <c r="A33" s="262"/>
      <c r="B33" s="285"/>
      <c r="C33" s="347"/>
      <c r="D33" s="348"/>
      <c r="E33" s="381"/>
      <c r="F33" s="379">
        <f t="shared" si="0"/>
        <v>0</v>
      </c>
    </row>
    <row r="34" spans="1:6" s="223" customFormat="1" ht="125">
      <c r="A34" s="255">
        <f>COUNT($A$3:A32)+1</f>
        <v>5</v>
      </c>
      <c r="B34" s="271" t="s">
        <v>631</v>
      </c>
      <c r="C34" s="271"/>
      <c r="D34" s="271"/>
      <c r="E34" s="221"/>
      <c r="F34" s="379">
        <f t="shared" si="0"/>
        <v>0</v>
      </c>
    </row>
    <row r="35" spans="1:6" s="215" customFormat="1" ht="12.75" customHeight="1">
      <c r="A35" s="258"/>
      <c r="B35" s="271" t="s">
        <v>630</v>
      </c>
      <c r="C35" s="271"/>
      <c r="D35" s="271"/>
      <c r="E35" s="221"/>
      <c r="F35" s="379">
        <f t="shared" si="0"/>
        <v>0</v>
      </c>
    </row>
    <row r="36" spans="1:6" s="219" customFormat="1" ht="13" customHeight="1">
      <c r="A36" s="262"/>
      <c r="B36" s="271" t="s">
        <v>551</v>
      </c>
      <c r="C36" s="271"/>
      <c r="D36" s="271"/>
      <c r="E36" s="221"/>
      <c r="F36" s="379">
        <f t="shared" si="0"/>
        <v>0</v>
      </c>
    </row>
    <row r="37" spans="1:6" s="219" customFormat="1" ht="13" customHeight="1">
      <c r="A37" s="262"/>
      <c r="B37" s="271" t="s">
        <v>629</v>
      </c>
      <c r="C37" s="271" t="s">
        <v>626</v>
      </c>
      <c r="D37" s="271">
        <v>8</v>
      </c>
      <c r="E37" s="221"/>
      <c r="F37" s="379">
        <f t="shared" si="0"/>
        <v>0</v>
      </c>
    </row>
    <row r="38" spans="1:6" s="219" customFormat="1" ht="13" customHeight="1">
      <c r="A38" s="262"/>
      <c r="B38" s="285"/>
      <c r="C38" s="347"/>
      <c r="D38" s="348"/>
      <c r="E38" s="381"/>
      <c r="F38" s="379">
        <f t="shared" si="0"/>
        <v>0</v>
      </c>
    </row>
    <row r="39" spans="1:6" s="223" customFormat="1" ht="75">
      <c r="A39" s="255">
        <f>COUNT($A$3:A36)+1</f>
        <v>6</v>
      </c>
      <c r="B39" s="252" t="s">
        <v>628</v>
      </c>
      <c r="C39" s="252"/>
      <c r="D39" s="252"/>
      <c r="E39" s="221"/>
      <c r="F39" s="379">
        <f t="shared" si="0"/>
        <v>0</v>
      </c>
    </row>
    <row r="40" spans="1:6" s="215" customFormat="1" ht="12.5">
      <c r="A40" s="258"/>
      <c r="B40" s="252" t="s">
        <v>627</v>
      </c>
      <c r="C40" s="252" t="s">
        <v>626</v>
      </c>
      <c r="D40" s="252">
        <v>8</v>
      </c>
      <c r="E40" s="221"/>
      <c r="F40" s="379">
        <f t="shared" si="0"/>
        <v>0</v>
      </c>
    </row>
    <row r="41" spans="1:6" s="219" customFormat="1" ht="13" customHeight="1">
      <c r="A41" s="262"/>
      <c r="B41" s="252"/>
      <c r="C41" s="252"/>
      <c r="D41" s="252"/>
      <c r="E41" s="381"/>
      <c r="F41" s="379">
        <f t="shared" si="0"/>
        <v>0</v>
      </c>
    </row>
    <row r="42" spans="1:6" s="223" customFormat="1" ht="37.5">
      <c r="A42" s="255">
        <f>COUNT($A$3:A40)+1</f>
        <v>7</v>
      </c>
      <c r="B42" s="252" t="s">
        <v>625</v>
      </c>
      <c r="C42" s="252"/>
      <c r="D42" s="252"/>
      <c r="E42" s="381"/>
      <c r="F42" s="379">
        <f t="shared" si="0"/>
        <v>0</v>
      </c>
    </row>
    <row r="43" spans="1:6" s="215" customFormat="1" ht="13" customHeight="1">
      <c r="A43" s="258"/>
      <c r="B43" s="252" t="s">
        <v>624</v>
      </c>
      <c r="C43" s="252"/>
      <c r="D43" s="252"/>
      <c r="E43" s="381"/>
      <c r="F43" s="379">
        <f t="shared" si="0"/>
        <v>0</v>
      </c>
    </row>
    <row r="44" spans="1:6" s="223" customFormat="1" ht="12.5">
      <c r="A44" s="337"/>
      <c r="B44" s="252" t="s">
        <v>551</v>
      </c>
      <c r="C44" s="252"/>
      <c r="D44" s="252"/>
      <c r="E44" s="381"/>
      <c r="F44" s="379">
        <f t="shared" si="0"/>
        <v>0</v>
      </c>
    </row>
    <row r="45" spans="1:6" s="223" customFormat="1" ht="12.5">
      <c r="A45" s="337"/>
      <c r="B45" s="252" t="s">
        <v>623</v>
      </c>
      <c r="C45" s="252" t="s">
        <v>91</v>
      </c>
      <c r="D45" s="252">
        <v>2</v>
      </c>
      <c r="E45" s="381"/>
      <c r="F45" s="379">
        <f t="shared" si="0"/>
        <v>0</v>
      </c>
    </row>
    <row r="46" spans="1:6" s="223" customFormat="1" ht="12.5">
      <c r="A46" s="337"/>
      <c r="B46" s="252"/>
      <c r="C46" s="252"/>
      <c r="D46" s="252"/>
      <c r="E46" s="381"/>
      <c r="F46" s="379">
        <f t="shared" si="0"/>
        <v>0</v>
      </c>
    </row>
    <row r="47" spans="1:6" s="223" customFormat="1" ht="100">
      <c r="A47" s="255">
        <f>COUNT($A$3:A44)+1</f>
        <v>8</v>
      </c>
      <c r="B47" s="252" t="s">
        <v>622</v>
      </c>
      <c r="C47" s="252"/>
      <c r="D47" s="252"/>
      <c r="E47" s="381"/>
      <c r="F47" s="379">
        <f t="shared" si="0"/>
        <v>0</v>
      </c>
    </row>
    <row r="48" spans="1:6" s="215" customFormat="1" ht="13" customHeight="1">
      <c r="A48" s="258"/>
      <c r="B48" s="252" t="s">
        <v>621</v>
      </c>
      <c r="C48" s="252"/>
      <c r="D48" s="252"/>
      <c r="E48" s="381"/>
      <c r="F48" s="379">
        <f t="shared" si="0"/>
        <v>0</v>
      </c>
    </row>
    <row r="49" spans="1:6" s="223" customFormat="1" ht="12.5">
      <c r="A49" s="337"/>
      <c r="B49" s="252" t="s">
        <v>551</v>
      </c>
      <c r="C49" s="252"/>
      <c r="D49" s="252"/>
      <c r="E49" s="381"/>
      <c r="F49" s="379">
        <f t="shared" si="0"/>
        <v>0</v>
      </c>
    </row>
    <row r="50" spans="1:6" s="223" customFormat="1" ht="12.5">
      <c r="A50" s="337"/>
      <c r="B50" s="252" t="s">
        <v>620</v>
      </c>
      <c r="C50" s="252" t="s">
        <v>91</v>
      </c>
      <c r="D50" s="252">
        <v>6</v>
      </c>
      <c r="E50" s="381"/>
      <c r="F50" s="379">
        <f t="shared" si="0"/>
        <v>0</v>
      </c>
    </row>
    <row r="51" spans="1:6" s="223" customFormat="1" ht="12.5">
      <c r="A51" s="337"/>
      <c r="B51" s="252"/>
      <c r="C51" s="252"/>
      <c r="D51" s="252"/>
      <c r="E51" s="381"/>
      <c r="F51" s="379">
        <f t="shared" si="0"/>
        <v>0</v>
      </c>
    </row>
    <row r="52" spans="1:6" s="223" customFormat="1" ht="50">
      <c r="A52" s="255">
        <f>COUNT($A$3:A48)+1</f>
        <v>9</v>
      </c>
      <c r="B52" s="252" t="s">
        <v>619</v>
      </c>
      <c r="C52" s="252"/>
      <c r="D52" s="252"/>
      <c r="E52" s="381"/>
      <c r="F52" s="379">
        <f t="shared" si="0"/>
        <v>0</v>
      </c>
    </row>
    <row r="53" spans="1:6" s="215" customFormat="1" ht="13" customHeight="1">
      <c r="A53" s="258"/>
      <c r="B53" s="252" t="s">
        <v>618</v>
      </c>
      <c r="C53" s="252"/>
      <c r="D53" s="252"/>
      <c r="E53" s="381"/>
      <c r="F53" s="379">
        <f t="shared" si="0"/>
        <v>0</v>
      </c>
    </row>
    <row r="54" spans="1:6" s="223" customFormat="1" ht="12.5">
      <c r="A54" s="337"/>
      <c r="B54" s="252" t="s">
        <v>551</v>
      </c>
      <c r="C54" s="252"/>
      <c r="D54" s="252"/>
      <c r="E54" s="381"/>
      <c r="F54" s="379">
        <f t="shared" si="0"/>
        <v>0</v>
      </c>
    </row>
    <row r="55" spans="1:6" s="223" customFormat="1" ht="12.5">
      <c r="A55" s="337"/>
      <c r="B55" s="252" t="s">
        <v>617</v>
      </c>
      <c r="C55" s="252" t="s">
        <v>91</v>
      </c>
      <c r="D55" s="252">
        <v>6</v>
      </c>
      <c r="E55" s="381"/>
      <c r="F55" s="379">
        <f t="shared" si="0"/>
        <v>0</v>
      </c>
    </row>
    <row r="56" spans="1:6" s="223" customFormat="1" ht="12.5">
      <c r="A56" s="337"/>
      <c r="B56" s="252" t="s">
        <v>616</v>
      </c>
      <c r="C56" s="252" t="s">
        <v>91</v>
      </c>
      <c r="D56" s="252">
        <v>7</v>
      </c>
      <c r="E56" s="381"/>
      <c r="F56" s="379">
        <f t="shared" si="0"/>
        <v>0</v>
      </c>
    </row>
    <row r="57" spans="1:6" s="223" customFormat="1" ht="12.5">
      <c r="A57" s="337"/>
      <c r="B57" s="252"/>
      <c r="C57" s="252"/>
      <c r="D57" s="252"/>
      <c r="E57" s="381"/>
      <c r="F57" s="379">
        <f t="shared" si="0"/>
        <v>0</v>
      </c>
    </row>
    <row r="58" spans="1:6" s="223" customFormat="1" ht="55.15" customHeight="1">
      <c r="A58" s="337" t="s">
        <v>82</v>
      </c>
      <c r="B58" s="252" t="s">
        <v>615</v>
      </c>
      <c r="C58" s="252"/>
      <c r="D58" s="252"/>
      <c r="E58" s="381"/>
      <c r="F58" s="379">
        <f t="shared" si="0"/>
        <v>0</v>
      </c>
    </row>
    <row r="59" spans="1:6" s="215" customFormat="1" ht="13" customHeight="1">
      <c r="A59" s="258"/>
      <c r="B59" s="252" t="s">
        <v>614</v>
      </c>
      <c r="C59" s="252"/>
      <c r="D59" s="252"/>
      <c r="E59" s="381"/>
      <c r="F59" s="379">
        <f t="shared" si="0"/>
        <v>0</v>
      </c>
    </row>
    <row r="60" spans="1:6" s="215" customFormat="1" ht="13" customHeight="1">
      <c r="A60" s="258"/>
      <c r="B60" s="252" t="s">
        <v>551</v>
      </c>
      <c r="C60" s="252"/>
      <c r="D60" s="252"/>
      <c r="E60" s="381"/>
      <c r="F60" s="379">
        <f t="shared" si="0"/>
        <v>0</v>
      </c>
    </row>
    <row r="61" spans="1:6" s="215" customFormat="1" ht="13" customHeight="1">
      <c r="A61" s="258"/>
      <c r="B61" s="252" t="s">
        <v>613</v>
      </c>
      <c r="C61" s="252" t="s">
        <v>91</v>
      </c>
      <c r="D61" s="252">
        <v>2</v>
      </c>
      <c r="E61" s="381"/>
      <c r="F61" s="379">
        <f t="shared" si="0"/>
        <v>0</v>
      </c>
    </row>
    <row r="62" spans="1:6" s="215" customFormat="1" ht="13" customHeight="1">
      <c r="A62" s="258"/>
      <c r="B62" s="252" t="s">
        <v>612</v>
      </c>
      <c r="C62" s="252" t="s">
        <v>91</v>
      </c>
      <c r="D62" s="252">
        <v>2</v>
      </c>
      <c r="E62" s="381"/>
      <c r="F62" s="379">
        <f t="shared" si="0"/>
        <v>0</v>
      </c>
    </row>
    <row r="63" spans="1:6" s="215" customFormat="1" ht="13" customHeight="1">
      <c r="A63" s="258"/>
      <c r="B63" s="252" t="s">
        <v>611</v>
      </c>
      <c r="C63" s="252" t="s">
        <v>91</v>
      </c>
      <c r="D63" s="252">
        <v>2</v>
      </c>
      <c r="E63" s="381"/>
      <c r="F63" s="379">
        <f t="shared" si="0"/>
        <v>0</v>
      </c>
    </row>
    <row r="64" spans="1:6" s="223" customFormat="1" ht="12.5">
      <c r="A64" s="337"/>
      <c r="B64" s="252"/>
      <c r="C64" s="252"/>
      <c r="D64" s="252"/>
      <c r="E64" s="381"/>
      <c r="F64" s="379">
        <f t="shared" si="0"/>
        <v>0</v>
      </c>
    </row>
    <row r="65" spans="1:6" s="223" customFormat="1" ht="25">
      <c r="A65" s="255">
        <f>COUNT($A$3:A53)+1</f>
        <v>10</v>
      </c>
      <c r="B65" s="252" t="s">
        <v>610</v>
      </c>
      <c r="C65" s="252"/>
      <c r="D65" s="252"/>
      <c r="E65" s="381"/>
      <c r="F65" s="379">
        <f t="shared" si="0"/>
        <v>0</v>
      </c>
    </row>
    <row r="66" spans="1:6" s="215" customFormat="1" ht="13" customHeight="1">
      <c r="A66" s="258"/>
      <c r="B66" s="285" t="s">
        <v>609</v>
      </c>
      <c r="C66" s="252"/>
      <c r="D66" s="252"/>
      <c r="E66" s="381"/>
      <c r="F66" s="379">
        <f t="shared" si="0"/>
        <v>0</v>
      </c>
    </row>
    <row r="67" spans="1:6" s="223" customFormat="1" ht="12.5">
      <c r="A67" s="337"/>
      <c r="B67" s="252" t="s">
        <v>551</v>
      </c>
      <c r="C67" s="252"/>
      <c r="D67" s="252"/>
      <c r="E67" s="381"/>
      <c r="F67" s="379">
        <f t="shared" si="0"/>
        <v>0</v>
      </c>
    </row>
    <row r="68" spans="1:6" s="223" customFormat="1" ht="12.5">
      <c r="A68" s="337"/>
      <c r="B68" s="252" t="s">
        <v>608</v>
      </c>
      <c r="C68" s="252" t="s">
        <v>91</v>
      </c>
      <c r="D68" s="252">
        <v>2</v>
      </c>
      <c r="E68" s="381"/>
      <c r="F68" s="379">
        <f t="shared" si="0"/>
        <v>0</v>
      </c>
    </row>
    <row r="69" spans="1:6" s="223" customFormat="1" ht="12.5">
      <c r="A69" s="337"/>
      <c r="B69" s="401"/>
      <c r="C69" s="399"/>
      <c r="D69" s="400"/>
      <c r="E69" s="381"/>
      <c r="F69" s="379">
        <f t="shared" si="0"/>
        <v>0</v>
      </c>
    </row>
    <row r="70" spans="1:6" s="223" customFormat="1" ht="37.5">
      <c r="A70" s="255">
        <f>COUNT($A$3:A66)+1</f>
        <v>11</v>
      </c>
      <c r="B70" s="402" t="s">
        <v>607</v>
      </c>
      <c r="C70" s="403" t="s">
        <v>91</v>
      </c>
      <c r="D70" s="400">
        <v>10</v>
      </c>
      <c r="E70" s="381"/>
      <c r="F70" s="379">
        <f t="shared" si="0"/>
        <v>0</v>
      </c>
    </row>
    <row r="71" spans="1:6" s="223" customFormat="1" ht="12.5">
      <c r="A71" s="337"/>
      <c r="B71" s="401"/>
      <c r="C71" s="399"/>
      <c r="D71" s="400"/>
      <c r="E71" s="381"/>
      <c r="F71" s="379">
        <f t="shared" si="0"/>
        <v>0</v>
      </c>
    </row>
    <row r="72" spans="1:6" s="223" customFormat="1" ht="50">
      <c r="A72" s="255">
        <f>COUNT($A$3:A71)+1</f>
        <v>12</v>
      </c>
      <c r="B72" s="259" t="s">
        <v>459</v>
      </c>
      <c r="C72" s="300" t="s">
        <v>147</v>
      </c>
      <c r="D72" s="345">
        <v>5</v>
      </c>
      <c r="E72" s="381"/>
      <c r="F72" s="379">
        <f t="shared" si="0"/>
        <v>0</v>
      </c>
    </row>
    <row r="73" spans="1:6" s="223" customFormat="1" ht="12.5">
      <c r="A73" s="258"/>
      <c r="B73" s="290"/>
      <c r="C73" s="263"/>
      <c r="D73" s="404"/>
      <c r="E73" s="381"/>
      <c r="F73" s="379">
        <f t="shared" si="0"/>
        <v>0</v>
      </c>
    </row>
    <row r="74" spans="1:6" s="223" customFormat="1" ht="12.5">
      <c r="A74" s="255">
        <f>COUNT($A$3:A72)+1</f>
        <v>13</v>
      </c>
      <c r="B74" s="259" t="s">
        <v>606</v>
      </c>
      <c r="C74" s="300" t="s">
        <v>91</v>
      </c>
      <c r="D74" s="345">
        <v>1</v>
      </c>
      <c r="E74" s="381"/>
      <c r="F74" s="379">
        <f t="shared" si="0"/>
        <v>0</v>
      </c>
    </row>
    <row r="75" spans="1:6" s="223" customFormat="1" ht="12.5">
      <c r="A75" s="258"/>
      <c r="B75" s="290"/>
      <c r="C75" s="263"/>
      <c r="D75" s="404"/>
      <c r="E75" s="375"/>
      <c r="F75" s="379">
        <f t="shared" si="0"/>
        <v>0</v>
      </c>
    </row>
    <row r="76" spans="1:6" s="215" customFormat="1" ht="12.5">
      <c r="A76" s="255">
        <f>COUNT($A$3:A74)+1</f>
        <v>14</v>
      </c>
      <c r="B76" s="259" t="s">
        <v>449</v>
      </c>
      <c r="C76" s="337" t="s">
        <v>249</v>
      </c>
      <c r="D76" s="259">
        <v>5</v>
      </c>
      <c r="E76" s="222">
        <f>SUM(F5:F75)</f>
        <v>0</v>
      </c>
      <c r="F76" s="379">
        <f>+E76*D76/100</f>
        <v>0</v>
      </c>
    </row>
    <row r="77" spans="1:6" s="219" customFormat="1" ht="13" customHeight="1">
      <c r="A77" s="258"/>
      <c r="B77" s="290"/>
      <c r="C77" s="302"/>
      <c r="D77" s="302"/>
      <c r="E77" s="380"/>
      <c r="F77" s="379">
        <f t="shared" si="0"/>
        <v>0</v>
      </c>
    </row>
    <row r="78" spans="1:6" s="219" customFormat="1" ht="25">
      <c r="A78" s="255">
        <f>COUNT($A$3:A76)+1</f>
        <v>15</v>
      </c>
      <c r="B78" s="283" t="s">
        <v>447</v>
      </c>
      <c r="C78" s="300" t="s">
        <v>249</v>
      </c>
      <c r="D78" s="345">
        <v>3</v>
      </c>
      <c r="E78" s="222">
        <f>SUM(F5:F75)</f>
        <v>0</v>
      </c>
      <c r="F78" s="379">
        <f t="shared" ref="F78" si="1">+E78*D78/100</f>
        <v>0</v>
      </c>
    </row>
    <row r="79" spans="1:6" s="219" customFormat="1" ht="13" customHeight="1">
      <c r="A79" s="258"/>
      <c r="B79" s="290"/>
      <c r="C79" s="302"/>
      <c r="D79" s="302"/>
      <c r="E79" s="380"/>
      <c r="F79" s="379">
        <f t="shared" si="0"/>
        <v>0</v>
      </c>
    </row>
    <row r="80" spans="1:6" s="219" customFormat="1" ht="25">
      <c r="A80" s="255">
        <f>COUNT($A$3:A78)+1</f>
        <v>16</v>
      </c>
      <c r="B80" s="283" t="s">
        <v>445</v>
      </c>
      <c r="C80" s="300" t="s">
        <v>249</v>
      </c>
      <c r="D80" s="345">
        <v>2</v>
      </c>
      <c r="E80" s="222">
        <f>SUM(F1:F75)</f>
        <v>0</v>
      </c>
      <c r="F80" s="379">
        <f t="shared" ref="F80" si="2">+E80*D80/100</f>
        <v>0</v>
      </c>
    </row>
    <row r="81" spans="1:8" s="223" customFormat="1" ht="12.5">
      <c r="A81" s="306"/>
      <c r="B81" s="304"/>
      <c r="C81" s="305"/>
      <c r="D81" s="358"/>
      <c r="E81" s="382"/>
      <c r="F81" s="379">
        <f t="shared" si="0"/>
        <v>0</v>
      </c>
    </row>
    <row r="82" spans="1:8" s="215" customFormat="1" ht="15" customHeight="1">
      <c r="A82" s="307"/>
      <c r="B82" s="308" t="s">
        <v>605</v>
      </c>
      <c r="C82" s="309"/>
      <c r="D82" s="405"/>
      <c r="E82" s="383"/>
      <c r="F82" s="384">
        <f>SUM(F5:F81)</f>
        <v>0</v>
      </c>
      <c r="G82" s="385"/>
      <c r="H82" s="385"/>
    </row>
    <row r="83" spans="1:8" s="223" customFormat="1" ht="12.5">
      <c r="A83" s="258"/>
      <c r="B83" s="252"/>
      <c r="C83" s="406"/>
      <c r="D83" s="407"/>
      <c r="F83" s="227"/>
    </row>
    <row r="84" spans="1:8" s="223" customFormat="1" ht="12.5">
      <c r="A84" s="258"/>
      <c r="B84" s="252"/>
      <c r="C84" s="363"/>
      <c r="D84" s="328"/>
      <c r="F84" s="227"/>
    </row>
    <row r="85" spans="1:8" s="223" customFormat="1" ht="13">
      <c r="A85" s="251"/>
      <c r="B85" s="252"/>
      <c r="C85" s="363"/>
      <c r="D85" s="328"/>
      <c r="F85" s="227"/>
    </row>
    <row r="86" spans="1:8" s="223" customFormat="1" ht="13">
      <c r="A86" s="251"/>
      <c r="B86" s="252"/>
      <c r="C86" s="363"/>
      <c r="D86" s="328"/>
      <c r="F86" s="227"/>
    </row>
    <row r="87" spans="1:8" s="223" customFormat="1" ht="13">
      <c r="A87" s="251"/>
      <c r="B87" s="252"/>
      <c r="C87" s="363"/>
      <c r="D87" s="328"/>
      <c r="F87" s="227"/>
    </row>
  </sheetData>
  <sheetProtection algorithmName="SHA-512" hashValue="20l4BcyC2AqqbWZmkiEorgP+BtD8J1aDWygkAY0gQfq9adI3Xyq9rHRL9GpmrWVqYBmARIw93gwsnE08yXZ8lA==" saltValue="GCAifbs02eue+1jzW7IO3w==" spinCount="100000" sheet="1" objects="1" scenarios="1"/>
  <pageMargins left="0.98425196850393704" right="0.19685039370078741" top="0.78740157480314965" bottom="0.78740157480314965" header="0.31496062992125984" footer="0.31496062992125984"/>
  <pageSetup paperSize="9" orientation="portrait" useFirstPageNumber="1" horizontalDpi="300" verticalDpi="300" r:id="rId1"/>
  <headerFooter alignWithMargins="0">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16</vt:i4>
      </vt:variant>
      <vt:variant>
        <vt:lpstr>Imenovani obsegi</vt:lpstr>
      </vt:variant>
      <vt:variant>
        <vt:i4>17</vt:i4>
      </vt:variant>
    </vt:vector>
  </HeadingPairs>
  <TitlesOfParts>
    <vt:vector size="33" baseType="lpstr">
      <vt:lpstr>Rekapitulacija</vt:lpstr>
      <vt:lpstr>Splošni opis</vt:lpstr>
      <vt:lpstr>Gradbena dela</vt:lpstr>
      <vt:lpstr>Obrtniška dela</vt:lpstr>
      <vt:lpstr>Rek STR</vt:lpstr>
      <vt:lpstr>SPLOŠNO</vt:lpstr>
      <vt:lpstr>I. ogrevanje</vt:lpstr>
      <vt:lpstr>II. VOKA</vt:lpstr>
      <vt:lpstr>III. prezračevanje</vt:lpstr>
      <vt:lpstr>dopis</vt:lpstr>
      <vt:lpstr>popis del EI</vt:lpstr>
      <vt:lpstr>podatki</vt:lpstr>
      <vt:lpstr>Rek ZU</vt:lpstr>
      <vt:lpstr>Zunanja ureditev</vt:lpstr>
      <vt:lpstr>vodovod</vt:lpstr>
      <vt:lpstr>kanalizacija</vt:lpstr>
      <vt:lpstr>dopis!Področje_tiskanja</vt:lpstr>
      <vt:lpstr>'Gradbena dela'!Področje_tiskanja</vt:lpstr>
      <vt:lpstr>'I. ogrevanje'!Področje_tiskanja</vt:lpstr>
      <vt:lpstr>'II. VOKA'!Področje_tiskanja</vt:lpstr>
      <vt:lpstr>'III. prezračevanje'!Področje_tiskanja</vt:lpstr>
      <vt:lpstr>kanalizacija!Področje_tiskanja</vt:lpstr>
      <vt:lpstr>'Obrtniška dela'!Področje_tiskanja</vt:lpstr>
      <vt:lpstr>podatki!Področje_tiskanja</vt:lpstr>
      <vt:lpstr>'popis del EI'!Področje_tiskanja</vt:lpstr>
      <vt:lpstr>'Rek STR'!Področje_tiskanja</vt:lpstr>
      <vt:lpstr>'Rek ZU'!Področje_tiskanja</vt:lpstr>
      <vt:lpstr>vodovod!Področje_tiskanja</vt:lpstr>
      <vt:lpstr>'Zunanja ureditev'!Področje_tiskanja</vt:lpstr>
      <vt:lpstr>'I. ogrevanje'!Tiskanje_naslovov</vt:lpstr>
      <vt:lpstr>'II. VOKA'!Tiskanje_naslovov</vt:lpstr>
      <vt:lpstr>'III. prezračevanje'!Tiskanje_naslovov</vt:lpstr>
      <vt:lpstr>SPLOŠNO!Tiskanje_naslovov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Ervin</dc:creator>
  <cp:lastModifiedBy>Petra Mervar</cp:lastModifiedBy>
  <cp:lastPrinted>2023-03-27T12:12:39Z</cp:lastPrinted>
  <dcterms:created xsi:type="dcterms:W3CDTF">2004-02-10T12:38:31Z</dcterms:created>
  <dcterms:modified xsi:type="dcterms:W3CDTF">2023-04-26T10:53:47Z</dcterms:modified>
</cp:coreProperties>
</file>