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PROJEKTI\Leskovškova\"/>
    </mc:Choice>
  </mc:AlternateContent>
  <bookViews>
    <workbookView xWindow="0" yWindow="0" windowWidth="23040" windowHeight="9192" activeTab="1"/>
  </bookViews>
  <sheets>
    <sheet name="navodila" sheetId="19" r:id="rId1"/>
    <sheet name="Rekapitulacija" sheetId="21" r:id="rId2"/>
    <sheet name="Sever_jug" sheetId="4" r:id="rId3"/>
    <sheet name="CR" sheetId="20" r:id="rId4"/>
  </sheets>
  <externalReferences>
    <externalReference r:id="rId5"/>
  </externalReferences>
  <definedNames>
    <definedName name="_Toc103495609" localSheetId="2">Sever_jug!#REF!</definedName>
    <definedName name="_Toc92683859" localSheetId="2">Sever_jug!#REF!</definedName>
    <definedName name="CENA" localSheetId="2">#REF!</definedName>
    <definedName name="KOLIC" localSheetId="2">#REF!</definedName>
    <definedName name="_xlnm.Print_Area" localSheetId="1">Rekapitulacija!$A$1:$E$30</definedName>
    <definedName name="_xlnm.Print_Area" localSheetId="2">Sever_jug!$A$1:$F$296</definedName>
    <definedName name="_xlnm.Print_Titles" localSheetId="2">Sever_jug!$6:$6</definedName>
  </definedNames>
  <calcPr calcId="162913" iterateDelta="1E-4"/>
</workbook>
</file>

<file path=xl/calcChain.xml><?xml version="1.0" encoding="utf-8"?>
<calcChain xmlns="http://schemas.openxmlformats.org/spreadsheetml/2006/main">
  <c r="C15" i="21" l="1"/>
  <c r="C14" i="21"/>
  <c r="C13" i="21"/>
  <c r="C12" i="21"/>
  <c r="C11" i="21"/>
  <c r="C10" i="21"/>
  <c r="C9" i="21"/>
  <c r="A1" i="21"/>
  <c r="F8" i="20"/>
  <c r="F10" i="20"/>
  <c r="F12" i="20"/>
  <c r="F13" i="20"/>
  <c r="F24" i="20" s="1"/>
  <c r="F83" i="20" s="1"/>
  <c r="F14" i="20"/>
  <c r="F15" i="20"/>
  <c r="F16" i="20"/>
  <c r="F17" i="20"/>
  <c r="F18" i="20"/>
  <c r="F19" i="20"/>
  <c r="F20" i="20"/>
  <c r="F21" i="20"/>
  <c r="F22" i="20"/>
  <c r="F23" i="20"/>
  <c r="F28" i="20"/>
  <c r="F31" i="20" s="1"/>
  <c r="F84" i="20" s="1"/>
  <c r="F29" i="20"/>
  <c r="F30" i="20"/>
  <c r="F37" i="20"/>
  <c r="F38" i="20" s="1"/>
  <c r="F47" i="20"/>
  <c r="F50" i="20" s="1"/>
  <c r="F86" i="20" s="1"/>
  <c r="F48" i="20"/>
  <c r="F49" i="20"/>
  <c r="F55" i="20"/>
  <c r="F56" i="20"/>
  <c r="F57" i="20"/>
  <c r="F58" i="20"/>
  <c r="F59" i="20"/>
  <c r="F63" i="20"/>
  <c r="F64" i="20"/>
  <c r="F65" i="20"/>
  <c r="F66" i="20"/>
  <c r="F67" i="20"/>
  <c r="F68" i="20"/>
  <c r="F69" i="20"/>
  <c r="F70" i="20"/>
  <c r="F71" i="20"/>
  <c r="F75" i="20"/>
  <c r="F76" i="20"/>
  <c r="F77" i="20"/>
  <c r="F78" i="20"/>
  <c r="F79" i="20"/>
  <c r="F80" i="20" l="1"/>
  <c r="F72" i="20"/>
  <c r="F60" i="20"/>
  <c r="C21" i="21"/>
  <c r="F85" i="20"/>
  <c r="C20" i="21"/>
  <c r="C19" i="21"/>
  <c r="C18" i="21"/>
  <c r="D8" i="21"/>
  <c r="F200" i="4"/>
  <c r="F194" i="4"/>
  <c r="F142" i="4"/>
  <c r="F89" i="20" l="1"/>
  <c r="C24" i="21"/>
  <c r="F88" i="20"/>
  <c r="C23" i="21"/>
  <c r="D17" i="21" s="1"/>
  <c r="D26" i="21" s="1"/>
  <c r="D27" i="21" s="1"/>
  <c r="D28" i="21" s="1"/>
  <c r="F87" i="20"/>
  <c r="F90" i="20" s="1"/>
  <c r="C22" i="21"/>
  <c r="F148" i="4"/>
  <c r="F146" i="4"/>
  <c r="F144" i="4"/>
  <c r="F140" i="4"/>
  <c r="F138" i="4"/>
  <c r="F136" i="4"/>
  <c r="F134" i="4"/>
  <c r="F270" i="4"/>
  <c r="F272" i="4" s="1"/>
  <c r="F184" i="4"/>
  <c r="F126" i="4"/>
  <c r="F124" i="4"/>
  <c r="F120" i="4"/>
  <c r="F128" i="4" s="1"/>
  <c r="F118" i="4"/>
  <c r="F122" i="4"/>
  <c r="F130" i="4" l="1"/>
  <c r="F90" i="4"/>
  <c r="F80" i="4"/>
  <c r="F78" i="4"/>
  <c r="F60" i="4"/>
  <c r="F288" i="4" l="1"/>
  <c r="F286" i="4"/>
  <c r="F284" i="4"/>
  <c r="F106" i="4"/>
  <c r="F104" i="4"/>
  <c r="F102" i="4"/>
  <c r="F100" i="4"/>
  <c r="F98" i="4"/>
  <c r="F96" i="4"/>
  <c r="F290" i="4" l="1"/>
  <c r="F282" i="4"/>
  <c r="F292" i="4" s="1"/>
  <c r="F294" i="4" l="1"/>
  <c r="F296" i="4" s="1"/>
  <c r="F262" i="4" l="1"/>
  <c r="F264" i="4" s="1"/>
  <c r="F250" i="4"/>
  <c r="F248" i="4"/>
  <c r="F246" i="4"/>
  <c r="F204" i="4"/>
  <c r="F202" i="4"/>
  <c r="F266" i="4" l="1"/>
  <c r="F274" i="4"/>
  <c r="F276" i="4" l="1"/>
  <c r="F46" i="4"/>
  <c r="F238" i="4" l="1"/>
  <c r="F236" i="4"/>
  <c r="F240" i="4"/>
  <c r="F242" i="4"/>
  <c r="F244" i="4"/>
  <c r="F234" i="4"/>
  <c r="F226" i="4"/>
  <c r="F224" i="4"/>
  <c r="F222" i="4"/>
  <c r="F220" i="4"/>
  <c r="F218" i="4"/>
  <c r="F216" i="4"/>
  <c r="F198" i="4"/>
  <c r="F196" i="4"/>
  <c r="F192" i="4"/>
  <c r="F182" i="4"/>
  <c r="F164" i="4"/>
  <c r="F158" i="4"/>
  <c r="F230" i="4" l="1"/>
  <c r="F252" i="4"/>
  <c r="F254" i="4" s="1"/>
  <c r="F206" i="4"/>
  <c r="F208" i="4" s="1"/>
  <c r="F228" i="4"/>
  <c r="F186" i="4"/>
  <c r="F188" i="4" s="1"/>
  <c r="F256" i="4" l="1"/>
  <c r="F210" i="4"/>
  <c r="F156" i="4" l="1"/>
  <c r="F160" i="4"/>
  <c r="F162" i="4"/>
  <c r="F166" i="4"/>
  <c r="F168" i="4"/>
  <c r="F170" i="4"/>
  <c r="F94" i="4"/>
  <c r="F92" i="4"/>
  <c r="F88" i="4"/>
  <c r="F76" i="4"/>
  <c r="F68" i="4"/>
  <c r="F62" i="4"/>
  <c r="F64" i="4"/>
  <c r="F66" i="4"/>
  <c r="F58" i="4"/>
  <c r="F48" i="4"/>
  <c r="F50" i="4" s="1"/>
  <c r="F24" i="4"/>
  <c r="F26" i="4"/>
  <c r="F28" i="4"/>
  <c r="F30" i="4"/>
  <c r="F32" i="4"/>
  <c r="F34" i="4"/>
  <c r="F36" i="4"/>
  <c r="F38" i="4"/>
  <c r="F22" i="4"/>
  <c r="F14" i="4"/>
  <c r="F12" i="4"/>
  <c r="F108" i="4" l="1"/>
  <c r="F110" i="4" s="1"/>
  <c r="F172" i="4"/>
  <c r="F174" i="4" s="1"/>
  <c r="F150" i="4"/>
  <c r="F152" i="4" s="1"/>
  <c r="F40" i="4"/>
  <c r="F42" i="4" s="1"/>
  <c r="F16" i="4"/>
  <c r="F18" i="4" s="1"/>
  <c r="F82" i="4"/>
  <c r="F84" i="4" s="1"/>
  <c r="F70" i="4"/>
  <c r="F72" i="4" s="1"/>
  <c r="F52" i="4" l="1"/>
  <c r="F112" i="4"/>
  <c r="F176" i="4"/>
</calcChain>
</file>

<file path=xl/sharedStrings.xml><?xml version="1.0" encoding="utf-8"?>
<sst xmlns="http://schemas.openxmlformats.org/spreadsheetml/2006/main" count="551" uniqueCount="335">
  <si>
    <t>1.2</t>
  </si>
  <si>
    <t>Št. postavke</t>
  </si>
  <si>
    <t>Opis</t>
  </si>
  <si>
    <t>Znesek v EUR brez DDV</t>
  </si>
  <si>
    <t>Enota</t>
  </si>
  <si>
    <t>Cena v EUR</t>
  </si>
  <si>
    <t>Vrednost brez DDV</t>
  </si>
  <si>
    <t>Preddela</t>
  </si>
  <si>
    <t>Količina</t>
  </si>
  <si>
    <t>kos</t>
  </si>
  <si>
    <t>m2</t>
  </si>
  <si>
    <t>m3</t>
  </si>
  <si>
    <t>m1</t>
  </si>
  <si>
    <t>Rekapitulacija</t>
  </si>
  <si>
    <t>3.1</t>
  </si>
  <si>
    <t>V priloženem popisu je v nekaterih postavkah zaradi ustreznejšega opisa materialov ali opreme v informativne namene naveden tudi proizvajalec in tip materiala ali opreme. Navedba je zgolj informativne narave in se lahko ponudi material oz. oprema, ki je enakovredna (68 člen ZJN-3).</t>
  </si>
  <si>
    <t>DDV (22%)</t>
  </si>
  <si>
    <t>GEODETSKA DELA</t>
  </si>
  <si>
    <t>IZKOPI</t>
  </si>
  <si>
    <t>SKUPAJ  (BREZ DDV)</t>
  </si>
  <si>
    <t>SKUPAJ  (Z DDV)</t>
  </si>
  <si>
    <t>1.</t>
  </si>
  <si>
    <t>1.1</t>
  </si>
  <si>
    <t>2.</t>
  </si>
  <si>
    <t>2.1</t>
  </si>
  <si>
    <t>2.2</t>
  </si>
  <si>
    <t>2.3</t>
  </si>
  <si>
    <t>3.</t>
  </si>
  <si>
    <t>3.2</t>
  </si>
  <si>
    <t>3.3</t>
  </si>
  <si>
    <t>4.</t>
  </si>
  <si>
    <t>4.1</t>
  </si>
  <si>
    <t>4.2</t>
  </si>
  <si>
    <t>5.</t>
  </si>
  <si>
    <t>5.1</t>
  </si>
  <si>
    <t>5.2</t>
  </si>
  <si>
    <t>PROMETNE POVRŠINE</t>
  </si>
  <si>
    <t>6.1</t>
  </si>
  <si>
    <t>6.2</t>
  </si>
  <si>
    <t>Nepredvidena dela vpisana v gradbeni dnevnik in potrjena s strani odgovornega nadzornika.</t>
  </si>
  <si>
    <t>dan</t>
  </si>
  <si>
    <t>t</t>
  </si>
  <si>
    <t>2.1.1</t>
  </si>
  <si>
    <t>2.1.2</t>
  </si>
  <si>
    <t>ČIŠČENJE TERENA</t>
  </si>
  <si>
    <t>Nepredvidena dela vpisana v gradbeni dnevnik in potrejan s strani odgovornega nadzornika.</t>
  </si>
  <si>
    <t>2.1.3</t>
  </si>
  <si>
    <t>OSTALA PREDDELA</t>
  </si>
  <si>
    <t>Zemeljska dela</t>
  </si>
  <si>
    <t>2.2.1</t>
  </si>
  <si>
    <t>2.2.2</t>
  </si>
  <si>
    <t>PLANUM TEMELJNIH TAL</t>
  </si>
  <si>
    <t>2.2.3</t>
  </si>
  <si>
    <t>NASIPI, BREŽINE IN ZELENICE</t>
  </si>
  <si>
    <t>Voziščne konstrukcije</t>
  </si>
  <si>
    <t>2.3.1</t>
  </si>
  <si>
    <t>NOSILNE PLASTI</t>
  </si>
  <si>
    <t>OBRABNO-ZAPORNE PLASTI</t>
  </si>
  <si>
    <t>2.3.2</t>
  </si>
  <si>
    <t>ROBNI ELEMENTI VOZIŠČA</t>
  </si>
  <si>
    <t>2.3.3</t>
  </si>
  <si>
    <t>Odvodnjavanje</t>
  </si>
  <si>
    <t>DRENAŽE</t>
  </si>
  <si>
    <t>JAŠKI</t>
  </si>
  <si>
    <t>Prometna oprema in signalizacija</t>
  </si>
  <si>
    <t>Pokončna oprema cest</t>
  </si>
  <si>
    <t>Označbe na vozišču</t>
  </si>
  <si>
    <t>7.1</t>
  </si>
  <si>
    <t>SPLOŠNO:</t>
  </si>
  <si>
    <t>(-) Dela je potrebno izvajati po projektni dokumentaciji, v skladu z veljavnimi tehničnimi predpisi, normativi in standardi ob upoštevanju zahtev iz varstva pri delu. Uporabljati je potrebno samo materiale, ki ustrezajo predpisom in standardom.</t>
  </si>
  <si>
    <t>(-) Za vse vgrajene materiale mora izvajalec del predložiti dokumentacijo (atesti, certifikati, meritve....).</t>
  </si>
  <si>
    <t>(-) Izvajalec del mora pri izvedbi del upoštevati navodila tehničnega poročila.</t>
  </si>
  <si>
    <t>(-) V enotnih cenah morajo biti zajeti tudi naslednji stroški:</t>
  </si>
  <si>
    <t>... ureditev gradbišča, postavitev gradbiščne table, zaščitna ograja in obvestila ter ostala pripravljalna dela, z vsemi deli in materialom ter dnevno čiščenje gradbišča,</t>
  </si>
  <si>
    <t>... ves potreben material z dobavo, transporti in vgrajevanjem,</t>
  </si>
  <si>
    <t>... izvedba dela po popisu iz postavke in načrta,</t>
  </si>
  <si>
    <t>... zavarovanja gradbišča,</t>
  </si>
  <si>
    <t>... začasne in stalne deponije in pripadajoči transporti,</t>
  </si>
  <si>
    <t>... koordinacija med investitorjem, upravljalci, izvajalci, podizvajalci in soglasodajalci,</t>
  </si>
  <si>
    <t>... sortiranje odpadkov na gradbišču (gradbiščni odpadki), stroški nakladanja, odvoza na registrirano stalno deponijo ter plačilo stroškov deponije in taks (če v postavki ni drugače določeno)</t>
  </si>
  <si>
    <t>(-) Obračun se mora izvajati na osnovi dejansko opravljenih količin, katere z vpisom v gradbeni dnevnik potrdi odgovorni nadzornik.</t>
  </si>
  <si>
    <t>1.1.1</t>
  </si>
  <si>
    <t>1.1.2</t>
  </si>
  <si>
    <t>1.1.3</t>
  </si>
  <si>
    <t>1.2.1</t>
  </si>
  <si>
    <t>11101 - Obnova in zavarovanje zakoličbe osi trase ostale javne ceste v ravninskem terenu</t>
  </si>
  <si>
    <t>11201 - Postavitev in zavarovanje prečnega profila ostale javne ceste v ravninskem terenu</t>
  </si>
  <si>
    <t>12308 - Porušitev in odstranitev asfaltne plasti v debelini 6 do 10 cm vključno z nakladanjem na prevozno sredstvo, odvozom na stalno gradbeno depoinijo in plačilom deponijske takse.</t>
  </si>
  <si>
    <t>1.2.2</t>
  </si>
  <si>
    <t>1.2.3</t>
  </si>
  <si>
    <t>1.2.4</t>
  </si>
  <si>
    <t>12335 - Porušitev in čiščenje robnika iz cementnega betona vključno z nakladanjem na prevozno sredstvo, odvozom na stalno gradbeno depoinijo in plačilom deponijske takse.</t>
  </si>
  <si>
    <t>1.2.5</t>
  </si>
  <si>
    <t>1.2.6</t>
  </si>
  <si>
    <t>1.2.7</t>
  </si>
  <si>
    <t>1.2.8</t>
  </si>
  <si>
    <t>1.2.9</t>
  </si>
  <si>
    <t>12449 - Porušitev in odstranitev obstoječih kandelabrov, vključno z nakladanjem na prevozno sredstvo, odvozom na stalno gradbeno depoinijo in plačilom deponijske takse.</t>
  </si>
  <si>
    <t>1.2.10</t>
  </si>
  <si>
    <t>1.3</t>
  </si>
  <si>
    <t>1.3.1</t>
  </si>
  <si>
    <t>21106 - Široki izkop vezljive zemljine – 3. kategorije – strojno z nakladanjem</t>
  </si>
  <si>
    <t>21204 - Izkop vezljive zemljine/zrnate kamnine – 3. kategorije za temelje, kanalske rove, prepuste, jaške in drenaže, širine do 1,0 m in globine do 1,0 m – strojno, planiranje dna ročno</t>
  </si>
  <si>
    <t>22102 - Ureditev planuma temeljnih tal vezljive zemljine – 3. kategorije</t>
  </si>
  <si>
    <t>23203 - Dobava in vgraditev geotekstilije za ločilno plast (po načrtu), natezna trdnost nad 14 do 16 kN/m2</t>
  </si>
  <si>
    <t>25104 - Humuziranje brežine brez valjanja, v debelini nad 15 cm - strojno</t>
  </si>
  <si>
    <t>25209 - Doplačilo za zatravitev s semenom</t>
  </si>
  <si>
    <t>26303 - Odlaganje odpadne zmesi zemljine in kamnine na komunalno deponijo vključno s plačilom deponijske takse</t>
  </si>
  <si>
    <t>26304 - Odlaganje odpadnega asfalta na komunalno deponijo vključno s plačilom deponijske takse.</t>
  </si>
  <si>
    <t>2.1.5</t>
  </si>
  <si>
    <t>2.1.4</t>
  </si>
  <si>
    <t>2.1.6</t>
  </si>
  <si>
    <t>2.3.4</t>
  </si>
  <si>
    <t>2.3.6</t>
  </si>
  <si>
    <t>3.1.1</t>
  </si>
  <si>
    <t>3.1.2</t>
  </si>
  <si>
    <t>3.1.3</t>
  </si>
  <si>
    <t>3.2.1</t>
  </si>
  <si>
    <t>3.2.2</t>
  </si>
  <si>
    <t>3.2.3</t>
  </si>
  <si>
    <t>3.2.4</t>
  </si>
  <si>
    <t>32331 - Izdelava obrabne in zaporne plasti iz bitumenskega betona, betona, tlakovanja ali zmesi zrn drobljenca v debelini do 15 cm, vključno z spodnjo nevezano plastjo. (NAVEZAVE NA OBSTOJEČE ZUNANJE UREDITVE)</t>
  </si>
  <si>
    <t>3.2.5</t>
  </si>
  <si>
    <t>3.2.6</t>
  </si>
  <si>
    <t>3.2.7</t>
  </si>
  <si>
    <t>32407 - Čiščenje utrjene/odrezkane površine/podlage pred pobrizgom z bitumenskim vezivom</t>
  </si>
  <si>
    <t>32408 - Pobrizg s polimerno bitumensko emulzijo 0,31 do 0,50 kg/m2</t>
  </si>
  <si>
    <t>3.2.8</t>
  </si>
  <si>
    <t>33110 - Izdelava obrabne plasti iz malih tlakovcev iz silikatne kamnine velikosti 10 cm/10 cm/10 cm, stiki zaliti s cementno malto kot npr. ROEFIX GALA CC 645</t>
  </si>
  <si>
    <t>33212 - Izdelava obrabne plasti iz velikih tlakovcev iz silikatne kamnine (granit) velikosti 20 cm /20 cm /20 cm, stiki zaliti s cementno malto kot npr. ROEFIX GALA CC 645</t>
  </si>
  <si>
    <t>3.3.1</t>
  </si>
  <si>
    <t>34104 - Dobava in vgraditev predfabriciranega dvignjenega robnika iz cementnega betona  s prerezom 15/25 cm</t>
  </si>
  <si>
    <t>3.3.2</t>
  </si>
  <si>
    <t>34305 - Dobava in vgraditev predfabriciranega pogreznjenega robnika iz cementnega betona  s prerezom 15/25 cm</t>
  </si>
  <si>
    <t>3.3.3</t>
  </si>
  <si>
    <t>34308 - Dobava in vgraditev predfabriciranega pogreznjenega robnika iz cementnega betona s prerezom 8/20 cm</t>
  </si>
  <si>
    <t>3.3.4</t>
  </si>
  <si>
    <t>34607 - Dobava in vgraditev pogreznjenega robnika iz cepanega naravnega kamna s prerezom 10/15 cm</t>
  </si>
  <si>
    <t>34702 - Dobava in vgraditev dvignjenega vtočnega robnika s prerezom 15/25 cm iz cementnega betona</t>
  </si>
  <si>
    <t>3.3.5</t>
  </si>
  <si>
    <t>3.3.6</t>
  </si>
  <si>
    <t>34714 - Dobava in vgraditev predfabriciranega betonskega robnika - delineatorja v krožišču. Prerez 30/15 cm, skupaj z betonskim temeljem - izdelava po detajlu iz načrta</t>
  </si>
  <si>
    <t xml:space="preserve">34715 - Dobava in vgraditev predfabriciranega potopljenega robnika iz cementnega betona  s prerezom 17/20 x 35 cm (Rondo robnik) na betonsko podlago MB 20 z obbetoniranjem in fugiranjem robnikov s cem. malto 1:3. V ceni so zajeta vsa dodatna in zaščitna dela. </t>
  </si>
  <si>
    <t>3.3.7</t>
  </si>
  <si>
    <t>3.3.8</t>
  </si>
  <si>
    <t>3.3.9</t>
  </si>
  <si>
    <t>51204 - Izdelava vzdolžne in prečne drenaže, globoke do 1,0 m, na podložni plasti iz cementnega betona, debeline 10 cm, z gibljivimi plastičnimi cevmi premera 15 cm</t>
  </si>
  <si>
    <t>4.1.1</t>
  </si>
  <si>
    <t>4.1.6</t>
  </si>
  <si>
    <t>4.2.1</t>
  </si>
  <si>
    <t>52808 - Izgradnja kanalov iz PVC cevi profila DN 160 mm SN8 za priklop cestnih požiralnikov, skupaj z vsemi potrebnimi fazonskimi kosi. Vezna kanalizacija se obbetonira s pustim betonom C16/20.</t>
  </si>
  <si>
    <t>4.2.2</t>
  </si>
  <si>
    <t>53414 - Višinsko prilagajanje jaškov obstoječe komunalne infrastrukture</t>
  </si>
  <si>
    <t>4.2.3</t>
  </si>
  <si>
    <t>54103 - Izdelava jaška iz cementnega betona, krožnega prereza s premerom 50 cm, globokega 1,5 do 2,0 m</t>
  </si>
  <si>
    <t>4.2.4</t>
  </si>
  <si>
    <t>4.2.5</t>
  </si>
  <si>
    <t>4.2.6</t>
  </si>
  <si>
    <t>61106 - Izdelava temelja iz cementnega betona C 12/15, globine 100 cm, premera cca 50 cm</t>
  </si>
  <si>
    <t>5.1.1</t>
  </si>
  <si>
    <t>5.1.2</t>
  </si>
  <si>
    <t>61305 - Dobava in pritrditev trikotnega prometnega znaka, podloga iz vroče cinkane jeklene pločevine, znak z odsevno folijo 2. vrste, dolžina stranice a = 900 mm</t>
  </si>
  <si>
    <t>61405 - Dobava in pritrditev okroglega prometnega znaka, podloga iz vroče cinkane jeklene pločevine, znak z odsevno folijo 2. vrste, premera 600 mm</t>
  </si>
  <si>
    <t>5.1.3</t>
  </si>
  <si>
    <t>61503 - Dobava in pritrditev prometnega znaka, podloga iz aluminijaste pločevine, znak z odsevno folijo 1.vrste, velikost od 0,21 do 0,40 m2</t>
  </si>
  <si>
    <t>61505 - Dobava in pritrditev prometnega znaka, podloga iz aluminijaste pločevine, znak z odsevno folijo 1.vrste, velikost od 0,71 do 1,00 m2</t>
  </si>
  <si>
    <t>61508 - Dobava in pritrditev prometnega znaka, podloga iz aluminijaste pločevine, znak z odsevno folijo 1.vrste, velikost nad 4,00 m2</t>
  </si>
  <si>
    <t>5.1.4</t>
  </si>
  <si>
    <t>5.1.5</t>
  </si>
  <si>
    <t>5.1.6</t>
  </si>
  <si>
    <t>5.1.7</t>
  </si>
  <si>
    <t>5.2.1</t>
  </si>
  <si>
    <t>62101 - Izdelava tankoslojne vzdolžne označbe bele barve, skladno s standardom SIST EN 1436+A1, strojno, širina črte 10 cm</t>
  </si>
  <si>
    <t>62103 - Izdelava tankoslojne vzdolžne označbe bele barve, skladno s standardom SIST EN 1436+A1, strojno, širina črte 15 cm</t>
  </si>
  <si>
    <t>62107 - Izdelava tankoslojne vzdolžne označbe bele barve, skladno s standardom SIST EN 1436+A1, strojno, širina črte 50 cm</t>
  </si>
  <si>
    <t>5.2.2</t>
  </si>
  <si>
    <t>5.2.3</t>
  </si>
  <si>
    <t xml:space="preserve">62204 - Izdelava tankoslojne prečne in ostalih označb na vozišču z enokomponentno belo barvo, skladno s standardom SIST EN 1436+A1, površina označbe od 1,1 do 1,5 m2 (ZEBRA)
</t>
  </si>
  <si>
    <t xml:space="preserve">62205 - Izdelava tankoslojne prečne in ostalih označb na vozišču z enokomponentno belo barvo, skladno s standardom SIST EN 1436+A1, površina označbe nad 1,5 m2
</t>
  </si>
  <si>
    <t>5.2.5</t>
  </si>
  <si>
    <t>5.2.4</t>
  </si>
  <si>
    <t>62313 - Izdelava tankoslojne prečne in ostalih označb na vozišču z enokomponentno belo barvo, vključno 250 g/m2 posipa z drobci / kroglicami stekla, strojno, debelina plasti suhe snovi 250 µm, površina označbe do 0,5 m2 ( 5232 )</t>
  </si>
  <si>
    <t>5.2.6</t>
  </si>
  <si>
    <t>5.2.7</t>
  </si>
  <si>
    <t>5.2.8</t>
  </si>
  <si>
    <t>62314 - Izdelava tankoslojne prečne in ostalih označb na vozišču z enokomponentno belo barvo, vključno 250 g/m2 posipa z drobci / kroglicami stekla, strojno, debelina plasti suhe snovi 250 µm, površina označbe od 0,5 do 1,5 m2 ( 5232 )</t>
  </si>
  <si>
    <t>62315 - Izdelava tankoslojne vzdolžne označbe rdečerjave barve (barvna lestvica RAL 3011 ali 3001), skladno s standardom SIST EN 1436+A1, strojno, širina črte 20 cm</t>
  </si>
  <si>
    <t>62403 - Doplačilo za izdelavo prekinjenih vzdolžnih označb na vozišču, širina črte 15 cm</t>
  </si>
  <si>
    <t>5.2.9</t>
  </si>
  <si>
    <t>5.2.10</t>
  </si>
  <si>
    <t>6.</t>
  </si>
  <si>
    <t>Gradbeno obrtniška dela</t>
  </si>
  <si>
    <t>ARMATURA</t>
  </si>
  <si>
    <t>kg</t>
  </si>
  <si>
    <t>CEMENTNI BETON</t>
  </si>
  <si>
    <t>6.1.1</t>
  </si>
  <si>
    <t>6.1.2</t>
  </si>
  <si>
    <t>6.2.1</t>
  </si>
  <si>
    <t>6.2.2</t>
  </si>
  <si>
    <t>7.</t>
  </si>
  <si>
    <t>Tuje storitve</t>
  </si>
  <si>
    <t>7.1.1</t>
  </si>
  <si>
    <t>ur</t>
  </si>
  <si>
    <t>7.1.2</t>
  </si>
  <si>
    <t>7.1.3</t>
  </si>
  <si>
    <t>kpl</t>
  </si>
  <si>
    <t>PREISKUSI, NADZOR IN TEHNIČNA DOKUMENTACIJA</t>
  </si>
  <si>
    <t>2.3.5</t>
  </si>
  <si>
    <t>2.3.7</t>
  </si>
  <si>
    <t>2.3.8</t>
  </si>
  <si>
    <t>2.3.9</t>
  </si>
  <si>
    <t>25314 - Izkop sadilne jame in sajenje po DIN 18916</t>
  </si>
  <si>
    <t>25315 - Priprava rastišča po DIN 18915 toč. 7.7.1 (mešanica kvalitetne zemlje, mivke (kremenčevega peska) in šote v globini 20 - 40 cm)</t>
  </si>
  <si>
    <t>25316 - Zastirka - lubje v globini 3 cm, cca 1 m2 na posamezno drevo</t>
  </si>
  <si>
    <t>25317 - Količki, netretirani, premer 8 cm (3 na sadiko), povezava z impregniranimi latami (polokroglicami), vezivo mora dovoljevati nihanje drevesa in slediti rasti v debelino</t>
  </si>
  <si>
    <t xml:space="preserve">25318 - Dobava, saditev, gnojilo, izdelava zalivalne sklede, zastiranje, zalivanje, oskrba </t>
  </si>
  <si>
    <t>2.3.10</t>
  </si>
  <si>
    <t>26109 - Prevoz materiala na razdaljo od 10 do 15 km</t>
  </si>
  <si>
    <t>25313 - Dobava, nabava in vgradnja drevorednega drevesa, kot npr. Tilia cordata rancho, Acer Platanoides, Corylus colurna, soliterno drevo 18/20 cm z drevesno grudo, 3x presajeno.</t>
  </si>
  <si>
    <t>Novogradnja</t>
  </si>
  <si>
    <t>PZI</t>
  </si>
  <si>
    <t>Cesta Bratislavska - Leskoškova</t>
  </si>
  <si>
    <t>24411 - Izdelava posteljice iz mešanih kamnitih zrn v debelini 40 cm (0/100)</t>
  </si>
  <si>
    <t>31402 - Izdelava nevezane nosilne plasti enakozrnatega drobljenca iz kamnine v debelini 21 do 30 cm (TD 0/32 deb. 30 cm)</t>
  </si>
  <si>
    <t>3.1.4</t>
  </si>
  <si>
    <t>3.1.5</t>
  </si>
  <si>
    <t>Izdelava vezne plasti bituminizirane zmesi AC 22 bin PmB 45/80-65 A1,A2 v debelini 9 cm.</t>
  </si>
  <si>
    <t>32307 - Izdelava obrabne in zaporne plasti bituminizirane zmesi SMA 11 PmB 45/80-65 A2 v debelini 4,0 cm.</t>
  </si>
  <si>
    <t>12110 - Posek in odstranitev drevesa z deblom premera 31 do 50 cm ter odstranitev vej. Vključno z odvozom na deponijo po izboru izvajalca in plačilom deponijske takse.</t>
  </si>
  <si>
    <t>12217 - Odstranitev prometnega znaka s stranico/premerom 600 mm. Vključno z odvozom na deponijo po izboru izvajalca in plačilom deponijske takse.</t>
  </si>
  <si>
    <t>12327 - Rezanje asfaltne plasti s talno diamantno žago, debele 6 do 10 cm.</t>
  </si>
  <si>
    <t>12339 - Porušitev in odstranitev majhnega stebrička iz betona dimenzij cca 50x50 cm. Vključno z odvozom na deponijo po izboru izvajalca in plačilom deponijske takse.</t>
  </si>
  <si>
    <t>12413 - Porušitev in odstranitev jaška z notranjo stranico/premerom 61 do 100 cm. Vključno z odvozom na deponijo po izboru izvajalca in plačilom deponijske takse.</t>
  </si>
  <si>
    <t>12440 - Porušitev in odstranitev  pokrova iz duktilne litine , z nosilnostjo do 400 kN, s prerezom 600/600mm ali premerom 600mm. Vključno z odvozom na deponijo po izboru izvajalca in plačilom deponijske takse.</t>
  </si>
  <si>
    <t>1.3.2</t>
  </si>
  <si>
    <t>Geomehanski nadzor</t>
  </si>
  <si>
    <t>7.1.4</t>
  </si>
  <si>
    <t>7.1.5</t>
  </si>
  <si>
    <t>Nadzor certificiranega arborista.</t>
  </si>
  <si>
    <t>7.1.6</t>
  </si>
  <si>
    <t>31910 - Izdelava zaščitne plasti hidroizolacije iz bituminizirane zmesi AC 8 surf B 70/100 A4 Z4 v debelini 4 cm (pločnik). Vključno s pripravo podlage - finim planumom pred izvedbo asfaltne plasti.</t>
  </si>
  <si>
    <t>Geodestki posnetek izvedenega stanja. Predaja v digitalni obliki (format DWG) in 4-ih pisnih izvodih.</t>
  </si>
  <si>
    <t>Projektantski nadzor</t>
  </si>
  <si>
    <t>Dobava in vgraditev cementnega betona C35/45 v prerez 0,16 do 0,30 m3/m2-m1 (vgraditev pod granitne kocke krožnega križišča)</t>
  </si>
  <si>
    <t>Dobava in postavitev mreže iz vlečene jeklene žice S500, s premerom &gt; od 4 in &lt; od 12 mm, masa nad 6 kg/m2 (Q503, vgrajena v beton pod granitnimi kockami krožnega križišča)</t>
  </si>
  <si>
    <t>21106 - Široki izkop zrnate zemljine – 3. kategorije – strojno z nakladanjem</t>
  </si>
  <si>
    <t>2.1.7</t>
  </si>
  <si>
    <t>2.2.4</t>
  </si>
  <si>
    <t>22102 - Ureditev planuma temeljnih tal zrnate zemljine – 3. kategorije</t>
  </si>
  <si>
    <t>Dobava materiala in izdelava nasipa iz kamnolomskega mateirala granulacije 80-125 mm</t>
  </si>
  <si>
    <t>Izdelava nasipa iz zrnate ali vezljive zemljine 3. kategorije</t>
  </si>
  <si>
    <t>2.3.11</t>
  </si>
  <si>
    <t>Dobava enako zrnatega drobljenca iz kamnine in vgradnja v debelini do 10 cm (granulacije 0/16 mm) in izdelava finega planuma pred asfaltiranjem.</t>
  </si>
  <si>
    <t>3.1.6</t>
  </si>
  <si>
    <t>4.1.2</t>
  </si>
  <si>
    <t>51204 - Izdelava vzdolžne in prečne drenaže, globoke do 1,0 m, na podložni plasti iz cementnega betona, debeline 10 cm, z gibljivimi plastičnimi cevmi premera 25 cm</t>
  </si>
  <si>
    <t xml:space="preserve">Izdelava nosilne plasti bituminizirane zmesi AC 32 base B 50/70 A1, A2 v debelini 10 cm. </t>
  </si>
  <si>
    <t>32408 - Pobrizg s kationsko bitumensko emulzijo 0,31 do 0,50 kg/m2</t>
  </si>
  <si>
    <t>52808 - Izgradnja kanalov iz PVC cevi profila DN 250 mm SN8 za priklop cestnih požiralnikov, skupaj z vsemi potrebnimi fazonskimi kosi. Vezna kanalizacija se obbetonira s pustim betonom C16/20.</t>
  </si>
  <si>
    <t>54103 - Izdelava jaška iz cementnega betona, krožnega prereza s premerom 50 cm, globokega 2,0 do 2,5 m</t>
  </si>
  <si>
    <t>13103 - Zavarovanje gradbišča v času gradnje z delno zaporo prometa, usmerjanje s semaforji, skladno s potrjenim elaboratom začasne proemtne ureditve. Obračun po dejanskih stroških.</t>
  </si>
  <si>
    <t>Izdelava PID projektne dokumentacije (v šestih (6) izvodih in en (1) izvod v elektronski verziji - Acad, DWG).</t>
  </si>
  <si>
    <t>58108 - Dobava in vgraditev rešetke iz duktilne litine z nosilnostjo 400 kN, s prerezom           500/500 mm, vključno z dobavo in vgradnjo razbremenilnega AB obroča</t>
  </si>
  <si>
    <t>58201 - Dobava in vgraditev pokrova iz duktilne litine z nosilnostjo 250 kN, krožnega prereza s premerom 600 mm,  vključno z dobavo in vgradnjo razbremenilnega AB obroča</t>
  </si>
  <si>
    <t>Skupaj brez DDV:</t>
  </si>
  <si>
    <t>Nadzor in krmiljenje</t>
  </si>
  <si>
    <t>Druga dela</t>
  </si>
  <si>
    <t>Montažna dela</t>
  </si>
  <si>
    <t>Kabli in valjanec</t>
  </si>
  <si>
    <t>Elektro oprema</t>
  </si>
  <si>
    <t>Svetlobna oprema</t>
  </si>
  <si>
    <t>Gradbena dela</t>
  </si>
  <si>
    <t>Rekapitulacija:</t>
  </si>
  <si>
    <t>Skupaj:</t>
  </si>
  <si>
    <t>Dobava in vgradnja nadzorno/krmilnega modula (NKM) v posamezno svetilko JR:</t>
  </si>
  <si>
    <t>Dograditev aplikacijske programske opreme - povezovalna cesta med Leskoškovo in Bratislavsko (izdelava ekranske slike v sklopu nadzora in krmiljenja drugih objektov, dinamizacija ekranske slike, izdelava komunikacijskih protokolov za prenos podatkov iz prižigališč v bazo podatkov, dodelava baze podatkov v sklopu nadzora, preizkus v razvojnem okolju in na terenu):</t>
  </si>
  <si>
    <t>Dograditev nadzornega računalniškega programa SCADA za daljinski nadzor razsvetljave - implemetacija vremenskih podatkov na obravnavanem območju:</t>
  </si>
  <si>
    <t>Dograditev nadzornega računalniškega programa SCADA za daljinski nadzor razsvetljave - implemetacija prometnih podatkov na obravnavanem območju:</t>
  </si>
  <si>
    <t>Dograditev nadzornega računalniškega programa SCADA za daljinski nadzor razsvetljave (povezovalna cesta med Leskoškovo in Bratislavsko) - dograditev obstoječega programa za nadzor razsvetljave MOL:</t>
  </si>
  <si>
    <t>NADZOR IN KRMILJENJE</t>
  </si>
  <si>
    <t>Izdelava PID dokumentacije:</t>
  </si>
  <si>
    <t>Projektantski nadzor:</t>
  </si>
  <si>
    <t>Nepredvidena dela in drobni material v višini 2,1 % od načrtovanih del - obračun po dejanskih stroških in potrjenem gradbenem dnevniku:</t>
  </si>
  <si>
    <t>Preveritev srednje svetlosti površine vozišča:</t>
  </si>
  <si>
    <t>Preveritev srednje osvetljenosti površine vozišča:</t>
  </si>
  <si>
    <t>Meritve električnih lastnosti:</t>
  </si>
  <si>
    <t>Geodetski posnetki:</t>
  </si>
  <si>
    <t>Zakoličbe komunalnih vodov:</t>
  </si>
  <si>
    <t>m</t>
  </si>
  <si>
    <t>Trasiranje in zakoličbe za potrebe javne razsvetljave:</t>
  </si>
  <si>
    <t>DRUGA DELA</t>
  </si>
  <si>
    <t>Dobava in montaža kabelske spojke na napajalnem kablu, komplet s priborom in kabelsko maso</t>
  </si>
  <si>
    <t>Povezava prevodnih delov z ozemlitvijo javne razsvetljave komplet s spojnim materialom:</t>
  </si>
  <si>
    <t>Izdelava kabelskih končnikov:</t>
  </si>
  <si>
    <t>Priključki pocinkanega valjanca (TN-C,) komplet:</t>
  </si>
  <si>
    <t>Vezave kablov v kandelabrskih omaricah:</t>
  </si>
  <si>
    <t>MONTAŽNA DELA</t>
  </si>
  <si>
    <t>Dobava in polaganje kabla NYY-J 5x10 mm2 (BUS):</t>
  </si>
  <si>
    <t>Dobava in polaganje kabla NYY-J 5x16 mm2:</t>
  </si>
  <si>
    <t>Dobava in polaganje valjanca FeZn 25x4mm:</t>
  </si>
  <si>
    <t>KABLI IN VALJANEC</t>
  </si>
  <si>
    <t>Nadzor nad prižigališčem v času gradnje</t>
  </si>
  <si>
    <t>ELEKTRO OPREMA</t>
  </si>
  <si>
    <t>Dobava in postavitev ravnega kandelabra iz armiranega poliestra višine h=10 m nad nivojem terena za montažo v temelj s svetilko kot npr. (INLUMINO z ravnim steklom - proizvajalec TUNGSRAM) z naslednjimi tehničnimi parametri; optika WMW, svetlobni tok 5000 lm, barva svetlobe WW 3000K, priključna moč 37 W, daljinska regulacija 1-10 oz DALI , kompletno svetlobno mesto z ožičenjem</t>
  </si>
  <si>
    <t>Dobava in postavitev ravnega kandelabra iz armiranega poliestra višine h=10 m nad nivojem terena za montažo v temelj z 2x svetilko kot npr. (INLUMINO z ravnim steklom - proizvajalec TUNGSRAM) z naslednjimi tehničnimi parametri; optika CQC, svetlobni tok 8000 lm, barva svetlobe WW 3000K, priključna moč 57 W, daljinska regulacija 1-10 oz DALI , kompletno svetlobno mesto z ožičenjem</t>
  </si>
  <si>
    <t>Dobava in postavitev ravnega kandelabra iz armiranega poliestra višine h=10 m nad nivojem terena za montažo v temelj s svetilko kot npr. (INLUMINO z ravnim steklom - proizvajalec TUNGSRAM) z naslednjimi tehničnimi parametri; optika CQC, svetlobni tok 8000 lm, barva svetlobe WW 3000K, priključna moč 57 W, daljinska regulacija 1-10 oz DALI , kompletno svetlobno mesto z ožičenjem</t>
  </si>
  <si>
    <t>SVETLOBNA OPREMA</t>
  </si>
  <si>
    <t>Odvoz odvečnega materiala na deponijo do 40 km, z vsemi pristojbinami in taksami za gradbene odpadke</t>
  </si>
  <si>
    <t>Pospravilo trase v prvotno stanje</t>
  </si>
  <si>
    <t>Izvedba navezave novo predvidene kabelskih jaškov na obstoječo kabelsko kanalizacijo/ obstoječe kabelske trase JR</t>
  </si>
  <si>
    <t>Izdelava prebojev v obstoječe kabelske jaške:</t>
  </si>
  <si>
    <t>Asfaltiranje poškodovanih površin</t>
  </si>
  <si>
    <t>Rušenje asfalta, komplet z odvozom na deponijo</t>
  </si>
  <si>
    <t>Rušitev obstoječega omrežja javne razsvetljave ter odvoz na deponijo:</t>
  </si>
  <si>
    <t>Obbetoniranje zgornejga dela rova (30 cm/ MB-10) kabelske kanalizacije pri prehodih preko asfaltnih površin v cestišču ter ob kabelskih jaških</t>
  </si>
  <si>
    <t>Izdelava kompletnega tipskega jaška cestne razsvetljave dimenzij 60 x 60 cm z velikostjo litoželeznega pokrova   60 x 60 cm; nosilnost 125 kN z napisom JAVNA RAZSVETLJAVA</t>
  </si>
  <si>
    <t>3xcev</t>
  </si>
  <si>
    <t>2xcev</t>
  </si>
  <si>
    <t>1xcev</t>
  </si>
  <si>
    <t>Izkop kanala za kabel IV. kategorije globine 0.8m, širine 0,4m, dobava in polaganje stigmafleks cevi fi 110, izdelava kabelske posteljice s peskom granulacije 0-4 mm, obsutje cevi s peskom granulacije 0-4mm, izdelava tampona - nasutje 10-20 cm  gramoza, opozorilna folija, zasutje z izkopanim materialom, utrjevanje:</t>
  </si>
  <si>
    <t>Izkop kanala za kabel IV. kategorije globine 0.8m, širine 0,4m, dobava in polaganje stigmafleks cevi fi 50, izdelava kabelske posteljice s peskom granulacije 0-4 mm, obsutje cevi s peskom granulacije 0-4mm, izdelava tampona - nasutje 10-20 cm  gramoza, opozorilna folija, zasutje z izkopanim materialom, utrjevanje:</t>
  </si>
  <si>
    <t>Izdelava temelja za kandelaber iz armiranega poliestra višine 10 m nad nivojem terena, komplet z izkopom jame, obbetoniranjem, za postavitev kandelabra direktno v temelj:</t>
  </si>
  <si>
    <t>GRADBENA DELA</t>
  </si>
  <si>
    <t>Količina x cena</t>
  </si>
  <si>
    <t>cena</t>
  </si>
  <si>
    <t>Kol. post.</t>
  </si>
  <si>
    <t>Opis postavke</t>
  </si>
  <si>
    <t>št. načrta: 03-30-2912/2982</t>
  </si>
  <si>
    <t xml:space="preserve"> cestna razsvetljava na območju Leskoškove ceste od profila L7 do profila L19 </t>
  </si>
  <si>
    <t xml:space="preserve">Ureditev povezovalne ceste med Leskoškovo cesto in Bratislavsko cesto </t>
  </si>
  <si>
    <t xml:space="preserve">Cestna razsvetljava </t>
  </si>
  <si>
    <t>P.2 PROJEKTANTSKI PREDRAČUN</t>
  </si>
  <si>
    <t>2</t>
  </si>
  <si>
    <t>CESTNA RAZSVETLJAVA</t>
  </si>
  <si>
    <t>35101 - Izdelava bankine iz gramoza ali naravno zdrobljenega kamnitega materiala, široke do 1,50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</si>
</sst>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_S_I_T_-;\-* #,##0.00\ _S_I_T_-;_-* &quot;-&quot;??\ _S_I_T_-;_-@_-"/>
    <numFmt numFmtId="166" formatCode="#,##0."/>
    <numFmt numFmtId="167" formatCode="\$#."/>
    <numFmt numFmtId="168" formatCode="#.00"/>
    <numFmt numFmtId="169" formatCode="#,"/>
    <numFmt numFmtId="170" formatCode="_-* #,##0.00\ &quot;SIT&quot;_-;\-* #,##0.00\ &quot;SIT&quot;_-;_-* &quot;-&quot;??\ &quot;SIT&quot;_-;_-@_-"/>
    <numFmt numFmtId="171" formatCode="0.000"/>
    <numFmt numFmtId="172" formatCode="#,##0.00\ &quot;€&quot;"/>
  </numFmts>
  <fonts count="6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"/>
      <color indexed="8"/>
      <name val="Courier"/>
      <family val="3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1"/>
      <name val="Arial CE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i/>
      <sz val="10"/>
      <color indexed="8"/>
      <name val="Segoe UI"/>
      <family val="2"/>
      <charset val="238"/>
    </font>
    <font>
      <b/>
      <i/>
      <sz val="8"/>
      <color theme="0" tint="-0.249977111117893"/>
      <name val="Segoe UI"/>
      <family val="2"/>
      <charset val="238"/>
    </font>
    <font>
      <sz val="10"/>
      <color indexed="8"/>
      <name val="Segoe UI"/>
      <family val="2"/>
      <charset val="238"/>
    </font>
    <font>
      <sz val="12"/>
      <name val="Segoe UI"/>
      <family val="2"/>
      <charset val="238"/>
    </font>
    <font>
      <b/>
      <sz val="12"/>
      <name val="Segoe UI"/>
      <family val="2"/>
      <charset val="238"/>
    </font>
    <font>
      <b/>
      <sz val="12"/>
      <color theme="0"/>
      <name val="Segoe UI"/>
      <family val="2"/>
      <charset val="238"/>
    </font>
    <font>
      <b/>
      <sz val="10"/>
      <color indexed="10"/>
      <name val="Segoe UI"/>
      <family val="2"/>
      <charset val="238"/>
    </font>
    <font>
      <sz val="12"/>
      <color indexed="8"/>
      <name val="Segoe UI"/>
      <family val="2"/>
      <charset val="238"/>
    </font>
    <font>
      <b/>
      <sz val="14"/>
      <color rgb="FF43B033"/>
      <name val="Segoe UI"/>
      <family val="2"/>
      <charset val="238"/>
    </font>
    <font>
      <b/>
      <sz val="12"/>
      <color rgb="FF43B033"/>
      <name val="Segoe UI"/>
      <family val="2"/>
      <charset val="238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indexed="10"/>
      <name val="Segoe UI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58"/>
      <name val="Arial CE"/>
      <family val="2"/>
      <charset val="238"/>
    </font>
    <font>
      <sz val="8"/>
      <name val="Times New Roman CE"/>
      <family val="1"/>
      <charset val="238"/>
    </font>
    <font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8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998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165" fontId="4" fillId="0" borderId="0" applyFont="0" applyFill="0" applyBorder="0" applyAlignment="0" applyProtection="0"/>
    <xf numFmtId="166" fontId="15" fillId="0" borderId="0">
      <protection locked="0"/>
    </xf>
    <xf numFmtId="167" fontId="15" fillId="0" borderId="0">
      <protection locked="0"/>
    </xf>
    <xf numFmtId="0" fontId="15" fillId="0" borderId="0">
      <protection locked="0"/>
    </xf>
    <xf numFmtId="0" fontId="17" fillId="4" borderId="0" applyNumberFormat="0" applyBorder="0" applyAlignment="0" applyProtection="0"/>
    <xf numFmtId="0" fontId="3" fillId="0" borderId="0"/>
    <xf numFmtId="0" fontId="16" fillId="0" borderId="0" applyNumberFormat="0" applyFill="0" applyBorder="0" applyAlignment="0" applyProtection="0"/>
    <xf numFmtId="168" fontId="15" fillId="0" borderId="0">
      <protection locked="0"/>
    </xf>
    <xf numFmtId="0" fontId="17" fillId="4" borderId="0" applyNumberFormat="0" applyBorder="0" applyAlignment="0" applyProtection="0"/>
    <xf numFmtId="0" fontId="18" fillId="0" borderId="0" applyNumberFormat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169" fontId="21" fillId="0" borderId="0">
      <protection locked="0"/>
    </xf>
    <xf numFmtId="169" fontId="21" fillId="0" borderId="0">
      <protection locked="0"/>
    </xf>
    <xf numFmtId="0" fontId="22" fillId="7" borderId="1" applyNumberFormat="0" applyAlignment="0" applyProtection="0"/>
    <xf numFmtId="0" fontId="25" fillId="20" borderId="5" applyNumberFormat="0" applyAlignment="0" applyProtection="0"/>
    <xf numFmtId="39" fontId="2" fillId="0" borderId="6">
      <alignment horizontal="right" vertical="top" wrapText="1"/>
    </xf>
    <xf numFmtId="0" fontId="23" fillId="0" borderId="7" applyNumberFormat="0" applyFill="0" applyAlignment="0" applyProtection="0"/>
    <xf numFmtId="0" fontId="32" fillId="0" borderId="8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0" fontId="7" fillId="0" borderId="0">
      <alignment vertical="top" wrapText="1"/>
    </xf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4" fillId="0" borderId="0"/>
    <xf numFmtId="0" fontId="3" fillId="0" borderId="0" applyFont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3" fillId="0" borderId="0"/>
    <xf numFmtId="0" fontId="2" fillId="0" borderId="0"/>
    <xf numFmtId="0" fontId="5" fillId="0" borderId="0"/>
    <xf numFmtId="0" fontId="7" fillId="0" borderId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34" fillId="0" borderId="0">
      <alignment horizontal="left" vertical="top" wrapText="1" readingOrder="1"/>
    </xf>
    <xf numFmtId="0" fontId="3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0" fontId="3" fillId="0" borderId="0"/>
    <xf numFmtId="0" fontId="2" fillId="0" borderId="0"/>
    <xf numFmtId="0" fontId="3" fillId="23" borderId="9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23" borderId="9" applyNumberFormat="0" applyFont="0" applyAlignment="0" applyProtection="0"/>
    <xf numFmtId="0" fontId="28" fillId="0" borderId="0" applyNumberFormat="0" applyFill="0" applyBorder="0" applyAlignment="0" applyProtection="0"/>
    <xf numFmtId="0" fontId="25" fillId="20" borderId="5" applyNumberFormat="0" applyAlignment="0" applyProtection="0"/>
    <xf numFmtId="0" fontId="16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3" fillId="0" borderId="7" applyNumberFormat="0" applyFill="0" applyAlignment="0" applyProtection="0"/>
    <xf numFmtId="0" fontId="14" fillId="21" borderId="2" applyNumberFormat="0" applyAlignment="0" applyProtection="0"/>
    <xf numFmtId="0" fontId="13" fillId="20" borderId="1" applyNumberFormat="0" applyAlignment="0" applyProtection="0"/>
    <xf numFmtId="0" fontId="12" fillId="3" borderId="0" applyNumberFormat="0" applyBorder="0" applyAlignment="0" applyProtection="0"/>
    <xf numFmtId="0" fontId="7" fillId="0" borderId="0"/>
    <xf numFmtId="0" fontId="7" fillId="0" borderId="0"/>
    <xf numFmtId="0" fontId="2" fillId="0" borderId="10">
      <alignment horizontal="left" vertical="top" wrapText="1"/>
    </xf>
    <xf numFmtId="0" fontId="2" fillId="0" borderId="10">
      <alignment horizontal="left" vertical="top" wrapText="1"/>
    </xf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30" fillId="0" borderId="12" applyNumberFormat="0"/>
    <xf numFmtId="17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22" fillId="7" borderId="1" applyNumberForma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49" fontId="29" fillId="0" borderId="0">
      <alignment vertical="top"/>
      <protection locked="0"/>
    </xf>
    <xf numFmtId="0" fontId="37" fillId="0" borderId="0"/>
    <xf numFmtId="0" fontId="4" fillId="0" borderId="0"/>
    <xf numFmtId="0" fontId="4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9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29" borderId="0" applyNumberFormat="0" applyBorder="0" applyAlignment="0" applyProtection="0"/>
    <xf numFmtId="0" fontId="11" fillId="17" borderId="0" applyNumberFormat="0" applyBorder="0" applyAlignment="0" applyProtection="0"/>
    <xf numFmtId="0" fontId="12" fillId="5" borderId="0" applyNumberFormat="0" applyBorder="0" applyAlignment="0" applyProtection="0"/>
    <xf numFmtId="0" fontId="53" fillId="30" borderId="1" applyNumberFormat="0" applyAlignment="0" applyProtection="0"/>
    <xf numFmtId="0" fontId="54" fillId="0" borderId="78" applyNumberFormat="0" applyFill="0" applyAlignment="0" applyProtection="0"/>
    <xf numFmtId="0" fontId="55" fillId="0" borderId="79" applyNumberFormat="0" applyFill="0" applyAlignment="0" applyProtection="0"/>
    <xf numFmtId="0" fontId="56" fillId="0" borderId="80" applyNumberFormat="0" applyFill="0" applyAlignment="0" applyProtection="0"/>
    <xf numFmtId="0" fontId="56" fillId="0" borderId="0" applyNumberFormat="0" applyFill="0" applyBorder="0" applyAlignment="0" applyProtection="0"/>
    <xf numFmtId="0" fontId="22" fillId="22" borderId="1" applyNumberFormat="0" applyAlignment="0" applyProtection="0"/>
    <xf numFmtId="0" fontId="28" fillId="0" borderId="81" applyNumberFormat="0" applyFill="0" applyAlignment="0" applyProtection="0"/>
    <xf numFmtId="0" fontId="57" fillId="22" borderId="0" applyNumberFormat="0" applyBorder="0" applyAlignment="0" applyProtection="0"/>
    <xf numFmtId="0" fontId="4" fillId="23" borderId="9" applyNumberFormat="0" applyFont="0" applyAlignment="0" applyProtection="0"/>
    <xf numFmtId="0" fontId="27" fillId="0" borderId="82" applyNumberFormat="0" applyFill="0" applyAlignment="0" applyProtection="0"/>
    <xf numFmtId="165" fontId="3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265">
    <xf numFmtId="0" fontId="0" fillId="0" borderId="0" xfId="0"/>
    <xf numFmtId="49" fontId="6" fillId="0" borderId="14" xfId="0" applyNumberFormat="1" applyFont="1" applyBorder="1" applyAlignment="1">
      <alignment vertical="top" wrapText="1"/>
    </xf>
    <xf numFmtId="0" fontId="6" fillId="0" borderId="14" xfId="0" applyFont="1" applyBorder="1" applyAlignment="1"/>
    <xf numFmtId="0" fontId="9" fillId="0" borderId="14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16" xfId="0" applyFont="1" applyBorder="1"/>
    <xf numFmtId="0" fontId="6" fillId="0" borderId="14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 wrapText="1"/>
    </xf>
    <xf numFmtId="0" fontId="6" fillId="0" borderId="14" xfId="0" applyFont="1" applyBorder="1"/>
    <xf numFmtId="0" fontId="9" fillId="0" borderId="15" xfId="0" applyFont="1" applyBorder="1" applyAlignment="1">
      <alignment vertical="top" wrapText="1"/>
    </xf>
    <xf numFmtId="0" fontId="6" fillId="0" borderId="15" xfId="0" applyFont="1" applyBorder="1" applyAlignment="1"/>
    <xf numFmtId="49" fontId="6" fillId="0" borderId="15" xfId="0" applyNumberFormat="1" applyFont="1" applyBorder="1" applyAlignment="1">
      <alignment vertical="top" wrapText="1"/>
    </xf>
    <xf numFmtId="0" fontId="39" fillId="0" borderId="13" xfId="338" applyFont="1" applyBorder="1" applyAlignment="1" applyProtection="1">
      <alignment horizontal="center" vertical="top"/>
    </xf>
    <xf numFmtId="0" fontId="39" fillId="0" borderId="13" xfId="338" applyFont="1" applyBorder="1" applyAlignment="1" applyProtection="1">
      <alignment horizontal="justify"/>
    </xf>
    <xf numFmtId="4" fontId="39" fillId="0" borderId="13" xfId="338" applyNumberFormat="1" applyFont="1" applyBorder="1" applyAlignment="1" applyProtection="1">
      <alignment horizontal="center"/>
    </xf>
    <xf numFmtId="0" fontId="39" fillId="0" borderId="0" xfId="338" applyFont="1" applyBorder="1" applyAlignment="1" applyProtection="1">
      <alignment horizontal="center" vertical="center"/>
    </xf>
    <xf numFmtId="0" fontId="39" fillId="0" borderId="0" xfId="338" applyFont="1" applyBorder="1" applyAlignment="1" applyProtection="1">
      <alignment horizontal="justify"/>
    </xf>
    <xf numFmtId="4" fontId="39" fillId="0" borderId="0" xfId="338" applyNumberFormat="1" applyFont="1" applyBorder="1" applyAlignment="1" applyProtection="1">
      <alignment horizontal="center"/>
    </xf>
    <xf numFmtId="49" fontId="38" fillId="25" borderId="53" xfId="0" applyNumberFormat="1" applyFont="1" applyFill="1" applyBorder="1" applyAlignment="1">
      <alignment horizontal="center" wrapText="1"/>
    </xf>
    <xf numFmtId="172" fontId="38" fillId="25" borderId="54" xfId="0" applyNumberFormat="1" applyFont="1" applyFill="1" applyBorder="1" applyAlignment="1">
      <alignment horizontal="center" vertical="top" wrapText="1"/>
    </xf>
    <xf numFmtId="0" fontId="43" fillId="26" borderId="17" xfId="0" applyNumberFormat="1" applyFont="1" applyFill="1" applyBorder="1" applyAlignment="1">
      <alignment vertical="top" wrapText="1"/>
    </xf>
    <xf numFmtId="172" fontId="44" fillId="26" borderId="52" xfId="0" applyNumberFormat="1" applyFont="1" applyFill="1" applyBorder="1" applyAlignment="1">
      <alignment horizontal="center" vertical="top" wrapText="1"/>
    </xf>
    <xf numFmtId="0" fontId="45" fillId="26" borderId="58" xfId="0" applyFont="1" applyFill="1" applyBorder="1" applyAlignment="1"/>
    <xf numFmtId="49" fontId="42" fillId="26" borderId="55" xfId="0" applyNumberFormat="1" applyFont="1" applyFill="1" applyBorder="1" applyAlignment="1">
      <alignment horizontal="center" wrapText="1"/>
    </xf>
    <xf numFmtId="0" fontId="43" fillId="26" borderId="61" xfId="0" applyNumberFormat="1" applyFont="1" applyFill="1" applyBorder="1" applyAlignment="1">
      <alignment vertical="top" wrapText="1"/>
    </xf>
    <xf numFmtId="172" fontId="44" fillId="26" borderId="62" xfId="0" applyNumberFormat="1" applyFont="1" applyFill="1" applyBorder="1" applyAlignment="1">
      <alignment horizontal="center" vertical="top" wrapText="1"/>
    </xf>
    <xf numFmtId="0" fontId="45" fillId="26" borderId="60" xfId="0" applyFont="1" applyFill="1" applyBorder="1" applyAlignment="1"/>
    <xf numFmtId="49" fontId="42" fillId="26" borderId="56" xfId="0" applyNumberFormat="1" applyFont="1" applyFill="1" applyBorder="1" applyAlignment="1">
      <alignment horizontal="center" wrapText="1"/>
    </xf>
    <xf numFmtId="0" fontId="43" fillId="26" borderId="20" xfId="0" applyNumberFormat="1" applyFont="1" applyFill="1" applyBorder="1" applyAlignment="1">
      <alignment vertical="top" wrapText="1"/>
    </xf>
    <xf numFmtId="0" fontId="45" fillId="26" borderId="59" xfId="0" applyFont="1" applyFill="1" applyBorder="1" applyAlignment="1"/>
    <xf numFmtId="49" fontId="42" fillId="26" borderId="57" xfId="0" applyNumberFormat="1" applyFont="1" applyFill="1" applyBorder="1" applyAlignment="1">
      <alignment horizontal="center" wrapText="1"/>
    </xf>
    <xf numFmtId="0" fontId="38" fillId="0" borderId="0" xfId="351" applyFont="1" applyBorder="1" applyAlignment="1" applyProtection="1">
      <alignment horizontal="center" wrapText="1"/>
    </xf>
    <xf numFmtId="172" fontId="46" fillId="0" borderId="27" xfId="351" applyNumberFormat="1" applyFont="1" applyFill="1" applyBorder="1" applyAlignment="1" applyProtection="1">
      <alignment horizontal="center" vertical="center"/>
    </xf>
    <xf numFmtId="172" fontId="47" fillId="0" borderId="27" xfId="351" applyNumberFormat="1" applyFont="1" applyFill="1" applyBorder="1" applyAlignment="1" applyProtection="1">
      <alignment horizontal="center" vertical="center"/>
    </xf>
    <xf numFmtId="0" fontId="45" fillId="0" borderId="0" xfId="0" applyFont="1" applyBorder="1" applyAlignment="1">
      <alignment vertical="top"/>
    </xf>
    <xf numFmtId="49" fontId="39" fillId="0" borderId="15" xfId="350" applyNumberFormat="1" applyFont="1" applyFill="1" applyBorder="1" applyAlignment="1" applyProtection="1">
      <alignment horizontal="left" vertical="top"/>
    </xf>
    <xf numFmtId="4" fontId="38" fillId="0" borderId="15" xfId="279" applyNumberFormat="1" applyFont="1" applyFill="1" applyBorder="1" applyAlignment="1">
      <alignment vertical="top"/>
    </xf>
    <xf numFmtId="172" fontId="38" fillId="0" borderId="15" xfId="279" applyNumberFormat="1" applyFont="1" applyFill="1" applyBorder="1" applyAlignment="1">
      <alignment vertical="top"/>
    </xf>
    <xf numFmtId="172" fontId="39" fillId="0" borderId="15" xfId="0" applyNumberFormat="1" applyFont="1" applyBorder="1" applyAlignment="1">
      <alignment vertical="top"/>
    </xf>
    <xf numFmtId="0" fontId="39" fillId="0" borderId="0" xfId="339" applyFont="1" applyFill="1" applyAlignment="1">
      <alignment horizontal="center" vertical="top"/>
    </xf>
    <xf numFmtId="49" fontId="40" fillId="0" borderId="21" xfId="0" applyNumberFormat="1" applyFont="1" applyFill="1" applyBorder="1" applyAlignment="1">
      <alignment horizontal="left" vertical="top" wrapText="1"/>
    </xf>
    <xf numFmtId="0" fontId="38" fillId="0" borderId="21" xfId="183" applyNumberFormat="1" applyFont="1" applyFill="1" applyBorder="1" applyAlignment="1">
      <alignment horizontal="left" vertical="top" wrapText="1"/>
    </xf>
    <xf numFmtId="4" fontId="40" fillId="0" borderId="21" xfId="183" applyNumberFormat="1" applyFont="1" applyFill="1" applyBorder="1" applyAlignment="1">
      <alignment horizontal="right" vertical="top" wrapText="1"/>
    </xf>
    <xf numFmtId="172" fontId="40" fillId="0" borderId="21" xfId="183" applyNumberFormat="1" applyFont="1" applyFill="1" applyBorder="1" applyAlignment="1">
      <alignment horizontal="right" vertical="top" wrapText="1"/>
    </xf>
    <xf numFmtId="0" fontId="39" fillId="0" borderId="0" xfId="339" applyFont="1" applyAlignment="1">
      <alignment vertical="top"/>
    </xf>
    <xf numFmtId="0" fontId="40" fillId="24" borderId="0" xfId="351" applyNumberFormat="1" applyFont="1" applyFill="1" applyBorder="1" applyAlignment="1" applyProtection="1">
      <alignment horizontal="center" vertical="top" wrapText="1"/>
      <protection locked="0"/>
    </xf>
    <xf numFmtId="0" fontId="40" fillId="24" borderId="0" xfId="372" applyFont="1" applyFill="1" applyBorder="1" applyAlignment="1" applyProtection="1">
      <alignment horizontal="center" vertical="top" wrapText="1"/>
      <protection locked="0"/>
    </xf>
    <xf numFmtId="0" fontId="40" fillId="24" borderId="0" xfId="372" applyFont="1" applyFill="1" applyBorder="1" applyAlignment="1" applyProtection="1">
      <alignment horizontal="center" vertical="top"/>
      <protection locked="0"/>
    </xf>
    <xf numFmtId="4" fontId="40" fillId="24" borderId="0" xfId="372" applyNumberFormat="1" applyFont="1" applyFill="1" applyBorder="1" applyAlignment="1" applyProtection="1">
      <alignment horizontal="center" vertical="top" wrapText="1"/>
      <protection locked="0"/>
    </xf>
    <xf numFmtId="172" fontId="40" fillId="24" borderId="0" xfId="372" applyNumberFormat="1" applyFont="1" applyFill="1" applyBorder="1" applyAlignment="1" applyProtection="1">
      <alignment horizontal="center" vertical="top" wrapText="1"/>
      <protection locked="0"/>
    </xf>
    <xf numFmtId="0" fontId="39" fillId="0" borderId="0" xfId="339" applyFont="1" applyAlignment="1">
      <alignment horizontal="center" vertical="top"/>
    </xf>
    <xf numFmtId="49" fontId="49" fillId="0" borderId="0" xfId="0" applyNumberFormat="1" applyFont="1" applyBorder="1" applyAlignment="1">
      <alignment horizontal="left" vertical="top" wrapText="1"/>
    </xf>
    <xf numFmtId="0" fontId="49" fillId="0" borderId="0" xfId="0" applyNumberFormat="1" applyFont="1" applyBorder="1" applyAlignment="1">
      <alignment vertical="top" wrapText="1"/>
    </xf>
    <xf numFmtId="4" fontId="45" fillId="0" borderId="0" xfId="0" applyNumberFormat="1" applyFont="1" applyBorder="1" applyAlignment="1">
      <alignment horizontal="right" vertical="top" wrapText="1"/>
    </xf>
    <xf numFmtId="4" fontId="39" fillId="0" borderId="0" xfId="0" applyNumberFormat="1" applyFont="1" applyBorder="1" applyAlignment="1">
      <alignment horizontal="right" vertical="top" wrapText="1"/>
    </xf>
    <xf numFmtId="172" fontId="39" fillId="0" borderId="0" xfId="279" applyNumberFormat="1" applyFont="1" applyBorder="1" applyAlignment="1">
      <alignment horizontal="right" vertical="top" shrinkToFit="1"/>
    </xf>
    <xf numFmtId="172" fontId="45" fillId="0" borderId="0" xfId="0" applyNumberFormat="1" applyFont="1" applyBorder="1" applyAlignment="1">
      <alignment horizontal="right" vertical="top" shrinkToFit="1"/>
    </xf>
    <xf numFmtId="4" fontId="50" fillId="26" borderId="19" xfId="0" applyNumberFormat="1" applyFont="1" applyFill="1" applyBorder="1" applyAlignment="1">
      <alignment horizontal="right" vertical="top" wrapText="1"/>
    </xf>
    <xf numFmtId="4" fontId="46" fillId="26" borderId="19" xfId="0" applyNumberFormat="1" applyFont="1" applyFill="1" applyBorder="1" applyAlignment="1">
      <alignment horizontal="right" vertical="top" wrapText="1"/>
    </xf>
    <xf numFmtId="172" fontId="46" fillId="26" borderId="19" xfId="279" applyNumberFormat="1" applyFont="1" applyFill="1" applyBorder="1" applyAlignment="1">
      <alignment horizontal="right" vertical="top" shrinkToFit="1"/>
    </xf>
    <xf numFmtId="172" fontId="50" fillId="26" borderId="42" xfId="0" applyNumberFormat="1" applyFont="1" applyFill="1" applyBorder="1" applyAlignment="1">
      <alignment horizontal="right" vertical="top" shrinkToFit="1"/>
    </xf>
    <xf numFmtId="0" fontId="50" fillId="0" borderId="0" xfId="0" applyFont="1" applyBorder="1" applyAlignment="1">
      <alignment vertical="top"/>
    </xf>
    <xf numFmtId="0" fontId="45" fillId="0" borderId="15" xfId="0" applyFont="1" applyBorder="1" applyAlignment="1">
      <alignment vertical="top"/>
    </xf>
    <xf numFmtId="49" fontId="38" fillId="0" borderId="36" xfId="0" applyNumberFormat="1" applyFont="1" applyBorder="1" applyAlignment="1">
      <alignment horizontal="left" vertical="top" wrapText="1"/>
    </xf>
    <xf numFmtId="0" fontId="38" fillId="0" borderId="17" xfId="0" applyNumberFormat="1" applyFont="1" applyBorder="1" applyAlignment="1">
      <alignment vertical="top" wrapText="1"/>
    </xf>
    <xf numFmtId="172" fontId="39" fillId="0" borderId="37" xfId="0" applyNumberFormat="1" applyFont="1" applyBorder="1" applyAlignment="1">
      <alignment horizontal="right" vertical="top" shrinkToFit="1"/>
    </xf>
    <xf numFmtId="0" fontId="45" fillId="0" borderId="14" xfId="0" applyFont="1" applyBorder="1" applyAlignment="1">
      <alignment vertical="top"/>
    </xf>
    <xf numFmtId="4" fontId="38" fillId="0" borderId="18" xfId="0" applyNumberFormat="1" applyFont="1" applyBorder="1" applyAlignment="1">
      <alignment horizontal="right" vertical="top" wrapText="1"/>
    </xf>
    <xf numFmtId="4" fontId="38" fillId="0" borderId="17" xfId="0" applyNumberFormat="1" applyFont="1" applyBorder="1" applyAlignment="1">
      <alignment horizontal="right" vertical="top" wrapText="1"/>
    </xf>
    <xf numFmtId="172" fontId="38" fillId="0" borderId="18" xfId="279" applyNumberFormat="1" applyFont="1" applyBorder="1" applyAlignment="1">
      <alignment horizontal="right" vertical="top" shrinkToFit="1"/>
    </xf>
    <xf numFmtId="172" fontId="38" fillId="0" borderId="37" xfId="0" applyNumberFormat="1" applyFont="1" applyBorder="1" applyAlignment="1">
      <alignment horizontal="right" vertical="top" shrinkToFit="1"/>
    </xf>
    <xf numFmtId="49" fontId="39" fillId="0" borderId="36" xfId="0" applyNumberFormat="1" applyFont="1" applyBorder="1" applyAlignment="1">
      <alignment horizontal="left" vertical="top" wrapText="1"/>
    </xf>
    <xf numFmtId="0" fontId="39" fillId="0" borderId="17" xfId="0" applyNumberFormat="1" applyFont="1" applyFill="1" applyBorder="1" applyAlignment="1">
      <alignment horizontal="left" vertical="top" wrapText="1"/>
    </xf>
    <xf numFmtId="0" fontId="39" fillId="0" borderId="18" xfId="0" applyNumberFormat="1" applyFont="1" applyFill="1" applyBorder="1" applyAlignment="1">
      <alignment horizontal="left" vertical="top" wrapText="1"/>
    </xf>
    <xf numFmtId="4" fontId="39" fillId="0" borderId="24" xfId="0" applyNumberFormat="1" applyFont="1" applyFill="1" applyBorder="1" applyAlignment="1">
      <alignment vertical="top" wrapText="1"/>
    </xf>
    <xf numFmtId="172" fontId="39" fillId="0" borderId="18" xfId="279" applyNumberFormat="1" applyFont="1" applyBorder="1" applyAlignment="1">
      <alignment vertical="top" shrinkToFit="1"/>
    </xf>
    <xf numFmtId="49" fontId="39" fillId="0" borderId="41" xfId="0" applyNumberFormat="1" applyFont="1" applyBorder="1" applyAlignment="1">
      <alignment horizontal="left" vertical="top" wrapText="1"/>
    </xf>
    <xf numFmtId="172" fontId="39" fillId="0" borderId="25" xfId="279" applyNumberFormat="1" applyFont="1" applyBorder="1" applyAlignment="1">
      <alignment vertical="top" shrinkToFit="1"/>
    </xf>
    <xf numFmtId="172" fontId="39" fillId="0" borderId="38" xfId="0" applyNumberFormat="1" applyFont="1" applyBorder="1" applyAlignment="1">
      <alignment horizontal="right" vertical="top" shrinkToFit="1"/>
    </xf>
    <xf numFmtId="0" fontId="39" fillId="0" borderId="24" xfId="0" applyNumberFormat="1" applyFont="1" applyFill="1" applyBorder="1" applyAlignment="1">
      <alignment horizontal="left" vertical="top" wrapText="1"/>
    </xf>
    <xf numFmtId="0" fontId="39" fillId="0" borderId="25" xfId="0" applyNumberFormat="1" applyFont="1" applyFill="1" applyBorder="1" applyAlignment="1">
      <alignment horizontal="left" vertical="top" wrapText="1"/>
    </xf>
    <xf numFmtId="4" fontId="45" fillId="0" borderId="14" xfId="0" applyNumberFormat="1" applyFont="1" applyBorder="1" applyAlignment="1">
      <alignment horizontal="right" vertical="top" wrapText="1"/>
    </xf>
    <xf numFmtId="4" fontId="39" fillId="0" borderId="14" xfId="0" applyNumberFormat="1" applyFont="1" applyBorder="1" applyAlignment="1">
      <alignment horizontal="right" vertical="top" wrapText="1"/>
    </xf>
    <xf numFmtId="172" fontId="39" fillId="0" borderId="14" xfId="279" applyNumberFormat="1" applyFont="1" applyBorder="1" applyAlignment="1">
      <alignment horizontal="right" vertical="top" wrapText="1"/>
    </xf>
    <xf numFmtId="49" fontId="45" fillId="0" borderId="14" xfId="0" applyNumberFormat="1" applyFont="1" applyBorder="1" applyAlignment="1">
      <alignment vertical="top" wrapText="1"/>
    </xf>
    <xf numFmtId="0" fontId="39" fillId="0" borderId="14" xfId="0" applyNumberFormat="1" applyFont="1" applyBorder="1" applyAlignment="1">
      <alignment vertical="top" wrapText="1"/>
    </xf>
    <xf numFmtId="172" fontId="45" fillId="0" borderId="14" xfId="0" applyNumberFormat="1" applyFont="1" applyBorder="1" applyAlignment="1">
      <alignment horizontal="right" vertical="top"/>
    </xf>
    <xf numFmtId="4" fontId="39" fillId="0" borderId="6" xfId="0" applyNumberFormat="1" applyFont="1" applyBorder="1" applyAlignment="1">
      <alignment horizontal="right" vertical="top" wrapText="1"/>
    </xf>
    <xf numFmtId="49" fontId="52" fillId="26" borderId="26" xfId="0" applyNumberFormat="1" applyFont="1" applyFill="1" applyBorder="1" applyAlignment="1">
      <alignment horizontal="left" vertical="top" wrapText="1"/>
    </xf>
    <xf numFmtId="0" fontId="52" fillId="26" borderId="19" xfId="0" applyNumberFormat="1" applyFont="1" applyFill="1" applyBorder="1" applyAlignment="1">
      <alignment vertical="top" wrapText="1"/>
    </xf>
    <xf numFmtId="49" fontId="38" fillId="0" borderId="41" xfId="0" applyNumberFormat="1" applyFont="1" applyBorder="1" applyAlignment="1">
      <alignment horizontal="left" vertical="top" wrapText="1"/>
    </xf>
    <xf numFmtId="49" fontId="49" fillId="0" borderId="34" xfId="0" applyNumberFormat="1" applyFont="1" applyBorder="1" applyAlignment="1">
      <alignment horizontal="left" vertical="top" wrapText="1"/>
    </xf>
    <xf numFmtId="0" fontId="49" fillId="0" borderId="6" xfId="0" applyNumberFormat="1" applyFont="1" applyBorder="1" applyAlignment="1">
      <alignment vertical="top" wrapText="1"/>
    </xf>
    <xf numFmtId="172" fontId="45" fillId="0" borderId="35" xfId="0" applyNumberFormat="1" applyFont="1" applyBorder="1" applyAlignment="1">
      <alignment horizontal="right" vertical="top" shrinkToFit="1"/>
    </xf>
    <xf numFmtId="49" fontId="38" fillId="0" borderId="67" xfId="0" applyNumberFormat="1" applyFont="1" applyBorder="1" applyAlignment="1">
      <alignment horizontal="left" vertical="top" wrapText="1"/>
    </xf>
    <xf numFmtId="0" fontId="38" fillId="0" borderId="68" xfId="0" applyNumberFormat="1" applyFont="1" applyBorder="1" applyAlignment="1">
      <alignment vertical="top" wrapText="1"/>
    </xf>
    <xf numFmtId="0" fontId="39" fillId="0" borderId="69" xfId="0" applyFont="1" applyFill="1" applyBorder="1" applyAlignment="1">
      <alignment horizontal="right" vertical="top"/>
    </xf>
    <xf numFmtId="4" fontId="39" fillId="0" borderId="68" xfId="0" applyNumberFormat="1" applyFont="1" applyFill="1" applyBorder="1" applyAlignment="1">
      <alignment horizontal="right" vertical="top"/>
    </xf>
    <xf numFmtId="172" fontId="39" fillId="0" borderId="69" xfId="0" applyNumberFormat="1" applyFont="1" applyFill="1" applyBorder="1" applyAlignment="1">
      <alignment horizontal="right" vertical="top" shrinkToFit="1"/>
    </xf>
    <xf numFmtId="172" fontId="39" fillId="0" borderId="70" xfId="0" applyNumberFormat="1" applyFont="1" applyBorder="1" applyAlignment="1">
      <alignment horizontal="right" vertical="top" shrinkToFit="1"/>
    </xf>
    <xf numFmtId="0" fontId="38" fillId="0" borderId="0" xfId="0" applyNumberFormat="1" applyFont="1" applyBorder="1" applyAlignment="1">
      <alignment vertical="top" wrapText="1"/>
    </xf>
    <xf numFmtId="9" fontId="39" fillId="0" borderId="18" xfId="0" applyNumberFormat="1" applyFont="1" applyFill="1" applyBorder="1" applyAlignment="1">
      <alignment horizontal="left" vertical="top" wrapText="1"/>
    </xf>
    <xf numFmtId="49" fontId="45" fillId="0" borderId="75" xfId="0" applyNumberFormat="1" applyFont="1" applyBorder="1" applyAlignment="1">
      <alignment vertical="top" wrapText="1"/>
    </xf>
    <xf numFmtId="172" fontId="45" fillId="0" borderId="76" xfId="0" applyNumberFormat="1" applyFont="1" applyBorder="1" applyAlignment="1">
      <alignment horizontal="right" vertical="top"/>
    </xf>
    <xf numFmtId="0" fontId="39" fillId="0" borderId="0" xfId="339" applyFont="1" applyBorder="1" applyAlignment="1">
      <alignment vertical="top"/>
    </xf>
    <xf numFmtId="0" fontId="39" fillId="0" borderId="71" xfId="339" applyFont="1" applyBorder="1" applyAlignment="1">
      <alignment vertical="top"/>
    </xf>
    <xf numFmtId="172" fontId="52" fillId="26" borderId="42" xfId="978" applyNumberFormat="1" applyFont="1" applyFill="1" applyBorder="1" applyAlignment="1">
      <alignment vertical="top" wrapText="1"/>
    </xf>
    <xf numFmtId="49" fontId="38" fillId="0" borderId="77" xfId="0" applyNumberFormat="1" applyFont="1" applyBorder="1" applyAlignment="1">
      <alignment horizontal="left" vertical="top" wrapText="1"/>
    </xf>
    <xf numFmtId="0" fontId="39" fillId="0" borderId="0" xfId="0" applyNumberFormat="1" applyFont="1" applyFill="1" applyBorder="1" applyAlignment="1">
      <alignment horizontal="left" vertical="top" wrapText="1"/>
    </xf>
    <xf numFmtId="4" fontId="39" fillId="0" borderId="0" xfId="0" applyNumberFormat="1" applyFont="1" applyFill="1" applyBorder="1" applyAlignment="1">
      <alignment vertical="top" wrapText="1"/>
    </xf>
    <xf numFmtId="172" fontId="39" fillId="0" borderId="0" xfId="279" applyNumberFormat="1" applyFont="1" applyBorder="1" applyAlignment="1">
      <alignment vertical="top" shrinkToFit="1"/>
    </xf>
    <xf numFmtId="172" fontId="39" fillId="0" borderId="71" xfId="0" applyNumberFormat="1" applyFont="1" applyBorder="1" applyAlignment="1">
      <alignment horizontal="right" vertical="top" shrinkToFit="1"/>
    </xf>
    <xf numFmtId="9" fontId="39" fillId="0" borderId="18" xfId="979" applyFont="1" applyFill="1" applyBorder="1" applyAlignment="1">
      <alignment horizontal="left" vertical="top" wrapText="1"/>
    </xf>
    <xf numFmtId="49" fontId="38" fillId="0" borderId="72" xfId="0" applyNumberFormat="1" applyFont="1" applyBorder="1" applyAlignment="1">
      <alignment horizontal="left" vertical="top" wrapText="1"/>
    </xf>
    <xf numFmtId="0" fontId="38" fillId="0" borderId="61" xfId="0" applyNumberFormat="1" applyFont="1" applyBorder="1" applyAlignment="1">
      <alignment vertical="top" wrapText="1"/>
    </xf>
    <xf numFmtId="172" fontId="38" fillId="0" borderId="38" xfId="0" applyNumberFormat="1" applyFont="1" applyBorder="1" applyAlignment="1">
      <alignment horizontal="right" vertical="top" shrinkToFit="1"/>
    </xf>
    <xf numFmtId="9" fontId="39" fillId="0" borderId="25" xfId="0" applyNumberFormat="1" applyFont="1" applyFill="1" applyBorder="1" applyAlignment="1">
      <alignment horizontal="left" vertical="top" wrapText="1"/>
    </xf>
    <xf numFmtId="0" fontId="39" fillId="0" borderId="73" xfId="0" applyNumberFormat="1" applyFont="1" applyFill="1" applyBorder="1" applyAlignment="1">
      <alignment horizontal="left" vertical="top" wrapText="1"/>
    </xf>
    <xf numFmtId="4" fontId="39" fillId="0" borderId="61" xfId="0" applyNumberFormat="1" applyFont="1" applyFill="1" applyBorder="1" applyAlignment="1">
      <alignment vertical="top" wrapText="1"/>
    </xf>
    <xf numFmtId="172" fontId="39" fillId="0" borderId="73" xfId="279" applyNumberFormat="1" applyFont="1" applyBorder="1" applyAlignment="1">
      <alignment vertical="top" shrinkToFit="1"/>
    </xf>
    <xf numFmtId="9" fontId="39" fillId="0" borderId="0" xfId="0" applyNumberFormat="1" applyFont="1" applyFill="1" applyBorder="1" applyAlignment="1">
      <alignment horizontal="left" vertical="top" wrapText="1"/>
    </xf>
    <xf numFmtId="49" fontId="38" fillId="0" borderId="39" xfId="0" applyNumberFormat="1" applyFont="1" applyBorder="1" applyAlignment="1">
      <alignment horizontal="left" vertical="top" wrapText="1"/>
    </xf>
    <xf numFmtId="0" fontId="38" fillId="0" borderId="20" xfId="0" applyNumberFormat="1" applyFont="1" applyBorder="1" applyAlignment="1">
      <alignment vertical="top" wrapText="1"/>
    </xf>
    <xf numFmtId="0" fontId="39" fillId="0" borderId="23" xfId="0" applyFont="1" applyFill="1" applyBorder="1" applyAlignment="1">
      <alignment horizontal="right" vertical="top"/>
    </xf>
    <xf numFmtId="4" fontId="39" fillId="0" borderId="6" xfId="0" applyNumberFormat="1" applyFont="1" applyFill="1" applyBorder="1" applyAlignment="1">
      <alignment horizontal="right" vertical="top"/>
    </xf>
    <xf numFmtId="172" fontId="39" fillId="0" borderId="23" xfId="0" applyNumberFormat="1" applyFont="1" applyFill="1" applyBorder="1" applyAlignment="1">
      <alignment horizontal="right" vertical="top" shrinkToFit="1"/>
    </xf>
    <xf numFmtId="172" fontId="39" fillId="0" borderId="40" xfId="0" applyNumberFormat="1" applyFont="1" applyBorder="1" applyAlignment="1">
      <alignment horizontal="right" vertical="top" shrinkToFit="1"/>
    </xf>
    <xf numFmtId="172" fontId="38" fillId="0" borderId="74" xfId="0" applyNumberFormat="1" applyFont="1" applyBorder="1" applyAlignment="1">
      <alignment horizontal="right" vertical="top" shrinkToFit="1"/>
    </xf>
    <xf numFmtId="9" fontId="39" fillId="0" borderId="25" xfId="979" applyFont="1" applyFill="1" applyBorder="1" applyAlignment="1">
      <alignment horizontal="left" vertical="top" wrapText="1"/>
    </xf>
    <xf numFmtId="49" fontId="39" fillId="0" borderId="83" xfId="0" applyNumberFormat="1" applyFont="1" applyBorder="1" applyAlignment="1">
      <alignment horizontal="left" vertical="top" wrapText="1"/>
    </xf>
    <xf numFmtId="0" fontId="38" fillId="0" borderId="24" xfId="0" applyNumberFormat="1" applyFont="1" applyBorder="1" applyAlignment="1">
      <alignment vertical="top" wrapText="1"/>
    </xf>
    <xf numFmtId="4" fontId="39" fillId="0" borderId="0" xfId="339" applyNumberFormat="1" applyFont="1" applyFill="1" applyAlignment="1">
      <alignment horizontal="center" vertical="top"/>
    </xf>
    <xf numFmtId="172" fontId="6" fillId="0" borderId="14" xfId="0" applyNumberFormat="1" applyFont="1" applyBorder="1"/>
    <xf numFmtId="4" fontId="38" fillId="0" borderId="0" xfId="0" applyNumberFormat="1" applyFont="1" applyBorder="1" applyAlignment="1">
      <alignment vertical="top" wrapText="1"/>
    </xf>
    <xf numFmtId="4" fontId="58" fillId="0" borderId="0" xfId="0" applyNumberFormat="1" applyFont="1" applyBorder="1" applyAlignment="1">
      <alignment vertical="top" wrapText="1"/>
    </xf>
    <xf numFmtId="4" fontId="39" fillId="0" borderId="0" xfId="0" applyNumberFormat="1" applyFont="1" applyBorder="1" applyAlignment="1">
      <alignment horizontal="justify" vertical="center"/>
    </xf>
    <xf numFmtId="0" fontId="43" fillId="26" borderId="24" xfId="0" applyNumberFormat="1" applyFont="1" applyFill="1" applyBorder="1" applyAlignment="1">
      <alignment vertical="top" wrapText="1"/>
    </xf>
    <xf numFmtId="49" fontId="39" fillId="0" borderId="36" xfId="0" applyNumberFormat="1" applyFont="1" applyFill="1" applyBorder="1" applyAlignment="1">
      <alignment horizontal="left" vertical="top" wrapText="1"/>
    </xf>
    <xf numFmtId="172" fontId="39" fillId="0" borderId="18" xfId="279" applyNumberFormat="1" applyFont="1" applyFill="1" applyBorder="1" applyAlignment="1">
      <alignment vertical="top" shrinkToFit="1"/>
    </xf>
    <xf numFmtId="172" fontId="39" fillId="0" borderId="37" xfId="0" applyNumberFormat="1" applyFont="1" applyFill="1" applyBorder="1" applyAlignment="1">
      <alignment horizontal="right" vertical="top" shrinkToFit="1"/>
    </xf>
    <xf numFmtId="0" fontId="39" fillId="0" borderId="0" xfId="339" applyFont="1" applyFill="1" applyAlignment="1">
      <alignment vertical="top"/>
    </xf>
    <xf numFmtId="0" fontId="42" fillId="0" borderId="63" xfId="279" applyFont="1" applyFill="1" applyBorder="1" applyAlignment="1" applyProtection="1">
      <alignment horizontal="center" vertical="center" wrapText="1"/>
    </xf>
    <xf numFmtId="4" fontId="40" fillId="24" borderId="30" xfId="338" applyNumberFormat="1" applyFont="1" applyFill="1" applyBorder="1" applyAlignment="1" applyProtection="1">
      <alignment horizontal="center" vertical="center"/>
    </xf>
    <xf numFmtId="4" fontId="40" fillId="24" borderId="31" xfId="338" applyNumberFormat="1" applyFont="1" applyFill="1" applyBorder="1" applyAlignment="1" applyProtection="1">
      <alignment horizontal="center" vertical="center"/>
    </xf>
    <xf numFmtId="4" fontId="40" fillId="24" borderId="32" xfId="338" applyNumberFormat="1" applyFont="1" applyFill="1" applyBorder="1" applyAlignment="1" applyProtection="1">
      <alignment horizontal="center" vertical="center"/>
    </xf>
    <xf numFmtId="4" fontId="40" fillId="24" borderId="33" xfId="338" applyNumberFormat="1" applyFont="1" applyFill="1" applyBorder="1" applyAlignment="1" applyProtection="1">
      <alignment horizontal="center" vertical="center"/>
    </xf>
    <xf numFmtId="49" fontId="40" fillId="24" borderId="22" xfId="351" applyNumberFormat="1" applyFont="1" applyFill="1" applyBorder="1" applyAlignment="1" applyProtection="1">
      <alignment horizontal="center" vertical="center" wrapText="1"/>
    </xf>
    <xf numFmtId="49" fontId="40" fillId="24" borderId="29" xfId="351" applyNumberFormat="1" applyFont="1" applyFill="1" applyBorder="1" applyAlignment="1" applyProtection="1">
      <alignment horizontal="center" vertical="center" wrapText="1"/>
    </xf>
    <xf numFmtId="4" fontId="40" fillId="24" borderId="22" xfId="338" applyNumberFormat="1" applyFont="1" applyFill="1" applyBorder="1" applyAlignment="1" applyProtection="1">
      <alignment horizontal="center" vertical="center" wrapText="1"/>
    </xf>
    <xf numFmtId="4" fontId="40" fillId="24" borderId="29" xfId="338" applyNumberFormat="1" applyFont="1" applyFill="1" applyBorder="1" applyAlignment="1" applyProtection="1">
      <alignment horizontal="center" vertical="center" wrapText="1"/>
    </xf>
    <xf numFmtId="0" fontId="38" fillId="0" borderId="26" xfId="351" applyFont="1" applyFill="1" applyBorder="1" applyAlignment="1" applyProtection="1">
      <alignment horizontal="center" vertical="center" wrapText="1"/>
    </xf>
    <xf numFmtId="0" fontId="38" fillId="0" borderId="19" xfId="351" applyFont="1" applyFill="1" applyBorder="1" applyAlignment="1" applyProtection="1">
      <alignment horizontal="center" vertical="center" wrapText="1"/>
    </xf>
    <xf numFmtId="0" fontId="38" fillId="0" borderId="48" xfId="351" applyFont="1" applyFill="1" applyBorder="1" applyAlignment="1" applyProtection="1">
      <alignment horizontal="center" vertical="center" wrapText="1"/>
    </xf>
    <xf numFmtId="0" fontId="38" fillId="0" borderId="42" xfId="351" applyFont="1" applyFill="1" applyBorder="1" applyAlignment="1" applyProtection="1">
      <alignment horizontal="center" vertical="center" wrapText="1"/>
    </xf>
    <xf numFmtId="49" fontId="38" fillId="25" borderId="49" xfId="0" applyNumberFormat="1" applyFont="1" applyFill="1" applyBorder="1" applyAlignment="1">
      <alignment horizontal="left" wrapText="1"/>
    </xf>
    <xf numFmtId="49" fontId="38" fillId="25" borderId="48" xfId="0" applyNumberFormat="1" applyFont="1" applyFill="1" applyBorder="1" applyAlignment="1">
      <alignment horizontal="left" wrapText="1"/>
    </xf>
    <xf numFmtId="0" fontId="38" fillId="0" borderId="26" xfId="351" applyFont="1" applyFill="1" applyBorder="1" applyAlignment="1" applyProtection="1">
      <alignment horizontal="center" vertical="center"/>
    </xf>
    <xf numFmtId="0" fontId="38" fillId="0" borderId="19" xfId="351" applyFont="1" applyFill="1" applyBorder="1" applyAlignment="1" applyProtection="1">
      <alignment horizontal="center" vertical="center"/>
    </xf>
    <xf numFmtId="0" fontId="38" fillId="0" borderId="48" xfId="351" applyFont="1" applyFill="1" applyBorder="1" applyAlignment="1" applyProtection="1">
      <alignment horizontal="center" vertical="center"/>
    </xf>
    <xf numFmtId="0" fontId="41" fillId="27" borderId="64" xfId="0" applyFont="1" applyFill="1" applyBorder="1" applyAlignment="1">
      <alignment horizontal="center" vertical="center"/>
    </xf>
    <xf numFmtId="0" fontId="41" fillId="27" borderId="65" xfId="0" applyFont="1" applyFill="1" applyBorder="1" applyAlignment="1">
      <alignment horizontal="center" vertical="center"/>
    </xf>
    <xf numFmtId="0" fontId="41" fillId="27" borderId="66" xfId="0" applyFont="1" applyFill="1" applyBorder="1" applyAlignment="1">
      <alignment horizontal="center" vertical="center"/>
    </xf>
    <xf numFmtId="0" fontId="51" fillId="0" borderId="26" xfId="340" applyFont="1" applyBorder="1" applyAlignment="1" applyProtection="1">
      <alignment horizontal="center" vertical="center" wrapText="1"/>
    </xf>
    <xf numFmtId="0" fontId="51" fillId="0" borderId="19" xfId="340" applyFont="1" applyBorder="1" applyAlignment="1" applyProtection="1">
      <alignment horizontal="center" vertical="center" wrapText="1"/>
    </xf>
    <xf numFmtId="0" fontId="51" fillId="0" borderId="42" xfId="340" applyFont="1" applyBorder="1" applyAlignment="1" applyProtection="1">
      <alignment horizontal="center" vertical="center" wrapText="1"/>
    </xf>
    <xf numFmtId="0" fontId="38" fillId="0" borderId="43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28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44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45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46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47" xfId="351" applyNumberFormat="1" applyFont="1" applyFill="1" applyBorder="1" applyAlignment="1" applyProtection="1">
      <alignment horizontal="center" vertical="center" wrapText="1"/>
      <protection locked="0"/>
    </xf>
    <xf numFmtId="49" fontId="39" fillId="0" borderId="50" xfId="350" applyNumberFormat="1" applyFont="1" applyFill="1" applyBorder="1" applyAlignment="1" applyProtection="1">
      <alignment horizontal="left" vertical="top"/>
    </xf>
    <xf numFmtId="49" fontId="39" fillId="0" borderId="51" xfId="350" applyNumberFormat="1" applyFont="1" applyFill="1" applyBorder="1" applyAlignment="1" applyProtection="1">
      <alignment horizontal="left" vertical="top"/>
    </xf>
    <xf numFmtId="49" fontId="48" fillId="27" borderId="26" xfId="0" applyNumberFormat="1" applyFont="1" applyFill="1" applyBorder="1" applyAlignment="1">
      <alignment horizontal="center" vertical="top" wrapText="1"/>
    </xf>
    <xf numFmtId="17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vertical="top" wrapText="1"/>
    </xf>
    <xf numFmtId="0" fontId="59" fillId="0" borderId="0" xfId="0" applyFont="1"/>
    <xf numFmtId="172" fontId="60" fillId="0" borderId="0" xfId="0" applyNumberFormat="1" applyFont="1" applyAlignment="1">
      <alignment horizontal="center" vertical="top"/>
    </xf>
    <xf numFmtId="0" fontId="61" fillId="0" borderId="0" xfId="0" applyFont="1" applyAlignment="1">
      <alignment horizontal="right"/>
    </xf>
    <xf numFmtId="0" fontId="61" fillId="0" borderId="0" xfId="0" applyFont="1" applyAlignment="1">
      <alignment vertical="top" wrapText="1"/>
    </xf>
    <xf numFmtId="172" fontId="60" fillId="0" borderId="13" xfId="0" applyNumberFormat="1" applyFont="1" applyBorder="1" applyAlignment="1">
      <alignment horizontal="center"/>
    </xf>
    <xf numFmtId="172" fontId="7" fillId="0" borderId="13" xfId="0" applyNumberFormat="1" applyFont="1" applyBorder="1" applyAlignment="1">
      <alignment horizontal="center"/>
    </xf>
    <xf numFmtId="0" fontId="7" fillId="0" borderId="13" xfId="0" applyFont="1" applyBorder="1" applyAlignment="1">
      <alignment horizontal="right"/>
    </xf>
    <xf numFmtId="0" fontId="61" fillId="0" borderId="13" xfId="0" applyFont="1" applyBorder="1" applyAlignment="1">
      <alignment vertical="top" wrapText="1"/>
    </xf>
    <xf numFmtId="172" fontId="60" fillId="0" borderId="0" xfId="0" applyNumberFormat="1" applyFont="1" applyAlignment="1">
      <alignment horizontal="center"/>
    </xf>
    <xf numFmtId="0" fontId="61" fillId="0" borderId="0" xfId="0" applyFont="1"/>
    <xf numFmtId="0" fontId="30" fillId="0" borderId="13" xfId="0" applyFont="1" applyBorder="1" applyAlignment="1">
      <alignment vertical="top" wrapText="1"/>
    </xf>
    <xf numFmtId="172" fontId="7" fillId="31" borderId="84" xfId="0" applyNumberFormat="1" applyFont="1" applyFill="1" applyBorder="1" applyAlignment="1">
      <alignment horizontal="center"/>
    </xf>
    <xf numFmtId="172" fontId="7" fillId="31" borderId="63" xfId="997" applyNumberFormat="1" applyFont="1" applyFill="1" applyBorder="1" applyAlignment="1">
      <alignment horizontal="center"/>
    </xf>
    <xf numFmtId="0" fontId="7" fillId="31" borderId="63" xfId="0" applyFont="1" applyFill="1" applyBorder="1" applyAlignment="1">
      <alignment horizontal="right"/>
    </xf>
    <xf numFmtId="0" fontId="7" fillId="31" borderId="63" xfId="0" applyFont="1" applyFill="1" applyBorder="1" applyAlignment="1">
      <alignment vertical="top" wrapText="1"/>
    </xf>
    <xf numFmtId="0" fontId="59" fillId="31" borderId="63" xfId="0" applyFont="1" applyFill="1" applyBorder="1" applyAlignment="1">
      <alignment horizontal="left" vertical="top"/>
    </xf>
    <xf numFmtId="172" fontId="7" fillId="0" borderId="63" xfId="0" applyNumberFormat="1" applyFont="1" applyBorder="1" applyAlignment="1">
      <alignment horizontal="center"/>
    </xf>
    <xf numFmtId="0" fontId="7" fillId="0" borderId="63" xfId="0" applyFont="1" applyBorder="1" applyAlignment="1">
      <alignment horizontal="right"/>
    </xf>
    <xf numFmtId="0" fontId="60" fillId="0" borderId="63" xfId="0" applyFont="1" applyBorder="1" applyAlignment="1">
      <alignment vertical="top" wrapText="1"/>
    </xf>
    <xf numFmtId="0" fontId="59" fillId="0" borderId="13" xfId="0" applyFont="1" applyBorder="1" applyAlignment="1">
      <alignment horizontal="left" vertical="top"/>
    </xf>
    <xf numFmtId="172" fontId="7" fillId="0" borderId="84" xfId="0" applyNumberFormat="1" applyFont="1" applyBorder="1" applyAlignment="1">
      <alignment horizontal="center"/>
    </xf>
    <xf numFmtId="172" fontId="7" fillId="0" borderId="63" xfId="997" applyNumberFormat="1" applyFont="1" applyFill="1" applyBorder="1" applyAlignment="1">
      <alignment horizontal="center"/>
    </xf>
    <xf numFmtId="0" fontId="7" fillId="0" borderId="63" xfId="0" applyFont="1" applyBorder="1" applyAlignment="1">
      <alignment vertical="top" wrapText="1"/>
    </xf>
    <xf numFmtId="0" fontId="59" fillId="0" borderId="63" xfId="0" applyFont="1" applyBorder="1" applyAlignment="1">
      <alignment horizontal="left" vertical="top"/>
    </xf>
    <xf numFmtId="0" fontId="59" fillId="0" borderId="0" xfId="0" applyFont="1" applyAlignment="1">
      <alignment horizontal="left" vertical="top"/>
    </xf>
    <xf numFmtId="172" fontId="7" fillId="0" borderId="0" xfId="0" applyNumberFormat="1" applyFont="1" applyAlignment="1">
      <alignment horizontal="center" vertical="top"/>
    </xf>
    <xf numFmtId="172" fontId="60" fillId="0" borderId="63" xfId="0" applyNumberFormat="1" applyFont="1" applyBorder="1" applyAlignment="1">
      <alignment horizontal="center"/>
    </xf>
    <xf numFmtId="172" fontId="62" fillId="0" borderId="63" xfId="978" applyNumberFormat="1" applyFont="1" applyFill="1" applyBorder="1" applyAlignment="1">
      <alignment horizontal="center" wrapText="1"/>
    </xf>
    <xf numFmtId="172" fontId="60" fillId="31" borderId="0" xfId="0" applyNumberFormat="1" applyFont="1" applyFill="1" applyAlignment="1">
      <alignment horizontal="center"/>
    </xf>
    <xf numFmtId="172" fontId="62" fillId="31" borderId="0" xfId="978" applyNumberFormat="1" applyFont="1" applyFill="1" applyBorder="1" applyAlignment="1">
      <alignment horizontal="center" wrapText="1"/>
    </xf>
    <xf numFmtId="0" fontId="7" fillId="31" borderId="0" xfId="0" applyFont="1" applyFill="1" applyAlignment="1">
      <alignment horizontal="right"/>
    </xf>
    <xf numFmtId="0" fontId="7" fillId="31" borderId="0" xfId="0" applyFont="1" applyFill="1" applyAlignment="1">
      <alignment vertical="top" wrapText="1"/>
    </xf>
    <xf numFmtId="0" fontId="59" fillId="31" borderId="0" xfId="0" applyFont="1" applyFill="1" applyAlignment="1">
      <alignment horizontal="left" vertical="top"/>
    </xf>
    <xf numFmtId="172" fontId="7" fillId="31" borderId="63" xfId="0" applyNumberFormat="1" applyFont="1" applyFill="1" applyBorder="1" applyAlignment="1">
      <alignment horizontal="center"/>
    </xf>
    <xf numFmtId="0" fontId="4" fillId="31" borderId="63" xfId="0" applyFont="1" applyFill="1" applyBorder="1" applyAlignment="1">
      <alignment vertical="top" wrapText="1"/>
    </xf>
    <xf numFmtId="0" fontId="59" fillId="31" borderId="63" xfId="0" applyFont="1" applyFill="1" applyBorder="1" applyAlignment="1">
      <alignment horizontal="left"/>
    </xf>
    <xf numFmtId="4" fontId="7" fillId="31" borderId="31" xfId="0" applyNumberFormat="1" applyFont="1" applyFill="1" applyBorder="1" applyAlignment="1">
      <alignment horizontal="right"/>
    </xf>
    <xf numFmtId="0" fontId="7" fillId="31" borderId="31" xfId="0" applyFont="1" applyFill="1" applyBorder="1" applyAlignment="1">
      <alignment horizontal="right"/>
    </xf>
    <xf numFmtId="0" fontId="60" fillId="31" borderId="22" xfId="0" applyFont="1" applyFill="1" applyBorder="1" applyAlignment="1">
      <alignment vertical="top" wrapText="1"/>
    </xf>
    <xf numFmtId="0" fontId="59" fillId="31" borderId="0" xfId="0" applyFont="1" applyFill="1"/>
    <xf numFmtId="4" fontId="62" fillId="0" borderId="0" xfId="978" applyNumberFormat="1" applyFont="1" applyFill="1" applyBorder="1" applyAlignment="1">
      <alignment horizontal="center" wrapText="1"/>
    </xf>
    <xf numFmtId="0" fontId="7" fillId="31" borderId="84" xfId="0" applyFont="1" applyFill="1" applyBorder="1" applyAlignment="1">
      <alignment horizontal="right"/>
    </xf>
    <xf numFmtId="0" fontId="7" fillId="31" borderId="63" xfId="0" applyFont="1" applyFill="1" applyBorder="1" applyAlignment="1">
      <alignment horizontal="left" vertical="top" wrapText="1"/>
    </xf>
    <xf numFmtId="4" fontId="7" fillId="0" borderId="63" xfId="0" applyNumberFormat="1" applyFont="1" applyBorder="1" applyAlignment="1">
      <alignment horizontal="center"/>
    </xf>
    <xf numFmtId="172" fontId="62" fillId="0" borderId="63" xfId="997" applyNumberFormat="1" applyFont="1" applyFill="1" applyBorder="1" applyAlignment="1">
      <alignment horizontal="center"/>
    </xf>
    <xf numFmtId="0" fontId="62" fillId="0" borderId="63" xfId="0" applyFont="1" applyBorder="1" applyAlignment="1">
      <alignment horizontal="right"/>
    </xf>
    <xf numFmtId="0" fontId="63" fillId="0" borderId="63" xfId="0" applyFont="1" applyBorder="1" applyAlignment="1">
      <alignment horizontal="left" vertical="top"/>
    </xf>
    <xf numFmtId="172" fontId="62" fillId="0" borderId="63" xfId="997" applyNumberFormat="1" applyFont="1" applyBorder="1" applyAlignment="1">
      <alignment horizontal="center"/>
    </xf>
    <xf numFmtId="0" fontId="62" fillId="31" borderId="63" xfId="0" applyFont="1" applyFill="1" applyBorder="1" applyAlignment="1">
      <alignment horizontal="right"/>
    </xf>
    <xf numFmtId="172" fontId="0" fillId="0" borderId="63" xfId="0" applyNumberFormat="1" applyBorder="1" applyAlignment="1">
      <alignment horizontal="center"/>
    </xf>
    <xf numFmtId="0" fontId="7" fillId="0" borderId="22" xfId="0" applyFont="1" applyBorder="1" applyAlignment="1">
      <alignment vertical="top" wrapText="1"/>
    </xf>
    <xf numFmtId="0" fontId="59" fillId="0" borderId="10" xfId="0" applyFont="1" applyBorder="1" applyAlignment="1">
      <alignment horizontal="left" vertical="top"/>
    </xf>
    <xf numFmtId="172" fontId="7" fillId="0" borderId="31" xfId="0" applyNumberFormat="1" applyFont="1" applyBorder="1" applyAlignment="1">
      <alignment horizontal="center"/>
    </xf>
    <xf numFmtId="172" fontId="0" fillId="0" borderId="0" xfId="0" applyNumberFormat="1" applyAlignment="1">
      <alignment horizontal="center"/>
    </xf>
    <xf numFmtId="0" fontId="7" fillId="0" borderId="85" xfId="0" applyFont="1" applyBorder="1" applyAlignment="1">
      <alignment horizontal="right"/>
    </xf>
    <xf numFmtId="0" fontId="59" fillId="0" borderId="22" xfId="0" applyFont="1" applyBorder="1" applyAlignment="1">
      <alignment horizontal="left" vertical="top"/>
    </xf>
    <xf numFmtId="0" fontId="7" fillId="0" borderId="86" xfId="0" applyFont="1" applyBorder="1" applyAlignment="1">
      <alignment horizontal="right"/>
    </xf>
    <xf numFmtId="0" fontId="7" fillId="0" borderId="86" xfId="0" applyFont="1" applyBorder="1"/>
    <xf numFmtId="4" fontId="7" fillId="0" borderId="63" xfId="0" applyNumberFormat="1" applyFont="1" applyBorder="1" applyAlignment="1">
      <alignment horizontal="right"/>
    </xf>
    <xf numFmtId="0" fontId="7" fillId="0" borderId="63" xfId="0" applyFont="1" applyBorder="1"/>
    <xf numFmtId="0" fontId="60" fillId="0" borderId="63" xfId="0" applyFont="1" applyBorder="1" applyAlignment="1">
      <alignment vertical="top"/>
    </xf>
    <xf numFmtId="0" fontId="7" fillId="0" borderId="33" xfId="0" applyFont="1" applyBorder="1"/>
    <xf numFmtId="4" fontId="64" fillId="32" borderId="87" xfId="0" applyNumberFormat="1" applyFont="1" applyFill="1" applyBorder="1" applyAlignment="1">
      <alignment horizontal="right" vertical="top"/>
    </xf>
    <xf numFmtId="4" fontId="64" fillId="32" borderId="87" xfId="0" applyNumberFormat="1" applyFont="1" applyFill="1" applyBorder="1" applyAlignment="1">
      <alignment horizontal="right" vertical="top" wrapText="1"/>
    </xf>
    <xf numFmtId="0" fontId="64" fillId="32" borderId="87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4" fontId="60" fillId="31" borderId="0" xfId="0" applyNumberFormat="1" applyFont="1" applyFill="1" applyAlignment="1">
      <alignment horizontal="right"/>
    </xf>
    <xf numFmtId="4" fontId="29" fillId="31" borderId="0" xfId="0" applyNumberFormat="1" applyFont="1" applyFill="1" applyAlignment="1">
      <alignment horizontal="right"/>
    </xf>
    <xf numFmtId="0" fontId="7" fillId="31" borderId="0" xfId="0" applyFont="1" applyFill="1"/>
    <xf numFmtId="0" fontId="18" fillId="31" borderId="0" xfId="0" applyFont="1" applyFill="1"/>
    <xf numFmtId="0" fontId="65" fillId="31" borderId="0" xfId="0" applyFont="1" applyFill="1"/>
    <xf numFmtId="4" fontId="34" fillId="31" borderId="0" xfId="0" applyNumberFormat="1" applyFont="1" applyFill="1" applyAlignment="1">
      <alignment horizontal="right"/>
    </xf>
    <xf numFmtId="4" fontId="66" fillId="31" borderId="0" xfId="0" applyNumberFormat="1" applyFont="1" applyFill="1" applyAlignment="1">
      <alignment horizontal="right"/>
    </xf>
    <xf numFmtId="0" fontId="66" fillId="31" borderId="0" xfId="0" applyFont="1" applyFill="1"/>
    <xf numFmtId="0" fontId="67" fillId="31" borderId="0" xfId="0" applyFont="1" applyFill="1"/>
    <xf numFmtId="4" fontId="7" fillId="31" borderId="0" xfId="0" applyNumberFormat="1" applyFont="1" applyFill="1" applyAlignment="1">
      <alignment horizontal="right"/>
    </xf>
    <xf numFmtId="0" fontId="68" fillId="31" borderId="0" xfId="0" applyFont="1" applyFill="1"/>
    <xf numFmtId="0" fontId="65" fillId="0" borderId="0" xfId="0" applyFont="1"/>
    <xf numFmtId="4" fontId="60" fillId="0" borderId="0" xfId="0" applyNumberFormat="1" applyFont="1" applyAlignment="1">
      <alignment horizontal="right"/>
    </xf>
    <xf numFmtId="4" fontId="29" fillId="0" borderId="0" xfId="0" applyNumberFormat="1" applyFont="1" applyAlignment="1">
      <alignment horizontal="right"/>
    </xf>
    <xf numFmtId="0" fontId="0" fillId="0" borderId="0" xfId="0"/>
    <xf numFmtId="0" fontId="61" fillId="0" borderId="0" xfId="0" applyFont="1" applyAlignment="1">
      <alignment vertical="top" wrapText="1"/>
    </xf>
    <xf numFmtId="49" fontId="42" fillId="26" borderId="88" xfId="0" applyNumberFormat="1" applyFont="1" applyFill="1" applyBorder="1" applyAlignment="1">
      <alignment horizontal="center" wrapText="1"/>
    </xf>
    <xf numFmtId="0" fontId="43" fillId="26" borderId="0" xfId="0" applyNumberFormat="1" applyFont="1" applyFill="1" applyBorder="1" applyAlignment="1">
      <alignment vertical="top" wrapText="1"/>
    </xf>
    <xf numFmtId="172" fontId="44" fillId="26" borderId="0" xfId="0" applyNumberFormat="1" applyFont="1" applyFill="1" applyBorder="1" applyAlignment="1">
      <alignment horizontal="center" vertical="top" wrapText="1"/>
    </xf>
    <xf numFmtId="49" fontId="48" fillId="27" borderId="19" xfId="0" applyNumberFormat="1" applyFont="1" applyFill="1" applyBorder="1" applyAlignment="1">
      <alignment horizontal="center" vertical="top" wrapText="1"/>
    </xf>
    <xf numFmtId="49" fontId="48" fillId="27" borderId="42" xfId="0" applyNumberFormat="1" applyFont="1" applyFill="1" applyBorder="1" applyAlignment="1">
      <alignment horizontal="center" vertical="top" wrapText="1"/>
    </xf>
  </cellXfs>
  <cellStyles count="998">
    <cellStyle name="20 % – Poudarek1 2" xfId="1"/>
    <cellStyle name="20 % – Poudarek1 2 2" xfId="809"/>
    <cellStyle name="20 % – Poudarek2 2" xfId="2"/>
    <cellStyle name="20 % – Poudarek2 2 2" xfId="810"/>
    <cellStyle name="20 % – Poudarek3 2" xfId="3"/>
    <cellStyle name="20 % – Poudarek3 2 2" xfId="811"/>
    <cellStyle name="20 % – Poudarek4 2" xfId="4"/>
    <cellStyle name="20 % – Poudarek4 2 2" xfId="812"/>
    <cellStyle name="20 % – Poudarek5 2" xfId="5"/>
    <cellStyle name="20 % – Poudarek5 2 2" xfId="813"/>
    <cellStyle name="20 % – Poudarek6 2" xfId="6"/>
    <cellStyle name="20 % – Poudarek6 2 2" xfId="814"/>
    <cellStyle name="20% - Accent1" xfId="7"/>
    <cellStyle name="20% - Accent1 10" xfId="8"/>
    <cellStyle name="20% - Accent1 10 2" xfId="816"/>
    <cellStyle name="20% - Accent1 11" xfId="9"/>
    <cellStyle name="20% - Accent1 11 2" xfId="817"/>
    <cellStyle name="20% - Accent1 12" xfId="815"/>
    <cellStyle name="20% - Accent1 2" xfId="10"/>
    <cellStyle name="20% - Accent1 2 2" xfId="818"/>
    <cellStyle name="20% - Accent1 3" xfId="11"/>
    <cellStyle name="20% - Accent1 3 2" xfId="819"/>
    <cellStyle name="20% - Accent1 4" xfId="12"/>
    <cellStyle name="20% - Accent1 4 2" xfId="820"/>
    <cellStyle name="20% - Accent1 5" xfId="13"/>
    <cellStyle name="20% - Accent1 5 2" xfId="821"/>
    <cellStyle name="20% - Accent1 6" xfId="14"/>
    <cellStyle name="20% - Accent1 6 2" xfId="822"/>
    <cellStyle name="20% - Accent1 7" xfId="15"/>
    <cellStyle name="20% - Accent1 7 2" xfId="823"/>
    <cellStyle name="20% - Accent1 8" xfId="16"/>
    <cellStyle name="20% - Accent1 8 2" xfId="824"/>
    <cellStyle name="20% - Accent1 9" xfId="17"/>
    <cellStyle name="20% - Accent1 9 2" xfId="825"/>
    <cellStyle name="20% - Accent2" xfId="18"/>
    <cellStyle name="20% - Accent2 10" xfId="19"/>
    <cellStyle name="20% - Accent2 10 2" xfId="827"/>
    <cellStyle name="20% - Accent2 11" xfId="20"/>
    <cellStyle name="20% - Accent2 11 2" xfId="828"/>
    <cellStyle name="20% - Accent2 12" xfId="826"/>
    <cellStyle name="20% - Accent2 2" xfId="21"/>
    <cellStyle name="20% - Accent2 2 2" xfId="829"/>
    <cellStyle name="20% - Accent2 3" xfId="22"/>
    <cellStyle name="20% - Accent2 3 2" xfId="830"/>
    <cellStyle name="20% - Accent2 4" xfId="23"/>
    <cellStyle name="20% - Accent2 4 2" xfId="831"/>
    <cellStyle name="20% - Accent2 5" xfId="24"/>
    <cellStyle name="20% - Accent2 5 2" xfId="832"/>
    <cellStyle name="20% - Accent2 6" xfId="25"/>
    <cellStyle name="20% - Accent2 6 2" xfId="833"/>
    <cellStyle name="20% - Accent2 7" xfId="26"/>
    <cellStyle name="20% - Accent2 7 2" xfId="834"/>
    <cellStyle name="20% - Accent2 8" xfId="27"/>
    <cellStyle name="20% - Accent2 8 2" xfId="835"/>
    <cellStyle name="20% - Accent2 9" xfId="28"/>
    <cellStyle name="20% - Accent2 9 2" xfId="836"/>
    <cellStyle name="20% - Accent3" xfId="29"/>
    <cellStyle name="20% - Accent3 10" xfId="30"/>
    <cellStyle name="20% - Accent3 10 2" xfId="838"/>
    <cellStyle name="20% - Accent3 11" xfId="31"/>
    <cellStyle name="20% - Accent3 11 2" xfId="839"/>
    <cellStyle name="20% - Accent3 12" xfId="837"/>
    <cellStyle name="20% - Accent3 2" xfId="32"/>
    <cellStyle name="20% - Accent3 2 2" xfId="840"/>
    <cellStyle name="20% - Accent3 3" xfId="33"/>
    <cellStyle name="20% - Accent3 3 2" xfId="841"/>
    <cellStyle name="20% - Accent3 4" xfId="34"/>
    <cellStyle name="20% - Accent3 4 2" xfId="842"/>
    <cellStyle name="20% - Accent3 5" xfId="35"/>
    <cellStyle name="20% - Accent3 5 2" xfId="843"/>
    <cellStyle name="20% - Accent3 6" xfId="36"/>
    <cellStyle name="20% - Accent3 6 2" xfId="844"/>
    <cellStyle name="20% - Accent3 7" xfId="37"/>
    <cellStyle name="20% - Accent3 7 2" xfId="845"/>
    <cellStyle name="20% - Accent3 8" xfId="38"/>
    <cellStyle name="20% - Accent3 8 2" xfId="846"/>
    <cellStyle name="20% - Accent3 9" xfId="39"/>
    <cellStyle name="20% - Accent3 9 2" xfId="847"/>
    <cellStyle name="20% - Accent4" xfId="40"/>
    <cellStyle name="20% - Accent4 10" xfId="41"/>
    <cellStyle name="20% - Accent4 10 2" xfId="849"/>
    <cellStyle name="20% - Accent4 11" xfId="42"/>
    <cellStyle name="20% - Accent4 11 2" xfId="850"/>
    <cellStyle name="20% - Accent4 12" xfId="848"/>
    <cellStyle name="20% - Accent4 2" xfId="43"/>
    <cellStyle name="20% - Accent4 2 2" xfId="851"/>
    <cellStyle name="20% - Accent4 3" xfId="44"/>
    <cellStyle name="20% - Accent4 3 2" xfId="852"/>
    <cellStyle name="20% - Accent4 4" xfId="45"/>
    <cellStyle name="20% - Accent4 4 2" xfId="853"/>
    <cellStyle name="20% - Accent4 5" xfId="46"/>
    <cellStyle name="20% - Accent4 5 2" xfId="854"/>
    <cellStyle name="20% - Accent4 6" xfId="47"/>
    <cellStyle name="20% - Accent4 6 2" xfId="855"/>
    <cellStyle name="20% - Accent4 7" xfId="48"/>
    <cellStyle name="20% - Accent4 7 2" xfId="856"/>
    <cellStyle name="20% - Accent4 8" xfId="49"/>
    <cellStyle name="20% - Accent4 8 2" xfId="857"/>
    <cellStyle name="20% - Accent4 9" xfId="50"/>
    <cellStyle name="20% - Accent4 9 2" xfId="858"/>
    <cellStyle name="20% - Accent5" xfId="51"/>
    <cellStyle name="20% - Accent5 10" xfId="52"/>
    <cellStyle name="20% - Accent5 10 2" xfId="860"/>
    <cellStyle name="20% - Accent5 11" xfId="53"/>
    <cellStyle name="20% - Accent5 11 2" xfId="861"/>
    <cellStyle name="20% - Accent5 12" xfId="859"/>
    <cellStyle name="20% - Accent5 2" xfId="54"/>
    <cellStyle name="20% - Accent5 2 2" xfId="862"/>
    <cellStyle name="20% - Accent5 3" xfId="55"/>
    <cellStyle name="20% - Accent5 3 2" xfId="863"/>
    <cellStyle name="20% - Accent5 4" xfId="56"/>
    <cellStyle name="20% - Accent5 4 2" xfId="864"/>
    <cellStyle name="20% - Accent5 5" xfId="57"/>
    <cellStyle name="20% - Accent5 5 2" xfId="865"/>
    <cellStyle name="20% - Accent5 6" xfId="58"/>
    <cellStyle name="20% - Accent5 6 2" xfId="866"/>
    <cellStyle name="20% - Accent5 7" xfId="59"/>
    <cellStyle name="20% - Accent5 7 2" xfId="867"/>
    <cellStyle name="20% - Accent5 8" xfId="60"/>
    <cellStyle name="20% - Accent5 8 2" xfId="868"/>
    <cellStyle name="20% - Accent5 9" xfId="61"/>
    <cellStyle name="20% - Accent5 9 2" xfId="869"/>
    <cellStyle name="20% - Accent6" xfId="62"/>
    <cellStyle name="20% - Accent6 10" xfId="63"/>
    <cellStyle name="20% - Accent6 10 2" xfId="871"/>
    <cellStyle name="20% - Accent6 11" xfId="64"/>
    <cellStyle name="20% - Accent6 11 2" xfId="872"/>
    <cellStyle name="20% - Accent6 12" xfId="870"/>
    <cellStyle name="20% - Accent6 2" xfId="65"/>
    <cellStyle name="20% - Accent6 2 2" xfId="873"/>
    <cellStyle name="20% - Accent6 3" xfId="66"/>
    <cellStyle name="20% - Accent6 3 2" xfId="874"/>
    <cellStyle name="20% - Accent6 4" xfId="67"/>
    <cellStyle name="20% - Accent6 4 2" xfId="875"/>
    <cellStyle name="20% - Accent6 5" xfId="68"/>
    <cellStyle name="20% - Accent6 5 2" xfId="876"/>
    <cellStyle name="20% - Accent6 6" xfId="69"/>
    <cellStyle name="20% - Accent6 6 2" xfId="877"/>
    <cellStyle name="20% - Accent6 7" xfId="70"/>
    <cellStyle name="20% - Accent6 7 2" xfId="878"/>
    <cellStyle name="20% - Accent6 8" xfId="71"/>
    <cellStyle name="20% - Accent6 8 2" xfId="879"/>
    <cellStyle name="20% - Accent6 9" xfId="72"/>
    <cellStyle name="20% - Accent6 9 2" xfId="880"/>
    <cellStyle name="40 % – Poudarek1 2" xfId="73"/>
    <cellStyle name="40 % – Poudarek1 2 2" xfId="881"/>
    <cellStyle name="40 % – Poudarek2 2" xfId="74"/>
    <cellStyle name="40 % – Poudarek2 2 2" xfId="882"/>
    <cellStyle name="40 % – Poudarek3 2" xfId="75"/>
    <cellStyle name="40 % – Poudarek3 2 2" xfId="883"/>
    <cellStyle name="40 % – Poudarek4 2" xfId="76"/>
    <cellStyle name="40 % – Poudarek4 2 2" xfId="884"/>
    <cellStyle name="40 % – Poudarek5 2" xfId="77"/>
    <cellStyle name="40 % – Poudarek5 2 2" xfId="885"/>
    <cellStyle name="40 % – Poudarek6 2" xfId="78"/>
    <cellStyle name="40 % – Poudarek6 2 2" xfId="886"/>
    <cellStyle name="40% - Accent1" xfId="79"/>
    <cellStyle name="40% - Accent1 10" xfId="80"/>
    <cellStyle name="40% - Accent1 10 2" xfId="888"/>
    <cellStyle name="40% - Accent1 11" xfId="81"/>
    <cellStyle name="40% - Accent1 11 2" xfId="889"/>
    <cellStyle name="40% - Accent1 12" xfId="887"/>
    <cellStyle name="40% - Accent1 2" xfId="82"/>
    <cellStyle name="40% - Accent1 2 2" xfId="890"/>
    <cellStyle name="40% - Accent1 3" xfId="83"/>
    <cellStyle name="40% - Accent1 3 2" xfId="891"/>
    <cellStyle name="40% - Accent1 4" xfId="84"/>
    <cellStyle name="40% - Accent1 4 2" xfId="892"/>
    <cellStyle name="40% - Accent1 5" xfId="85"/>
    <cellStyle name="40% - Accent1 5 2" xfId="893"/>
    <cellStyle name="40% - Accent1 6" xfId="86"/>
    <cellStyle name="40% - Accent1 6 2" xfId="894"/>
    <cellStyle name="40% - Accent1 7" xfId="87"/>
    <cellStyle name="40% - Accent1 7 2" xfId="895"/>
    <cellStyle name="40% - Accent1 8" xfId="88"/>
    <cellStyle name="40% - Accent1 8 2" xfId="896"/>
    <cellStyle name="40% - Accent1 9" xfId="89"/>
    <cellStyle name="40% - Accent1 9 2" xfId="897"/>
    <cellStyle name="40% - Accent2" xfId="90"/>
    <cellStyle name="40% - Accent2 10" xfId="91"/>
    <cellStyle name="40% - Accent2 10 2" xfId="899"/>
    <cellStyle name="40% - Accent2 11" xfId="92"/>
    <cellStyle name="40% - Accent2 11 2" xfId="900"/>
    <cellStyle name="40% - Accent2 12" xfId="898"/>
    <cellStyle name="40% - Accent2 2" xfId="93"/>
    <cellStyle name="40% - Accent2 2 2" xfId="901"/>
    <cellStyle name="40% - Accent2 3" xfId="94"/>
    <cellStyle name="40% - Accent2 3 2" xfId="902"/>
    <cellStyle name="40% - Accent2 4" xfId="95"/>
    <cellStyle name="40% - Accent2 4 2" xfId="903"/>
    <cellStyle name="40% - Accent2 5" xfId="96"/>
    <cellStyle name="40% - Accent2 5 2" xfId="904"/>
    <cellStyle name="40% - Accent2 6" xfId="97"/>
    <cellStyle name="40% - Accent2 6 2" xfId="905"/>
    <cellStyle name="40% - Accent2 7" xfId="98"/>
    <cellStyle name="40% - Accent2 7 2" xfId="906"/>
    <cellStyle name="40% - Accent2 8" xfId="99"/>
    <cellStyle name="40% - Accent2 8 2" xfId="907"/>
    <cellStyle name="40% - Accent2 9" xfId="100"/>
    <cellStyle name="40% - Accent2 9 2" xfId="908"/>
    <cellStyle name="40% - Accent3" xfId="101"/>
    <cellStyle name="40% - Accent3 10" xfId="102"/>
    <cellStyle name="40% - Accent3 10 2" xfId="910"/>
    <cellStyle name="40% - Accent3 11" xfId="103"/>
    <cellStyle name="40% - Accent3 11 2" xfId="911"/>
    <cellStyle name="40% - Accent3 12" xfId="909"/>
    <cellStyle name="40% - Accent3 2" xfId="104"/>
    <cellStyle name="40% - Accent3 2 2" xfId="912"/>
    <cellStyle name="40% - Accent3 3" xfId="105"/>
    <cellStyle name="40% - Accent3 3 2" xfId="913"/>
    <cellStyle name="40% - Accent3 4" xfId="106"/>
    <cellStyle name="40% - Accent3 4 2" xfId="914"/>
    <cellStyle name="40% - Accent3 5" xfId="107"/>
    <cellStyle name="40% - Accent3 5 2" xfId="915"/>
    <cellStyle name="40% - Accent3 6" xfId="108"/>
    <cellStyle name="40% - Accent3 6 2" xfId="916"/>
    <cellStyle name="40% - Accent3 7" xfId="109"/>
    <cellStyle name="40% - Accent3 7 2" xfId="917"/>
    <cellStyle name="40% - Accent3 8" xfId="110"/>
    <cellStyle name="40% - Accent3 8 2" xfId="918"/>
    <cellStyle name="40% - Accent3 9" xfId="111"/>
    <cellStyle name="40% - Accent3 9 2" xfId="919"/>
    <cellStyle name="40% - Accent4" xfId="112"/>
    <cellStyle name="40% - Accent4 10" xfId="113"/>
    <cellStyle name="40% - Accent4 10 2" xfId="921"/>
    <cellStyle name="40% - Accent4 11" xfId="114"/>
    <cellStyle name="40% - Accent4 11 2" xfId="922"/>
    <cellStyle name="40% - Accent4 12" xfId="920"/>
    <cellStyle name="40% - Accent4 2" xfId="115"/>
    <cellStyle name="40% - Accent4 2 2" xfId="923"/>
    <cellStyle name="40% - Accent4 3" xfId="116"/>
    <cellStyle name="40% - Accent4 3 2" xfId="924"/>
    <cellStyle name="40% - Accent4 4" xfId="117"/>
    <cellStyle name="40% - Accent4 4 2" xfId="925"/>
    <cellStyle name="40% - Accent4 5" xfId="118"/>
    <cellStyle name="40% - Accent4 5 2" xfId="926"/>
    <cellStyle name="40% - Accent4 6" xfId="119"/>
    <cellStyle name="40% - Accent4 6 2" xfId="927"/>
    <cellStyle name="40% - Accent4 7" xfId="120"/>
    <cellStyle name="40% - Accent4 7 2" xfId="928"/>
    <cellStyle name="40% - Accent4 8" xfId="121"/>
    <cellStyle name="40% - Accent4 8 2" xfId="929"/>
    <cellStyle name="40% - Accent4 9" xfId="122"/>
    <cellStyle name="40% - Accent4 9 2" xfId="930"/>
    <cellStyle name="40% - Accent5" xfId="123"/>
    <cellStyle name="40% - Accent5 10" xfId="124"/>
    <cellStyle name="40% - Accent5 10 2" xfId="932"/>
    <cellStyle name="40% - Accent5 11" xfId="125"/>
    <cellStyle name="40% - Accent5 11 2" xfId="933"/>
    <cellStyle name="40% - Accent5 12" xfId="931"/>
    <cellStyle name="40% - Accent5 2" xfId="126"/>
    <cellStyle name="40% - Accent5 2 2" xfId="934"/>
    <cellStyle name="40% - Accent5 3" xfId="127"/>
    <cellStyle name="40% - Accent5 3 2" xfId="935"/>
    <cellStyle name="40% - Accent5 4" xfId="128"/>
    <cellStyle name="40% - Accent5 4 2" xfId="936"/>
    <cellStyle name="40% - Accent5 5" xfId="129"/>
    <cellStyle name="40% - Accent5 5 2" xfId="937"/>
    <cellStyle name="40% - Accent5 6" xfId="130"/>
    <cellStyle name="40% - Accent5 6 2" xfId="938"/>
    <cellStyle name="40% - Accent5 7" xfId="131"/>
    <cellStyle name="40% - Accent5 7 2" xfId="939"/>
    <cellStyle name="40% - Accent5 8" xfId="132"/>
    <cellStyle name="40% - Accent5 8 2" xfId="940"/>
    <cellStyle name="40% - Accent5 9" xfId="133"/>
    <cellStyle name="40% - Accent5 9 2" xfId="941"/>
    <cellStyle name="40% - Accent6" xfId="134"/>
    <cellStyle name="40% - Accent6 10" xfId="135"/>
    <cellStyle name="40% - Accent6 10 2" xfId="943"/>
    <cellStyle name="40% - Accent6 11" xfId="136"/>
    <cellStyle name="40% - Accent6 11 2" xfId="944"/>
    <cellStyle name="40% - Accent6 12" xfId="942"/>
    <cellStyle name="40% - Accent6 2" xfId="137"/>
    <cellStyle name="40% - Accent6 2 2" xfId="945"/>
    <cellStyle name="40% - Accent6 3" xfId="138"/>
    <cellStyle name="40% - Accent6 3 2" xfId="946"/>
    <cellStyle name="40% - Accent6 4" xfId="139"/>
    <cellStyle name="40% - Accent6 4 2" xfId="947"/>
    <cellStyle name="40% - Accent6 5" xfId="140"/>
    <cellStyle name="40% - Accent6 5 2" xfId="948"/>
    <cellStyle name="40% - Accent6 6" xfId="141"/>
    <cellStyle name="40% - Accent6 6 2" xfId="949"/>
    <cellStyle name="40% - Accent6 7" xfId="142"/>
    <cellStyle name="40% - Accent6 7 2" xfId="950"/>
    <cellStyle name="40% - Accent6 8" xfId="143"/>
    <cellStyle name="40% - Accent6 8 2" xfId="951"/>
    <cellStyle name="40% - Accent6 9" xfId="144"/>
    <cellStyle name="40% - Accent6 9 2" xfId="952"/>
    <cellStyle name="60 % – Poudarek1 2" xfId="145"/>
    <cellStyle name="60 % – Poudarek2 2" xfId="146"/>
    <cellStyle name="60 % – Poudarek3 2" xfId="147"/>
    <cellStyle name="60 % – Poudarek4 2" xfId="148"/>
    <cellStyle name="60 % – Poudarek5 2" xfId="149"/>
    <cellStyle name="60 % – Poudarek6 2" xfId="150"/>
    <cellStyle name="60% - Accent1" xfId="151"/>
    <cellStyle name="60% - Accent2" xfId="152"/>
    <cellStyle name="60% - Accent3" xfId="153"/>
    <cellStyle name="60% - Accent4" xfId="154"/>
    <cellStyle name="60% - Accent5" xfId="155"/>
    <cellStyle name="60% - Accent6" xfId="156"/>
    <cellStyle name="Accent1" xfId="157"/>
    <cellStyle name="Accent1 2" xfId="980"/>
    <cellStyle name="Accent2" xfId="158"/>
    <cellStyle name="Accent2 2" xfId="981"/>
    <cellStyle name="Accent3" xfId="159"/>
    <cellStyle name="Accent3 2" xfId="982"/>
    <cellStyle name="Accent4" xfId="160"/>
    <cellStyle name="Accent4 2" xfId="983"/>
    <cellStyle name="Accent5" xfId="161"/>
    <cellStyle name="Accent6" xfId="162"/>
    <cellStyle name="Accent6 2" xfId="984"/>
    <cellStyle name="Bad" xfId="163"/>
    <cellStyle name="Bad 2" xfId="985"/>
    <cellStyle name="Calculation" xfId="164"/>
    <cellStyle name="Calculation 2" xfId="986"/>
    <cellStyle name="Check Cell" xfId="165"/>
    <cellStyle name="Comma 2" xfId="166"/>
    <cellStyle name="Comma0" xfId="167"/>
    <cellStyle name="Currency0" xfId="168"/>
    <cellStyle name="Date" xfId="169"/>
    <cellStyle name="Dobro 2" xfId="170"/>
    <cellStyle name="Excel Built-in Normal" xfId="171"/>
    <cellStyle name="Explanatory Text" xfId="172"/>
    <cellStyle name="Fixed" xfId="173"/>
    <cellStyle name="Good" xfId="174"/>
    <cellStyle name="Heading 1" xfId="175"/>
    <cellStyle name="Heading 1 2" xfId="987"/>
    <cellStyle name="Heading 2" xfId="176"/>
    <cellStyle name="Heading 2 2" xfId="988"/>
    <cellStyle name="Heading 3" xfId="177"/>
    <cellStyle name="Heading 3 2" xfId="989"/>
    <cellStyle name="Heading 4" xfId="178"/>
    <cellStyle name="Heading 4 2" xfId="990"/>
    <cellStyle name="Heading1" xfId="179"/>
    <cellStyle name="Heading2" xfId="180"/>
    <cellStyle name="Input" xfId="181"/>
    <cellStyle name="Input 2" xfId="991"/>
    <cellStyle name="Izhod 2" xfId="182"/>
    <cellStyle name="Keš" xfId="183"/>
    <cellStyle name="Linked Cell" xfId="184"/>
    <cellStyle name="Linked Cell 2" xfId="992"/>
    <cellStyle name="Naslov 1 2" xfId="185"/>
    <cellStyle name="Naslov 2 2" xfId="186"/>
    <cellStyle name="Naslov 3 2" xfId="187"/>
    <cellStyle name="Naslov 4 2" xfId="188"/>
    <cellStyle name="Naslov 5" xfId="189"/>
    <cellStyle name="Navadno" xfId="0" builtinId="0"/>
    <cellStyle name="Navadno 11 10" xfId="190"/>
    <cellStyle name="Navadno 11 11" xfId="191"/>
    <cellStyle name="Navadno 11 12" xfId="192"/>
    <cellStyle name="Navadno 11 13" xfId="193"/>
    <cellStyle name="Navadno 11 14" xfId="194"/>
    <cellStyle name="Navadno 11 15" xfId="195"/>
    <cellStyle name="Navadno 11 16" xfId="196"/>
    <cellStyle name="Navadno 11 17" xfId="197"/>
    <cellStyle name="Navadno 11 18" xfId="198"/>
    <cellStyle name="Navadno 11 19" xfId="199"/>
    <cellStyle name="Navadno 11 2" xfId="200"/>
    <cellStyle name="Navadno 11 20" xfId="201"/>
    <cellStyle name="Navadno 11 21" xfId="202"/>
    <cellStyle name="Navadno 11 22" xfId="203"/>
    <cellStyle name="Navadno 11 23" xfId="204"/>
    <cellStyle name="Navadno 11 24" xfId="205"/>
    <cellStyle name="Navadno 11 25" xfId="206"/>
    <cellStyle name="Navadno 11 26" xfId="207"/>
    <cellStyle name="Navadno 11 27" xfId="208"/>
    <cellStyle name="Navadno 11 28" xfId="209"/>
    <cellStyle name="Navadno 11 29" xfId="210"/>
    <cellStyle name="Navadno 11 3" xfId="211"/>
    <cellStyle name="Navadno 11 30" xfId="212"/>
    <cellStyle name="Navadno 11 31" xfId="213"/>
    <cellStyle name="Navadno 11 32" xfId="214"/>
    <cellStyle name="Navadno 11 33" xfId="215"/>
    <cellStyle name="Navadno 11 34" xfId="216"/>
    <cellStyle name="Navadno 11 35" xfId="217"/>
    <cellStyle name="Navadno 11 36" xfId="218"/>
    <cellStyle name="Navadno 11 37" xfId="219"/>
    <cellStyle name="Navadno 11 38" xfId="220"/>
    <cellStyle name="Navadno 11 39" xfId="221"/>
    <cellStyle name="Navadno 11 4" xfId="222"/>
    <cellStyle name="Navadno 11 40" xfId="223"/>
    <cellStyle name="Navadno 11 41" xfId="224"/>
    <cellStyle name="Navadno 11 42" xfId="225"/>
    <cellStyle name="Navadno 11 43" xfId="226"/>
    <cellStyle name="Navadno 11 44" xfId="227"/>
    <cellStyle name="Navadno 11 45" xfId="228"/>
    <cellStyle name="Navadno 11 46" xfId="229"/>
    <cellStyle name="Navadno 11 47" xfId="230"/>
    <cellStyle name="Navadno 11 48" xfId="231"/>
    <cellStyle name="Navadno 11 49" xfId="232"/>
    <cellStyle name="Navadno 11 5" xfId="233"/>
    <cellStyle name="Navadno 11 50" xfId="234"/>
    <cellStyle name="Navadno 11 51" xfId="235"/>
    <cellStyle name="Navadno 11 52" xfId="236"/>
    <cellStyle name="Navadno 11 53" xfId="237"/>
    <cellStyle name="Navadno 11 54" xfId="238"/>
    <cellStyle name="Navadno 11 55" xfId="239"/>
    <cellStyle name="Navadno 11 56" xfId="240"/>
    <cellStyle name="Navadno 11 57" xfId="241"/>
    <cellStyle name="Navadno 11 58" xfId="242"/>
    <cellStyle name="Navadno 11 59" xfId="243"/>
    <cellStyle name="Navadno 11 6" xfId="244"/>
    <cellStyle name="Navadno 11 60" xfId="245"/>
    <cellStyle name="Navadno 11 61" xfId="246"/>
    <cellStyle name="Navadno 11 62" xfId="247"/>
    <cellStyle name="Navadno 11 63" xfId="248"/>
    <cellStyle name="Navadno 11 64" xfId="249"/>
    <cellStyle name="Navadno 11 65" xfId="250"/>
    <cellStyle name="Navadno 11 66" xfId="251"/>
    <cellStyle name="Navadno 11 67" xfId="252"/>
    <cellStyle name="Navadno 11 68" xfId="253"/>
    <cellStyle name="Navadno 11 69" xfId="254"/>
    <cellStyle name="Navadno 11 7" xfId="255"/>
    <cellStyle name="Navadno 11 70" xfId="256"/>
    <cellStyle name="Navadno 11 71" xfId="257"/>
    <cellStyle name="Navadno 11 72" xfId="258"/>
    <cellStyle name="Navadno 11 73" xfId="259"/>
    <cellStyle name="Navadno 11 74" xfId="260"/>
    <cellStyle name="Navadno 11 75" xfId="261"/>
    <cellStyle name="Navadno 11 76" xfId="262"/>
    <cellStyle name="Navadno 11 77" xfId="263"/>
    <cellStyle name="Navadno 11 78" xfId="264"/>
    <cellStyle name="Navadno 11 79" xfId="265"/>
    <cellStyle name="Navadno 11 8" xfId="266"/>
    <cellStyle name="Navadno 11 80" xfId="267"/>
    <cellStyle name="Navadno 11 81" xfId="268"/>
    <cellStyle name="Navadno 11 82" xfId="269"/>
    <cellStyle name="Navadno 11 83" xfId="270"/>
    <cellStyle name="Navadno 11 84" xfId="271"/>
    <cellStyle name="Navadno 11 85" xfId="272"/>
    <cellStyle name="Navadno 11 9" xfId="273"/>
    <cellStyle name="Navadno 15" xfId="274"/>
    <cellStyle name="Navadno 17 2" xfId="275"/>
    <cellStyle name="Navadno 17 2 2" xfId="276"/>
    <cellStyle name="Navadno 17 2 2 2" xfId="953"/>
    <cellStyle name="Navadno 19 2" xfId="277"/>
    <cellStyle name="Navadno 19 2 2" xfId="278"/>
    <cellStyle name="Navadno 19 2 2 2" xfId="954"/>
    <cellStyle name="Navadno 2" xfId="279"/>
    <cellStyle name="Navadno 2 2" xfId="280"/>
    <cellStyle name="Navadno 2 2 2 2" xfId="281"/>
    <cellStyle name="Navadno 2 3" xfId="282"/>
    <cellStyle name="Navadno 2 4" xfId="283"/>
    <cellStyle name="Navadno 20 2" xfId="284"/>
    <cellStyle name="Navadno 20 2 2" xfId="285"/>
    <cellStyle name="Navadno 20 2 2 2" xfId="955"/>
    <cellStyle name="Navadno 21 2" xfId="286"/>
    <cellStyle name="Navadno 21 2 2" xfId="287"/>
    <cellStyle name="Navadno 21 2 2 2" xfId="956"/>
    <cellStyle name="Navadno 22 2" xfId="288"/>
    <cellStyle name="Navadno 22 2 2" xfId="289"/>
    <cellStyle name="Navadno 22 2 2 2" xfId="957"/>
    <cellStyle name="Navadno 23 2" xfId="290"/>
    <cellStyle name="Navadno 23 2 2" xfId="291"/>
    <cellStyle name="Navadno 23 2 2 2" xfId="958"/>
    <cellStyle name="Navadno 24 2" xfId="292"/>
    <cellStyle name="Navadno 24 2 2" xfId="293"/>
    <cellStyle name="Navadno 24 2 2 2" xfId="959"/>
    <cellStyle name="Navadno 25 2" xfId="294"/>
    <cellStyle name="Navadno 25 2 2" xfId="295"/>
    <cellStyle name="Navadno 25 2 2 2" xfId="960"/>
    <cellStyle name="Navadno 26 2" xfId="296"/>
    <cellStyle name="Navadno 26 2 2" xfId="297"/>
    <cellStyle name="Navadno 26 2 2 2" xfId="961"/>
    <cellStyle name="Navadno 27 2" xfId="298"/>
    <cellStyle name="Navadno 27 2 2" xfId="299"/>
    <cellStyle name="Navadno 27 2 2 2" xfId="962"/>
    <cellStyle name="Navadno 28 2" xfId="300"/>
    <cellStyle name="Navadno 28 2 2" xfId="301"/>
    <cellStyle name="Navadno 28 2 2 2" xfId="963"/>
    <cellStyle name="Navadno 29 2" xfId="302"/>
    <cellStyle name="Navadno 29 2 2" xfId="303"/>
    <cellStyle name="Navadno 29 2 2 2" xfId="964"/>
    <cellStyle name="Navadno 3" xfId="304"/>
    <cellStyle name="Navadno 3 2" xfId="808"/>
    <cellStyle name="Navadno 3 32" xfId="305"/>
    <cellStyle name="Navadno 30 2" xfId="306"/>
    <cellStyle name="Navadno 31 2" xfId="307"/>
    <cellStyle name="Navadno 32 2" xfId="308"/>
    <cellStyle name="Navadno 33 2" xfId="309"/>
    <cellStyle name="Navadno 34 2" xfId="310"/>
    <cellStyle name="Navadno 34 2 2" xfId="311"/>
    <cellStyle name="Navadno 34 2 2 2" xfId="965"/>
    <cellStyle name="Navadno 35 2" xfId="312"/>
    <cellStyle name="Navadno 35 2 2" xfId="313"/>
    <cellStyle name="Navadno 35 2 2 2" xfId="966"/>
    <cellStyle name="Navadno 36 2" xfId="314"/>
    <cellStyle name="Navadno 37 2" xfId="315"/>
    <cellStyle name="Navadno 37 2 2" xfId="316"/>
    <cellStyle name="Navadno 37 2 2 2" xfId="967"/>
    <cellStyle name="Navadno 38 2" xfId="317"/>
    <cellStyle name="Navadno 38 2 2" xfId="318"/>
    <cellStyle name="Navadno 38 2 2 2" xfId="968"/>
    <cellStyle name="Navadno 39 2" xfId="319"/>
    <cellStyle name="Navadno 39 2 2" xfId="320"/>
    <cellStyle name="Navadno 39 2 2 2" xfId="969"/>
    <cellStyle name="Navadno 4" xfId="321"/>
    <cellStyle name="Navadno 40 2" xfId="322"/>
    <cellStyle name="Navadno 40 2 2" xfId="323"/>
    <cellStyle name="Navadno 40 2 2 2" xfId="970"/>
    <cellStyle name="Navadno 41 2" xfId="324"/>
    <cellStyle name="Navadno 41 2 2" xfId="325"/>
    <cellStyle name="Navadno 41 2 2 2" xfId="971"/>
    <cellStyle name="Navadno 42 2" xfId="326"/>
    <cellStyle name="Navadno 42 3" xfId="327"/>
    <cellStyle name="Navadno 42 3 2" xfId="328"/>
    <cellStyle name="Navadno 42 3 2 2" xfId="972"/>
    <cellStyle name="Navadno 43 2" xfId="329"/>
    <cellStyle name="Navadno 43 2 2" xfId="330"/>
    <cellStyle name="Navadno 43 2 2 2" xfId="973"/>
    <cellStyle name="Navadno 45 2" xfId="331"/>
    <cellStyle name="Navadno 45 2 2" xfId="332"/>
    <cellStyle name="Navadno 45 2 2 2" xfId="974"/>
    <cellStyle name="Navadno 5" xfId="333"/>
    <cellStyle name="Navadno 6" xfId="334"/>
    <cellStyle name="Navadno 6 2" xfId="335"/>
    <cellStyle name="Navadno 8" xfId="336"/>
    <cellStyle name="Navadno 9" xfId="337"/>
    <cellStyle name="Navadno_BoQ-SE" xfId="338"/>
    <cellStyle name="Navadno_Predračun 2.del II.faze barvano" xfId="339"/>
    <cellStyle name="Navadno_Volume 4 - BoQ - cene" xfId="340"/>
    <cellStyle name="Neutral" xfId="341"/>
    <cellStyle name="Neutral 2" xfId="993"/>
    <cellStyle name="Nevtralno 2" xfId="342"/>
    <cellStyle name="Nivo_2_Podnaslov" xfId="343"/>
    <cellStyle name="Normal 2" xfId="344"/>
    <cellStyle name="normal 2 2" xfId="345"/>
    <cellStyle name="normal 2 3" xfId="346"/>
    <cellStyle name="Normal 2 4" xfId="347"/>
    <cellStyle name="Normal 3" xfId="348"/>
    <cellStyle name="normal 4" xfId="349"/>
    <cellStyle name="Normal 5" xfId="806"/>
    <cellStyle name="Normal 6" xfId="807"/>
    <cellStyle name="Normal_BoQ - cene sit_eur" xfId="350"/>
    <cellStyle name="Normal_BoQ - cene sit_eur 2 2" xfId="351"/>
    <cellStyle name="Note" xfId="352"/>
    <cellStyle name="Note 2" xfId="994"/>
    <cellStyle name="Odstotek" xfId="979" builtinId="5"/>
    <cellStyle name="Odstotek 2" xfId="353"/>
    <cellStyle name="Odstotek 2 2" xfId="354"/>
    <cellStyle name="Opomba 2" xfId="355"/>
    <cellStyle name="Opomba 2 2" xfId="975"/>
    <cellStyle name="Opozorilo 2" xfId="356"/>
    <cellStyle name="Output" xfId="357"/>
    <cellStyle name="Pojasnjevalno besedilo 2" xfId="358"/>
    <cellStyle name="popis" xfId="805"/>
    <cellStyle name="Poudarek1 2" xfId="359"/>
    <cellStyle name="Poudarek2 2" xfId="360"/>
    <cellStyle name="Poudarek3 2" xfId="361"/>
    <cellStyle name="Poudarek4 2" xfId="362"/>
    <cellStyle name="Poudarek5 2" xfId="363"/>
    <cellStyle name="Poudarek6 2" xfId="364"/>
    <cellStyle name="Povezana celica 2" xfId="365"/>
    <cellStyle name="Preveri celico 2" xfId="366"/>
    <cellStyle name="Računanje 2" xfId="367"/>
    <cellStyle name="Slabo 2" xfId="368"/>
    <cellStyle name="Slog 1" xfId="369"/>
    <cellStyle name="Style 1" xfId="370"/>
    <cellStyle name="tekst-levo" xfId="371"/>
    <cellStyle name="tekst-levo 2" xfId="372"/>
    <cellStyle name="Title" xfId="373"/>
    <cellStyle name="Total" xfId="374"/>
    <cellStyle name="Total 1_Predracun kanal" xfId="375"/>
    <cellStyle name="Total 2" xfId="995"/>
    <cellStyle name="Valuta" xfId="978" builtinId="4"/>
    <cellStyle name="Valuta 2 2" xfId="376"/>
    <cellStyle name="Vejica" xfId="997" builtinId="3"/>
    <cellStyle name="Vejica 2" xfId="377"/>
    <cellStyle name="Vejica 2 2" xfId="378"/>
    <cellStyle name="Vejica 2 2 2" xfId="379"/>
    <cellStyle name="Vejica 2 2 2 2" xfId="977"/>
    <cellStyle name="Vejica 2 2 3" xfId="976"/>
    <cellStyle name="Vejica 2 3" xfId="996"/>
    <cellStyle name="Vejica 31" xfId="380"/>
    <cellStyle name="Vejica 5 10" xfId="381"/>
    <cellStyle name="Vejica 5 10 2" xfId="382"/>
    <cellStyle name="Vejica 5 10 3" xfId="383"/>
    <cellStyle name="Vejica 5 10 4" xfId="384"/>
    <cellStyle name="Vejica 5 10 5" xfId="385"/>
    <cellStyle name="Vejica 5 11" xfId="386"/>
    <cellStyle name="Vejica 5 11 2" xfId="387"/>
    <cellStyle name="Vejica 5 11 3" xfId="388"/>
    <cellStyle name="Vejica 5 11 4" xfId="389"/>
    <cellStyle name="Vejica 5 11 5" xfId="390"/>
    <cellStyle name="Vejica 5 12" xfId="391"/>
    <cellStyle name="Vejica 5 12 2" xfId="392"/>
    <cellStyle name="Vejica 5 12 3" xfId="393"/>
    <cellStyle name="Vejica 5 12 4" xfId="394"/>
    <cellStyle name="Vejica 5 12 5" xfId="395"/>
    <cellStyle name="Vejica 5 13" xfId="396"/>
    <cellStyle name="Vejica 5 13 2" xfId="397"/>
    <cellStyle name="Vejica 5 13 3" xfId="398"/>
    <cellStyle name="Vejica 5 13 4" xfId="399"/>
    <cellStyle name="Vejica 5 13 5" xfId="400"/>
    <cellStyle name="Vejica 5 14" xfId="401"/>
    <cellStyle name="Vejica 5 14 2" xfId="402"/>
    <cellStyle name="Vejica 5 14 3" xfId="403"/>
    <cellStyle name="Vejica 5 14 4" xfId="404"/>
    <cellStyle name="Vejica 5 14 5" xfId="405"/>
    <cellStyle name="Vejica 5 15" xfId="406"/>
    <cellStyle name="Vejica 5 15 2" xfId="407"/>
    <cellStyle name="Vejica 5 15 3" xfId="408"/>
    <cellStyle name="Vejica 5 15 4" xfId="409"/>
    <cellStyle name="Vejica 5 15 5" xfId="410"/>
    <cellStyle name="Vejica 5 16" xfId="411"/>
    <cellStyle name="Vejica 5 16 2" xfId="412"/>
    <cellStyle name="Vejica 5 16 3" xfId="413"/>
    <cellStyle name="Vejica 5 16 4" xfId="414"/>
    <cellStyle name="Vejica 5 16 5" xfId="415"/>
    <cellStyle name="Vejica 5 17" xfId="416"/>
    <cellStyle name="Vejica 5 17 2" xfId="417"/>
    <cellStyle name="Vejica 5 17 3" xfId="418"/>
    <cellStyle name="Vejica 5 17 4" xfId="419"/>
    <cellStyle name="Vejica 5 17 5" xfId="420"/>
    <cellStyle name="Vejica 5 18" xfId="421"/>
    <cellStyle name="Vejica 5 18 2" xfId="422"/>
    <cellStyle name="Vejica 5 18 3" xfId="423"/>
    <cellStyle name="Vejica 5 18 4" xfId="424"/>
    <cellStyle name="Vejica 5 18 5" xfId="425"/>
    <cellStyle name="Vejica 5 19" xfId="426"/>
    <cellStyle name="Vejica 5 19 2" xfId="427"/>
    <cellStyle name="Vejica 5 19 3" xfId="428"/>
    <cellStyle name="Vejica 5 19 4" xfId="429"/>
    <cellStyle name="Vejica 5 19 5" xfId="430"/>
    <cellStyle name="Vejica 5 2" xfId="431"/>
    <cellStyle name="Vejica 5 2 2" xfId="432"/>
    <cellStyle name="Vejica 5 2 3" xfId="433"/>
    <cellStyle name="Vejica 5 2 4" xfId="434"/>
    <cellStyle name="Vejica 5 2 5" xfId="435"/>
    <cellStyle name="Vejica 5 20" xfId="436"/>
    <cellStyle name="Vejica 5 20 2" xfId="437"/>
    <cellStyle name="Vejica 5 20 3" xfId="438"/>
    <cellStyle name="Vejica 5 20 4" xfId="439"/>
    <cellStyle name="Vejica 5 20 5" xfId="440"/>
    <cellStyle name="Vejica 5 21" xfId="441"/>
    <cellStyle name="Vejica 5 21 2" xfId="442"/>
    <cellStyle name="Vejica 5 21 3" xfId="443"/>
    <cellStyle name="Vejica 5 21 4" xfId="444"/>
    <cellStyle name="Vejica 5 21 5" xfId="445"/>
    <cellStyle name="Vejica 5 22" xfId="446"/>
    <cellStyle name="Vejica 5 22 2" xfId="447"/>
    <cellStyle name="Vejica 5 22 3" xfId="448"/>
    <cellStyle name="Vejica 5 22 4" xfId="449"/>
    <cellStyle name="Vejica 5 22 5" xfId="450"/>
    <cellStyle name="Vejica 5 23" xfId="451"/>
    <cellStyle name="Vejica 5 23 2" xfId="452"/>
    <cellStyle name="Vejica 5 23 3" xfId="453"/>
    <cellStyle name="Vejica 5 23 4" xfId="454"/>
    <cellStyle name="Vejica 5 23 5" xfId="455"/>
    <cellStyle name="Vejica 5 24" xfId="456"/>
    <cellStyle name="Vejica 5 24 2" xfId="457"/>
    <cellStyle name="Vejica 5 24 3" xfId="458"/>
    <cellStyle name="Vejica 5 24 4" xfId="459"/>
    <cellStyle name="Vejica 5 24 5" xfId="460"/>
    <cellStyle name="Vejica 5 25" xfId="461"/>
    <cellStyle name="Vejica 5 25 2" xfId="462"/>
    <cellStyle name="Vejica 5 25 3" xfId="463"/>
    <cellStyle name="Vejica 5 25 4" xfId="464"/>
    <cellStyle name="Vejica 5 25 5" xfId="465"/>
    <cellStyle name="Vejica 5 26" xfId="466"/>
    <cellStyle name="Vejica 5 26 2" xfId="467"/>
    <cellStyle name="Vejica 5 26 3" xfId="468"/>
    <cellStyle name="Vejica 5 26 4" xfId="469"/>
    <cellStyle name="Vejica 5 26 5" xfId="470"/>
    <cellStyle name="Vejica 5 27" xfId="471"/>
    <cellStyle name="Vejica 5 27 2" xfId="472"/>
    <cellStyle name="Vejica 5 27 3" xfId="473"/>
    <cellStyle name="Vejica 5 27 4" xfId="474"/>
    <cellStyle name="Vejica 5 27 5" xfId="475"/>
    <cellStyle name="Vejica 5 28" xfId="476"/>
    <cellStyle name="Vejica 5 28 2" xfId="477"/>
    <cellStyle name="Vejica 5 28 3" xfId="478"/>
    <cellStyle name="Vejica 5 28 4" xfId="479"/>
    <cellStyle name="Vejica 5 28 5" xfId="480"/>
    <cellStyle name="Vejica 5 29" xfId="481"/>
    <cellStyle name="Vejica 5 29 2" xfId="482"/>
    <cellStyle name="Vejica 5 29 3" xfId="483"/>
    <cellStyle name="Vejica 5 29 4" xfId="484"/>
    <cellStyle name="Vejica 5 29 5" xfId="485"/>
    <cellStyle name="Vejica 5 3" xfId="486"/>
    <cellStyle name="Vejica 5 3 2" xfId="487"/>
    <cellStyle name="Vejica 5 3 3" xfId="488"/>
    <cellStyle name="Vejica 5 3 4" xfId="489"/>
    <cellStyle name="Vejica 5 3 5" xfId="490"/>
    <cellStyle name="Vejica 5 30" xfId="491"/>
    <cellStyle name="Vejica 5 30 2" xfId="492"/>
    <cellStyle name="Vejica 5 30 3" xfId="493"/>
    <cellStyle name="Vejica 5 30 4" xfId="494"/>
    <cellStyle name="Vejica 5 30 5" xfId="495"/>
    <cellStyle name="Vejica 5 31" xfId="496"/>
    <cellStyle name="Vejica 5 31 2" xfId="497"/>
    <cellStyle name="Vejica 5 31 3" xfId="498"/>
    <cellStyle name="Vejica 5 31 4" xfId="499"/>
    <cellStyle name="Vejica 5 31 5" xfId="500"/>
    <cellStyle name="Vejica 5 32" xfId="501"/>
    <cellStyle name="Vejica 5 32 2" xfId="502"/>
    <cellStyle name="Vejica 5 32 3" xfId="503"/>
    <cellStyle name="Vejica 5 32 4" xfId="504"/>
    <cellStyle name="Vejica 5 32 5" xfId="505"/>
    <cellStyle name="Vejica 5 33" xfId="506"/>
    <cellStyle name="Vejica 5 33 2" xfId="507"/>
    <cellStyle name="Vejica 5 33 3" xfId="508"/>
    <cellStyle name="Vejica 5 33 4" xfId="509"/>
    <cellStyle name="Vejica 5 33 5" xfId="510"/>
    <cellStyle name="Vejica 5 34" xfId="511"/>
    <cellStyle name="Vejica 5 34 2" xfId="512"/>
    <cellStyle name="Vejica 5 34 3" xfId="513"/>
    <cellStyle name="Vejica 5 34 4" xfId="514"/>
    <cellStyle name="Vejica 5 34 5" xfId="515"/>
    <cellStyle name="Vejica 5 35" xfId="516"/>
    <cellStyle name="Vejica 5 35 2" xfId="517"/>
    <cellStyle name="Vejica 5 35 3" xfId="518"/>
    <cellStyle name="Vejica 5 35 4" xfId="519"/>
    <cellStyle name="Vejica 5 35 5" xfId="520"/>
    <cellStyle name="Vejica 5 36" xfId="521"/>
    <cellStyle name="Vejica 5 36 2" xfId="522"/>
    <cellStyle name="Vejica 5 36 3" xfId="523"/>
    <cellStyle name="Vejica 5 36 4" xfId="524"/>
    <cellStyle name="Vejica 5 36 5" xfId="525"/>
    <cellStyle name="Vejica 5 37" xfId="526"/>
    <cellStyle name="Vejica 5 37 2" xfId="527"/>
    <cellStyle name="Vejica 5 37 3" xfId="528"/>
    <cellStyle name="Vejica 5 37 4" xfId="529"/>
    <cellStyle name="Vejica 5 37 5" xfId="530"/>
    <cellStyle name="Vejica 5 38" xfId="531"/>
    <cellStyle name="Vejica 5 38 2" xfId="532"/>
    <cellStyle name="Vejica 5 38 3" xfId="533"/>
    <cellStyle name="Vejica 5 38 4" xfId="534"/>
    <cellStyle name="Vejica 5 38 5" xfId="535"/>
    <cellStyle name="Vejica 5 39" xfId="536"/>
    <cellStyle name="Vejica 5 39 2" xfId="537"/>
    <cellStyle name="Vejica 5 39 3" xfId="538"/>
    <cellStyle name="Vejica 5 39 4" xfId="539"/>
    <cellStyle name="Vejica 5 39 5" xfId="540"/>
    <cellStyle name="Vejica 5 4" xfId="541"/>
    <cellStyle name="Vejica 5 4 2" xfId="542"/>
    <cellStyle name="Vejica 5 4 3" xfId="543"/>
    <cellStyle name="Vejica 5 4 4" xfId="544"/>
    <cellStyle name="Vejica 5 4 5" xfId="545"/>
    <cellStyle name="Vejica 5 40" xfId="546"/>
    <cellStyle name="Vejica 5 40 2" xfId="547"/>
    <cellStyle name="Vejica 5 40 3" xfId="548"/>
    <cellStyle name="Vejica 5 40 4" xfId="549"/>
    <cellStyle name="Vejica 5 40 5" xfId="550"/>
    <cellStyle name="Vejica 5 41" xfId="551"/>
    <cellStyle name="Vejica 5 41 2" xfId="552"/>
    <cellStyle name="Vejica 5 41 3" xfId="553"/>
    <cellStyle name="Vejica 5 41 4" xfId="554"/>
    <cellStyle name="Vejica 5 41 5" xfId="555"/>
    <cellStyle name="Vejica 5 42" xfId="556"/>
    <cellStyle name="Vejica 5 42 2" xfId="557"/>
    <cellStyle name="Vejica 5 42 3" xfId="558"/>
    <cellStyle name="Vejica 5 42 4" xfId="559"/>
    <cellStyle name="Vejica 5 42 5" xfId="560"/>
    <cellStyle name="Vejica 5 43" xfId="561"/>
    <cellStyle name="Vejica 5 43 2" xfId="562"/>
    <cellStyle name="Vejica 5 43 3" xfId="563"/>
    <cellStyle name="Vejica 5 43 4" xfId="564"/>
    <cellStyle name="Vejica 5 43 5" xfId="565"/>
    <cellStyle name="Vejica 5 44" xfId="566"/>
    <cellStyle name="Vejica 5 44 2" xfId="567"/>
    <cellStyle name="Vejica 5 44 3" xfId="568"/>
    <cellStyle name="Vejica 5 44 4" xfId="569"/>
    <cellStyle name="Vejica 5 44 5" xfId="570"/>
    <cellStyle name="Vejica 5 45" xfId="571"/>
    <cellStyle name="Vejica 5 45 2" xfId="572"/>
    <cellStyle name="Vejica 5 45 3" xfId="573"/>
    <cellStyle name="Vejica 5 45 4" xfId="574"/>
    <cellStyle name="Vejica 5 45 5" xfId="575"/>
    <cellStyle name="Vejica 5 46" xfId="576"/>
    <cellStyle name="Vejica 5 46 2" xfId="577"/>
    <cellStyle name="Vejica 5 46 3" xfId="578"/>
    <cellStyle name="Vejica 5 46 4" xfId="579"/>
    <cellStyle name="Vejica 5 46 5" xfId="580"/>
    <cellStyle name="Vejica 5 47" xfId="581"/>
    <cellStyle name="Vejica 5 47 2" xfId="582"/>
    <cellStyle name="Vejica 5 47 3" xfId="583"/>
    <cellStyle name="Vejica 5 47 4" xfId="584"/>
    <cellStyle name="Vejica 5 47 5" xfId="585"/>
    <cellStyle name="Vejica 5 48" xfId="586"/>
    <cellStyle name="Vejica 5 48 2" xfId="587"/>
    <cellStyle name="Vejica 5 48 3" xfId="588"/>
    <cellStyle name="Vejica 5 48 4" xfId="589"/>
    <cellStyle name="Vejica 5 48 5" xfId="590"/>
    <cellStyle name="Vejica 5 49" xfId="591"/>
    <cellStyle name="Vejica 5 49 2" xfId="592"/>
    <cellStyle name="Vejica 5 49 3" xfId="593"/>
    <cellStyle name="Vejica 5 49 4" xfId="594"/>
    <cellStyle name="Vejica 5 49 5" xfId="595"/>
    <cellStyle name="Vejica 5 5" xfId="596"/>
    <cellStyle name="Vejica 5 5 2" xfId="597"/>
    <cellStyle name="Vejica 5 5 3" xfId="598"/>
    <cellStyle name="Vejica 5 5 4" xfId="599"/>
    <cellStyle name="Vejica 5 5 5" xfId="600"/>
    <cellStyle name="Vejica 5 50" xfId="601"/>
    <cellStyle name="Vejica 5 50 2" xfId="602"/>
    <cellStyle name="Vejica 5 50 3" xfId="603"/>
    <cellStyle name="Vejica 5 50 4" xfId="604"/>
    <cellStyle name="Vejica 5 50 5" xfId="605"/>
    <cellStyle name="Vejica 5 51" xfId="606"/>
    <cellStyle name="Vejica 5 51 2" xfId="607"/>
    <cellStyle name="Vejica 5 51 3" xfId="608"/>
    <cellStyle name="Vejica 5 51 4" xfId="609"/>
    <cellStyle name="Vejica 5 51 5" xfId="610"/>
    <cellStyle name="Vejica 5 52" xfId="611"/>
    <cellStyle name="Vejica 5 52 2" xfId="612"/>
    <cellStyle name="Vejica 5 52 3" xfId="613"/>
    <cellStyle name="Vejica 5 52 4" xfId="614"/>
    <cellStyle name="Vejica 5 52 5" xfId="615"/>
    <cellStyle name="Vejica 5 53" xfId="616"/>
    <cellStyle name="Vejica 5 53 2" xfId="617"/>
    <cellStyle name="Vejica 5 53 3" xfId="618"/>
    <cellStyle name="Vejica 5 53 4" xfId="619"/>
    <cellStyle name="Vejica 5 53 5" xfId="620"/>
    <cellStyle name="Vejica 5 54" xfId="621"/>
    <cellStyle name="Vejica 5 54 2" xfId="622"/>
    <cellStyle name="Vejica 5 54 3" xfId="623"/>
    <cellStyle name="Vejica 5 54 4" xfId="624"/>
    <cellStyle name="Vejica 5 54 5" xfId="625"/>
    <cellStyle name="Vejica 5 55" xfId="626"/>
    <cellStyle name="Vejica 5 55 2" xfId="627"/>
    <cellStyle name="Vejica 5 55 3" xfId="628"/>
    <cellStyle name="Vejica 5 55 4" xfId="629"/>
    <cellStyle name="Vejica 5 55 5" xfId="630"/>
    <cellStyle name="Vejica 5 56" xfId="631"/>
    <cellStyle name="Vejica 5 56 2" xfId="632"/>
    <cellStyle name="Vejica 5 56 3" xfId="633"/>
    <cellStyle name="Vejica 5 56 4" xfId="634"/>
    <cellStyle name="Vejica 5 56 5" xfId="635"/>
    <cellStyle name="Vejica 5 57" xfId="636"/>
    <cellStyle name="Vejica 5 57 2" xfId="637"/>
    <cellStyle name="Vejica 5 57 3" xfId="638"/>
    <cellStyle name="Vejica 5 57 4" xfId="639"/>
    <cellStyle name="Vejica 5 57 5" xfId="640"/>
    <cellStyle name="Vejica 5 58" xfId="641"/>
    <cellStyle name="Vejica 5 58 2" xfId="642"/>
    <cellStyle name="Vejica 5 58 3" xfId="643"/>
    <cellStyle name="Vejica 5 58 4" xfId="644"/>
    <cellStyle name="Vejica 5 58 5" xfId="645"/>
    <cellStyle name="Vejica 5 59" xfId="646"/>
    <cellStyle name="Vejica 5 59 2" xfId="647"/>
    <cellStyle name="Vejica 5 59 3" xfId="648"/>
    <cellStyle name="Vejica 5 59 4" xfId="649"/>
    <cellStyle name="Vejica 5 59 5" xfId="650"/>
    <cellStyle name="Vejica 5 6" xfId="651"/>
    <cellStyle name="Vejica 5 6 2" xfId="652"/>
    <cellStyle name="Vejica 5 6 3" xfId="653"/>
    <cellStyle name="Vejica 5 6 4" xfId="654"/>
    <cellStyle name="Vejica 5 6 5" xfId="655"/>
    <cellStyle name="Vejica 5 60" xfId="656"/>
    <cellStyle name="Vejica 5 60 2" xfId="657"/>
    <cellStyle name="Vejica 5 60 3" xfId="658"/>
    <cellStyle name="Vejica 5 60 4" xfId="659"/>
    <cellStyle name="Vejica 5 60 5" xfId="660"/>
    <cellStyle name="Vejica 5 61" xfId="661"/>
    <cellStyle name="Vejica 5 61 2" xfId="662"/>
    <cellStyle name="Vejica 5 61 3" xfId="663"/>
    <cellStyle name="Vejica 5 61 4" xfId="664"/>
    <cellStyle name="Vejica 5 61 5" xfId="665"/>
    <cellStyle name="Vejica 5 62" xfId="666"/>
    <cellStyle name="Vejica 5 62 2" xfId="667"/>
    <cellStyle name="Vejica 5 62 3" xfId="668"/>
    <cellStyle name="Vejica 5 62 4" xfId="669"/>
    <cellStyle name="Vejica 5 62 5" xfId="670"/>
    <cellStyle name="Vejica 5 63" xfId="671"/>
    <cellStyle name="Vejica 5 63 2" xfId="672"/>
    <cellStyle name="Vejica 5 63 3" xfId="673"/>
    <cellStyle name="Vejica 5 63 4" xfId="674"/>
    <cellStyle name="Vejica 5 63 5" xfId="675"/>
    <cellStyle name="Vejica 5 64" xfId="676"/>
    <cellStyle name="Vejica 5 64 2" xfId="677"/>
    <cellStyle name="Vejica 5 64 3" xfId="678"/>
    <cellStyle name="Vejica 5 64 4" xfId="679"/>
    <cellStyle name="Vejica 5 64 5" xfId="680"/>
    <cellStyle name="Vejica 5 65" xfId="681"/>
    <cellStyle name="Vejica 5 65 2" xfId="682"/>
    <cellStyle name="Vejica 5 65 3" xfId="683"/>
    <cellStyle name="Vejica 5 65 4" xfId="684"/>
    <cellStyle name="Vejica 5 65 5" xfId="685"/>
    <cellStyle name="Vejica 5 66" xfId="686"/>
    <cellStyle name="Vejica 5 66 2" xfId="687"/>
    <cellStyle name="Vejica 5 66 3" xfId="688"/>
    <cellStyle name="Vejica 5 66 4" xfId="689"/>
    <cellStyle name="Vejica 5 66 5" xfId="690"/>
    <cellStyle name="Vejica 5 67" xfId="691"/>
    <cellStyle name="Vejica 5 67 2" xfId="692"/>
    <cellStyle name="Vejica 5 67 3" xfId="693"/>
    <cellStyle name="Vejica 5 67 4" xfId="694"/>
    <cellStyle name="Vejica 5 67 5" xfId="695"/>
    <cellStyle name="Vejica 5 68" xfId="696"/>
    <cellStyle name="Vejica 5 68 2" xfId="697"/>
    <cellStyle name="Vejica 5 68 3" xfId="698"/>
    <cellStyle name="Vejica 5 68 4" xfId="699"/>
    <cellStyle name="Vejica 5 68 5" xfId="700"/>
    <cellStyle name="Vejica 5 69" xfId="701"/>
    <cellStyle name="Vejica 5 69 2" xfId="702"/>
    <cellStyle name="Vejica 5 69 3" xfId="703"/>
    <cellStyle name="Vejica 5 69 4" xfId="704"/>
    <cellStyle name="Vejica 5 69 5" xfId="705"/>
    <cellStyle name="Vejica 5 7" xfId="706"/>
    <cellStyle name="Vejica 5 7 2" xfId="707"/>
    <cellStyle name="Vejica 5 7 3" xfId="708"/>
    <cellStyle name="Vejica 5 7 4" xfId="709"/>
    <cellStyle name="Vejica 5 7 5" xfId="710"/>
    <cellStyle name="Vejica 5 70" xfId="711"/>
    <cellStyle name="Vejica 5 70 2" xfId="712"/>
    <cellStyle name="Vejica 5 70 3" xfId="713"/>
    <cellStyle name="Vejica 5 70 4" xfId="714"/>
    <cellStyle name="Vejica 5 70 5" xfId="715"/>
    <cellStyle name="Vejica 5 71" xfId="716"/>
    <cellStyle name="Vejica 5 71 2" xfId="717"/>
    <cellStyle name="Vejica 5 71 3" xfId="718"/>
    <cellStyle name="Vejica 5 71 4" xfId="719"/>
    <cellStyle name="Vejica 5 71 5" xfId="720"/>
    <cellStyle name="Vejica 5 72" xfId="721"/>
    <cellStyle name="Vejica 5 72 2" xfId="722"/>
    <cellStyle name="Vejica 5 72 3" xfId="723"/>
    <cellStyle name="Vejica 5 72 4" xfId="724"/>
    <cellStyle name="Vejica 5 72 5" xfId="725"/>
    <cellStyle name="Vejica 5 73" xfId="726"/>
    <cellStyle name="Vejica 5 73 2" xfId="727"/>
    <cellStyle name="Vejica 5 73 3" xfId="728"/>
    <cellStyle name="Vejica 5 73 4" xfId="729"/>
    <cellStyle name="Vejica 5 73 5" xfId="730"/>
    <cellStyle name="Vejica 5 74" xfId="731"/>
    <cellStyle name="Vejica 5 74 2" xfId="732"/>
    <cellStyle name="Vejica 5 74 3" xfId="733"/>
    <cellStyle name="Vejica 5 74 4" xfId="734"/>
    <cellStyle name="Vejica 5 74 5" xfId="735"/>
    <cellStyle name="Vejica 5 75" xfId="736"/>
    <cellStyle name="Vejica 5 75 2" xfId="737"/>
    <cellStyle name="Vejica 5 75 3" xfId="738"/>
    <cellStyle name="Vejica 5 75 4" xfId="739"/>
    <cellStyle name="Vejica 5 75 5" xfId="740"/>
    <cellStyle name="Vejica 5 76" xfId="741"/>
    <cellStyle name="Vejica 5 76 2" xfId="742"/>
    <cellStyle name="Vejica 5 76 3" xfId="743"/>
    <cellStyle name="Vejica 5 76 4" xfId="744"/>
    <cellStyle name="Vejica 5 76 5" xfId="745"/>
    <cellStyle name="Vejica 5 77" xfId="746"/>
    <cellStyle name="Vejica 5 77 2" xfId="747"/>
    <cellStyle name="Vejica 5 77 3" xfId="748"/>
    <cellStyle name="Vejica 5 77 4" xfId="749"/>
    <cellStyle name="Vejica 5 77 5" xfId="750"/>
    <cellStyle name="Vejica 5 78" xfId="751"/>
    <cellStyle name="Vejica 5 78 2" xfId="752"/>
    <cellStyle name="Vejica 5 78 3" xfId="753"/>
    <cellStyle name="Vejica 5 78 4" xfId="754"/>
    <cellStyle name="Vejica 5 78 5" xfId="755"/>
    <cellStyle name="Vejica 5 79" xfId="756"/>
    <cellStyle name="Vejica 5 79 2" xfId="757"/>
    <cellStyle name="Vejica 5 79 3" xfId="758"/>
    <cellStyle name="Vejica 5 79 4" xfId="759"/>
    <cellStyle name="Vejica 5 79 5" xfId="760"/>
    <cellStyle name="Vejica 5 8" xfId="761"/>
    <cellStyle name="Vejica 5 8 2" xfId="762"/>
    <cellStyle name="Vejica 5 8 3" xfId="763"/>
    <cellStyle name="Vejica 5 8 4" xfId="764"/>
    <cellStyle name="Vejica 5 8 5" xfId="765"/>
    <cellStyle name="Vejica 5 80" xfId="766"/>
    <cellStyle name="Vejica 5 80 2" xfId="767"/>
    <cellStyle name="Vejica 5 80 3" xfId="768"/>
    <cellStyle name="Vejica 5 80 4" xfId="769"/>
    <cellStyle name="Vejica 5 80 5" xfId="770"/>
    <cellStyle name="Vejica 5 81" xfId="771"/>
    <cellStyle name="Vejica 5 81 2" xfId="772"/>
    <cellStyle name="Vejica 5 81 3" xfId="773"/>
    <cellStyle name="Vejica 5 81 4" xfId="774"/>
    <cellStyle name="Vejica 5 81 5" xfId="775"/>
    <cellStyle name="Vejica 5 82" xfId="776"/>
    <cellStyle name="Vejica 5 82 2" xfId="777"/>
    <cellStyle name="Vejica 5 82 3" xfId="778"/>
    <cellStyle name="Vejica 5 82 4" xfId="779"/>
    <cellStyle name="Vejica 5 82 5" xfId="780"/>
    <cellStyle name="Vejica 5 83" xfId="781"/>
    <cellStyle name="Vejica 5 83 2" xfId="782"/>
    <cellStyle name="Vejica 5 83 3" xfId="783"/>
    <cellStyle name="Vejica 5 83 4" xfId="784"/>
    <cellStyle name="Vejica 5 83 5" xfId="785"/>
    <cellStyle name="Vejica 5 84" xfId="786"/>
    <cellStyle name="Vejica 5 84 2" xfId="787"/>
    <cellStyle name="Vejica 5 84 3" xfId="788"/>
    <cellStyle name="Vejica 5 84 4" xfId="789"/>
    <cellStyle name="Vejica 5 84 5" xfId="790"/>
    <cellStyle name="Vejica 5 85" xfId="791"/>
    <cellStyle name="Vejica 5 85 2" xfId="792"/>
    <cellStyle name="Vejica 5 85 3" xfId="793"/>
    <cellStyle name="Vejica 5 85 4" xfId="794"/>
    <cellStyle name="Vejica 5 85 5" xfId="795"/>
    <cellStyle name="Vejica 5 9" xfId="796"/>
    <cellStyle name="Vejica 5 9 2" xfId="797"/>
    <cellStyle name="Vejica 5 9 3" xfId="798"/>
    <cellStyle name="Vejica 5 9 4" xfId="799"/>
    <cellStyle name="Vejica 5 9 5" xfId="800"/>
    <cellStyle name="Vnos 2" xfId="801"/>
    <cellStyle name="Vsota 2" xfId="802"/>
    <cellStyle name="Warning Text" xfId="803"/>
    <cellStyle name="Zuza" xfId="804"/>
  </cellStyles>
  <dxfs count="0"/>
  <tableStyles count="0" defaultTableStyle="TableStyleMedium2" defaultPivotStyle="PivotStyleLight16"/>
  <colors>
    <mruColors>
      <color rgb="FF43B0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ole\AppData\Local\Microsoft\Windows\INetCache\Content.Outlook\RMN1HL56\8723_POPIS_Bratislavska_Leskosko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odila"/>
      <sheetName val="Rekapitulacija"/>
      <sheetName val="Sever_jug"/>
      <sheetName val="CR"/>
    </sheetNames>
    <sheetDataSet>
      <sheetData sheetId="0" refreshError="1"/>
      <sheetData sheetId="1"/>
      <sheetData sheetId="2">
        <row r="1">
          <cell r="A1" t="str">
            <v xml:space="preserve">Ureditev povezovalne ceste med Leskoškovo cesto in Bratislavsko cesto 
 cestna razsvetljava na območju Leskoškove ceste od profila L7 do profila L19 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workbookViewId="0">
      <selection activeCell="B8" sqref="B8"/>
    </sheetView>
  </sheetViews>
  <sheetFormatPr defaultRowHeight="14.4" x14ac:dyDescent="0.3"/>
  <cols>
    <col min="2" max="2" width="71.33203125" customWidth="1"/>
  </cols>
  <sheetData>
    <row r="2" spans="2:2" ht="15" x14ac:dyDescent="0.3">
      <c r="B2" s="134" t="s">
        <v>68</v>
      </c>
    </row>
    <row r="3" spans="2:2" ht="15" x14ac:dyDescent="0.3">
      <c r="B3" s="135"/>
    </row>
    <row r="4" spans="2:2" ht="60" x14ac:dyDescent="0.3">
      <c r="B4" s="136" t="s">
        <v>69</v>
      </c>
    </row>
    <row r="5" spans="2:2" ht="30" x14ac:dyDescent="0.3">
      <c r="B5" s="136" t="s">
        <v>70</v>
      </c>
    </row>
    <row r="6" spans="2:2" ht="15" x14ac:dyDescent="0.3">
      <c r="B6" s="136" t="s">
        <v>71</v>
      </c>
    </row>
    <row r="7" spans="2:2" ht="15" x14ac:dyDescent="0.3">
      <c r="B7" s="136" t="s">
        <v>72</v>
      </c>
    </row>
    <row r="8" spans="2:2" ht="45" x14ac:dyDescent="0.3">
      <c r="B8" s="136" t="s">
        <v>73</v>
      </c>
    </row>
    <row r="9" spans="2:2" ht="15" x14ac:dyDescent="0.3">
      <c r="B9" s="136" t="s">
        <v>74</v>
      </c>
    </row>
    <row r="10" spans="2:2" ht="15" x14ac:dyDescent="0.3">
      <c r="B10" s="136" t="s">
        <v>75</v>
      </c>
    </row>
    <row r="11" spans="2:2" ht="15" x14ac:dyDescent="0.3">
      <c r="B11" s="136" t="s">
        <v>76</v>
      </c>
    </row>
    <row r="12" spans="2:2" ht="15" x14ac:dyDescent="0.3">
      <c r="B12" s="136" t="s">
        <v>77</v>
      </c>
    </row>
    <row r="13" spans="2:2" ht="30" x14ac:dyDescent="0.3">
      <c r="B13" s="136" t="s">
        <v>78</v>
      </c>
    </row>
    <row r="14" spans="2:2" ht="45" x14ac:dyDescent="0.3">
      <c r="B14" s="136" t="s">
        <v>79</v>
      </c>
    </row>
    <row r="15" spans="2:2" ht="30" x14ac:dyDescent="0.3">
      <c r="B15" s="136" t="s">
        <v>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31"/>
  <sheetViews>
    <sheetView tabSelected="1" showWhiteSpace="0" zoomScale="115" zoomScaleNormal="115" zoomScaleSheetLayoutView="100" workbookViewId="0">
      <selection activeCell="H13" sqref="H13"/>
    </sheetView>
  </sheetViews>
  <sheetFormatPr defaultColWidth="5.6640625" defaultRowHeight="13.8" x14ac:dyDescent="0.3"/>
  <cols>
    <col min="1" max="1" width="8.6640625" style="1" customWidth="1"/>
    <col min="2" max="2" width="63.33203125" style="3" customWidth="1"/>
    <col min="3" max="3" width="13.33203125" style="3" customWidth="1"/>
    <col min="4" max="4" width="19.5546875" style="2" customWidth="1"/>
    <col min="5" max="5" width="9.109375" style="9" hidden="1" customWidth="1"/>
    <col min="6" max="254" width="9.109375" style="9" customWidth="1"/>
    <col min="255" max="255" width="5.6640625" style="9" customWidth="1"/>
    <col min="256" max="256" width="40.6640625" style="9" customWidth="1"/>
    <col min="257" max="16384" width="5.6640625" style="9"/>
  </cols>
  <sheetData>
    <row r="1" spans="1:9" s="4" customFormat="1" ht="40.5" customHeight="1" thickBot="1" x14ac:dyDescent="0.35">
      <c r="A1" s="151" t="str">
        <f>[1]Sever_jug!A1</f>
        <v xml:space="preserve">Ureditev povezovalne ceste med Leskoškovo cesto in Bratislavsko cesto 
 cestna razsvetljava na območju Leskoškove ceste od profila L7 do profila L19 </v>
      </c>
      <c r="B1" s="152"/>
      <c r="C1" s="152"/>
      <c r="D1" s="154"/>
    </row>
    <row r="2" spans="1:9" s="5" customFormat="1" ht="21" thickBot="1" x14ac:dyDescent="0.35">
      <c r="A2" s="163" t="s">
        <v>13</v>
      </c>
      <c r="B2" s="164"/>
      <c r="C2" s="164"/>
      <c r="D2" s="165"/>
    </row>
    <row r="3" spans="1:9" s="4" customFormat="1" ht="15" x14ac:dyDescent="0.35">
      <c r="A3" s="13"/>
      <c r="B3" s="14"/>
      <c r="C3" s="14"/>
      <c r="D3" s="15"/>
    </row>
    <row r="4" spans="1:9" s="4" customFormat="1" x14ac:dyDescent="0.3">
      <c r="A4" s="147" t="s">
        <v>1</v>
      </c>
      <c r="B4" s="143" t="s">
        <v>2</v>
      </c>
      <c r="C4" s="144"/>
      <c r="D4" s="149" t="s">
        <v>3</v>
      </c>
    </row>
    <row r="5" spans="1:9" s="4" customFormat="1" x14ac:dyDescent="0.3">
      <c r="A5" s="148"/>
      <c r="B5" s="145"/>
      <c r="C5" s="146"/>
      <c r="D5" s="150"/>
    </row>
    <row r="6" spans="1:9" s="4" customFormat="1" ht="15.6" thickBot="1" x14ac:dyDescent="0.4">
      <c r="A6" s="16"/>
      <c r="B6" s="17"/>
      <c r="C6" s="17"/>
      <c r="D6" s="18"/>
    </row>
    <row r="7" spans="1:9" ht="20.399999999999999" thickTop="1" thickBot="1" x14ac:dyDescent="0.35">
      <c r="A7" s="160" t="s">
        <v>219</v>
      </c>
      <c r="B7" s="161"/>
      <c r="C7" s="161" t="s">
        <v>220</v>
      </c>
      <c r="D7" s="162"/>
      <c r="E7" s="6"/>
      <c r="I7" s="7"/>
    </row>
    <row r="8" spans="1:9" ht="15.6" thickBot="1" x14ac:dyDescent="0.4">
      <c r="A8" s="19" t="s">
        <v>21</v>
      </c>
      <c r="B8" s="155" t="s">
        <v>36</v>
      </c>
      <c r="C8" s="156"/>
      <c r="D8" s="20">
        <f>SUM(C9:C15)</f>
        <v>0</v>
      </c>
      <c r="E8" s="6"/>
      <c r="I8" s="8"/>
    </row>
    <row r="9" spans="1:9" ht="15" x14ac:dyDescent="0.35">
      <c r="A9" s="28" t="s">
        <v>21</v>
      </c>
      <c r="B9" s="29" t="s">
        <v>7</v>
      </c>
      <c r="C9" s="22">
        <f>Sever_jug!F52</f>
        <v>0</v>
      </c>
      <c r="D9" s="30"/>
      <c r="E9" s="6"/>
      <c r="G9" s="133"/>
      <c r="I9" s="8"/>
    </row>
    <row r="10" spans="1:9" ht="15" x14ac:dyDescent="0.35">
      <c r="A10" s="31" t="s">
        <v>23</v>
      </c>
      <c r="B10" s="21" t="s">
        <v>48</v>
      </c>
      <c r="C10" s="22">
        <f>Sever_jug!F112</f>
        <v>0</v>
      </c>
      <c r="D10" s="23"/>
    </row>
    <row r="11" spans="1:9" ht="15" x14ac:dyDescent="0.35">
      <c r="A11" s="31" t="s">
        <v>27</v>
      </c>
      <c r="B11" s="21" t="s">
        <v>54</v>
      </c>
      <c r="C11" s="22">
        <f>Sever_jug!F176</f>
        <v>0</v>
      </c>
      <c r="D11" s="23"/>
    </row>
    <row r="12" spans="1:9" ht="15" x14ac:dyDescent="0.35">
      <c r="A12" s="31" t="s">
        <v>30</v>
      </c>
      <c r="B12" s="21" t="s">
        <v>61</v>
      </c>
      <c r="C12" s="22">
        <f>Sever_jug!F210</f>
        <v>0</v>
      </c>
      <c r="D12" s="23"/>
    </row>
    <row r="13" spans="1:9" ht="15" x14ac:dyDescent="0.35">
      <c r="A13" s="31" t="s">
        <v>33</v>
      </c>
      <c r="B13" s="137" t="s">
        <v>64</v>
      </c>
      <c r="C13" s="22">
        <f>Sever_jug!F256</f>
        <v>0</v>
      </c>
      <c r="D13" s="23"/>
    </row>
    <row r="14" spans="1:9" ht="15" x14ac:dyDescent="0.35">
      <c r="A14" s="31" t="s">
        <v>190</v>
      </c>
      <c r="B14" s="137" t="s">
        <v>191</v>
      </c>
      <c r="C14" s="22">
        <f>Sever_jug!F276</f>
        <v>0</v>
      </c>
      <c r="D14" s="23"/>
    </row>
    <row r="15" spans="1:9" ht="15.6" thickBot="1" x14ac:dyDescent="0.4">
      <c r="A15" s="24" t="s">
        <v>199</v>
      </c>
      <c r="B15" s="25" t="s">
        <v>200</v>
      </c>
      <c r="C15" s="26">
        <f>Sever_jug!F296</f>
        <v>0</v>
      </c>
      <c r="D15" s="27"/>
    </row>
    <row r="16" spans="1:9" ht="15.6" thickBot="1" x14ac:dyDescent="0.4">
      <c r="A16" s="260"/>
      <c r="B16" s="261"/>
      <c r="C16" s="262"/>
      <c r="D16" s="23"/>
    </row>
    <row r="17" spans="1:5" ht="15.6" thickBot="1" x14ac:dyDescent="0.4">
      <c r="A17" s="19" t="s">
        <v>332</v>
      </c>
      <c r="B17" s="155" t="s">
        <v>333</v>
      </c>
      <c r="C17" s="156"/>
      <c r="D17" s="20">
        <f>SUM(C18:C24)</f>
        <v>0</v>
      </c>
    </row>
    <row r="18" spans="1:5" ht="15" x14ac:dyDescent="0.35">
      <c r="A18" s="28" t="s">
        <v>21</v>
      </c>
      <c r="B18" s="29" t="s">
        <v>271</v>
      </c>
      <c r="C18" s="22">
        <f>CR!F24</f>
        <v>0</v>
      </c>
      <c r="D18" s="30"/>
    </row>
    <row r="19" spans="1:5" ht="15" x14ac:dyDescent="0.35">
      <c r="A19" s="31" t="s">
        <v>23</v>
      </c>
      <c r="B19" s="21" t="s">
        <v>270</v>
      </c>
      <c r="C19" s="22">
        <f>CR!F31</f>
        <v>0</v>
      </c>
      <c r="D19" s="23"/>
    </row>
    <row r="20" spans="1:5" ht="15" x14ac:dyDescent="0.35">
      <c r="A20" s="31" t="s">
        <v>27</v>
      </c>
      <c r="B20" s="21" t="s">
        <v>269</v>
      </c>
      <c r="C20" s="22">
        <f>CR!F38</f>
        <v>0</v>
      </c>
      <c r="D20" s="23"/>
    </row>
    <row r="21" spans="1:5" ht="15" x14ac:dyDescent="0.35">
      <c r="A21" s="31" t="s">
        <v>30</v>
      </c>
      <c r="B21" s="21" t="s">
        <v>268</v>
      </c>
      <c r="C21" s="22">
        <f>CR!F50</f>
        <v>0</v>
      </c>
      <c r="D21" s="23"/>
    </row>
    <row r="22" spans="1:5" ht="16.8" customHeight="1" x14ac:dyDescent="0.35">
      <c r="A22" s="31" t="s">
        <v>33</v>
      </c>
      <c r="B22" s="137" t="s">
        <v>267</v>
      </c>
      <c r="C22" s="22">
        <f>CR!F60</f>
        <v>0</v>
      </c>
      <c r="D22" s="23"/>
    </row>
    <row r="23" spans="1:5" ht="15" x14ac:dyDescent="0.35">
      <c r="A23" s="31" t="s">
        <v>190</v>
      </c>
      <c r="B23" s="137" t="s">
        <v>266</v>
      </c>
      <c r="C23" s="22">
        <f>CR!F72</f>
        <v>0</v>
      </c>
      <c r="D23" s="23"/>
    </row>
    <row r="24" spans="1:5" ht="15.6" thickBot="1" x14ac:dyDescent="0.4">
      <c r="A24" s="24" t="s">
        <v>199</v>
      </c>
      <c r="B24" s="25" t="s">
        <v>265</v>
      </c>
      <c r="C24" s="26">
        <f>CR!F80</f>
        <v>0</v>
      </c>
      <c r="D24" s="27"/>
    </row>
    <row r="25" spans="1:5" customFormat="1" ht="15" customHeight="1" thickBot="1" x14ac:dyDescent="0.4">
      <c r="A25" s="32"/>
      <c r="B25" s="32"/>
      <c r="C25" s="32"/>
      <c r="D25" s="32"/>
    </row>
    <row r="26" spans="1:5" s="4" customFormat="1" ht="19.8" thickBot="1" x14ac:dyDescent="0.35">
      <c r="A26" s="157" t="s">
        <v>19</v>
      </c>
      <c r="B26" s="158"/>
      <c r="C26" s="159"/>
      <c r="D26" s="33">
        <f>SUM(D8:D24)</f>
        <v>0</v>
      </c>
    </row>
    <row r="27" spans="1:5" s="4" customFormat="1" ht="16.5" customHeight="1" thickBot="1" x14ac:dyDescent="0.35">
      <c r="A27" s="151" t="s">
        <v>16</v>
      </c>
      <c r="B27" s="152"/>
      <c r="C27" s="153"/>
      <c r="D27" s="33">
        <f>D26*0.22</f>
        <v>0</v>
      </c>
    </row>
    <row r="28" spans="1:5" s="4" customFormat="1" ht="16.5" customHeight="1" thickBot="1" x14ac:dyDescent="0.35">
      <c r="A28" s="151" t="s">
        <v>20</v>
      </c>
      <c r="B28" s="152"/>
      <c r="C28" s="153"/>
      <c r="D28" s="34">
        <f>D26+D27</f>
        <v>0</v>
      </c>
    </row>
    <row r="29" spans="1:5" customFormat="1" ht="15" customHeight="1" x14ac:dyDescent="0.35">
      <c r="A29" s="32"/>
      <c r="B29" s="32"/>
      <c r="C29" s="32"/>
      <c r="D29" s="32"/>
    </row>
    <row r="30" spans="1:5" ht="54.75" customHeight="1" x14ac:dyDescent="0.3">
      <c r="A30" s="142" t="s">
        <v>15</v>
      </c>
      <c r="B30" s="142"/>
      <c r="C30" s="142"/>
      <c r="D30" s="142"/>
      <c r="E30" s="6"/>
    </row>
    <row r="31" spans="1:5" x14ac:dyDescent="0.3">
      <c r="A31" s="12"/>
      <c r="B31" s="10"/>
      <c r="C31" s="10"/>
      <c r="D31" s="11"/>
    </row>
  </sheetData>
  <mergeCells count="13">
    <mergeCell ref="B8:C8"/>
    <mergeCell ref="B17:C17"/>
    <mergeCell ref="A26:C26"/>
    <mergeCell ref="A27:C27"/>
    <mergeCell ref="A28:C28"/>
    <mergeCell ref="A30:D30"/>
    <mergeCell ref="A1:D1"/>
    <mergeCell ref="A2:D2"/>
    <mergeCell ref="A4:A5"/>
    <mergeCell ref="B4:C5"/>
    <mergeCell ref="D4:D5"/>
    <mergeCell ref="A7:B7"/>
    <mergeCell ref="C7:D7"/>
  </mergeCells>
  <pageMargins left="0.7" right="0.7" top="0.75" bottom="0.75" header="0.3" footer="0.3"/>
  <pageSetup paperSize="9" scale="56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296"/>
  <sheetViews>
    <sheetView view="pageBreakPreview" zoomScale="85" zoomScaleNormal="130" zoomScaleSheetLayoutView="85" workbookViewId="0">
      <selection activeCell="K15" sqref="K15"/>
    </sheetView>
  </sheetViews>
  <sheetFormatPr defaultColWidth="10.33203125" defaultRowHeight="15" x14ac:dyDescent="0.3"/>
  <cols>
    <col min="1" max="1" width="10.44140625" style="85" bestFit="1" customWidth="1"/>
    <col min="2" max="2" width="76.5546875" style="86" customWidth="1"/>
    <col min="3" max="3" width="6.44140625" style="82" bestFit="1" customWidth="1"/>
    <col min="4" max="4" width="9.44140625" style="83" bestFit="1" customWidth="1"/>
    <col min="5" max="5" width="11" style="84" bestFit="1" customWidth="1"/>
    <col min="6" max="6" width="16.5546875" style="87" bestFit="1" customWidth="1"/>
    <col min="7" max="16384" width="10.33203125" style="45"/>
  </cols>
  <sheetData>
    <row r="1" spans="1:43" s="35" customFormat="1" x14ac:dyDescent="0.3">
      <c r="A1" s="166" t="s">
        <v>221</v>
      </c>
      <c r="B1" s="167"/>
      <c r="C1" s="167"/>
      <c r="D1" s="167"/>
      <c r="E1" s="167"/>
      <c r="F1" s="168"/>
    </row>
    <row r="2" spans="1:43" s="35" customFormat="1" ht="15.6" thickBot="1" x14ac:dyDescent="0.35">
      <c r="A2" s="169"/>
      <c r="B2" s="170"/>
      <c r="C2" s="170"/>
      <c r="D2" s="170"/>
      <c r="E2" s="170"/>
      <c r="F2" s="171"/>
    </row>
    <row r="3" spans="1:43" s="35" customFormat="1" ht="15.6" thickBot="1" x14ac:dyDescent="0.35">
      <c r="A3" s="172"/>
      <c r="B3" s="173"/>
      <c r="C3" s="36"/>
      <c r="D3" s="37"/>
      <c r="E3" s="38"/>
      <c r="F3" s="39"/>
    </row>
    <row r="4" spans="1:43" s="40" customFormat="1" ht="19.8" thickBot="1" x14ac:dyDescent="0.35">
      <c r="A4" s="174" t="s">
        <v>36</v>
      </c>
      <c r="B4" s="263"/>
      <c r="C4" s="263"/>
      <c r="D4" s="263"/>
      <c r="E4" s="263"/>
      <c r="F4" s="264"/>
    </row>
    <row r="5" spans="1:43" x14ac:dyDescent="0.3">
      <c r="A5" s="41"/>
      <c r="B5" s="42"/>
      <c r="C5" s="43"/>
      <c r="D5" s="43"/>
      <c r="E5" s="44"/>
      <c r="F5" s="44"/>
    </row>
    <row r="6" spans="1:43" s="51" customFormat="1" ht="30" x14ac:dyDescent="0.3">
      <c r="A6" s="46" t="s">
        <v>1</v>
      </c>
      <c r="B6" s="47" t="s">
        <v>2</v>
      </c>
      <c r="C6" s="48" t="s">
        <v>4</v>
      </c>
      <c r="D6" s="49" t="s">
        <v>8</v>
      </c>
      <c r="E6" s="50" t="s">
        <v>5</v>
      </c>
      <c r="F6" s="50" t="s">
        <v>6</v>
      </c>
    </row>
    <row r="7" spans="1:43" s="35" customFormat="1" ht="15.6" thickBot="1" x14ac:dyDescent="0.35">
      <c r="A7" s="52"/>
      <c r="B7" s="53"/>
      <c r="C7" s="54"/>
      <c r="D7" s="55"/>
      <c r="E7" s="56"/>
      <c r="F7" s="57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</row>
    <row r="8" spans="1:43" s="62" customFormat="1" ht="19.8" thickBot="1" x14ac:dyDescent="0.35">
      <c r="A8" s="89" t="s">
        <v>21</v>
      </c>
      <c r="B8" s="90" t="s">
        <v>7</v>
      </c>
      <c r="C8" s="58"/>
      <c r="D8" s="59"/>
      <c r="E8" s="60"/>
      <c r="F8" s="61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</row>
    <row r="9" spans="1:43" s="63" customFormat="1" ht="15.6" thickBot="1" x14ac:dyDescent="0.35">
      <c r="A9" s="92"/>
      <c r="B9" s="93"/>
      <c r="C9" s="54"/>
      <c r="D9" s="88"/>
      <c r="E9" s="56"/>
      <c r="F9" s="94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</row>
    <row r="10" spans="1:43" s="67" customFormat="1" x14ac:dyDescent="0.3">
      <c r="A10" s="95" t="s">
        <v>22</v>
      </c>
      <c r="B10" s="96" t="s">
        <v>17</v>
      </c>
      <c r="C10" s="97"/>
      <c r="D10" s="98"/>
      <c r="E10" s="99"/>
      <c r="F10" s="10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</row>
    <row r="11" spans="1:43" s="67" customFormat="1" x14ac:dyDescent="0.3">
      <c r="A11" s="64"/>
      <c r="B11" s="65"/>
      <c r="C11" s="68"/>
      <c r="D11" s="69"/>
      <c r="E11" s="70"/>
      <c r="F11" s="71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</row>
    <row r="12" spans="1:43" ht="30" x14ac:dyDescent="0.3">
      <c r="A12" s="72" t="s">
        <v>81</v>
      </c>
      <c r="B12" s="73" t="s">
        <v>85</v>
      </c>
      <c r="C12" s="74" t="s">
        <v>12</v>
      </c>
      <c r="D12" s="75">
        <v>375</v>
      </c>
      <c r="E12" s="76"/>
      <c r="F12" s="66">
        <f>E12*D12</f>
        <v>0</v>
      </c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</row>
    <row r="13" spans="1:43" x14ac:dyDescent="0.3">
      <c r="A13" s="72"/>
      <c r="B13" s="73"/>
      <c r="C13" s="74"/>
      <c r="D13" s="75"/>
      <c r="E13" s="76"/>
      <c r="F13" s="66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</row>
    <row r="14" spans="1:43" ht="30" x14ac:dyDescent="0.3">
      <c r="A14" s="72" t="s">
        <v>82</v>
      </c>
      <c r="B14" s="73" t="s">
        <v>86</v>
      </c>
      <c r="C14" s="74" t="s">
        <v>9</v>
      </c>
      <c r="D14" s="75">
        <v>23</v>
      </c>
      <c r="E14" s="76"/>
      <c r="F14" s="66">
        <f t="shared" ref="F14" si="0">E14*D14</f>
        <v>0</v>
      </c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</row>
    <row r="15" spans="1:43" x14ac:dyDescent="0.3">
      <c r="A15" s="72"/>
      <c r="B15" s="73"/>
      <c r="C15" s="74"/>
      <c r="D15" s="75"/>
      <c r="E15" s="76"/>
      <c r="F15" s="66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</row>
    <row r="16" spans="1:43" ht="30" x14ac:dyDescent="0.3">
      <c r="A16" s="72" t="s">
        <v>83</v>
      </c>
      <c r="B16" s="73" t="s">
        <v>45</v>
      </c>
      <c r="C16" s="102">
        <v>0.05</v>
      </c>
      <c r="D16" s="75"/>
      <c r="E16" s="76"/>
      <c r="F16" s="66">
        <f>SUM(F12:F14)*C16</f>
        <v>0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</row>
    <row r="17" spans="1:43" x14ac:dyDescent="0.3">
      <c r="A17" s="72"/>
      <c r="B17" s="73"/>
      <c r="C17" s="102"/>
      <c r="D17" s="75"/>
      <c r="E17" s="76"/>
      <c r="F17" s="66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</row>
    <row r="18" spans="1:43" ht="15.6" thickBot="1" x14ac:dyDescent="0.35">
      <c r="A18" s="114" t="s">
        <v>22</v>
      </c>
      <c r="B18" s="115" t="s">
        <v>17</v>
      </c>
      <c r="C18" s="118"/>
      <c r="D18" s="119"/>
      <c r="E18" s="120"/>
      <c r="F18" s="128">
        <f>SUM(F12:F16)</f>
        <v>0</v>
      </c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</row>
    <row r="19" spans="1:43" ht="15.6" thickBot="1" x14ac:dyDescent="0.35">
      <c r="A19" s="108"/>
      <c r="B19" s="101"/>
      <c r="C19" s="109"/>
      <c r="D19" s="110"/>
      <c r="E19" s="111"/>
      <c r="F19" s="112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</row>
    <row r="20" spans="1:43" x14ac:dyDescent="0.3">
      <c r="A20" s="95" t="s">
        <v>0</v>
      </c>
      <c r="B20" s="96" t="s">
        <v>44</v>
      </c>
      <c r="C20" s="97"/>
      <c r="D20" s="98"/>
      <c r="E20" s="99"/>
      <c r="F20" s="10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</row>
    <row r="21" spans="1:43" x14ac:dyDescent="0.3">
      <c r="A21" s="122"/>
      <c r="B21" s="123"/>
      <c r="C21" s="124"/>
      <c r="D21" s="125"/>
      <c r="E21" s="126"/>
      <c r="F21" s="127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</row>
    <row r="22" spans="1:43" ht="30" x14ac:dyDescent="0.3">
      <c r="A22" s="72" t="s">
        <v>84</v>
      </c>
      <c r="B22" s="73" t="s">
        <v>228</v>
      </c>
      <c r="C22" s="74" t="s">
        <v>9</v>
      </c>
      <c r="D22" s="75">
        <v>16</v>
      </c>
      <c r="E22" s="76"/>
      <c r="F22" s="66">
        <f>E22*D22</f>
        <v>0</v>
      </c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</row>
    <row r="23" spans="1:43" x14ac:dyDescent="0.3">
      <c r="A23" s="72"/>
      <c r="B23" s="73"/>
      <c r="C23" s="74"/>
      <c r="D23" s="75"/>
      <c r="E23" s="76"/>
      <c r="F23" s="66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</row>
    <row r="24" spans="1:43" ht="30" x14ac:dyDescent="0.3">
      <c r="A24" s="72" t="s">
        <v>88</v>
      </c>
      <c r="B24" s="73" t="s">
        <v>229</v>
      </c>
      <c r="C24" s="74" t="s">
        <v>9</v>
      </c>
      <c r="D24" s="75">
        <v>4</v>
      </c>
      <c r="E24" s="76"/>
      <c r="F24" s="66">
        <f t="shared" ref="F24:F38" si="1">E24*D24</f>
        <v>0</v>
      </c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</row>
    <row r="25" spans="1:43" x14ac:dyDescent="0.3">
      <c r="A25" s="122"/>
      <c r="B25" s="73"/>
      <c r="C25" s="74"/>
      <c r="D25" s="75"/>
      <c r="E25" s="76"/>
      <c r="F25" s="66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</row>
    <row r="26" spans="1:43" ht="45" x14ac:dyDescent="0.3">
      <c r="A26" s="72" t="s">
        <v>89</v>
      </c>
      <c r="B26" s="73" t="s">
        <v>87</v>
      </c>
      <c r="C26" s="74" t="s">
        <v>10</v>
      </c>
      <c r="D26" s="75">
        <v>5933</v>
      </c>
      <c r="E26" s="76"/>
      <c r="F26" s="66">
        <f t="shared" si="1"/>
        <v>0</v>
      </c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</row>
    <row r="27" spans="1:43" x14ac:dyDescent="0.3">
      <c r="A27" s="72"/>
      <c r="B27" s="73"/>
      <c r="C27" s="74"/>
      <c r="D27" s="75"/>
      <c r="E27" s="76"/>
      <c r="F27" s="66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</row>
    <row r="28" spans="1:43" x14ac:dyDescent="0.3">
      <c r="A28" s="72" t="s">
        <v>90</v>
      </c>
      <c r="B28" s="73" t="s">
        <v>230</v>
      </c>
      <c r="C28" s="74" t="s">
        <v>12</v>
      </c>
      <c r="D28" s="75">
        <v>301</v>
      </c>
      <c r="E28" s="76"/>
      <c r="F28" s="66">
        <f t="shared" si="1"/>
        <v>0</v>
      </c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</row>
    <row r="29" spans="1:43" x14ac:dyDescent="0.3">
      <c r="A29" s="122"/>
      <c r="B29" s="73"/>
      <c r="C29" s="74"/>
      <c r="D29" s="75"/>
      <c r="E29" s="76"/>
      <c r="F29" s="66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</row>
    <row r="30" spans="1:43" ht="45" x14ac:dyDescent="0.3">
      <c r="A30" s="72" t="s">
        <v>92</v>
      </c>
      <c r="B30" s="73" t="s">
        <v>91</v>
      </c>
      <c r="C30" s="74" t="s">
        <v>12</v>
      </c>
      <c r="D30" s="75">
        <v>698</v>
      </c>
      <c r="E30" s="76"/>
      <c r="F30" s="66">
        <f t="shared" si="1"/>
        <v>0</v>
      </c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</row>
    <row r="31" spans="1:43" x14ac:dyDescent="0.3">
      <c r="A31" s="72"/>
      <c r="B31" s="73"/>
      <c r="C31" s="74"/>
      <c r="D31" s="75"/>
      <c r="E31" s="76"/>
      <c r="F31" s="66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</row>
    <row r="32" spans="1:43" ht="30" x14ac:dyDescent="0.3">
      <c r="A32" s="72" t="s">
        <v>93</v>
      </c>
      <c r="B32" s="73" t="s">
        <v>231</v>
      </c>
      <c r="C32" s="74" t="s">
        <v>9</v>
      </c>
      <c r="D32" s="75">
        <v>150</v>
      </c>
      <c r="E32" s="76"/>
      <c r="F32" s="66">
        <f t="shared" si="1"/>
        <v>0</v>
      </c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</row>
    <row r="33" spans="1:43" x14ac:dyDescent="0.3">
      <c r="A33" s="122"/>
      <c r="B33" s="73"/>
      <c r="C33" s="74"/>
      <c r="D33" s="75"/>
      <c r="E33" s="76"/>
      <c r="F33" s="66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</row>
    <row r="34" spans="1:43" ht="30" x14ac:dyDescent="0.3">
      <c r="A34" s="72" t="s">
        <v>94</v>
      </c>
      <c r="B34" s="73" t="s">
        <v>232</v>
      </c>
      <c r="C34" s="74" t="s">
        <v>9</v>
      </c>
      <c r="D34" s="75">
        <v>25</v>
      </c>
      <c r="E34" s="76"/>
      <c r="F34" s="66">
        <f t="shared" si="1"/>
        <v>0</v>
      </c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</row>
    <row r="35" spans="1:43" x14ac:dyDescent="0.3">
      <c r="A35" s="72"/>
      <c r="B35" s="73"/>
      <c r="C35" s="74"/>
      <c r="D35" s="75"/>
      <c r="E35" s="76"/>
      <c r="F35" s="66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</row>
    <row r="36" spans="1:43" ht="45" x14ac:dyDescent="0.3">
      <c r="A36" s="72" t="s">
        <v>95</v>
      </c>
      <c r="B36" s="73" t="s">
        <v>233</v>
      </c>
      <c r="C36" s="74" t="s">
        <v>9</v>
      </c>
      <c r="D36" s="75">
        <v>25</v>
      </c>
      <c r="E36" s="76"/>
      <c r="F36" s="66">
        <f t="shared" si="1"/>
        <v>0</v>
      </c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</row>
    <row r="37" spans="1:43" x14ac:dyDescent="0.3">
      <c r="A37" s="122"/>
      <c r="B37" s="73"/>
      <c r="C37" s="74"/>
      <c r="D37" s="75"/>
      <c r="E37" s="76"/>
      <c r="F37" s="66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</row>
    <row r="38" spans="1:43" ht="45" x14ac:dyDescent="0.3">
      <c r="A38" s="72" t="s">
        <v>96</v>
      </c>
      <c r="B38" s="73" t="s">
        <v>97</v>
      </c>
      <c r="C38" s="74" t="s">
        <v>9</v>
      </c>
      <c r="D38" s="75">
        <v>7</v>
      </c>
      <c r="E38" s="76"/>
      <c r="F38" s="66">
        <f t="shared" si="1"/>
        <v>0</v>
      </c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</row>
    <row r="39" spans="1:43" x14ac:dyDescent="0.3">
      <c r="A39" s="72"/>
      <c r="B39" s="73"/>
      <c r="C39" s="74"/>
      <c r="D39" s="75"/>
      <c r="E39" s="76"/>
      <c r="F39" s="66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</row>
    <row r="40" spans="1:43" ht="30" x14ac:dyDescent="0.3">
      <c r="A40" s="72" t="s">
        <v>98</v>
      </c>
      <c r="B40" s="73" t="s">
        <v>45</v>
      </c>
      <c r="C40" s="102">
        <v>0.05</v>
      </c>
      <c r="D40" s="75"/>
      <c r="E40" s="76"/>
      <c r="F40" s="66">
        <f>SUM(F22:F38)*C40</f>
        <v>0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</row>
    <row r="41" spans="1:43" x14ac:dyDescent="0.3">
      <c r="A41" s="77"/>
      <c r="B41" s="80"/>
      <c r="C41" s="117"/>
      <c r="D41" s="75"/>
      <c r="E41" s="78"/>
      <c r="F41" s="79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</row>
    <row r="42" spans="1:43" ht="15.6" thickBot="1" x14ac:dyDescent="0.35">
      <c r="A42" s="114" t="s">
        <v>0</v>
      </c>
      <c r="B42" s="115" t="s">
        <v>44</v>
      </c>
      <c r="C42" s="118"/>
      <c r="D42" s="119"/>
      <c r="E42" s="120"/>
      <c r="F42" s="128">
        <f>SUM(F22:F40)</f>
        <v>0</v>
      </c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</row>
    <row r="43" spans="1:43" ht="15.6" thickBot="1" x14ac:dyDescent="0.35">
      <c r="A43" s="130"/>
      <c r="B43" s="109"/>
      <c r="C43" s="121"/>
      <c r="D43" s="110"/>
      <c r="E43" s="111"/>
      <c r="F43" s="112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</row>
    <row r="44" spans="1:43" x14ac:dyDescent="0.3">
      <c r="A44" s="95" t="s">
        <v>99</v>
      </c>
      <c r="B44" s="96" t="s">
        <v>47</v>
      </c>
      <c r="C44" s="97"/>
      <c r="D44" s="98"/>
      <c r="E44" s="99"/>
      <c r="F44" s="10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</row>
    <row r="45" spans="1:43" x14ac:dyDescent="0.3">
      <c r="A45" s="122"/>
      <c r="B45" s="123"/>
      <c r="C45" s="124"/>
      <c r="D45" s="125"/>
      <c r="E45" s="126"/>
      <c r="F45" s="127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</row>
    <row r="46" spans="1:43" ht="45" x14ac:dyDescent="0.3">
      <c r="A46" s="72" t="s">
        <v>100</v>
      </c>
      <c r="B46" s="73" t="s">
        <v>260</v>
      </c>
      <c r="C46" s="74" t="s">
        <v>40</v>
      </c>
      <c r="D46" s="75">
        <v>180</v>
      </c>
      <c r="E46" s="76"/>
      <c r="F46" s="66">
        <f>E46*D46</f>
        <v>0</v>
      </c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</row>
    <row r="47" spans="1:43" x14ac:dyDescent="0.3">
      <c r="A47" s="122"/>
      <c r="B47" s="73"/>
      <c r="C47" s="74"/>
      <c r="D47" s="75"/>
      <c r="E47" s="76"/>
      <c r="F47" s="66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</row>
    <row r="48" spans="1:43" ht="30" x14ac:dyDescent="0.3">
      <c r="A48" s="72" t="s">
        <v>234</v>
      </c>
      <c r="B48" s="73" t="s">
        <v>45</v>
      </c>
      <c r="C48" s="113">
        <v>0.05</v>
      </c>
      <c r="D48" s="75"/>
      <c r="E48" s="76"/>
      <c r="F48" s="66">
        <f>SUM(F46:F46)*C48</f>
        <v>0</v>
      </c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</row>
    <row r="49" spans="1:43" x14ac:dyDescent="0.3">
      <c r="A49" s="77"/>
      <c r="B49" s="80"/>
      <c r="C49" s="129"/>
      <c r="D49" s="75"/>
      <c r="E49" s="78"/>
      <c r="F49" s="79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</row>
    <row r="50" spans="1:43" ht="15.6" thickBot="1" x14ac:dyDescent="0.35">
      <c r="A50" s="114" t="s">
        <v>99</v>
      </c>
      <c r="B50" s="115" t="s">
        <v>47</v>
      </c>
      <c r="C50" s="118"/>
      <c r="D50" s="119"/>
      <c r="E50" s="120"/>
      <c r="F50" s="128">
        <f>SUM(F46:F48)</f>
        <v>0</v>
      </c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</row>
    <row r="51" spans="1:43" ht="15.6" thickBot="1" x14ac:dyDescent="0.35">
      <c r="A51" s="103"/>
      <c r="B51" s="105"/>
      <c r="C51" s="105"/>
      <c r="D51" s="105"/>
      <c r="E51" s="105"/>
      <c r="F51" s="106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</row>
    <row r="52" spans="1:43" ht="19.8" thickBot="1" x14ac:dyDescent="0.35">
      <c r="A52" s="89" t="s">
        <v>21</v>
      </c>
      <c r="B52" s="90" t="s">
        <v>7</v>
      </c>
      <c r="C52" s="58"/>
      <c r="D52" s="59"/>
      <c r="E52" s="60"/>
      <c r="F52" s="107">
        <f>F50+F42+F18</f>
        <v>0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</row>
    <row r="53" spans="1:43" ht="15.6" thickBot="1" x14ac:dyDescent="0.35"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</row>
    <row r="54" spans="1:43" ht="19.8" thickBot="1" x14ac:dyDescent="0.35">
      <c r="A54" s="89" t="s">
        <v>23</v>
      </c>
      <c r="B54" s="90" t="s">
        <v>48</v>
      </c>
      <c r="C54" s="58"/>
      <c r="D54" s="59"/>
      <c r="E54" s="60"/>
      <c r="F54" s="61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</row>
    <row r="55" spans="1:43" ht="15.6" thickBot="1" x14ac:dyDescent="0.35"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</row>
    <row r="56" spans="1:43" x14ac:dyDescent="0.3">
      <c r="A56" s="95" t="s">
        <v>24</v>
      </c>
      <c r="B56" s="96" t="s">
        <v>18</v>
      </c>
      <c r="C56" s="97"/>
      <c r="D56" s="98"/>
      <c r="E56" s="99"/>
      <c r="F56" s="10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</row>
    <row r="57" spans="1:43" x14ac:dyDescent="0.3">
      <c r="A57" s="72"/>
      <c r="B57" s="73"/>
      <c r="C57" s="113"/>
      <c r="D57" s="75"/>
      <c r="E57" s="76"/>
      <c r="F57" s="66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</row>
    <row r="58" spans="1:43" x14ac:dyDescent="0.3">
      <c r="A58" s="138" t="s">
        <v>42</v>
      </c>
      <c r="B58" s="73" t="s">
        <v>101</v>
      </c>
      <c r="C58" s="113" t="s">
        <v>11</v>
      </c>
      <c r="D58" s="75">
        <v>1248</v>
      </c>
      <c r="E58" s="139"/>
      <c r="F58" s="140">
        <f>E58*D58</f>
        <v>0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</row>
    <row r="59" spans="1:43" x14ac:dyDescent="0.3">
      <c r="A59" s="138"/>
      <c r="B59" s="73"/>
      <c r="C59" s="113"/>
      <c r="D59" s="75"/>
      <c r="E59" s="139"/>
      <c r="F59" s="1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</row>
    <row r="60" spans="1:43" x14ac:dyDescent="0.3">
      <c r="A60" s="138" t="s">
        <v>43</v>
      </c>
      <c r="B60" s="73" t="s">
        <v>245</v>
      </c>
      <c r="C60" s="113" t="s">
        <v>11</v>
      </c>
      <c r="D60" s="75">
        <v>8475</v>
      </c>
      <c r="E60" s="139"/>
      <c r="F60" s="140">
        <f>E60*D60</f>
        <v>0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</row>
    <row r="61" spans="1:43" x14ac:dyDescent="0.3">
      <c r="A61" s="138"/>
      <c r="B61" s="73"/>
      <c r="C61" s="113"/>
      <c r="D61" s="75"/>
      <c r="E61" s="139"/>
      <c r="F61" s="1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</row>
    <row r="62" spans="1:43" ht="45" x14ac:dyDescent="0.3">
      <c r="A62" s="138" t="s">
        <v>46</v>
      </c>
      <c r="B62" s="73" t="s">
        <v>102</v>
      </c>
      <c r="C62" s="113" t="s">
        <v>11</v>
      </c>
      <c r="D62" s="75">
        <v>397</v>
      </c>
      <c r="E62" s="139"/>
      <c r="F62" s="140">
        <f t="shared" ref="F62:F66" si="2">E62*D62</f>
        <v>0</v>
      </c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</row>
    <row r="63" spans="1:43" x14ac:dyDescent="0.3">
      <c r="A63" s="138"/>
      <c r="B63" s="73"/>
      <c r="C63" s="113"/>
      <c r="D63" s="75"/>
      <c r="E63" s="139"/>
      <c r="F63" s="1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</row>
    <row r="64" spans="1:43" x14ac:dyDescent="0.3">
      <c r="A64" s="138" t="s">
        <v>110</v>
      </c>
      <c r="B64" s="73" t="s">
        <v>217</v>
      </c>
      <c r="C64" s="113" t="s">
        <v>41</v>
      </c>
      <c r="D64" s="75">
        <v>19185</v>
      </c>
      <c r="E64" s="139"/>
      <c r="F64" s="140">
        <f t="shared" si="2"/>
        <v>0</v>
      </c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</row>
    <row r="65" spans="1:43" x14ac:dyDescent="0.3">
      <c r="A65" s="138"/>
      <c r="B65" s="73"/>
      <c r="C65" s="113"/>
      <c r="D65" s="75"/>
      <c r="E65" s="139"/>
      <c r="F65" s="1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</row>
    <row r="66" spans="1:43" ht="30" x14ac:dyDescent="0.3">
      <c r="A66" s="138" t="s">
        <v>109</v>
      </c>
      <c r="B66" s="73" t="s">
        <v>107</v>
      </c>
      <c r="C66" s="113" t="s">
        <v>41</v>
      </c>
      <c r="D66" s="75">
        <v>17985</v>
      </c>
      <c r="E66" s="139"/>
      <c r="F66" s="140">
        <f t="shared" si="2"/>
        <v>0</v>
      </c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</row>
    <row r="67" spans="1:43" x14ac:dyDescent="0.3">
      <c r="A67" s="72"/>
      <c r="B67" s="73"/>
      <c r="C67" s="113"/>
      <c r="D67" s="75"/>
      <c r="E67" s="76"/>
      <c r="F67" s="66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</row>
    <row r="68" spans="1:43" ht="30" x14ac:dyDescent="0.3">
      <c r="A68" s="72" t="s">
        <v>111</v>
      </c>
      <c r="B68" s="73" t="s">
        <v>108</v>
      </c>
      <c r="C68" s="113" t="s">
        <v>41</v>
      </c>
      <c r="D68" s="75">
        <v>1200</v>
      </c>
      <c r="E68" s="76"/>
      <c r="F68" s="66">
        <f>E68*D68</f>
        <v>0</v>
      </c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</row>
    <row r="69" spans="1:43" x14ac:dyDescent="0.3">
      <c r="A69" s="45"/>
      <c r="B69" s="73"/>
      <c r="C69" s="113"/>
      <c r="D69" s="75"/>
      <c r="E69" s="76"/>
      <c r="F69" s="66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</row>
    <row r="70" spans="1:43" ht="30" x14ac:dyDescent="0.3">
      <c r="A70" s="72" t="s">
        <v>246</v>
      </c>
      <c r="B70" s="73" t="s">
        <v>45</v>
      </c>
      <c r="C70" s="113">
        <v>0.05</v>
      </c>
      <c r="D70" s="75"/>
      <c r="E70" s="76"/>
      <c r="F70" s="66">
        <f>SUM(F58:F69)*C70</f>
        <v>0</v>
      </c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</row>
    <row r="71" spans="1:43" x14ac:dyDescent="0.3">
      <c r="A71" s="72"/>
      <c r="B71" s="73"/>
      <c r="C71" s="113"/>
      <c r="D71" s="75"/>
      <c r="E71" s="76"/>
      <c r="F71" s="66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</row>
    <row r="72" spans="1:43" ht="15.6" thickBot="1" x14ac:dyDescent="0.35">
      <c r="A72" s="114" t="s">
        <v>24</v>
      </c>
      <c r="B72" s="115" t="s">
        <v>18</v>
      </c>
      <c r="C72" s="118"/>
      <c r="D72" s="119"/>
      <c r="E72" s="120"/>
      <c r="F72" s="128">
        <f>SUM(F58:F71)</f>
        <v>0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</row>
    <row r="73" spans="1:43" ht="15.6" thickBot="1" x14ac:dyDescent="0.35"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</row>
    <row r="74" spans="1:43" x14ac:dyDescent="0.3">
      <c r="A74" s="95" t="s">
        <v>25</v>
      </c>
      <c r="B74" s="96" t="s">
        <v>51</v>
      </c>
      <c r="C74" s="97"/>
      <c r="D74" s="98"/>
      <c r="E74" s="99"/>
      <c r="F74" s="10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</row>
    <row r="75" spans="1:43" x14ac:dyDescent="0.3">
      <c r="A75" s="72"/>
      <c r="B75" s="73"/>
      <c r="C75" s="113"/>
      <c r="D75" s="75"/>
      <c r="E75" s="76"/>
      <c r="F75" s="66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</row>
    <row r="76" spans="1:43" x14ac:dyDescent="0.3">
      <c r="A76" s="138" t="s">
        <v>49</v>
      </c>
      <c r="B76" s="73" t="s">
        <v>103</v>
      </c>
      <c r="C76" s="113" t="s">
        <v>10</v>
      </c>
      <c r="D76" s="75">
        <v>850</v>
      </c>
      <c r="E76" s="139"/>
      <c r="F76" s="140">
        <f>E76*D76</f>
        <v>0</v>
      </c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</row>
    <row r="77" spans="1:43" x14ac:dyDescent="0.3">
      <c r="A77" s="138"/>
      <c r="B77" s="73"/>
      <c r="C77" s="113"/>
      <c r="D77" s="75"/>
      <c r="E77" s="139"/>
      <c r="F77" s="1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</row>
    <row r="78" spans="1:43" x14ac:dyDescent="0.3">
      <c r="A78" s="138" t="s">
        <v>50</v>
      </c>
      <c r="B78" s="73" t="s">
        <v>248</v>
      </c>
      <c r="C78" s="113" t="s">
        <v>10</v>
      </c>
      <c r="D78" s="75">
        <v>11950</v>
      </c>
      <c r="E78" s="139"/>
      <c r="F78" s="140">
        <f>E78*D78</f>
        <v>0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</row>
    <row r="79" spans="1:43" x14ac:dyDescent="0.3">
      <c r="A79" s="138"/>
      <c r="B79" s="73"/>
      <c r="C79" s="113"/>
      <c r="D79" s="75"/>
      <c r="E79" s="139"/>
      <c r="F79" s="1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</row>
    <row r="80" spans="1:43" ht="30" x14ac:dyDescent="0.3">
      <c r="A80" s="138" t="s">
        <v>52</v>
      </c>
      <c r="B80" s="73" t="s">
        <v>104</v>
      </c>
      <c r="C80" s="113" t="s">
        <v>10</v>
      </c>
      <c r="D80" s="75">
        <v>13800</v>
      </c>
      <c r="E80" s="139"/>
      <c r="F80" s="140">
        <f>E80*D80</f>
        <v>0</v>
      </c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</row>
    <row r="81" spans="1:43" x14ac:dyDescent="0.3">
      <c r="A81" s="45"/>
      <c r="B81" s="73"/>
      <c r="C81" s="113"/>
      <c r="D81" s="75"/>
      <c r="E81" s="76"/>
      <c r="F81" s="66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</row>
    <row r="82" spans="1:43" ht="30" x14ac:dyDescent="0.3">
      <c r="A82" s="72" t="s">
        <v>247</v>
      </c>
      <c r="B82" s="73" t="s">
        <v>45</v>
      </c>
      <c r="C82" s="113">
        <v>0.05</v>
      </c>
      <c r="D82" s="75"/>
      <c r="E82" s="76"/>
      <c r="F82" s="66">
        <f>SUM(F75:F81)*C82</f>
        <v>0</v>
      </c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</row>
    <row r="83" spans="1:43" x14ac:dyDescent="0.3">
      <c r="A83" s="72"/>
      <c r="B83" s="73"/>
      <c r="C83" s="113"/>
      <c r="D83" s="75"/>
      <c r="E83" s="76"/>
      <c r="F83" s="66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</row>
    <row r="84" spans="1:43" ht="15.6" thickBot="1" x14ac:dyDescent="0.35">
      <c r="A84" s="114" t="s">
        <v>25</v>
      </c>
      <c r="B84" s="115" t="s">
        <v>51</v>
      </c>
      <c r="C84" s="118"/>
      <c r="D84" s="119"/>
      <c r="E84" s="120"/>
      <c r="F84" s="128">
        <f>SUM(F76:F83)</f>
        <v>0</v>
      </c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</row>
    <row r="85" spans="1:43" ht="15.6" thickBot="1" x14ac:dyDescent="0.35"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</row>
    <row r="86" spans="1:43" x14ac:dyDescent="0.3">
      <c r="A86" s="95" t="s">
        <v>26</v>
      </c>
      <c r="B86" s="96" t="s">
        <v>53</v>
      </c>
      <c r="C86" s="97"/>
      <c r="D86" s="98"/>
      <c r="E86" s="99"/>
      <c r="F86" s="10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</row>
    <row r="87" spans="1:43" x14ac:dyDescent="0.3">
      <c r="A87" s="72"/>
      <c r="B87" s="73"/>
      <c r="C87" s="113"/>
      <c r="D87" s="75"/>
      <c r="E87" s="76"/>
      <c r="F87" s="66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</row>
    <row r="88" spans="1:43" s="141" customFormat="1" ht="18.75" customHeight="1" x14ac:dyDescent="0.3">
      <c r="A88" s="138" t="s">
        <v>55</v>
      </c>
      <c r="B88" s="73" t="s">
        <v>249</v>
      </c>
      <c r="C88" s="113" t="s">
        <v>11</v>
      </c>
      <c r="D88" s="75">
        <v>2196</v>
      </c>
      <c r="E88" s="139"/>
      <c r="F88" s="140">
        <f>E88*D88</f>
        <v>0</v>
      </c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</row>
    <row r="89" spans="1:43" ht="19.5" customHeight="1" x14ac:dyDescent="0.3">
      <c r="A89" s="72"/>
      <c r="B89" s="73"/>
      <c r="C89" s="113"/>
      <c r="D89" s="75"/>
      <c r="E89" s="76"/>
      <c r="F89" s="66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</row>
    <row r="90" spans="1:43" ht="19.5" customHeight="1" x14ac:dyDescent="0.3">
      <c r="A90" s="72" t="s">
        <v>58</v>
      </c>
      <c r="B90" s="73" t="s">
        <v>250</v>
      </c>
      <c r="C90" s="113" t="s">
        <v>11</v>
      </c>
      <c r="D90" s="75">
        <v>31</v>
      </c>
      <c r="E90" s="76"/>
      <c r="F90" s="66">
        <f>+D90*E90</f>
        <v>0</v>
      </c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</row>
    <row r="91" spans="1:43" x14ac:dyDescent="0.3">
      <c r="A91" s="72"/>
      <c r="B91" s="73"/>
      <c r="C91" s="113"/>
      <c r="D91" s="75"/>
      <c r="E91" s="76"/>
      <c r="F91" s="66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</row>
    <row r="92" spans="1:43" x14ac:dyDescent="0.3">
      <c r="A92" s="72" t="s">
        <v>60</v>
      </c>
      <c r="B92" s="73" t="s">
        <v>105</v>
      </c>
      <c r="C92" s="113" t="s">
        <v>10</v>
      </c>
      <c r="D92" s="75">
        <v>1730</v>
      </c>
      <c r="E92" s="76"/>
      <c r="F92" s="66">
        <f>E92*D92</f>
        <v>0</v>
      </c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</row>
    <row r="93" spans="1:43" x14ac:dyDescent="0.3">
      <c r="A93" s="72"/>
      <c r="B93" s="73"/>
      <c r="C93" s="113"/>
      <c r="D93" s="75"/>
      <c r="E93" s="76"/>
      <c r="F93" s="66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</row>
    <row r="94" spans="1:43" x14ac:dyDescent="0.3">
      <c r="A94" s="72" t="s">
        <v>112</v>
      </c>
      <c r="B94" s="73" t="s">
        <v>106</v>
      </c>
      <c r="C94" s="113" t="s">
        <v>10</v>
      </c>
      <c r="D94" s="75">
        <v>1730</v>
      </c>
      <c r="E94" s="76"/>
      <c r="F94" s="66">
        <f>E94*D94</f>
        <v>0</v>
      </c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</row>
    <row r="95" spans="1:43" x14ac:dyDescent="0.3">
      <c r="A95" s="72"/>
      <c r="B95" s="73"/>
      <c r="C95" s="113"/>
      <c r="D95" s="75"/>
      <c r="E95" s="76"/>
      <c r="F95" s="66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</row>
    <row r="96" spans="1:43" ht="45" x14ac:dyDescent="0.3">
      <c r="A96" s="72" t="s">
        <v>207</v>
      </c>
      <c r="B96" s="73" t="s">
        <v>218</v>
      </c>
      <c r="C96" s="113" t="s">
        <v>9</v>
      </c>
      <c r="D96" s="75">
        <v>23</v>
      </c>
      <c r="E96" s="76"/>
      <c r="F96" s="66">
        <f>E96*D96</f>
        <v>0</v>
      </c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</row>
    <row r="97" spans="1:43" x14ac:dyDescent="0.3">
      <c r="A97" s="72"/>
      <c r="B97" s="73"/>
      <c r="C97" s="113"/>
      <c r="D97" s="75"/>
      <c r="E97" s="76"/>
      <c r="F97" s="66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</row>
    <row r="98" spans="1:43" x14ac:dyDescent="0.3">
      <c r="A98" s="72" t="s">
        <v>113</v>
      </c>
      <c r="B98" s="73" t="s">
        <v>211</v>
      </c>
      <c r="C98" s="113" t="s">
        <v>11</v>
      </c>
      <c r="D98" s="75">
        <v>30</v>
      </c>
      <c r="E98" s="76"/>
      <c r="F98" s="66">
        <f>E98*D98</f>
        <v>0</v>
      </c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</row>
    <row r="99" spans="1:43" x14ac:dyDescent="0.3">
      <c r="A99" s="72"/>
      <c r="B99" s="73"/>
      <c r="C99" s="113"/>
      <c r="D99" s="75"/>
      <c r="E99" s="76"/>
      <c r="F99" s="66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</row>
    <row r="100" spans="1:43" ht="30" x14ac:dyDescent="0.3">
      <c r="A100" s="72" t="s">
        <v>208</v>
      </c>
      <c r="B100" s="73" t="s">
        <v>212</v>
      </c>
      <c r="C100" s="113" t="s">
        <v>11</v>
      </c>
      <c r="D100" s="75">
        <v>30</v>
      </c>
      <c r="E100" s="76"/>
      <c r="F100" s="66">
        <f>E100*D100</f>
        <v>0</v>
      </c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</row>
    <row r="101" spans="1:43" x14ac:dyDescent="0.3">
      <c r="A101" s="72"/>
      <c r="B101" s="73"/>
      <c r="C101" s="113"/>
      <c r="D101" s="75"/>
      <c r="E101" s="76"/>
      <c r="F101" s="66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</row>
    <row r="102" spans="1:43" x14ac:dyDescent="0.3">
      <c r="A102" s="72" t="s">
        <v>209</v>
      </c>
      <c r="B102" s="73" t="s">
        <v>213</v>
      </c>
      <c r="C102" s="113" t="s">
        <v>10</v>
      </c>
      <c r="D102" s="75">
        <v>15</v>
      </c>
      <c r="E102" s="76"/>
      <c r="F102" s="66">
        <f>E102*D102</f>
        <v>0</v>
      </c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</row>
    <row r="103" spans="1:43" x14ac:dyDescent="0.3">
      <c r="A103" s="72"/>
      <c r="B103" s="73"/>
      <c r="C103" s="113"/>
      <c r="D103" s="75"/>
      <c r="E103" s="76"/>
      <c r="F103" s="66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</row>
    <row r="104" spans="1:43" ht="45" x14ac:dyDescent="0.3">
      <c r="A104" s="72" t="s">
        <v>210</v>
      </c>
      <c r="B104" s="73" t="s">
        <v>214</v>
      </c>
      <c r="C104" s="113" t="s">
        <v>9</v>
      </c>
      <c r="D104" s="75">
        <v>70</v>
      </c>
      <c r="E104" s="76"/>
      <c r="F104" s="66">
        <f>E104*D104</f>
        <v>0</v>
      </c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</row>
    <row r="105" spans="1:43" x14ac:dyDescent="0.3">
      <c r="A105" s="72"/>
      <c r="B105" s="73"/>
      <c r="C105" s="113"/>
      <c r="D105" s="75"/>
      <c r="E105" s="76"/>
      <c r="F105" s="66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</row>
    <row r="106" spans="1:43" x14ac:dyDescent="0.3">
      <c r="A106" s="72" t="s">
        <v>216</v>
      </c>
      <c r="B106" s="73" t="s">
        <v>215</v>
      </c>
      <c r="C106" s="113" t="s">
        <v>9</v>
      </c>
      <c r="D106" s="75">
        <v>30</v>
      </c>
      <c r="E106" s="76"/>
      <c r="F106" s="66">
        <f>E106*D106</f>
        <v>0</v>
      </c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</row>
    <row r="107" spans="1:43" x14ac:dyDescent="0.3">
      <c r="A107" s="45"/>
      <c r="B107" s="73"/>
      <c r="C107" s="113"/>
      <c r="D107" s="75"/>
      <c r="E107" s="76"/>
      <c r="F107" s="66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</row>
    <row r="108" spans="1:43" ht="30" x14ac:dyDescent="0.3">
      <c r="A108" s="72" t="s">
        <v>251</v>
      </c>
      <c r="B108" s="73" t="s">
        <v>45</v>
      </c>
      <c r="C108" s="113">
        <v>0.05</v>
      </c>
      <c r="D108" s="75"/>
      <c r="E108" s="76"/>
      <c r="F108" s="66">
        <f>SUM(F88:F106)*C108</f>
        <v>0</v>
      </c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</row>
    <row r="109" spans="1:43" x14ac:dyDescent="0.3">
      <c r="A109" s="72"/>
      <c r="B109" s="73"/>
      <c r="C109" s="113"/>
      <c r="D109" s="75"/>
      <c r="E109" s="76"/>
      <c r="F109" s="66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</row>
    <row r="110" spans="1:43" ht="15.6" thickBot="1" x14ac:dyDescent="0.35">
      <c r="A110" s="114" t="s">
        <v>26</v>
      </c>
      <c r="B110" s="115" t="s">
        <v>53</v>
      </c>
      <c r="C110" s="118"/>
      <c r="D110" s="119"/>
      <c r="E110" s="120"/>
      <c r="F110" s="128">
        <f>SUM(F88:F109)</f>
        <v>0</v>
      </c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</row>
    <row r="111" spans="1:43" ht="15.6" thickBot="1" x14ac:dyDescent="0.35"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</row>
    <row r="112" spans="1:43" ht="19.8" thickBot="1" x14ac:dyDescent="0.35">
      <c r="A112" s="89" t="s">
        <v>23</v>
      </c>
      <c r="B112" s="90" t="s">
        <v>48</v>
      </c>
      <c r="C112" s="58"/>
      <c r="D112" s="59"/>
      <c r="E112" s="60"/>
      <c r="F112" s="107">
        <f>F110+F84+F72</f>
        <v>0</v>
      </c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</row>
    <row r="113" spans="1:43" ht="15.6" thickBot="1" x14ac:dyDescent="0.35"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</row>
    <row r="114" spans="1:43" ht="19.8" thickBot="1" x14ac:dyDescent="0.35">
      <c r="A114" s="89" t="s">
        <v>27</v>
      </c>
      <c r="B114" s="90" t="s">
        <v>54</v>
      </c>
      <c r="C114" s="58"/>
      <c r="D114" s="59"/>
      <c r="E114" s="60"/>
      <c r="F114" s="61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</row>
    <row r="115" spans="1:43" ht="15.6" thickBot="1" x14ac:dyDescent="0.35">
      <c r="A115" s="103"/>
      <c r="F115" s="104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</row>
    <row r="116" spans="1:43" x14ac:dyDescent="0.3">
      <c r="A116" s="95" t="s">
        <v>14</v>
      </c>
      <c r="B116" s="96" t="s">
        <v>56</v>
      </c>
      <c r="C116" s="97"/>
      <c r="D116" s="98"/>
      <c r="E116" s="99"/>
      <c r="F116" s="10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</row>
    <row r="117" spans="1:43" x14ac:dyDescent="0.3">
      <c r="A117" s="72"/>
      <c r="B117" s="73"/>
      <c r="C117" s="113"/>
      <c r="D117" s="75"/>
      <c r="E117" s="76"/>
      <c r="F117" s="66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</row>
    <row r="118" spans="1:43" x14ac:dyDescent="0.3">
      <c r="A118" s="72" t="s">
        <v>114</v>
      </c>
      <c r="B118" s="73" t="s">
        <v>222</v>
      </c>
      <c r="C118" s="113" t="s">
        <v>11</v>
      </c>
      <c r="D118" s="75">
        <v>4300</v>
      </c>
      <c r="E118" s="76"/>
      <c r="F118" s="66">
        <f>E118*D118</f>
        <v>0</v>
      </c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</row>
    <row r="119" spans="1:43" x14ac:dyDescent="0.3">
      <c r="A119" s="72"/>
      <c r="B119" s="73"/>
      <c r="C119" s="113"/>
      <c r="D119" s="75"/>
      <c r="E119" s="76"/>
      <c r="F119" s="66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</row>
    <row r="120" spans="1:43" ht="30" x14ac:dyDescent="0.3">
      <c r="A120" s="72" t="s">
        <v>115</v>
      </c>
      <c r="B120" s="73" t="s">
        <v>223</v>
      </c>
      <c r="C120" s="113" t="s">
        <v>11</v>
      </c>
      <c r="D120" s="75">
        <v>3300</v>
      </c>
      <c r="E120" s="76"/>
      <c r="F120" s="66">
        <f>E120*D120</f>
        <v>0</v>
      </c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</row>
    <row r="121" spans="1:43" x14ac:dyDescent="0.3">
      <c r="A121" s="72"/>
      <c r="B121" s="73"/>
      <c r="C121" s="113"/>
      <c r="D121" s="75"/>
      <c r="E121" s="76"/>
      <c r="F121" s="66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</row>
    <row r="122" spans="1:43" ht="30" x14ac:dyDescent="0.3">
      <c r="A122" s="72" t="s">
        <v>116</v>
      </c>
      <c r="B122" s="73" t="s">
        <v>252</v>
      </c>
      <c r="C122" s="113" t="s">
        <v>10</v>
      </c>
      <c r="D122" s="75">
        <v>10500</v>
      </c>
      <c r="E122" s="76"/>
      <c r="F122" s="66">
        <f>+D122*E122</f>
        <v>0</v>
      </c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</row>
    <row r="123" spans="1:43" x14ac:dyDescent="0.3">
      <c r="A123" s="72"/>
      <c r="B123" s="73"/>
      <c r="C123" s="113"/>
      <c r="D123" s="75"/>
      <c r="E123" s="76"/>
      <c r="F123" s="66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</row>
    <row r="124" spans="1:43" ht="30" x14ac:dyDescent="0.3">
      <c r="A124" s="72" t="s">
        <v>224</v>
      </c>
      <c r="B124" s="73" t="s">
        <v>256</v>
      </c>
      <c r="C124" s="113" t="s">
        <v>10</v>
      </c>
      <c r="D124" s="75">
        <v>7100</v>
      </c>
      <c r="E124" s="76"/>
      <c r="F124" s="66">
        <f>E124*D124</f>
        <v>0</v>
      </c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</row>
    <row r="125" spans="1:43" x14ac:dyDescent="0.3">
      <c r="A125" s="72"/>
      <c r="B125" s="73"/>
      <c r="C125" s="113"/>
      <c r="D125" s="75"/>
      <c r="E125" s="76"/>
      <c r="F125" s="66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</row>
    <row r="126" spans="1:43" ht="30" x14ac:dyDescent="0.3">
      <c r="A126" s="72" t="s">
        <v>225</v>
      </c>
      <c r="B126" s="73" t="s">
        <v>226</v>
      </c>
      <c r="C126" s="113" t="s">
        <v>10</v>
      </c>
      <c r="D126" s="75">
        <v>7100</v>
      </c>
      <c r="E126" s="76"/>
      <c r="F126" s="66">
        <f>E126*D126</f>
        <v>0</v>
      </c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</row>
    <row r="127" spans="1:43" x14ac:dyDescent="0.3">
      <c r="A127" s="45"/>
      <c r="B127" s="73"/>
      <c r="C127" s="113"/>
      <c r="D127" s="75"/>
      <c r="E127" s="76"/>
      <c r="F127" s="66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</row>
    <row r="128" spans="1:43" ht="30" x14ac:dyDescent="0.3">
      <c r="A128" s="72" t="s">
        <v>253</v>
      </c>
      <c r="B128" s="73" t="s">
        <v>39</v>
      </c>
      <c r="C128" s="113">
        <v>0.05</v>
      </c>
      <c r="D128" s="75"/>
      <c r="E128" s="76"/>
      <c r="F128" s="66">
        <f>SUM(F118:F126)*C128</f>
        <v>0</v>
      </c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</row>
    <row r="129" spans="1:43" x14ac:dyDescent="0.3">
      <c r="A129" s="72"/>
      <c r="B129" s="73"/>
      <c r="C129" s="113"/>
      <c r="D129" s="75"/>
      <c r="E129" s="76"/>
      <c r="F129" s="66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</row>
    <row r="130" spans="1:43" ht="15.6" thickBot="1" x14ac:dyDescent="0.35">
      <c r="A130" s="114" t="s">
        <v>14</v>
      </c>
      <c r="B130" s="115" t="s">
        <v>56</v>
      </c>
      <c r="C130" s="118"/>
      <c r="D130" s="119"/>
      <c r="E130" s="120"/>
      <c r="F130" s="128">
        <f>SUM(F118:F128)</f>
        <v>0</v>
      </c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</row>
    <row r="131" spans="1:43" ht="15.6" thickBot="1" x14ac:dyDescent="0.35">
      <c r="A131" s="91"/>
      <c r="B131" s="131"/>
      <c r="C131" s="81"/>
      <c r="D131" s="75"/>
      <c r="E131" s="78"/>
      <c r="F131" s="116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</row>
    <row r="132" spans="1:43" x14ac:dyDescent="0.3">
      <c r="A132" s="95" t="s">
        <v>28</v>
      </c>
      <c r="B132" s="96" t="s">
        <v>57</v>
      </c>
      <c r="C132" s="97"/>
      <c r="D132" s="98"/>
      <c r="E132" s="99"/>
      <c r="F132" s="10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</row>
    <row r="133" spans="1:43" x14ac:dyDescent="0.3">
      <c r="A133" s="72"/>
      <c r="B133" s="73"/>
      <c r="C133" s="113"/>
      <c r="D133" s="75"/>
      <c r="E133" s="76"/>
      <c r="F133" s="66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</row>
    <row r="134" spans="1:43" ht="45" x14ac:dyDescent="0.3">
      <c r="A134" s="72" t="s">
        <v>117</v>
      </c>
      <c r="B134" s="73" t="s">
        <v>240</v>
      </c>
      <c r="C134" s="113" t="s">
        <v>10</v>
      </c>
      <c r="D134" s="75">
        <v>2900</v>
      </c>
      <c r="E134" s="76"/>
      <c r="F134" s="66">
        <f>E134*D134</f>
        <v>0</v>
      </c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</row>
    <row r="135" spans="1:43" x14ac:dyDescent="0.3">
      <c r="A135" s="72"/>
      <c r="B135" s="73"/>
      <c r="C135" s="113"/>
      <c r="D135" s="75"/>
      <c r="E135" s="76"/>
      <c r="F135" s="66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</row>
    <row r="136" spans="1:43" ht="30" x14ac:dyDescent="0.3">
      <c r="A136" s="72" t="s">
        <v>118</v>
      </c>
      <c r="B136" s="73" t="s">
        <v>227</v>
      </c>
      <c r="C136" s="113" t="s">
        <v>10</v>
      </c>
      <c r="D136" s="75">
        <v>7100</v>
      </c>
      <c r="E136" s="76"/>
      <c r="F136" s="66">
        <f>E136*D136</f>
        <v>0</v>
      </c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</row>
    <row r="137" spans="1:43" x14ac:dyDescent="0.3">
      <c r="A137" s="72"/>
      <c r="B137" s="73"/>
      <c r="C137" s="113"/>
      <c r="D137" s="75"/>
      <c r="E137" s="76"/>
      <c r="F137" s="66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</row>
    <row r="138" spans="1:43" ht="45" x14ac:dyDescent="0.3">
      <c r="A138" s="72" t="s">
        <v>119</v>
      </c>
      <c r="B138" s="73" t="s">
        <v>121</v>
      </c>
      <c r="C138" s="113" t="s">
        <v>10</v>
      </c>
      <c r="D138" s="75">
        <v>168</v>
      </c>
      <c r="E138" s="76"/>
      <c r="F138" s="66">
        <f>E138*D138</f>
        <v>0</v>
      </c>
      <c r="G138" s="40"/>
      <c r="H138" s="132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  <c r="AO138" s="40"/>
      <c r="AP138" s="40"/>
      <c r="AQ138" s="40"/>
    </row>
    <row r="139" spans="1:43" x14ac:dyDescent="0.3">
      <c r="A139" s="72"/>
      <c r="B139" s="73"/>
      <c r="C139" s="113"/>
      <c r="D139" s="75"/>
      <c r="E139" s="76"/>
      <c r="F139" s="66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/>
      <c r="AO139" s="40"/>
      <c r="AP139" s="40"/>
      <c r="AQ139" s="40"/>
    </row>
    <row r="140" spans="1:43" ht="30" x14ac:dyDescent="0.3">
      <c r="A140" s="138" t="s">
        <v>120</v>
      </c>
      <c r="B140" s="73" t="s">
        <v>125</v>
      </c>
      <c r="C140" s="113" t="s">
        <v>10</v>
      </c>
      <c r="D140" s="75">
        <v>14200</v>
      </c>
      <c r="E140" s="139"/>
      <c r="F140" s="140">
        <f>E140*D140</f>
        <v>0</v>
      </c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</row>
    <row r="141" spans="1:43" x14ac:dyDescent="0.3">
      <c r="A141" s="138"/>
      <c r="B141" s="73"/>
      <c r="C141" s="113"/>
      <c r="D141" s="75"/>
      <c r="E141" s="139"/>
      <c r="F141" s="1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</row>
    <row r="142" spans="1:43" x14ac:dyDescent="0.3">
      <c r="A142" s="138" t="s">
        <v>122</v>
      </c>
      <c r="B142" s="73" t="s">
        <v>257</v>
      </c>
      <c r="C142" s="113" t="s">
        <v>10</v>
      </c>
      <c r="D142" s="75">
        <v>7100</v>
      </c>
      <c r="E142" s="139"/>
      <c r="F142" s="140">
        <f>E142*D142</f>
        <v>0</v>
      </c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</row>
    <row r="143" spans="1:43" x14ac:dyDescent="0.3">
      <c r="A143" s="138"/>
      <c r="B143" s="73"/>
      <c r="C143" s="113"/>
      <c r="D143" s="75"/>
      <c r="E143" s="139"/>
      <c r="F143" s="1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</row>
    <row r="144" spans="1:43" x14ac:dyDescent="0.3">
      <c r="A144" s="138" t="s">
        <v>122</v>
      </c>
      <c r="B144" s="73" t="s">
        <v>126</v>
      </c>
      <c r="C144" s="113" t="s">
        <v>10</v>
      </c>
      <c r="D144" s="75">
        <v>7100</v>
      </c>
      <c r="E144" s="139"/>
      <c r="F144" s="140">
        <f>E144*D144</f>
        <v>0</v>
      </c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</row>
    <row r="145" spans="1:43" x14ac:dyDescent="0.3">
      <c r="A145" s="138"/>
      <c r="B145" s="73"/>
      <c r="C145" s="113"/>
      <c r="D145" s="75"/>
      <c r="E145" s="139"/>
      <c r="F145" s="1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</row>
    <row r="146" spans="1:43" ht="30" x14ac:dyDescent="0.3">
      <c r="A146" s="138" t="s">
        <v>123</v>
      </c>
      <c r="B146" s="73" t="s">
        <v>128</v>
      </c>
      <c r="C146" s="113" t="s">
        <v>10</v>
      </c>
      <c r="D146" s="75">
        <v>262</v>
      </c>
      <c r="E146" s="139"/>
      <c r="F146" s="140">
        <f>E146*D146</f>
        <v>0</v>
      </c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</row>
    <row r="147" spans="1:43" x14ac:dyDescent="0.3">
      <c r="A147" s="138"/>
      <c r="B147" s="73"/>
      <c r="C147" s="113"/>
      <c r="D147" s="75"/>
      <c r="E147" s="139"/>
      <c r="F147" s="1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</row>
    <row r="148" spans="1:43" ht="30" x14ac:dyDescent="0.3">
      <c r="A148" s="138" t="s">
        <v>124</v>
      </c>
      <c r="B148" s="73" t="s">
        <v>129</v>
      </c>
      <c r="C148" s="113" t="s">
        <v>10</v>
      </c>
      <c r="D148" s="75">
        <v>272</v>
      </c>
      <c r="E148" s="139"/>
      <c r="F148" s="140">
        <f>E148*D148</f>
        <v>0</v>
      </c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</row>
    <row r="149" spans="1:43" x14ac:dyDescent="0.3">
      <c r="A149" s="138"/>
      <c r="B149" s="73"/>
      <c r="C149" s="113"/>
      <c r="D149" s="75"/>
      <c r="E149" s="139"/>
      <c r="F149" s="1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</row>
    <row r="150" spans="1:43" ht="30" x14ac:dyDescent="0.3">
      <c r="A150" s="72" t="s">
        <v>127</v>
      </c>
      <c r="B150" s="73" t="s">
        <v>39</v>
      </c>
      <c r="C150" s="113">
        <v>0.05</v>
      </c>
      <c r="D150" s="75"/>
      <c r="E150" s="76"/>
      <c r="F150" s="66">
        <f>SUM(F133:F148)*C150</f>
        <v>0</v>
      </c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</row>
    <row r="151" spans="1:43" x14ac:dyDescent="0.3">
      <c r="A151" s="72"/>
      <c r="B151" s="73"/>
      <c r="C151" s="113"/>
      <c r="D151" s="75"/>
      <c r="E151" s="76"/>
      <c r="F151" s="66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</row>
    <row r="152" spans="1:43" ht="15.6" thickBot="1" x14ac:dyDescent="0.35">
      <c r="A152" s="114" t="s">
        <v>28</v>
      </c>
      <c r="B152" s="115" t="s">
        <v>57</v>
      </c>
      <c r="C152" s="118"/>
      <c r="D152" s="119"/>
      <c r="E152" s="120"/>
      <c r="F152" s="128">
        <f>SUM(F133:F150)</f>
        <v>0</v>
      </c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</row>
    <row r="153" spans="1:43" ht="15.6" thickBot="1" x14ac:dyDescent="0.35">
      <c r="A153" s="91"/>
      <c r="B153" s="131"/>
      <c r="C153" s="81"/>
      <c r="D153" s="75"/>
      <c r="E153" s="78"/>
      <c r="F153" s="116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</row>
    <row r="154" spans="1:43" x14ac:dyDescent="0.3">
      <c r="A154" s="95" t="s">
        <v>29</v>
      </c>
      <c r="B154" s="96" t="s">
        <v>59</v>
      </c>
      <c r="C154" s="97"/>
      <c r="D154" s="98"/>
      <c r="E154" s="99"/>
      <c r="F154" s="10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</row>
    <row r="155" spans="1:43" x14ac:dyDescent="0.3">
      <c r="A155" s="72"/>
      <c r="B155" s="73"/>
      <c r="C155" s="113"/>
      <c r="D155" s="75"/>
      <c r="E155" s="76"/>
      <c r="F155" s="66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</row>
    <row r="156" spans="1:43" ht="30" x14ac:dyDescent="0.3">
      <c r="A156" s="72" t="s">
        <v>130</v>
      </c>
      <c r="B156" s="73" t="s">
        <v>131</v>
      </c>
      <c r="C156" s="113" t="s">
        <v>12</v>
      </c>
      <c r="D156" s="75">
        <v>1562</v>
      </c>
      <c r="E156" s="76"/>
      <c r="F156" s="66">
        <f t="shared" ref="F156:F170" si="3">E156*D156</f>
        <v>0</v>
      </c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</row>
    <row r="157" spans="1:43" x14ac:dyDescent="0.3">
      <c r="A157" s="72"/>
      <c r="B157" s="73"/>
      <c r="C157" s="113"/>
      <c r="D157" s="75"/>
      <c r="E157" s="76"/>
      <c r="F157" s="66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</row>
    <row r="158" spans="1:43" ht="30" x14ac:dyDescent="0.3">
      <c r="A158" s="72" t="s">
        <v>132</v>
      </c>
      <c r="B158" s="73" t="s">
        <v>133</v>
      </c>
      <c r="C158" s="113" t="s">
        <v>12</v>
      </c>
      <c r="D158" s="75">
        <v>102</v>
      </c>
      <c r="E158" s="76"/>
      <c r="F158" s="66">
        <f t="shared" si="3"/>
        <v>0</v>
      </c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</row>
    <row r="159" spans="1:43" x14ac:dyDescent="0.3">
      <c r="A159" s="72"/>
      <c r="B159" s="73"/>
      <c r="C159" s="113"/>
      <c r="D159" s="75"/>
      <c r="E159" s="76"/>
      <c r="F159" s="66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</row>
    <row r="160" spans="1:43" ht="30" x14ac:dyDescent="0.3">
      <c r="A160" s="72" t="s">
        <v>134</v>
      </c>
      <c r="B160" s="73" t="s">
        <v>135</v>
      </c>
      <c r="C160" s="113" t="s">
        <v>12</v>
      </c>
      <c r="D160" s="75">
        <v>1330</v>
      </c>
      <c r="E160" s="76"/>
      <c r="F160" s="66">
        <f t="shared" si="3"/>
        <v>0</v>
      </c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</row>
    <row r="161" spans="1:43" x14ac:dyDescent="0.3">
      <c r="A161" s="72"/>
      <c r="B161" s="73"/>
      <c r="C161" s="113"/>
      <c r="D161" s="75"/>
      <c r="E161" s="76"/>
      <c r="F161" s="66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</row>
    <row r="162" spans="1:43" s="141" customFormat="1" ht="30" x14ac:dyDescent="0.3">
      <c r="A162" s="138" t="s">
        <v>136</v>
      </c>
      <c r="B162" s="73" t="s">
        <v>137</v>
      </c>
      <c r="C162" s="113" t="s">
        <v>12</v>
      </c>
      <c r="D162" s="75">
        <v>449</v>
      </c>
      <c r="E162" s="139"/>
      <c r="F162" s="140">
        <f t="shared" si="3"/>
        <v>0</v>
      </c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</row>
    <row r="163" spans="1:43" x14ac:dyDescent="0.3">
      <c r="A163" s="72"/>
      <c r="B163" s="73"/>
      <c r="C163" s="113"/>
      <c r="D163" s="75"/>
      <c r="E163" s="76"/>
      <c r="F163" s="66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</row>
    <row r="164" spans="1:43" ht="30" x14ac:dyDescent="0.3">
      <c r="A164" s="72" t="s">
        <v>139</v>
      </c>
      <c r="B164" s="73" t="s">
        <v>138</v>
      </c>
      <c r="C164" s="113" t="s">
        <v>12</v>
      </c>
      <c r="D164" s="75">
        <v>44</v>
      </c>
      <c r="E164" s="76"/>
      <c r="F164" s="66">
        <f t="shared" si="3"/>
        <v>0</v>
      </c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</row>
    <row r="165" spans="1:43" x14ac:dyDescent="0.3">
      <c r="A165" s="72"/>
      <c r="B165" s="73"/>
      <c r="C165" s="113"/>
      <c r="D165" s="75"/>
      <c r="E165" s="76"/>
      <c r="F165" s="66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</row>
    <row r="166" spans="1:43" ht="30" x14ac:dyDescent="0.3">
      <c r="A166" s="72" t="s">
        <v>140</v>
      </c>
      <c r="B166" s="73" t="s">
        <v>141</v>
      </c>
      <c r="C166" s="113" t="s">
        <v>12</v>
      </c>
      <c r="D166" s="75">
        <v>149</v>
      </c>
      <c r="E166" s="76"/>
      <c r="F166" s="66">
        <f t="shared" si="3"/>
        <v>0</v>
      </c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</row>
    <row r="167" spans="1:43" x14ac:dyDescent="0.3">
      <c r="A167" s="72"/>
      <c r="B167" s="73"/>
      <c r="C167" s="113"/>
      <c r="D167" s="75"/>
      <c r="E167" s="76"/>
      <c r="F167" s="66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</row>
    <row r="168" spans="1:43" ht="60" x14ac:dyDescent="0.3">
      <c r="A168" s="72" t="s">
        <v>143</v>
      </c>
      <c r="B168" s="73" t="s">
        <v>142</v>
      </c>
      <c r="C168" s="113" t="s">
        <v>12</v>
      </c>
      <c r="D168" s="75">
        <v>84</v>
      </c>
      <c r="E168" s="76"/>
      <c r="F168" s="66">
        <f t="shared" si="3"/>
        <v>0</v>
      </c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</row>
    <row r="169" spans="1:43" x14ac:dyDescent="0.3">
      <c r="A169" s="72"/>
      <c r="B169" s="73"/>
      <c r="C169" s="113"/>
      <c r="D169" s="75"/>
      <c r="E169" s="76"/>
      <c r="F169" s="66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</row>
    <row r="170" spans="1:43" ht="30" x14ac:dyDescent="0.3">
      <c r="A170" s="72" t="s">
        <v>144</v>
      </c>
      <c r="B170" s="73" t="s">
        <v>334</v>
      </c>
      <c r="C170" s="113" t="s">
        <v>12</v>
      </c>
      <c r="D170" s="75">
        <v>1024</v>
      </c>
      <c r="E170" s="76"/>
      <c r="F170" s="66">
        <f t="shared" si="3"/>
        <v>0</v>
      </c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</row>
    <row r="171" spans="1:43" x14ac:dyDescent="0.3">
      <c r="A171" s="72"/>
      <c r="B171" s="73"/>
      <c r="C171" s="113"/>
      <c r="D171" s="75"/>
      <c r="E171" s="76"/>
      <c r="F171" s="66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</row>
    <row r="172" spans="1:43" ht="30" x14ac:dyDescent="0.3">
      <c r="A172" s="72" t="s">
        <v>145</v>
      </c>
      <c r="B172" s="73" t="s">
        <v>39</v>
      </c>
      <c r="C172" s="113">
        <v>0.05</v>
      </c>
      <c r="D172" s="75"/>
      <c r="E172" s="76"/>
      <c r="F172" s="66">
        <f>SUM(F156:F170)*C172</f>
        <v>0</v>
      </c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  <c r="AO172" s="40"/>
      <c r="AP172" s="40"/>
      <c r="AQ172" s="40"/>
    </row>
    <row r="173" spans="1:43" x14ac:dyDescent="0.3">
      <c r="A173" s="72"/>
      <c r="B173" s="73"/>
      <c r="C173" s="113"/>
      <c r="D173" s="75"/>
      <c r="E173" s="76"/>
      <c r="F173" s="66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  <c r="AO173" s="40"/>
      <c r="AP173" s="40"/>
      <c r="AQ173" s="40"/>
    </row>
    <row r="174" spans="1:43" ht="15.6" thickBot="1" x14ac:dyDescent="0.35">
      <c r="A174" s="114" t="s">
        <v>29</v>
      </c>
      <c r="B174" s="115" t="s">
        <v>59</v>
      </c>
      <c r="C174" s="118"/>
      <c r="D174" s="119"/>
      <c r="E174" s="120"/>
      <c r="F174" s="128">
        <f>SUM(F156:F172)</f>
        <v>0</v>
      </c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</row>
    <row r="175" spans="1:43" ht="15.6" thickBot="1" x14ac:dyDescent="0.35">
      <c r="A175" s="103"/>
      <c r="F175" s="104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</row>
    <row r="176" spans="1:43" ht="19.8" thickBot="1" x14ac:dyDescent="0.35">
      <c r="A176" s="89" t="s">
        <v>27</v>
      </c>
      <c r="B176" s="90" t="s">
        <v>54</v>
      </c>
      <c r="C176" s="58"/>
      <c r="D176" s="59"/>
      <c r="E176" s="60"/>
      <c r="F176" s="107">
        <f>F174+F152+F130</f>
        <v>0</v>
      </c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  <c r="AO176" s="40"/>
      <c r="AP176" s="40"/>
      <c r="AQ176" s="40"/>
    </row>
    <row r="177" spans="1:43" ht="15.6" thickBot="1" x14ac:dyDescent="0.35"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</row>
    <row r="178" spans="1:43" ht="19.8" thickBot="1" x14ac:dyDescent="0.35">
      <c r="A178" s="89" t="s">
        <v>30</v>
      </c>
      <c r="B178" s="90" t="s">
        <v>61</v>
      </c>
      <c r="C178" s="58"/>
      <c r="D178" s="59"/>
      <c r="E178" s="60"/>
      <c r="F178" s="61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</row>
    <row r="179" spans="1:43" ht="15.6" thickBot="1" x14ac:dyDescent="0.35">
      <c r="A179" s="72"/>
      <c r="B179" s="73"/>
      <c r="C179" s="113"/>
      <c r="D179" s="75"/>
      <c r="E179" s="76"/>
      <c r="F179" s="66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  <c r="AO179" s="40"/>
      <c r="AP179" s="40"/>
      <c r="AQ179" s="40"/>
    </row>
    <row r="180" spans="1:43" x14ac:dyDescent="0.3">
      <c r="A180" s="95" t="s">
        <v>31</v>
      </c>
      <c r="B180" s="96" t="s">
        <v>62</v>
      </c>
      <c r="C180" s="97"/>
      <c r="D180" s="98"/>
      <c r="E180" s="99"/>
      <c r="F180" s="10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</row>
    <row r="181" spans="1:43" x14ac:dyDescent="0.3">
      <c r="A181" s="72"/>
      <c r="B181" s="73"/>
      <c r="C181" s="113"/>
      <c r="D181" s="75"/>
      <c r="E181" s="76"/>
      <c r="F181" s="66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</row>
    <row r="182" spans="1:43" ht="30" x14ac:dyDescent="0.3">
      <c r="A182" s="138" t="s">
        <v>147</v>
      </c>
      <c r="B182" s="73" t="s">
        <v>146</v>
      </c>
      <c r="C182" s="113" t="s">
        <v>12</v>
      </c>
      <c r="D182" s="75">
        <v>15</v>
      </c>
      <c r="E182" s="139"/>
      <c r="F182" s="140">
        <f>E182*D182</f>
        <v>0</v>
      </c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</row>
    <row r="183" spans="1:43" x14ac:dyDescent="0.3">
      <c r="A183" s="138"/>
      <c r="B183" s="73"/>
      <c r="C183" s="113"/>
      <c r="D183" s="75"/>
      <c r="E183" s="139"/>
      <c r="F183" s="1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  <c r="AO183" s="40"/>
      <c r="AP183" s="40"/>
      <c r="AQ183" s="40"/>
    </row>
    <row r="184" spans="1:43" ht="30" x14ac:dyDescent="0.3">
      <c r="A184" s="138" t="s">
        <v>254</v>
      </c>
      <c r="B184" s="73" t="s">
        <v>255</v>
      </c>
      <c r="C184" s="113" t="s">
        <v>12</v>
      </c>
      <c r="D184" s="75">
        <v>360</v>
      </c>
      <c r="E184" s="139"/>
      <c r="F184" s="140">
        <f>E184*D184</f>
        <v>0</v>
      </c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</row>
    <row r="185" spans="1:43" x14ac:dyDescent="0.3">
      <c r="A185" s="138"/>
      <c r="B185" s="73"/>
      <c r="C185" s="113"/>
      <c r="D185" s="75"/>
      <c r="E185" s="139"/>
      <c r="F185" s="1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</row>
    <row r="186" spans="1:43" ht="30" x14ac:dyDescent="0.3">
      <c r="A186" s="72" t="s">
        <v>148</v>
      </c>
      <c r="B186" s="73" t="s">
        <v>39</v>
      </c>
      <c r="C186" s="113">
        <v>0.05</v>
      </c>
      <c r="D186" s="75"/>
      <c r="E186" s="76"/>
      <c r="F186" s="66">
        <f>SUM(F182:F182)*C186</f>
        <v>0</v>
      </c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</row>
    <row r="187" spans="1:43" x14ac:dyDescent="0.3">
      <c r="A187" s="72"/>
      <c r="B187" s="73"/>
      <c r="C187" s="113"/>
      <c r="D187" s="75"/>
      <c r="E187" s="76"/>
      <c r="F187" s="66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</row>
    <row r="188" spans="1:43" ht="15.6" thickBot="1" x14ac:dyDescent="0.35">
      <c r="A188" s="114" t="s">
        <v>31</v>
      </c>
      <c r="B188" s="115" t="s">
        <v>62</v>
      </c>
      <c r="C188" s="118"/>
      <c r="D188" s="119"/>
      <c r="E188" s="120"/>
      <c r="F188" s="128">
        <f>SUM(F182:F186)</f>
        <v>0</v>
      </c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  <c r="AO188" s="40"/>
      <c r="AP188" s="40"/>
      <c r="AQ188" s="40"/>
    </row>
    <row r="189" spans="1:43" ht="15.6" thickBot="1" x14ac:dyDescent="0.35">
      <c r="A189" s="91"/>
      <c r="B189" s="131"/>
      <c r="C189" s="81"/>
      <c r="D189" s="75"/>
      <c r="E189" s="78"/>
      <c r="F189" s="116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</row>
    <row r="190" spans="1:43" x14ac:dyDescent="0.3">
      <c r="A190" s="95" t="s">
        <v>32</v>
      </c>
      <c r="B190" s="96" t="s">
        <v>63</v>
      </c>
      <c r="C190" s="97"/>
      <c r="D190" s="98"/>
      <c r="E190" s="99"/>
      <c r="F190" s="10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  <c r="AO190" s="40"/>
      <c r="AP190" s="40"/>
      <c r="AQ190" s="40"/>
    </row>
    <row r="191" spans="1:43" x14ac:dyDescent="0.3">
      <c r="A191" s="91"/>
      <c r="B191" s="131"/>
      <c r="C191" s="81"/>
      <c r="D191" s="75"/>
      <c r="E191" s="78"/>
      <c r="F191" s="116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</row>
    <row r="192" spans="1:43" ht="45" x14ac:dyDescent="0.3">
      <c r="A192" s="138" t="s">
        <v>149</v>
      </c>
      <c r="B192" s="73" t="s">
        <v>150</v>
      </c>
      <c r="C192" s="113" t="s">
        <v>12</v>
      </c>
      <c r="D192" s="75">
        <v>35</v>
      </c>
      <c r="E192" s="139"/>
      <c r="F192" s="140">
        <f>E192*D192</f>
        <v>0</v>
      </c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</row>
    <row r="193" spans="1:43" x14ac:dyDescent="0.3">
      <c r="A193" s="138"/>
      <c r="B193" s="73"/>
      <c r="C193" s="113"/>
      <c r="D193" s="75"/>
      <c r="E193" s="139"/>
      <c r="F193" s="1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</row>
    <row r="194" spans="1:43" ht="45" x14ac:dyDescent="0.3">
      <c r="A194" s="138" t="s">
        <v>151</v>
      </c>
      <c r="B194" s="73" t="s">
        <v>258</v>
      </c>
      <c r="C194" s="113" t="s">
        <v>12</v>
      </c>
      <c r="D194" s="75">
        <v>415</v>
      </c>
      <c r="E194" s="139"/>
      <c r="F194" s="140">
        <f>E194*D194</f>
        <v>0</v>
      </c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40"/>
      <c r="AO194" s="40"/>
      <c r="AP194" s="40"/>
      <c r="AQ194" s="40"/>
    </row>
    <row r="195" spans="1:43" x14ac:dyDescent="0.3">
      <c r="A195" s="138"/>
      <c r="B195" s="73"/>
      <c r="C195" s="113"/>
      <c r="D195" s="75"/>
      <c r="E195" s="139"/>
      <c r="F195" s="1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</row>
    <row r="196" spans="1:43" x14ac:dyDescent="0.3">
      <c r="A196" s="138" t="s">
        <v>151</v>
      </c>
      <c r="B196" s="73" t="s">
        <v>152</v>
      </c>
      <c r="C196" s="113" t="s">
        <v>9</v>
      </c>
      <c r="D196" s="75">
        <v>11</v>
      </c>
      <c r="E196" s="139"/>
      <c r="F196" s="140">
        <f>E196*D196</f>
        <v>0</v>
      </c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</row>
    <row r="197" spans="1:43" x14ac:dyDescent="0.3">
      <c r="A197" s="138"/>
      <c r="B197" s="73"/>
      <c r="C197" s="113"/>
      <c r="D197" s="75"/>
      <c r="E197" s="139"/>
      <c r="F197" s="1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</row>
    <row r="198" spans="1:43" ht="30" x14ac:dyDescent="0.3">
      <c r="A198" s="138" t="s">
        <v>153</v>
      </c>
      <c r="B198" s="73" t="s">
        <v>154</v>
      </c>
      <c r="C198" s="113" t="s">
        <v>9</v>
      </c>
      <c r="D198" s="75">
        <v>5</v>
      </c>
      <c r="E198" s="139"/>
      <c r="F198" s="140">
        <f>E198*D198</f>
        <v>0</v>
      </c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  <c r="AO198" s="40"/>
      <c r="AP198" s="40"/>
      <c r="AQ198" s="40"/>
    </row>
    <row r="199" spans="1:43" x14ac:dyDescent="0.3">
      <c r="A199" s="138"/>
      <c r="B199" s="73"/>
      <c r="C199" s="113"/>
      <c r="D199" s="75"/>
      <c r="E199" s="139"/>
      <c r="F199" s="1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</row>
    <row r="200" spans="1:43" ht="30" x14ac:dyDescent="0.3">
      <c r="A200" s="138" t="s">
        <v>155</v>
      </c>
      <c r="B200" s="73" t="s">
        <v>259</v>
      </c>
      <c r="C200" s="113" t="s">
        <v>9</v>
      </c>
      <c r="D200" s="75">
        <v>46</v>
      </c>
      <c r="E200" s="139"/>
      <c r="F200" s="140">
        <f>E200*D200</f>
        <v>0</v>
      </c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</row>
    <row r="201" spans="1:43" x14ac:dyDescent="0.3">
      <c r="A201" s="138"/>
      <c r="B201" s="73"/>
      <c r="C201" s="113"/>
      <c r="D201" s="75"/>
      <c r="E201" s="139"/>
      <c r="F201" s="1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</row>
    <row r="202" spans="1:43" ht="30" x14ac:dyDescent="0.3">
      <c r="A202" s="138" t="s">
        <v>155</v>
      </c>
      <c r="B202" s="73" t="s">
        <v>262</v>
      </c>
      <c r="C202" s="113" t="s">
        <v>9</v>
      </c>
      <c r="D202" s="75">
        <v>42</v>
      </c>
      <c r="E202" s="139"/>
      <c r="F202" s="140">
        <f>E202*D202</f>
        <v>0</v>
      </c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</row>
    <row r="203" spans="1:43" x14ac:dyDescent="0.3">
      <c r="A203" s="138"/>
      <c r="B203" s="73"/>
      <c r="C203" s="113"/>
      <c r="D203" s="75"/>
      <c r="E203" s="139"/>
      <c r="F203" s="1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</row>
    <row r="204" spans="1:43" ht="36" customHeight="1" x14ac:dyDescent="0.3">
      <c r="A204" s="138" t="s">
        <v>156</v>
      </c>
      <c r="B204" s="73" t="s">
        <v>263</v>
      </c>
      <c r="C204" s="113" t="s">
        <v>9</v>
      </c>
      <c r="D204" s="75">
        <v>2</v>
      </c>
      <c r="E204" s="139"/>
      <c r="F204" s="140">
        <f>E204*D204</f>
        <v>0</v>
      </c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  <c r="AO204" s="40"/>
      <c r="AP204" s="40"/>
      <c r="AQ204" s="40"/>
    </row>
    <row r="205" spans="1:43" x14ac:dyDescent="0.3">
      <c r="A205" s="72"/>
      <c r="B205" s="73"/>
      <c r="C205" s="113"/>
      <c r="D205" s="75"/>
      <c r="E205" s="76"/>
      <c r="F205" s="66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</row>
    <row r="206" spans="1:43" ht="30" x14ac:dyDescent="0.3">
      <c r="A206" s="72" t="s">
        <v>157</v>
      </c>
      <c r="B206" s="73" t="s">
        <v>39</v>
      </c>
      <c r="C206" s="113">
        <v>0.05</v>
      </c>
      <c r="D206" s="75"/>
      <c r="E206" s="76"/>
      <c r="F206" s="66">
        <f>SUM(F192:F204)*C206</f>
        <v>0</v>
      </c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</row>
    <row r="207" spans="1:43" x14ac:dyDescent="0.3">
      <c r="A207" s="72"/>
      <c r="B207" s="73"/>
      <c r="C207" s="113"/>
      <c r="D207" s="75"/>
      <c r="E207" s="76"/>
      <c r="F207" s="66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</row>
    <row r="208" spans="1:43" ht="15.6" thickBot="1" x14ac:dyDescent="0.35">
      <c r="A208" s="114" t="s">
        <v>31</v>
      </c>
      <c r="B208" s="115" t="s">
        <v>63</v>
      </c>
      <c r="C208" s="118"/>
      <c r="D208" s="119"/>
      <c r="E208" s="120"/>
      <c r="F208" s="128">
        <f>SUM(F192:F206)</f>
        <v>0</v>
      </c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40"/>
      <c r="AO208" s="40"/>
      <c r="AP208" s="40"/>
      <c r="AQ208" s="40"/>
    </row>
    <row r="209" spans="1:43" ht="15.6" thickBot="1" x14ac:dyDescent="0.35"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</row>
    <row r="210" spans="1:43" ht="19.8" thickBot="1" x14ac:dyDescent="0.35">
      <c r="A210" s="89" t="s">
        <v>30</v>
      </c>
      <c r="B210" s="90" t="s">
        <v>61</v>
      </c>
      <c r="C210" s="58"/>
      <c r="D210" s="59"/>
      <c r="E210" s="60"/>
      <c r="F210" s="107">
        <f>F208+F188</f>
        <v>0</v>
      </c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</row>
    <row r="211" spans="1:43" ht="15.6" thickBot="1" x14ac:dyDescent="0.35"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</row>
    <row r="212" spans="1:43" ht="19.8" thickBot="1" x14ac:dyDescent="0.35">
      <c r="A212" s="89" t="s">
        <v>33</v>
      </c>
      <c r="B212" s="90" t="s">
        <v>64</v>
      </c>
      <c r="C212" s="58"/>
      <c r="D212" s="59"/>
      <c r="E212" s="60"/>
      <c r="F212" s="61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40"/>
      <c r="AO212" s="40"/>
      <c r="AP212" s="40"/>
      <c r="AQ212" s="40"/>
    </row>
    <row r="213" spans="1:43" ht="15.6" thickBot="1" x14ac:dyDescent="0.35">
      <c r="A213" s="72"/>
      <c r="B213" s="73"/>
      <c r="C213" s="113"/>
      <c r="D213" s="75"/>
      <c r="E213" s="76"/>
      <c r="F213" s="66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40"/>
      <c r="AO213" s="40"/>
      <c r="AP213" s="40"/>
      <c r="AQ213" s="40"/>
    </row>
    <row r="214" spans="1:43" x14ac:dyDescent="0.3">
      <c r="A214" s="95" t="s">
        <v>34</v>
      </c>
      <c r="B214" s="96" t="s">
        <v>65</v>
      </c>
      <c r="C214" s="97"/>
      <c r="D214" s="98"/>
      <c r="E214" s="99"/>
      <c r="F214" s="10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  <c r="AO214" s="40"/>
      <c r="AP214" s="40"/>
      <c r="AQ214" s="40"/>
    </row>
    <row r="215" spans="1:43" x14ac:dyDescent="0.3">
      <c r="A215" s="72"/>
      <c r="B215" s="73"/>
      <c r="C215" s="113"/>
      <c r="D215" s="75"/>
      <c r="E215" s="76"/>
      <c r="F215" s="66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  <c r="AO215" s="40"/>
      <c r="AP215" s="40"/>
      <c r="AQ215" s="40"/>
    </row>
    <row r="216" spans="1:43" ht="30" x14ac:dyDescent="0.3">
      <c r="A216" s="72" t="s">
        <v>159</v>
      </c>
      <c r="B216" s="73" t="s">
        <v>158</v>
      </c>
      <c r="C216" s="113" t="s">
        <v>9</v>
      </c>
      <c r="D216" s="75">
        <v>19</v>
      </c>
      <c r="E216" s="76"/>
      <c r="F216" s="66">
        <f>E216*D216</f>
        <v>0</v>
      </c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40"/>
      <c r="AO216" s="40"/>
      <c r="AP216" s="40"/>
      <c r="AQ216" s="40"/>
    </row>
    <row r="217" spans="1:43" x14ac:dyDescent="0.3">
      <c r="A217" s="72"/>
      <c r="B217" s="73"/>
      <c r="C217" s="113"/>
      <c r="D217" s="75"/>
      <c r="E217" s="76"/>
      <c r="F217" s="66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40"/>
      <c r="AO217" s="40"/>
      <c r="AP217" s="40"/>
      <c r="AQ217" s="40"/>
    </row>
    <row r="218" spans="1:43" ht="30" x14ac:dyDescent="0.3">
      <c r="A218" s="72" t="s">
        <v>160</v>
      </c>
      <c r="B218" s="73" t="s">
        <v>161</v>
      </c>
      <c r="C218" s="113" t="s">
        <v>9</v>
      </c>
      <c r="D218" s="75">
        <v>7</v>
      </c>
      <c r="E218" s="76"/>
      <c r="F218" s="66">
        <f>E218*D218</f>
        <v>0</v>
      </c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40"/>
      <c r="AO218" s="40"/>
      <c r="AP218" s="40"/>
      <c r="AQ218" s="40"/>
    </row>
    <row r="219" spans="1:43" x14ac:dyDescent="0.3">
      <c r="A219" s="72"/>
      <c r="B219" s="73"/>
      <c r="C219" s="113"/>
      <c r="D219" s="75"/>
      <c r="E219" s="76"/>
      <c r="F219" s="66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  <c r="AH219" s="40"/>
      <c r="AI219" s="40"/>
      <c r="AJ219" s="40"/>
      <c r="AK219" s="40"/>
      <c r="AL219" s="40"/>
      <c r="AM219" s="40"/>
      <c r="AN219" s="40"/>
      <c r="AO219" s="40"/>
      <c r="AP219" s="40"/>
      <c r="AQ219" s="40"/>
    </row>
    <row r="220" spans="1:43" ht="30" x14ac:dyDescent="0.3">
      <c r="A220" s="72" t="s">
        <v>163</v>
      </c>
      <c r="B220" s="73" t="s">
        <v>162</v>
      </c>
      <c r="C220" s="113" t="s">
        <v>9</v>
      </c>
      <c r="D220" s="75">
        <v>11</v>
      </c>
      <c r="E220" s="76"/>
      <c r="F220" s="66">
        <f>E220*D220</f>
        <v>0</v>
      </c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  <c r="AH220" s="40"/>
      <c r="AI220" s="40"/>
      <c r="AJ220" s="40"/>
      <c r="AK220" s="40"/>
      <c r="AL220" s="40"/>
      <c r="AM220" s="40"/>
      <c r="AN220" s="40"/>
      <c r="AO220" s="40"/>
      <c r="AP220" s="40"/>
      <c r="AQ220" s="40"/>
    </row>
    <row r="221" spans="1:43" x14ac:dyDescent="0.3">
      <c r="A221" s="72"/>
      <c r="B221" s="73"/>
      <c r="C221" s="113"/>
      <c r="D221" s="75"/>
      <c r="E221" s="76"/>
      <c r="F221" s="66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  <c r="AH221" s="40"/>
      <c r="AI221" s="40"/>
      <c r="AJ221" s="40"/>
      <c r="AK221" s="40"/>
      <c r="AL221" s="40"/>
      <c r="AM221" s="40"/>
      <c r="AN221" s="40"/>
      <c r="AO221" s="40"/>
      <c r="AP221" s="40"/>
      <c r="AQ221" s="40"/>
    </row>
    <row r="222" spans="1:43" ht="30" x14ac:dyDescent="0.3">
      <c r="A222" s="72" t="s">
        <v>167</v>
      </c>
      <c r="B222" s="73" t="s">
        <v>164</v>
      </c>
      <c r="C222" s="113" t="s">
        <v>9</v>
      </c>
      <c r="D222" s="75">
        <v>3</v>
      </c>
      <c r="E222" s="76"/>
      <c r="F222" s="66">
        <f>E222*D222</f>
        <v>0</v>
      </c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  <c r="AJ222" s="40"/>
      <c r="AK222" s="40"/>
      <c r="AL222" s="40"/>
      <c r="AM222" s="40"/>
      <c r="AN222" s="40"/>
      <c r="AO222" s="40"/>
      <c r="AP222" s="40"/>
      <c r="AQ222" s="40"/>
    </row>
    <row r="223" spans="1:43" x14ac:dyDescent="0.3">
      <c r="A223" s="72"/>
      <c r="B223" s="73"/>
      <c r="C223" s="113"/>
      <c r="D223" s="75"/>
      <c r="E223" s="76"/>
      <c r="F223" s="66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  <c r="AJ223" s="40"/>
      <c r="AK223" s="40"/>
      <c r="AL223" s="40"/>
      <c r="AM223" s="40"/>
      <c r="AN223" s="40"/>
      <c r="AO223" s="40"/>
      <c r="AP223" s="40"/>
      <c r="AQ223" s="40"/>
    </row>
    <row r="224" spans="1:43" ht="30" x14ac:dyDescent="0.3">
      <c r="A224" s="72" t="s">
        <v>168</v>
      </c>
      <c r="B224" s="73" t="s">
        <v>165</v>
      </c>
      <c r="C224" s="113" t="s">
        <v>9</v>
      </c>
      <c r="D224" s="75">
        <v>4</v>
      </c>
      <c r="E224" s="76"/>
      <c r="F224" s="66">
        <f>E224*D224</f>
        <v>0</v>
      </c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40"/>
      <c r="AO224" s="40"/>
      <c r="AP224" s="40"/>
      <c r="AQ224" s="40"/>
    </row>
    <row r="225" spans="1:43" x14ac:dyDescent="0.3">
      <c r="A225" s="72"/>
      <c r="B225" s="73"/>
      <c r="C225" s="73"/>
      <c r="D225" s="73"/>
      <c r="E225" s="73"/>
      <c r="F225" s="73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40"/>
      <c r="AO225" s="40"/>
      <c r="AP225" s="40"/>
      <c r="AQ225" s="40"/>
    </row>
    <row r="226" spans="1:43" ht="30" x14ac:dyDescent="0.3">
      <c r="A226" s="72" t="s">
        <v>169</v>
      </c>
      <c r="B226" s="73" t="s">
        <v>166</v>
      </c>
      <c r="C226" s="113" t="s">
        <v>9</v>
      </c>
      <c r="D226" s="75">
        <v>2</v>
      </c>
      <c r="E226" s="76"/>
      <c r="F226" s="66">
        <f>E226*D226</f>
        <v>0</v>
      </c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40"/>
      <c r="AO226" s="40"/>
      <c r="AP226" s="40"/>
      <c r="AQ226" s="40"/>
    </row>
    <row r="227" spans="1:43" x14ac:dyDescent="0.3">
      <c r="A227" s="72"/>
      <c r="B227" s="73"/>
      <c r="C227" s="73"/>
      <c r="D227" s="73"/>
      <c r="E227" s="73"/>
      <c r="F227" s="73"/>
    </row>
    <row r="228" spans="1:43" ht="30" x14ac:dyDescent="0.3">
      <c r="A228" s="72" t="s">
        <v>170</v>
      </c>
      <c r="B228" s="73" t="s">
        <v>39</v>
      </c>
      <c r="C228" s="113">
        <v>0.05</v>
      </c>
      <c r="D228" s="75"/>
      <c r="E228" s="76"/>
      <c r="F228" s="66">
        <f>SUM(F216:F226)*C228</f>
        <v>0</v>
      </c>
    </row>
    <row r="229" spans="1:43" x14ac:dyDescent="0.3">
      <c r="A229" s="72"/>
      <c r="B229" s="73"/>
      <c r="C229" s="113"/>
      <c r="D229" s="75"/>
      <c r="E229" s="76"/>
      <c r="F229" s="66"/>
    </row>
    <row r="230" spans="1:43" ht="15.6" thickBot="1" x14ac:dyDescent="0.35">
      <c r="A230" s="114" t="s">
        <v>34</v>
      </c>
      <c r="B230" s="115" t="s">
        <v>65</v>
      </c>
      <c r="C230" s="118"/>
      <c r="D230" s="119"/>
      <c r="E230" s="120"/>
      <c r="F230" s="128">
        <f>SUM(F216:F228)</f>
        <v>0</v>
      </c>
    </row>
    <row r="231" spans="1:43" ht="15.6" thickBot="1" x14ac:dyDescent="0.35">
      <c r="A231" s="72"/>
      <c r="B231" s="73"/>
      <c r="C231" s="113"/>
      <c r="D231" s="75"/>
      <c r="E231" s="76"/>
      <c r="F231" s="66"/>
    </row>
    <row r="232" spans="1:43" x14ac:dyDescent="0.3">
      <c r="A232" s="95" t="s">
        <v>35</v>
      </c>
      <c r="B232" s="96" t="s">
        <v>66</v>
      </c>
      <c r="C232" s="97"/>
      <c r="D232" s="98"/>
      <c r="E232" s="99"/>
      <c r="F232" s="100"/>
    </row>
    <row r="233" spans="1:43" x14ac:dyDescent="0.3">
      <c r="A233" s="72"/>
      <c r="B233" s="73"/>
      <c r="C233" s="113"/>
      <c r="D233" s="75"/>
      <c r="E233" s="76"/>
      <c r="F233" s="66"/>
    </row>
    <row r="234" spans="1:43" ht="30" x14ac:dyDescent="0.3">
      <c r="A234" s="72" t="s">
        <v>171</v>
      </c>
      <c r="B234" s="73" t="s">
        <v>172</v>
      </c>
      <c r="C234" s="113" t="s">
        <v>12</v>
      </c>
      <c r="D234" s="75">
        <v>2201</v>
      </c>
      <c r="E234" s="76"/>
      <c r="F234" s="66">
        <f>E234*D234</f>
        <v>0</v>
      </c>
    </row>
    <row r="235" spans="1:43" x14ac:dyDescent="0.3">
      <c r="A235" s="72"/>
      <c r="B235" s="73"/>
      <c r="C235" s="113"/>
      <c r="D235" s="75"/>
      <c r="E235" s="76"/>
      <c r="F235" s="66"/>
    </row>
    <row r="236" spans="1:43" ht="30" x14ac:dyDescent="0.3">
      <c r="A236" s="72" t="s">
        <v>175</v>
      </c>
      <c r="B236" s="73" t="s">
        <v>173</v>
      </c>
      <c r="C236" s="113" t="s">
        <v>12</v>
      </c>
      <c r="D236" s="75">
        <v>1627</v>
      </c>
      <c r="E236" s="76"/>
      <c r="F236" s="66">
        <f>E236*D236</f>
        <v>0</v>
      </c>
    </row>
    <row r="237" spans="1:43" x14ac:dyDescent="0.3">
      <c r="A237" s="72"/>
      <c r="B237" s="73"/>
      <c r="C237" s="113"/>
      <c r="D237" s="75"/>
      <c r="E237" s="76"/>
      <c r="F237" s="66"/>
    </row>
    <row r="238" spans="1:43" ht="30" x14ac:dyDescent="0.3">
      <c r="A238" s="72" t="s">
        <v>176</v>
      </c>
      <c r="B238" s="73" t="s">
        <v>174</v>
      </c>
      <c r="C238" s="113" t="s">
        <v>12</v>
      </c>
      <c r="D238" s="75">
        <v>41</v>
      </c>
      <c r="E238" s="76"/>
      <c r="F238" s="66">
        <f>E238*D238</f>
        <v>0</v>
      </c>
    </row>
    <row r="239" spans="1:43" x14ac:dyDescent="0.3">
      <c r="A239" s="72"/>
      <c r="B239" s="73"/>
      <c r="C239" s="113"/>
      <c r="D239" s="75"/>
      <c r="E239" s="76"/>
      <c r="F239" s="66"/>
    </row>
    <row r="240" spans="1:43" ht="33.75" customHeight="1" x14ac:dyDescent="0.3">
      <c r="A240" s="72" t="s">
        <v>180</v>
      </c>
      <c r="B240" s="73" t="s">
        <v>177</v>
      </c>
      <c r="C240" s="113" t="s">
        <v>10</v>
      </c>
      <c r="D240" s="75">
        <v>212</v>
      </c>
      <c r="E240" s="76"/>
      <c r="F240" s="66">
        <f t="shared" ref="F240:F250" si="4">E240*D240</f>
        <v>0</v>
      </c>
    </row>
    <row r="241" spans="1:6" x14ac:dyDescent="0.3">
      <c r="A241" s="72"/>
      <c r="B241" s="73"/>
      <c r="C241" s="113"/>
      <c r="D241" s="75"/>
      <c r="E241" s="76"/>
      <c r="F241" s="66"/>
    </row>
    <row r="242" spans="1:6" ht="45" x14ac:dyDescent="0.3">
      <c r="A242" s="72" t="s">
        <v>179</v>
      </c>
      <c r="B242" s="73" t="s">
        <v>178</v>
      </c>
      <c r="C242" s="113" t="s">
        <v>10</v>
      </c>
      <c r="D242" s="75">
        <v>6</v>
      </c>
      <c r="E242" s="76"/>
      <c r="F242" s="66">
        <f t="shared" si="4"/>
        <v>0</v>
      </c>
    </row>
    <row r="243" spans="1:6" x14ac:dyDescent="0.3">
      <c r="A243" s="72"/>
      <c r="B243" s="73"/>
      <c r="C243" s="113"/>
      <c r="D243" s="75"/>
      <c r="E243" s="76"/>
      <c r="F243" s="66"/>
    </row>
    <row r="244" spans="1:6" ht="45" x14ac:dyDescent="0.3">
      <c r="A244" s="72" t="s">
        <v>182</v>
      </c>
      <c r="B244" s="73" t="s">
        <v>181</v>
      </c>
      <c r="C244" s="113" t="s">
        <v>10</v>
      </c>
      <c r="D244" s="75">
        <v>6.5</v>
      </c>
      <c r="E244" s="76"/>
      <c r="F244" s="66">
        <f t="shared" si="4"/>
        <v>0</v>
      </c>
    </row>
    <row r="245" spans="1:6" x14ac:dyDescent="0.3">
      <c r="A245" s="72"/>
      <c r="B245" s="73"/>
      <c r="C245" s="113"/>
      <c r="D245" s="75"/>
      <c r="E245" s="76"/>
      <c r="F245" s="66"/>
    </row>
    <row r="246" spans="1:6" ht="45" x14ac:dyDescent="0.3">
      <c r="A246" s="72" t="s">
        <v>183</v>
      </c>
      <c r="B246" s="73" t="s">
        <v>185</v>
      </c>
      <c r="C246" s="113" t="s">
        <v>10</v>
      </c>
      <c r="D246" s="75">
        <v>21</v>
      </c>
      <c r="E246" s="76"/>
      <c r="F246" s="66">
        <f t="shared" si="4"/>
        <v>0</v>
      </c>
    </row>
    <row r="247" spans="1:6" x14ac:dyDescent="0.3">
      <c r="A247" s="72"/>
      <c r="B247" s="73"/>
      <c r="C247" s="113"/>
      <c r="D247" s="75"/>
      <c r="E247" s="76"/>
      <c r="F247" s="66"/>
    </row>
    <row r="248" spans="1:6" ht="30" x14ac:dyDescent="0.3">
      <c r="A248" s="72" t="s">
        <v>184</v>
      </c>
      <c r="B248" s="73" t="s">
        <v>186</v>
      </c>
      <c r="C248" s="113" t="s">
        <v>12</v>
      </c>
      <c r="D248" s="75">
        <v>451</v>
      </c>
      <c r="E248" s="76"/>
      <c r="F248" s="66">
        <f t="shared" si="4"/>
        <v>0</v>
      </c>
    </row>
    <row r="249" spans="1:6" x14ac:dyDescent="0.3">
      <c r="A249" s="72"/>
      <c r="B249" s="73"/>
      <c r="C249" s="113"/>
      <c r="D249" s="75"/>
      <c r="E249" s="76"/>
      <c r="F249" s="66"/>
    </row>
    <row r="250" spans="1:6" ht="30" x14ac:dyDescent="0.3">
      <c r="A250" s="72" t="s">
        <v>188</v>
      </c>
      <c r="B250" s="73" t="s">
        <v>187</v>
      </c>
      <c r="C250" s="113" t="s">
        <v>12</v>
      </c>
      <c r="D250" s="75">
        <v>758</v>
      </c>
      <c r="E250" s="76"/>
      <c r="F250" s="66">
        <f t="shared" si="4"/>
        <v>0</v>
      </c>
    </row>
    <row r="251" spans="1:6" x14ac:dyDescent="0.3">
      <c r="A251" s="72"/>
      <c r="B251" s="73"/>
      <c r="C251" s="113"/>
      <c r="D251" s="75"/>
      <c r="E251" s="76"/>
      <c r="F251" s="66"/>
    </row>
    <row r="252" spans="1:6" ht="30" x14ac:dyDescent="0.3">
      <c r="A252" s="72" t="s">
        <v>189</v>
      </c>
      <c r="B252" s="73" t="s">
        <v>39</v>
      </c>
      <c r="C252" s="113">
        <v>0.05</v>
      </c>
      <c r="D252" s="75"/>
      <c r="E252" s="76"/>
      <c r="F252" s="66">
        <f>SUM(F234:F251)*C252</f>
        <v>0</v>
      </c>
    </row>
    <row r="253" spans="1:6" x14ac:dyDescent="0.3">
      <c r="A253" s="72"/>
      <c r="B253" s="73"/>
      <c r="C253" s="113"/>
      <c r="D253" s="75"/>
      <c r="E253" s="76"/>
      <c r="F253" s="66"/>
    </row>
    <row r="254" spans="1:6" ht="15.6" thickBot="1" x14ac:dyDescent="0.35">
      <c r="A254" s="114" t="s">
        <v>34</v>
      </c>
      <c r="B254" s="115" t="s">
        <v>66</v>
      </c>
      <c r="C254" s="118"/>
      <c r="D254" s="119"/>
      <c r="E254" s="120"/>
      <c r="F254" s="128">
        <f>SUM(F232:F252)</f>
        <v>0</v>
      </c>
    </row>
    <row r="255" spans="1:6" ht="15.6" thickBot="1" x14ac:dyDescent="0.35"/>
    <row r="256" spans="1:6" ht="19.8" thickBot="1" x14ac:dyDescent="0.35">
      <c r="A256" s="89" t="s">
        <v>33</v>
      </c>
      <c r="B256" s="90" t="s">
        <v>64</v>
      </c>
      <c r="C256" s="58"/>
      <c r="D256" s="59"/>
      <c r="E256" s="60"/>
      <c r="F256" s="107">
        <f>F254+F230</f>
        <v>0</v>
      </c>
    </row>
    <row r="257" spans="1:6" ht="15.6" thickBot="1" x14ac:dyDescent="0.35"/>
    <row r="258" spans="1:6" ht="19.8" thickBot="1" x14ac:dyDescent="0.35">
      <c r="A258" s="89" t="s">
        <v>190</v>
      </c>
      <c r="B258" s="90" t="s">
        <v>191</v>
      </c>
      <c r="C258" s="58"/>
      <c r="D258" s="59"/>
      <c r="E258" s="60"/>
      <c r="F258" s="61"/>
    </row>
    <row r="259" spans="1:6" ht="15.6" thickBot="1" x14ac:dyDescent="0.35">
      <c r="A259" s="72"/>
      <c r="B259" s="73"/>
      <c r="C259" s="113"/>
      <c r="D259" s="75"/>
      <c r="E259" s="76"/>
      <c r="F259" s="66"/>
    </row>
    <row r="260" spans="1:6" x14ac:dyDescent="0.3">
      <c r="A260" s="95" t="s">
        <v>37</v>
      </c>
      <c r="B260" s="96" t="s">
        <v>192</v>
      </c>
      <c r="C260" s="97"/>
      <c r="D260" s="98"/>
      <c r="E260" s="99"/>
      <c r="F260" s="100"/>
    </row>
    <row r="261" spans="1:6" x14ac:dyDescent="0.3">
      <c r="A261" s="72"/>
      <c r="B261" s="73"/>
      <c r="C261" s="113"/>
      <c r="D261" s="75"/>
      <c r="E261" s="76"/>
      <c r="F261" s="66"/>
    </row>
    <row r="262" spans="1:6" ht="45" x14ac:dyDescent="0.3">
      <c r="A262" s="72" t="s">
        <v>195</v>
      </c>
      <c r="B262" s="73" t="s">
        <v>244</v>
      </c>
      <c r="C262" s="113" t="s">
        <v>193</v>
      </c>
      <c r="D262" s="75">
        <v>6570</v>
      </c>
      <c r="E262" s="76"/>
      <c r="F262" s="66">
        <f>E262*D262</f>
        <v>0</v>
      </c>
    </row>
    <row r="263" spans="1:6" x14ac:dyDescent="0.3">
      <c r="A263" s="72"/>
      <c r="B263" s="73"/>
      <c r="C263" s="113"/>
      <c r="D263" s="75"/>
      <c r="E263" s="76"/>
      <c r="F263" s="66"/>
    </row>
    <row r="264" spans="1:6" ht="30" x14ac:dyDescent="0.3">
      <c r="A264" s="72" t="s">
        <v>196</v>
      </c>
      <c r="B264" s="73" t="s">
        <v>39</v>
      </c>
      <c r="C264" s="113">
        <v>0.05</v>
      </c>
      <c r="D264" s="75"/>
      <c r="E264" s="76"/>
      <c r="F264" s="66">
        <f>SUM(F262:F262)*C264</f>
        <v>0</v>
      </c>
    </row>
    <row r="265" spans="1:6" x14ac:dyDescent="0.3">
      <c r="A265" s="72"/>
      <c r="B265" s="73"/>
      <c r="C265" s="113"/>
      <c r="D265" s="75"/>
      <c r="E265" s="76"/>
      <c r="F265" s="66"/>
    </row>
    <row r="266" spans="1:6" ht="15.6" thickBot="1" x14ac:dyDescent="0.35">
      <c r="A266" s="114" t="s">
        <v>37</v>
      </c>
      <c r="B266" s="115" t="s">
        <v>192</v>
      </c>
      <c r="C266" s="118"/>
      <c r="D266" s="119"/>
      <c r="E266" s="120"/>
      <c r="F266" s="128">
        <f>SUM(F262:F264)</f>
        <v>0</v>
      </c>
    </row>
    <row r="267" spans="1:6" ht="15.6" thickBot="1" x14ac:dyDescent="0.35">
      <c r="A267" s="91"/>
      <c r="B267" s="131"/>
      <c r="C267" s="81"/>
      <c r="D267" s="75"/>
      <c r="E267" s="78"/>
      <c r="F267" s="116"/>
    </row>
    <row r="268" spans="1:6" x14ac:dyDescent="0.3">
      <c r="A268" s="95" t="s">
        <v>38</v>
      </c>
      <c r="B268" s="96" t="s">
        <v>194</v>
      </c>
      <c r="C268" s="97"/>
      <c r="D268" s="98"/>
      <c r="E268" s="99"/>
      <c r="F268" s="100"/>
    </row>
    <row r="269" spans="1:6" x14ac:dyDescent="0.3">
      <c r="A269" s="91"/>
      <c r="B269" s="131"/>
      <c r="C269" s="81"/>
      <c r="D269" s="75"/>
      <c r="E269" s="78"/>
      <c r="F269" s="116"/>
    </row>
    <row r="270" spans="1:6" ht="30" x14ac:dyDescent="0.3">
      <c r="A270" s="72" t="s">
        <v>197</v>
      </c>
      <c r="B270" s="73" t="s">
        <v>243</v>
      </c>
      <c r="C270" s="113" t="s">
        <v>11</v>
      </c>
      <c r="D270" s="75">
        <v>69</v>
      </c>
      <c r="E270" s="76"/>
      <c r="F270" s="66">
        <f>E270*D270</f>
        <v>0</v>
      </c>
    </row>
    <row r="271" spans="1:6" x14ac:dyDescent="0.3">
      <c r="A271" s="72"/>
      <c r="B271" s="73"/>
      <c r="C271" s="113"/>
      <c r="D271" s="75"/>
      <c r="E271" s="76"/>
      <c r="F271" s="66"/>
    </row>
    <row r="272" spans="1:6" ht="30" x14ac:dyDescent="0.3">
      <c r="A272" s="72" t="s">
        <v>198</v>
      </c>
      <c r="B272" s="73" t="s">
        <v>39</v>
      </c>
      <c r="C272" s="113">
        <v>0.05</v>
      </c>
      <c r="D272" s="75"/>
      <c r="E272" s="76"/>
      <c r="F272" s="66">
        <f>SUM(F270:F270)*C272</f>
        <v>0</v>
      </c>
    </row>
    <row r="273" spans="1:6" x14ac:dyDescent="0.3">
      <c r="A273" s="72"/>
      <c r="B273" s="73"/>
      <c r="C273" s="113"/>
      <c r="D273" s="75"/>
      <c r="E273" s="76"/>
      <c r="F273" s="66"/>
    </row>
    <row r="274" spans="1:6" ht="15.6" thickBot="1" x14ac:dyDescent="0.35">
      <c r="A274" s="114" t="s">
        <v>38</v>
      </c>
      <c r="B274" s="115" t="s">
        <v>194</v>
      </c>
      <c r="C274" s="118"/>
      <c r="D274" s="119"/>
      <c r="E274" s="120"/>
      <c r="F274" s="128">
        <f>SUM(F270:F272)</f>
        <v>0</v>
      </c>
    </row>
    <row r="275" spans="1:6" ht="15.6" thickBot="1" x14ac:dyDescent="0.35"/>
    <row r="276" spans="1:6" ht="19.8" thickBot="1" x14ac:dyDescent="0.35">
      <c r="A276" s="89" t="s">
        <v>190</v>
      </c>
      <c r="B276" s="90" t="s">
        <v>191</v>
      </c>
      <c r="C276" s="58"/>
      <c r="D276" s="59"/>
      <c r="E276" s="60"/>
      <c r="F276" s="107">
        <f>F274+F266</f>
        <v>0</v>
      </c>
    </row>
    <row r="277" spans="1:6" ht="15.6" thickBot="1" x14ac:dyDescent="0.35"/>
    <row r="278" spans="1:6" ht="19.8" thickBot="1" x14ac:dyDescent="0.35">
      <c r="A278" s="89" t="s">
        <v>199</v>
      </c>
      <c r="B278" s="90" t="s">
        <v>200</v>
      </c>
      <c r="C278" s="58"/>
      <c r="D278" s="59"/>
      <c r="E278" s="60"/>
      <c r="F278" s="61"/>
    </row>
    <row r="279" spans="1:6" ht="15.6" thickBot="1" x14ac:dyDescent="0.35">
      <c r="A279" s="72"/>
      <c r="B279" s="73"/>
      <c r="C279" s="113"/>
      <c r="D279" s="75"/>
      <c r="E279" s="76"/>
      <c r="F279" s="66"/>
    </row>
    <row r="280" spans="1:6" x14ac:dyDescent="0.3">
      <c r="A280" s="95" t="s">
        <v>67</v>
      </c>
      <c r="B280" s="96" t="s">
        <v>206</v>
      </c>
      <c r="C280" s="97"/>
      <c r="D280" s="98"/>
      <c r="E280" s="99"/>
      <c r="F280" s="100"/>
    </row>
    <row r="281" spans="1:6" x14ac:dyDescent="0.3">
      <c r="A281" s="72"/>
      <c r="B281" s="73"/>
      <c r="C281" s="113"/>
      <c r="D281" s="75"/>
      <c r="E281" s="76"/>
      <c r="F281" s="66"/>
    </row>
    <row r="282" spans="1:6" x14ac:dyDescent="0.3">
      <c r="A282" s="72" t="s">
        <v>201</v>
      </c>
      <c r="B282" s="73" t="s">
        <v>242</v>
      </c>
      <c r="C282" s="113" t="s">
        <v>202</v>
      </c>
      <c r="D282" s="75">
        <v>140</v>
      </c>
      <c r="E282" s="76"/>
      <c r="F282" s="66">
        <f>E282*D282</f>
        <v>0</v>
      </c>
    </row>
    <row r="283" spans="1:6" x14ac:dyDescent="0.3">
      <c r="A283" s="72"/>
      <c r="B283" s="73"/>
      <c r="C283" s="113"/>
      <c r="D283" s="75"/>
      <c r="E283" s="76"/>
      <c r="F283" s="66"/>
    </row>
    <row r="284" spans="1:6" x14ac:dyDescent="0.3">
      <c r="A284" s="72" t="s">
        <v>203</v>
      </c>
      <c r="B284" s="73" t="s">
        <v>235</v>
      </c>
      <c r="C284" s="113" t="s">
        <v>202</v>
      </c>
      <c r="D284" s="75">
        <v>50</v>
      </c>
      <c r="E284" s="76"/>
      <c r="F284" s="66">
        <f>E284*D284</f>
        <v>0</v>
      </c>
    </row>
    <row r="285" spans="1:6" x14ac:dyDescent="0.3">
      <c r="A285" s="72"/>
      <c r="B285" s="73"/>
      <c r="C285" s="113"/>
      <c r="D285" s="75"/>
      <c r="E285" s="76"/>
      <c r="F285" s="66"/>
    </row>
    <row r="286" spans="1:6" x14ac:dyDescent="0.3">
      <c r="A286" s="72" t="s">
        <v>204</v>
      </c>
      <c r="B286" s="73" t="s">
        <v>238</v>
      </c>
      <c r="C286" s="113" t="s">
        <v>202</v>
      </c>
      <c r="D286" s="75">
        <v>30</v>
      </c>
      <c r="E286" s="76"/>
      <c r="F286" s="66">
        <f>E286*D286</f>
        <v>0</v>
      </c>
    </row>
    <row r="287" spans="1:6" x14ac:dyDescent="0.3">
      <c r="A287" s="72"/>
      <c r="B287" s="73"/>
      <c r="C287" s="113"/>
      <c r="D287" s="75"/>
      <c r="E287" s="76"/>
      <c r="F287" s="66"/>
    </row>
    <row r="288" spans="1:6" ht="30" x14ac:dyDescent="0.3">
      <c r="A288" s="72" t="s">
        <v>236</v>
      </c>
      <c r="B288" s="73" t="s">
        <v>241</v>
      </c>
      <c r="C288" s="113" t="s">
        <v>205</v>
      </c>
      <c r="D288" s="75">
        <v>1</v>
      </c>
      <c r="E288" s="76"/>
      <c r="F288" s="66">
        <f>E288*D288</f>
        <v>0</v>
      </c>
    </row>
    <row r="289" spans="1:6" x14ac:dyDescent="0.3">
      <c r="A289" s="72"/>
      <c r="B289" s="73"/>
      <c r="C289" s="113"/>
      <c r="D289" s="75"/>
      <c r="E289" s="76"/>
      <c r="F289" s="66"/>
    </row>
    <row r="290" spans="1:6" ht="30" x14ac:dyDescent="0.3">
      <c r="A290" s="72" t="s">
        <v>237</v>
      </c>
      <c r="B290" s="73" t="s">
        <v>261</v>
      </c>
      <c r="C290" s="113" t="s">
        <v>205</v>
      </c>
      <c r="D290" s="75">
        <v>1</v>
      </c>
      <c r="E290" s="76"/>
      <c r="F290" s="66">
        <f>E290*D290</f>
        <v>0</v>
      </c>
    </row>
    <row r="291" spans="1:6" x14ac:dyDescent="0.3">
      <c r="A291" s="72"/>
      <c r="B291" s="73"/>
      <c r="C291" s="113"/>
      <c r="D291" s="75"/>
      <c r="E291" s="76"/>
      <c r="F291" s="66"/>
    </row>
    <row r="292" spans="1:6" ht="30" x14ac:dyDescent="0.3">
      <c r="A292" s="72" t="s">
        <v>239</v>
      </c>
      <c r="B292" s="73" t="s">
        <v>39</v>
      </c>
      <c r="C292" s="113">
        <v>0.05</v>
      </c>
      <c r="D292" s="75"/>
      <c r="E292" s="76"/>
      <c r="F292" s="66">
        <f>SUM(F282:F290)*C292</f>
        <v>0</v>
      </c>
    </row>
    <row r="293" spans="1:6" x14ac:dyDescent="0.3">
      <c r="A293" s="72"/>
      <c r="B293" s="73"/>
      <c r="C293" s="113"/>
      <c r="D293" s="75"/>
      <c r="E293" s="76"/>
      <c r="F293" s="66"/>
    </row>
    <row r="294" spans="1:6" ht="15.6" thickBot="1" x14ac:dyDescent="0.35">
      <c r="A294" s="114" t="s">
        <v>67</v>
      </c>
      <c r="B294" s="115" t="s">
        <v>206</v>
      </c>
      <c r="C294" s="118"/>
      <c r="D294" s="119"/>
      <c r="E294" s="120"/>
      <c r="F294" s="128">
        <f>SUM(F282:F292)</f>
        <v>0</v>
      </c>
    </row>
    <row r="295" spans="1:6" ht="15.6" thickBot="1" x14ac:dyDescent="0.35"/>
    <row r="296" spans="1:6" ht="19.8" thickBot="1" x14ac:dyDescent="0.35">
      <c r="A296" s="89" t="s">
        <v>199</v>
      </c>
      <c r="B296" s="90" t="s">
        <v>200</v>
      </c>
      <c r="C296" s="58"/>
      <c r="D296" s="59"/>
      <c r="E296" s="60"/>
      <c r="F296" s="107">
        <f>F294</f>
        <v>0</v>
      </c>
    </row>
  </sheetData>
  <mergeCells count="3">
    <mergeCell ref="A1:F2"/>
    <mergeCell ref="A3:B3"/>
    <mergeCell ref="A4:F4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7" firstPageNumber="3" fitToHeight="0" orientation="portrait" useFirstPageNumber="1" r:id="rId1"/>
  <headerFooter>
    <oddFooter>&amp;CPrometne površine
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view="pageBreakPreview" topLeftCell="A9" zoomScale="130" zoomScaleNormal="100" zoomScaleSheetLayoutView="130" workbookViewId="0">
      <selection activeCell="F86" sqref="F86"/>
    </sheetView>
  </sheetViews>
  <sheetFormatPr defaultRowHeight="14.4" x14ac:dyDescent="0.3"/>
  <cols>
    <col min="1" max="1" width="2.33203125" bestFit="1" customWidth="1"/>
    <col min="2" max="2" width="41.21875" customWidth="1"/>
    <col min="4" max="4" width="10.77734375" customWidth="1"/>
    <col min="5" max="5" width="9.6640625" bestFit="1" customWidth="1"/>
    <col min="6" max="6" width="14.21875" bestFit="1" customWidth="1"/>
  </cols>
  <sheetData>
    <row r="1" spans="1:6" x14ac:dyDescent="0.3">
      <c r="A1" s="255"/>
      <c r="B1" s="259" t="s">
        <v>331</v>
      </c>
      <c r="C1" s="258"/>
      <c r="D1" s="258"/>
      <c r="E1" s="257"/>
      <c r="F1" s="256"/>
    </row>
    <row r="2" spans="1:6" ht="15.6" x14ac:dyDescent="0.3">
      <c r="A2" s="255"/>
      <c r="B2" s="254" t="s">
        <v>330</v>
      </c>
      <c r="C2" s="246"/>
      <c r="D2" s="246"/>
      <c r="E2" s="253"/>
      <c r="F2" s="244"/>
    </row>
    <row r="3" spans="1:6" x14ac:dyDescent="0.3">
      <c r="A3" s="248"/>
      <c r="B3" s="252" t="s">
        <v>329</v>
      </c>
      <c r="C3" s="251"/>
      <c r="D3" s="251"/>
      <c r="E3" s="250"/>
      <c r="F3" s="249"/>
    </row>
    <row r="4" spans="1:6" x14ac:dyDescent="0.3">
      <c r="A4" s="248"/>
      <c r="B4" s="252" t="s">
        <v>328</v>
      </c>
      <c r="C4" s="251"/>
      <c r="D4" s="251"/>
      <c r="E4" s="250"/>
      <c r="F4" s="249"/>
    </row>
    <row r="5" spans="1:6" ht="17.399999999999999" x14ac:dyDescent="0.3">
      <c r="A5" s="248"/>
      <c r="B5" s="247" t="s">
        <v>327</v>
      </c>
      <c r="C5" s="246"/>
      <c r="D5" s="208"/>
      <c r="E5" s="245"/>
      <c r="F5" s="244"/>
    </row>
    <row r="6" spans="1:6" ht="27" thickBot="1" x14ac:dyDescent="0.35">
      <c r="A6" s="243"/>
      <c r="B6" s="242" t="s">
        <v>326</v>
      </c>
      <c r="C6" s="242" t="s">
        <v>325</v>
      </c>
      <c r="D6" s="242" t="s">
        <v>4</v>
      </c>
      <c r="E6" s="241" t="s">
        <v>324</v>
      </c>
      <c r="F6" s="240" t="s">
        <v>323</v>
      </c>
    </row>
    <row r="7" spans="1:6" ht="15" thickTop="1" x14ac:dyDescent="0.3">
      <c r="A7" s="239"/>
      <c r="B7" s="238" t="s">
        <v>322</v>
      </c>
      <c r="C7" s="237"/>
      <c r="D7" s="237"/>
      <c r="E7" s="236"/>
      <c r="F7" s="236"/>
    </row>
    <row r="8" spans="1:6" ht="52.8" x14ac:dyDescent="0.3">
      <c r="A8" s="201">
        <v>1</v>
      </c>
      <c r="B8" s="200" t="s">
        <v>321</v>
      </c>
      <c r="C8" s="235">
        <v>20</v>
      </c>
      <c r="D8" s="234" t="s">
        <v>9</v>
      </c>
      <c r="E8" s="194"/>
      <c r="F8" s="198">
        <f>C8*E8</f>
        <v>0</v>
      </c>
    </row>
    <row r="9" spans="1:6" ht="105.6" x14ac:dyDescent="0.3">
      <c r="A9" s="233">
        <v>2</v>
      </c>
      <c r="B9" s="228" t="s">
        <v>320</v>
      </c>
      <c r="C9" s="176"/>
      <c r="D9" s="232"/>
      <c r="E9" s="231"/>
      <c r="F9" s="230"/>
    </row>
    <row r="10" spans="1:6" x14ac:dyDescent="0.3">
      <c r="A10" s="229"/>
      <c r="B10" s="228" t="s">
        <v>317</v>
      </c>
      <c r="C10" s="195">
        <v>20</v>
      </c>
      <c r="D10" s="195" t="s">
        <v>288</v>
      </c>
      <c r="E10" s="227"/>
      <c r="F10" s="198">
        <f>C10*E10</f>
        <v>0</v>
      </c>
    </row>
    <row r="11" spans="1:6" ht="105.6" x14ac:dyDescent="0.3">
      <c r="A11" s="233">
        <v>3</v>
      </c>
      <c r="B11" s="228" t="s">
        <v>319</v>
      </c>
      <c r="C11" s="176"/>
      <c r="D11" s="232"/>
      <c r="E11" s="231"/>
      <c r="F11" s="230"/>
    </row>
    <row r="12" spans="1:6" x14ac:dyDescent="0.3">
      <c r="A12" s="229"/>
      <c r="B12" s="228" t="s">
        <v>318</v>
      </c>
      <c r="C12" s="195">
        <v>110</v>
      </c>
      <c r="D12" s="195" t="s">
        <v>288</v>
      </c>
      <c r="E12" s="227"/>
      <c r="F12" s="198">
        <f>C12*E12</f>
        <v>0</v>
      </c>
    </row>
    <row r="13" spans="1:6" x14ac:dyDescent="0.3">
      <c r="A13" s="229"/>
      <c r="B13" s="228" t="s">
        <v>317</v>
      </c>
      <c r="C13" s="195">
        <v>90</v>
      </c>
      <c r="D13" s="195" t="s">
        <v>288</v>
      </c>
      <c r="E13" s="227"/>
      <c r="F13" s="198">
        <f>C13*E13</f>
        <v>0</v>
      </c>
    </row>
    <row r="14" spans="1:6" x14ac:dyDescent="0.3">
      <c r="A14" s="229"/>
      <c r="B14" s="228" t="s">
        <v>316</v>
      </c>
      <c r="C14" s="195">
        <v>520</v>
      </c>
      <c r="D14" s="195" t="s">
        <v>288</v>
      </c>
      <c r="E14" s="227"/>
      <c r="F14" s="198">
        <f>C14*E14</f>
        <v>0</v>
      </c>
    </row>
    <row r="15" spans="1:6" ht="52.8" x14ac:dyDescent="0.3">
      <c r="A15" s="224">
        <v>4</v>
      </c>
      <c r="B15" s="200" t="s">
        <v>315</v>
      </c>
      <c r="C15" s="226">
        <v>25</v>
      </c>
      <c r="D15" s="223" t="s">
        <v>9</v>
      </c>
      <c r="E15" s="225"/>
      <c r="F15" s="198">
        <f>C15*E15</f>
        <v>0</v>
      </c>
    </row>
    <row r="16" spans="1:6" ht="52.8" x14ac:dyDescent="0.3">
      <c r="A16" s="224">
        <v>5</v>
      </c>
      <c r="B16" s="200" t="s">
        <v>314</v>
      </c>
      <c r="C16" s="223">
        <v>25</v>
      </c>
      <c r="D16" s="223" t="s">
        <v>11</v>
      </c>
      <c r="E16" s="222"/>
      <c r="F16" s="198">
        <f>C16*E16</f>
        <v>0</v>
      </c>
    </row>
    <row r="17" spans="1:6" ht="26.4" x14ac:dyDescent="0.3">
      <c r="A17" s="224">
        <v>6</v>
      </c>
      <c r="B17" s="200" t="s">
        <v>313</v>
      </c>
      <c r="C17" s="223">
        <v>1</v>
      </c>
      <c r="D17" s="223" t="s">
        <v>205</v>
      </c>
      <c r="E17" s="222"/>
      <c r="F17" s="198">
        <f>C17*E17</f>
        <v>0</v>
      </c>
    </row>
    <row r="18" spans="1:6" x14ac:dyDescent="0.3">
      <c r="A18" s="224">
        <v>7</v>
      </c>
      <c r="B18" s="200" t="s">
        <v>312</v>
      </c>
      <c r="C18" s="223">
        <v>5</v>
      </c>
      <c r="D18" s="223" t="s">
        <v>10</v>
      </c>
      <c r="E18" s="222"/>
      <c r="F18" s="198">
        <f>C18*E18</f>
        <v>0</v>
      </c>
    </row>
    <row r="19" spans="1:6" x14ac:dyDescent="0.3">
      <c r="A19" s="224">
        <v>8</v>
      </c>
      <c r="B19" s="200" t="s">
        <v>311</v>
      </c>
      <c r="C19" s="223">
        <v>5</v>
      </c>
      <c r="D19" s="223" t="s">
        <v>10</v>
      </c>
      <c r="E19" s="222"/>
      <c r="F19" s="198">
        <f>C19*E19</f>
        <v>0</v>
      </c>
    </row>
    <row r="20" spans="1:6" x14ac:dyDescent="0.3">
      <c r="A20" s="224">
        <v>9</v>
      </c>
      <c r="B20" s="200" t="s">
        <v>310</v>
      </c>
      <c r="C20" s="223">
        <v>3</v>
      </c>
      <c r="D20" s="223" t="s">
        <v>9</v>
      </c>
      <c r="E20" s="222"/>
      <c r="F20" s="198">
        <f>C20*E20</f>
        <v>0</v>
      </c>
    </row>
    <row r="21" spans="1:6" ht="39.6" x14ac:dyDescent="0.3">
      <c r="A21" s="224">
        <v>10</v>
      </c>
      <c r="B21" s="200" t="s">
        <v>309</v>
      </c>
      <c r="C21" s="223">
        <v>3</v>
      </c>
      <c r="D21" s="223" t="s">
        <v>9</v>
      </c>
      <c r="E21" s="222"/>
      <c r="F21" s="198">
        <f>C21*E21</f>
        <v>0</v>
      </c>
    </row>
    <row r="22" spans="1:6" x14ac:dyDescent="0.3">
      <c r="A22" s="224">
        <v>11</v>
      </c>
      <c r="B22" s="200" t="s">
        <v>308</v>
      </c>
      <c r="C22" s="223">
        <v>1</v>
      </c>
      <c r="D22" s="223" t="s">
        <v>205</v>
      </c>
      <c r="E22" s="222"/>
      <c r="F22" s="198">
        <f>C22*E22</f>
        <v>0</v>
      </c>
    </row>
    <row r="23" spans="1:6" ht="39.6" x14ac:dyDescent="0.3">
      <c r="A23" s="224">
        <v>12</v>
      </c>
      <c r="B23" s="200" t="s">
        <v>307</v>
      </c>
      <c r="C23" s="223">
        <v>30</v>
      </c>
      <c r="D23" s="223" t="s">
        <v>11</v>
      </c>
      <c r="E23" s="222"/>
      <c r="F23" s="198">
        <f>C23*E23</f>
        <v>0</v>
      </c>
    </row>
    <row r="24" spans="1:6" x14ac:dyDescent="0.3">
      <c r="A24" s="202"/>
      <c r="B24" s="177"/>
      <c r="C24" s="176"/>
      <c r="D24" s="176"/>
      <c r="E24" s="218" t="s">
        <v>273</v>
      </c>
      <c r="F24" s="186">
        <f>SUM(F8:F23)</f>
        <v>0</v>
      </c>
    </row>
    <row r="25" spans="1:6" x14ac:dyDescent="0.3">
      <c r="A25" s="202"/>
      <c r="B25" s="177"/>
      <c r="C25" s="176"/>
      <c r="D25" s="176"/>
      <c r="E25" s="218"/>
      <c r="F25" s="186"/>
    </row>
    <row r="26" spans="1:6" x14ac:dyDescent="0.3">
      <c r="A26" s="202"/>
      <c r="B26" s="177"/>
      <c r="C26" s="176"/>
      <c r="D26" s="176"/>
      <c r="E26" s="218"/>
      <c r="F26" s="186"/>
    </row>
    <row r="27" spans="1:6" x14ac:dyDescent="0.3">
      <c r="A27" s="202"/>
      <c r="B27" s="196" t="s">
        <v>306</v>
      </c>
      <c r="C27" s="195"/>
      <c r="D27" s="195"/>
      <c r="E27" s="221"/>
      <c r="F27" s="221"/>
    </row>
    <row r="28" spans="1:6" ht="118.8" x14ac:dyDescent="0.3">
      <c r="A28" s="193">
        <v>13</v>
      </c>
      <c r="B28" s="220" t="s">
        <v>305</v>
      </c>
      <c r="C28" s="219">
        <v>8</v>
      </c>
      <c r="D28" s="191" t="s">
        <v>9</v>
      </c>
      <c r="E28" s="189"/>
      <c r="F28" s="189">
        <f>C28*E28</f>
        <v>0</v>
      </c>
    </row>
    <row r="29" spans="1:6" ht="118.8" x14ac:dyDescent="0.3">
      <c r="A29" s="193">
        <v>14</v>
      </c>
      <c r="B29" s="220" t="s">
        <v>304</v>
      </c>
      <c r="C29" s="219">
        <v>8</v>
      </c>
      <c r="D29" s="191" t="s">
        <v>9</v>
      </c>
      <c r="E29" s="189"/>
      <c r="F29" s="189">
        <f>C29*E29</f>
        <v>0</v>
      </c>
    </row>
    <row r="30" spans="1:6" ht="118.8" x14ac:dyDescent="0.3">
      <c r="A30" s="193">
        <v>15</v>
      </c>
      <c r="B30" s="220" t="s">
        <v>303</v>
      </c>
      <c r="C30" s="219">
        <v>4</v>
      </c>
      <c r="D30" s="191" t="s">
        <v>9</v>
      </c>
      <c r="E30" s="189"/>
      <c r="F30" s="189">
        <f>C30*E30</f>
        <v>0</v>
      </c>
    </row>
    <row r="31" spans="1:6" x14ac:dyDescent="0.3">
      <c r="A31" s="202"/>
      <c r="B31" s="177"/>
      <c r="C31" s="176"/>
      <c r="D31" s="176"/>
      <c r="E31" s="218" t="s">
        <v>273</v>
      </c>
      <c r="F31" s="186">
        <f>SUM(F28:F30)</f>
        <v>0</v>
      </c>
    </row>
    <row r="32" spans="1:6" x14ac:dyDescent="0.3">
      <c r="A32" s="202"/>
      <c r="B32" s="177"/>
      <c r="C32" s="176"/>
      <c r="D32" s="176"/>
      <c r="E32" s="218"/>
      <c r="F32" s="186"/>
    </row>
    <row r="33" spans="1:6" x14ac:dyDescent="0.3">
      <c r="A33" s="202"/>
      <c r="B33" s="177"/>
      <c r="C33" s="176"/>
      <c r="D33" s="176"/>
      <c r="E33" s="218"/>
      <c r="F33" s="186"/>
    </row>
    <row r="34" spans="1:6" x14ac:dyDescent="0.3">
      <c r="A34" s="202"/>
      <c r="B34" s="177"/>
      <c r="C34" s="176"/>
      <c r="D34" s="176"/>
      <c r="E34" s="218"/>
      <c r="F34" s="186"/>
    </row>
    <row r="35" spans="1:6" x14ac:dyDescent="0.3">
      <c r="A35" s="202"/>
      <c r="B35" s="177"/>
      <c r="C35" s="176"/>
      <c r="D35" s="176"/>
      <c r="E35" s="218"/>
      <c r="F35" s="186"/>
    </row>
    <row r="36" spans="1:6" x14ac:dyDescent="0.3">
      <c r="A36" s="217"/>
      <c r="B36" s="216" t="s">
        <v>302</v>
      </c>
      <c r="C36" s="215"/>
      <c r="D36" s="215"/>
      <c r="E36" s="214"/>
      <c r="F36" s="214"/>
    </row>
    <row r="37" spans="1:6" x14ac:dyDescent="0.3">
      <c r="A37" s="213">
        <v>16</v>
      </c>
      <c r="B37" s="212" t="s">
        <v>301</v>
      </c>
      <c r="C37" s="191">
        <v>1</v>
      </c>
      <c r="D37" s="191" t="s">
        <v>205</v>
      </c>
      <c r="E37" s="211"/>
      <c r="F37" s="211">
        <f>C37*E37</f>
        <v>0</v>
      </c>
    </row>
    <row r="38" spans="1:6" x14ac:dyDescent="0.3">
      <c r="A38" s="210"/>
      <c r="B38" s="209"/>
      <c r="C38" s="208"/>
      <c r="D38" s="208"/>
      <c r="E38" s="207" t="s">
        <v>273</v>
      </c>
      <c r="F38" s="206">
        <f>SUM(F37:F37)</f>
        <v>0</v>
      </c>
    </row>
    <row r="39" spans="1:6" x14ac:dyDescent="0.3">
      <c r="A39" s="210"/>
      <c r="B39" s="209"/>
      <c r="C39" s="208"/>
      <c r="D39" s="208"/>
      <c r="E39" s="207"/>
      <c r="F39" s="206"/>
    </row>
    <row r="40" spans="1:6" x14ac:dyDescent="0.3">
      <c r="A40" s="210"/>
      <c r="B40" s="209"/>
      <c r="C40" s="208"/>
      <c r="D40" s="208"/>
      <c r="E40" s="207"/>
      <c r="F40" s="206"/>
    </row>
    <row r="41" spans="1:6" x14ac:dyDescent="0.3">
      <c r="A41" s="210"/>
      <c r="B41" s="209"/>
      <c r="C41" s="208"/>
      <c r="D41" s="208"/>
      <c r="E41" s="207"/>
      <c r="F41" s="206"/>
    </row>
    <row r="42" spans="1:6" x14ac:dyDescent="0.3">
      <c r="A42" s="210"/>
      <c r="B42" s="209"/>
      <c r="C42" s="208"/>
      <c r="D42" s="208"/>
      <c r="E42" s="207"/>
      <c r="F42" s="206"/>
    </row>
    <row r="43" spans="1:6" x14ac:dyDescent="0.3">
      <c r="A43" s="210"/>
      <c r="B43" s="209"/>
      <c r="C43" s="208"/>
      <c r="D43" s="208"/>
      <c r="E43" s="207"/>
      <c r="F43" s="206"/>
    </row>
    <row r="44" spans="1:6" x14ac:dyDescent="0.3">
      <c r="A44" s="210"/>
      <c r="B44" s="209"/>
      <c r="C44" s="208"/>
      <c r="D44" s="208"/>
      <c r="E44" s="207"/>
      <c r="F44" s="206"/>
    </row>
    <row r="45" spans="1:6" x14ac:dyDescent="0.3">
      <c r="A45" s="210"/>
      <c r="B45" s="209"/>
      <c r="C45" s="208"/>
      <c r="D45" s="208"/>
      <c r="E45" s="207"/>
      <c r="F45" s="206"/>
    </row>
    <row r="46" spans="1:6" x14ac:dyDescent="0.3">
      <c r="A46" s="202"/>
      <c r="B46" s="196" t="s">
        <v>300</v>
      </c>
      <c r="C46" s="195"/>
      <c r="D46" s="195"/>
      <c r="E46" s="205"/>
      <c r="F46" s="204"/>
    </row>
    <row r="47" spans="1:6" x14ac:dyDescent="0.3">
      <c r="A47" s="201">
        <v>17</v>
      </c>
      <c r="B47" s="200" t="s">
        <v>299</v>
      </c>
      <c r="C47" s="195">
        <v>720</v>
      </c>
      <c r="D47" s="195" t="s">
        <v>288</v>
      </c>
      <c r="E47" s="199"/>
      <c r="F47" s="198">
        <f>C47*E47</f>
        <v>0</v>
      </c>
    </row>
    <row r="48" spans="1:6" x14ac:dyDescent="0.3">
      <c r="A48" s="201">
        <v>18</v>
      </c>
      <c r="B48" s="200" t="s">
        <v>298</v>
      </c>
      <c r="C48" s="191">
        <v>595</v>
      </c>
      <c r="D48" s="195" t="s">
        <v>288</v>
      </c>
      <c r="E48" s="199"/>
      <c r="F48" s="198">
        <f>C48*E48</f>
        <v>0</v>
      </c>
    </row>
    <row r="49" spans="1:6" ht="26.4" x14ac:dyDescent="0.3">
      <c r="A49" s="193">
        <v>19</v>
      </c>
      <c r="B49" s="192" t="s">
        <v>297</v>
      </c>
      <c r="C49" s="191">
        <v>120</v>
      </c>
      <c r="D49" s="191" t="s">
        <v>288</v>
      </c>
      <c r="E49" s="190"/>
      <c r="F49" s="189">
        <f>C49*E49</f>
        <v>0</v>
      </c>
    </row>
    <row r="50" spans="1:6" x14ac:dyDescent="0.3">
      <c r="A50" s="202"/>
      <c r="B50" s="177"/>
      <c r="C50" s="176"/>
      <c r="D50" s="176"/>
      <c r="E50" s="203" t="s">
        <v>273</v>
      </c>
      <c r="F50" s="179">
        <f>SUM(F47:F49)</f>
        <v>0</v>
      </c>
    </row>
    <row r="51" spans="1:6" x14ac:dyDescent="0.3">
      <c r="A51" s="202"/>
      <c r="B51" s="177"/>
      <c r="C51" s="176"/>
      <c r="D51" s="176"/>
      <c r="E51" s="203"/>
      <c r="F51" s="179"/>
    </row>
    <row r="52" spans="1:6" x14ac:dyDescent="0.3">
      <c r="A52" s="202"/>
      <c r="B52" s="177"/>
      <c r="C52" s="176"/>
      <c r="D52" s="176"/>
      <c r="E52" s="203"/>
      <c r="F52" s="179"/>
    </row>
    <row r="53" spans="1:6" x14ac:dyDescent="0.3">
      <c r="A53" s="202"/>
      <c r="B53" s="177"/>
      <c r="C53" s="176"/>
      <c r="D53" s="176"/>
      <c r="E53" s="203"/>
      <c r="F53" s="179"/>
    </row>
    <row r="54" spans="1:6" x14ac:dyDescent="0.3">
      <c r="A54" s="202"/>
      <c r="B54" s="196" t="s">
        <v>296</v>
      </c>
      <c r="C54" s="195"/>
      <c r="D54" s="195"/>
      <c r="E54" s="194"/>
      <c r="F54" s="194"/>
    </row>
    <row r="55" spans="1:6" x14ac:dyDescent="0.3">
      <c r="A55" s="201">
        <v>20</v>
      </c>
      <c r="B55" s="200" t="s">
        <v>295</v>
      </c>
      <c r="C55" s="195">
        <v>21</v>
      </c>
      <c r="D55" s="195" t="s">
        <v>9</v>
      </c>
      <c r="E55" s="199"/>
      <c r="F55" s="198">
        <f>C55*E55</f>
        <v>0</v>
      </c>
    </row>
    <row r="56" spans="1:6" x14ac:dyDescent="0.3">
      <c r="A56" s="201">
        <v>21</v>
      </c>
      <c r="B56" s="200" t="s">
        <v>294</v>
      </c>
      <c r="C56" s="195">
        <v>20</v>
      </c>
      <c r="D56" s="195" t="s">
        <v>9</v>
      </c>
      <c r="E56" s="199"/>
      <c r="F56" s="198">
        <f>C56*E56</f>
        <v>0</v>
      </c>
    </row>
    <row r="57" spans="1:6" x14ac:dyDescent="0.3">
      <c r="A57" s="201">
        <v>22</v>
      </c>
      <c r="B57" s="200" t="s">
        <v>293</v>
      </c>
      <c r="C57" s="195">
        <v>42</v>
      </c>
      <c r="D57" s="195" t="s">
        <v>9</v>
      </c>
      <c r="E57" s="199"/>
      <c r="F57" s="198">
        <f>C57*E57</f>
        <v>0</v>
      </c>
    </row>
    <row r="58" spans="1:6" ht="26.4" x14ac:dyDescent="0.3">
      <c r="A58" s="201">
        <v>23</v>
      </c>
      <c r="B58" s="200" t="s">
        <v>292</v>
      </c>
      <c r="C58" s="195">
        <v>2</v>
      </c>
      <c r="D58" s="195" t="s">
        <v>9</v>
      </c>
      <c r="E58" s="199"/>
      <c r="F58" s="199">
        <f>C58*E58</f>
        <v>0</v>
      </c>
    </row>
    <row r="59" spans="1:6" ht="39.6" x14ac:dyDescent="0.3">
      <c r="A59" s="193">
        <v>24</v>
      </c>
      <c r="B59" s="192" t="s">
        <v>291</v>
      </c>
      <c r="C59" s="191">
        <v>1</v>
      </c>
      <c r="D59" s="191" t="s">
        <v>205</v>
      </c>
      <c r="E59" s="199"/>
      <c r="F59" s="199">
        <f>C59*E59</f>
        <v>0</v>
      </c>
    </row>
    <row r="60" spans="1:6" x14ac:dyDescent="0.3">
      <c r="A60" s="202"/>
      <c r="B60" s="177"/>
      <c r="C60" s="176"/>
      <c r="D60" s="176"/>
      <c r="E60" s="175" t="s">
        <v>273</v>
      </c>
      <c r="F60" s="179">
        <f>SUM(F55:F59)</f>
        <v>0</v>
      </c>
    </row>
    <row r="61" spans="1:6" x14ac:dyDescent="0.3">
      <c r="A61" s="202"/>
      <c r="B61" s="177"/>
      <c r="C61" s="176"/>
      <c r="D61" s="176"/>
      <c r="E61" s="175"/>
      <c r="F61" s="179"/>
    </row>
    <row r="62" spans="1:6" x14ac:dyDescent="0.3">
      <c r="A62" s="197"/>
      <c r="B62" s="196" t="s">
        <v>290</v>
      </c>
      <c r="C62" s="195"/>
      <c r="D62" s="195"/>
      <c r="E62" s="194"/>
      <c r="F62" s="194"/>
    </row>
    <row r="63" spans="1:6" ht="26.4" x14ac:dyDescent="0.3">
      <c r="A63" s="201">
        <v>25</v>
      </c>
      <c r="B63" s="200" t="s">
        <v>289</v>
      </c>
      <c r="C63" s="195">
        <v>720</v>
      </c>
      <c r="D63" s="195" t="s">
        <v>288</v>
      </c>
      <c r="E63" s="199"/>
      <c r="F63" s="198">
        <f>C63*E63</f>
        <v>0</v>
      </c>
    </row>
    <row r="64" spans="1:6" x14ac:dyDescent="0.3">
      <c r="A64" s="201">
        <v>26</v>
      </c>
      <c r="B64" s="200" t="s">
        <v>287</v>
      </c>
      <c r="C64" s="195">
        <v>1</v>
      </c>
      <c r="D64" s="195" t="s">
        <v>205</v>
      </c>
      <c r="E64" s="199"/>
      <c r="F64" s="198">
        <f>C64*E64</f>
        <v>0</v>
      </c>
    </row>
    <row r="65" spans="1:6" x14ac:dyDescent="0.3">
      <c r="A65" s="201">
        <v>27</v>
      </c>
      <c r="B65" s="200" t="s">
        <v>286</v>
      </c>
      <c r="C65" s="195">
        <v>1</v>
      </c>
      <c r="D65" s="195" t="s">
        <v>205</v>
      </c>
      <c r="E65" s="199"/>
      <c r="F65" s="198">
        <f>C65*E65</f>
        <v>0</v>
      </c>
    </row>
    <row r="66" spans="1:6" x14ac:dyDescent="0.3">
      <c r="A66" s="201">
        <v>28</v>
      </c>
      <c r="B66" s="200" t="s">
        <v>285</v>
      </c>
      <c r="C66" s="195">
        <v>1</v>
      </c>
      <c r="D66" s="195" t="s">
        <v>205</v>
      </c>
      <c r="E66" s="199"/>
      <c r="F66" s="198">
        <f>C66*E66</f>
        <v>0</v>
      </c>
    </row>
    <row r="67" spans="1:6" x14ac:dyDescent="0.3">
      <c r="A67" s="201">
        <v>29</v>
      </c>
      <c r="B67" s="200" t="s">
        <v>284</v>
      </c>
      <c r="C67" s="195">
        <v>1</v>
      </c>
      <c r="D67" s="195" t="s">
        <v>205</v>
      </c>
      <c r="E67" s="190"/>
      <c r="F67" s="198">
        <f>C67*E67</f>
        <v>0</v>
      </c>
    </row>
    <row r="68" spans="1:6" x14ac:dyDescent="0.3">
      <c r="A68" s="201">
        <v>30</v>
      </c>
      <c r="B68" s="200" t="s">
        <v>283</v>
      </c>
      <c r="C68" s="195">
        <v>1</v>
      </c>
      <c r="D68" s="195" t="s">
        <v>205</v>
      </c>
      <c r="E68" s="190"/>
      <c r="F68" s="198">
        <f>C68*E68</f>
        <v>0</v>
      </c>
    </row>
    <row r="69" spans="1:6" ht="39.6" x14ac:dyDescent="0.3">
      <c r="A69" s="201">
        <v>31</v>
      </c>
      <c r="B69" s="200" t="s">
        <v>282</v>
      </c>
      <c r="C69" s="195">
        <v>1</v>
      </c>
      <c r="D69" s="195" t="s">
        <v>205</v>
      </c>
      <c r="E69" s="194"/>
      <c r="F69" s="198">
        <f>C69*E69</f>
        <v>0</v>
      </c>
    </row>
    <row r="70" spans="1:6" x14ac:dyDescent="0.3">
      <c r="A70" s="201">
        <v>32</v>
      </c>
      <c r="B70" s="200" t="s">
        <v>281</v>
      </c>
      <c r="C70" s="195">
        <v>12</v>
      </c>
      <c r="D70" s="195" t="s">
        <v>202</v>
      </c>
      <c r="E70" s="199"/>
      <c r="F70" s="198">
        <f>C70*E70</f>
        <v>0</v>
      </c>
    </row>
    <row r="71" spans="1:6" x14ac:dyDescent="0.3">
      <c r="A71" s="201">
        <v>33</v>
      </c>
      <c r="B71" s="200" t="s">
        <v>280</v>
      </c>
      <c r="C71" s="195">
        <v>1</v>
      </c>
      <c r="D71" s="195" t="s">
        <v>205</v>
      </c>
      <c r="E71" s="199"/>
      <c r="F71" s="198">
        <f>C71*E71</f>
        <v>0</v>
      </c>
    </row>
    <row r="72" spans="1:6" x14ac:dyDescent="0.3">
      <c r="A72" s="178"/>
      <c r="B72" s="177"/>
      <c r="C72" s="176"/>
      <c r="D72" s="176"/>
      <c r="E72" s="175" t="s">
        <v>273</v>
      </c>
      <c r="F72" s="179">
        <f>SUM(F63:F71)</f>
        <v>0</v>
      </c>
    </row>
    <row r="73" spans="1:6" x14ac:dyDescent="0.3">
      <c r="A73" s="178"/>
      <c r="B73" s="177"/>
      <c r="C73" s="176"/>
      <c r="D73" s="176"/>
      <c r="E73" s="175"/>
      <c r="F73" s="179"/>
    </row>
    <row r="74" spans="1:6" x14ac:dyDescent="0.3">
      <c r="A74" s="197"/>
      <c r="B74" s="196" t="s">
        <v>279</v>
      </c>
      <c r="C74" s="195"/>
      <c r="D74" s="195"/>
      <c r="E74" s="194"/>
      <c r="F74" s="194"/>
    </row>
    <row r="75" spans="1:6" ht="66" x14ac:dyDescent="0.3">
      <c r="A75" s="193">
        <v>34</v>
      </c>
      <c r="B75" s="192" t="s">
        <v>278</v>
      </c>
      <c r="C75" s="191">
        <v>1</v>
      </c>
      <c r="D75" s="191" t="s">
        <v>205</v>
      </c>
      <c r="E75" s="190"/>
      <c r="F75" s="189">
        <f>C75*E75</f>
        <v>0</v>
      </c>
    </row>
    <row r="76" spans="1:6" ht="52.8" x14ac:dyDescent="0.3">
      <c r="A76" s="193">
        <v>35</v>
      </c>
      <c r="B76" s="192" t="s">
        <v>277</v>
      </c>
      <c r="C76" s="191">
        <v>1</v>
      </c>
      <c r="D76" s="191" t="s">
        <v>205</v>
      </c>
      <c r="E76" s="190"/>
      <c r="F76" s="189">
        <f>C76*E76</f>
        <v>0</v>
      </c>
    </row>
    <row r="77" spans="1:6" ht="52.8" x14ac:dyDescent="0.3">
      <c r="A77" s="193">
        <v>36</v>
      </c>
      <c r="B77" s="192" t="s">
        <v>276</v>
      </c>
      <c r="C77" s="191">
        <v>1</v>
      </c>
      <c r="D77" s="191" t="s">
        <v>205</v>
      </c>
      <c r="E77" s="190"/>
      <c r="F77" s="189">
        <f>C77*E77</f>
        <v>0</v>
      </c>
    </row>
    <row r="78" spans="1:6" ht="118.8" x14ac:dyDescent="0.3">
      <c r="A78" s="193">
        <v>37</v>
      </c>
      <c r="B78" s="192" t="s">
        <v>275</v>
      </c>
      <c r="C78" s="191">
        <v>1</v>
      </c>
      <c r="D78" s="191" t="s">
        <v>205</v>
      </c>
      <c r="E78" s="190"/>
      <c r="F78" s="189">
        <f>C78*E78</f>
        <v>0</v>
      </c>
    </row>
    <row r="79" spans="1:6" ht="26.4" x14ac:dyDescent="0.3">
      <c r="A79" s="193">
        <v>38</v>
      </c>
      <c r="B79" s="192" t="s">
        <v>274</v>
      </c>
      <c r="C79" s="191">
        <v>28</v>
      </c>
      <c r="D79" s="191" t="s">
        <v>205</v>
      </c>
      <c r="E79" s="190"/>
      <c r="F79" s="189">
        <f>C79*E79</f>
        <v>0</v>
      </c>
    </row>
    <row r="80" spans="1:6" x14ac:dyDescent="0.3">
      <c r="A80" s="178"/>
      <c r="B80" s="177"/>
      <c r="C80" s="176"/>
      <c r="D80" s="176"/>
      <c r="E80" s="175" t="s">
        <v>273</v>
      </c>
      <c r="F80" s="179">
        <f>SUM(F75:F79)</f>
        <v>0</v>
      </c>
    </row>
    <row r="81" spans="1:6" x14ac:dyDescent="0.3">
      <c r="A81" s="178"/>
      <c r="B81" s="177"/>
      <c r="C81" s="176"/>
      <c r="D81" s="176"/>
      <c r="E81" s="175"/>
      <c r="F81" s="179"/>
    </row>
    <row r="82" spans="1:6" ht="15.6" x14ac:dyDescent="0.3">
      <c r="A82" s="178"/>
      <c r="B82" s="188" t="s">
        <v>272</v>
      </c>
      <c r="C82" s="184"/>
      <c r="D82" s="184"/>
      <c r="E82" s="183"/>
      <c r="F82" s="182"/>
    </row>
    <row r="83" spans="1:6" ht="15.6" x14ac:dyDescent="0.3">
      <c r="A83" s="187"/>
      <c r="B83" s="181" t="s">
        <v>271</v>
      </c>
      <c r="C83" s="176"/>
      <c r="D83" s="176"/>
      <c r="E83" s="175"/>
      <c r="F83" s="186">
        <f>F24</f>
        <v>0</v>
      </c>
    </row>
    <row r="84" spans="1:6" ht="15" x14ac:dyDescent="0.3">
      <c r="A84" s="178"/>
      <c r="B84" s="181" t="s">
        <v>270</v>
      </c>
      <c r="C84" s="176"/>
      <c r="D84" s="176"/>
      <c r="E84" s="175"/>
      <c r="F84" s="186">
        <f>F31</f>
        <v>0</v>
      </c>
    </row>
    <row r="85" spans="1:6" ht="15" x14ac:dyDescent="0.3">
      <c r="A85" s="178"/>
      <c r="B85" s="181" t="s">
        <v>269</v>
      </c>
      <c r="C85" s="176"/>
      <c r="D85" s="176"/>
      <c r="E85" s="175"/>
      <c r="F85" s="186">
        <f>F38</f>
        <v>0</v>
      </c>
    </row>
    <row r="86" spans="1:6" ht="15" x14ac:dyDescent="0.3">
      <c r="A86" s="178"/>
      <c r="B86" s="181" t="s">
        <v>268</v>
      </c>
      <c r="C86" s="176"/>
      <c r="D86" s="176"/>
      <c r="E86" s="175"/>
      <c r="F86" s="186">
        <f>F50</f>
        <v>0</v>
      </c>
    </row>
    <row r="87" spans="1:6" ht="15" x14ac:dyDescent="0.3">
      <c r="A87" s="178"/>
      <c r="B87" s="181" t="s">
        <v>267</v>
      </c>
      <c r="C87" s="176"/>
      <c r="D87" s="176"/>
      <c r="E87" s="175"/>
      <c r="F87" s="186">
        <f>F60</f>
        <v>0</v>
      </c>
    </row>
    <row r="88" spans="1:6" ht="15" x14ac:dyDescent="0.3">
      <c r="A88" s="178"/>
      <c r="B88" s="181" t="s">
        <v>266</v>
      </c>
      <c r="C88" s="176"/>
      <c r="D88" s="176"/>
      <c r="E88" s="175"/>
      <c r="F88" s="186">
        <f>F72</f>
        <v>0</v>
      </c>
    </row>
    <row r="89" spans="1:6" ht="15" x14ac:dyDescent="0.3">
      <c r="A89" s="178"/>
      <c r="B89" s="185" t="s">
        <v>265</v>
      </c>
      <c r="C89" s="184"/>
      <c r="D89" s="184"/>
      <c r="E89" s="183"/>
      <c r="F89" s="182">
        <f>F80</f>
        <v>0</v>
      </c>
    </row>
    <row r="90" spans="1:6" ht="15.6" x14ac:dyDescent="0.3">
      <c r="A90" s="178"/>
      <c r="B90" s="181"/>
      <c r="C90" s="176"/>
      <c r="D90" s="180" t="s">
        <v>264</v>
      </c>
      <c r="E90" s="175"/>
      <c r="F90" s="179">
        <f>SUM(F83:F89)</f>
        <v>0</v>
      </c>
    </row>
    <row r="91" spans="1:6" x14ac:dyDescent="0.3">
      <c r="A91" s="178"/>
      <c r="B91" s="177"/>
      <c r="C91" s="176"/>
      <c r="D91" s="176"/>
      <c r="E91" s="175"/>
      <c r="F91" s="175"/>
    </row>
    <row r="92" spans="1:6" x14ac:dyDescent="0.3">
      <c r="A92" s="178"/>
      <c r="B92" s="177"/>
      <c r="C92" s="176"/>
      <c r="D92" s="176"/>
      <c r="E92" s="175"/>
      <c r="F92" s="175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3</vt:i4>
      </vt:variant>
    </vt:vector>
  </HeadingPairs>
  <TitlesOfParts>
    <vt:vector size="7" baseType="lpstr">
      <vt:lpstr>navodila</vt:lpstr>
      <vt:lpstr>Rekapitulacija</vt:lpstr>
      <vt:lpstr>Sever_jug</vt:lpstr>
      <vt:lpstr>CR</vt:lpstr>
      <vt:lpstr>Rekapitulacija!Področje_tiskanja</vt:lpstr>
      <vt:lpstr>Sever_jug!Področje_tiskanja</vt:lpstr>
      <vt:lpstr>Sever_jug!Tiskanje_naslovov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domen.dolsak@luz.si</dc:creator>
  <cp:lastModifiedBy>Darko Drole</cp:lastModifiedBy>
  <cp:lastPrinted>2022-03-15T09:29:01Z</cp:lastPrinted>
  <dcterms:created xsi:type="dcterms:W3CDTF">2013-04-10T05:29:44Z</dcterms:created>
  <dcterms:modified xsi:type="dcterms:W3CDTF">2022-03-17T08:30:03Z</dcterms:modified>
</cp:coreProperties>
</file>