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Projekti\8257_infrastruktura_252_Brdo\04_PZI\transfer\20200402_Maja_razpis\"/>
    </mc:Choice>
  </mc:AlternateContent>
  <bookViews>
    <workbookView xWindow="0" yWindow="0" windowWidth="28800" windowHeight="13785" activeTab="1"/>
  </bookViews>
  <sheets>
    <sheet name="Splošno" sheetId="11" r:id="rId1"/>
    <sheet name="Rekapitulacija" sheetId="1" r:id="rId2"/>
    <sheet name="Cestni priključek" sheetId="4" r:id="rId3"/>
    <sheet name="Fek. kanal" sheetId="6" r:id="rId4"/>
    <sheet name="Met. kanal" sheetId="7" r:id="rId5"/>
    <sheet name="Vodovod" sheetId="8" r:id="rId6"/>
    <sheet name="Plinovod" sheetId="9" r:id="rId7"/>
    <sheet name="Tuje storitve" sheetId="10" r:id="rId8"/>
    <sheet name="Info" sheetId="5" r:id="rId9"/>
  </sheets>
  <definedNames>
    <definedName name="_xlnm._FilterDatabase" localSheetId="2" hidden="1">'Cestni priključek'!$A$9:$F$102</definedName>
    <definedName name="_xlnm._FilterDatabase" localSheetId="3" hidden="1">'Fek. kanal'!$A$7:$F$161</definedName>
    <definedName name="_xlnm._FilterDatabase" localSheetId="4" hidden="1">'Met. kanal'!$A$11:$F$158</definedName>
    <definedName name="_xlnm._FilterDatabase" localSheetId="6" hidden="1">Plinovod!$A$9:$F$387</definedName>
    <definedName name="_xlnm._FilterDatabase" localSheetId="7" hidden="1">'Tuje storitve'!$A$9:$F$36</definedName>
    <definedName name="_xlnm._FilterDatabase" localSheetId="5" hidden="1">Vodovod!$A$7:$F$223</definedName>
    <definedName name="_Toc103495609" localSheetId="2">'Cestni priključek'!#REF!</definedName>
    <definedName name="_Toc103495609" localSheetId="3">'Fek. kanal'!#REF!</definedName>
    <definedName name="_Toc103495609" localSheetId="4">'Met. kanal'!#REF!</definedName>
    <definedName name="_Toc103495609" localSheetId="6">Plinovod!#REF!</definedName>
    <definedName name="_Toc103495609" localSheetId="7">'Tuje storitve'!#REF!</definedName>
    <definedName name="_Toc103495609" localSheetId="5">Vodovod!#REF!</definedName>
    <definedName name="_Toc92683859" localSheetId="2">'Cestni priključek'!#REF!</definedName>
    <definedName name="_Toc92683859" localSheetId="3">'Fek. kanal'!#REF!</definedName>
    <definedName name="_Toc92683859" localSheetId="4">'Met. kanal'!#REF!</definedName>
    <definedName name="_Toc92683859" localSheetId="6">Plinovod!#REF!</definedName>
    <definedName name="_Toc92683859" localSheetId="7">'Tuje storitve'!#REF!</definedName>
    <definedName name="_Toc92683859" localSheetId="5">Vodovod!#REF!</definedName>
    <definedName name="CENA" localSheetId="2">#REF!</definedName>
    <definedName name="CENA" localSheetId="3">#REF!</definedName>
    <definedName name="CENA" localSheetId="4">#REF!</definedName>
    <definedName name="CENA" localSheetId="6">#REF!</definedName>
    <definedName name="CENA" localSheetId="7">#REF!</definedName>
    <definedName name="CENA" localSheetId="5">#REF!</definedName>
    <definedName name="KOLIC" localSheetId="2">#REF!</definedName>
    <definedName name="KOLIC" localSheetId="3">#REF!</definedName>
    <definedName name="KOLIC" localSheetId="4">#REF!</definedName>
    <definedName name="KOLIC" localSheetId="6">#REF!</definedName>
    <definedName name="KOLIC" localSheetId="7">#REF!</definedName>
    <definedName name="KOLIC" localSheetId="5">#REF!</definedName>
    <definedName name="_xlnm.Print_Area" localSheetId="2">'Cestni priključek'!$A$1:$F$102</definedName>
    <definedName name="_xlnm.Print_Area" localSheetId="3">'Fek. kanal'!$A$1:$F$7</definedName>
    <definedName name="_xlnm.Print_Area" localSheetId="4">'Met. kanal'!$A$1:$F$11</definedName>
    <definedName name="_xlnm.Print_Area" localSheetId="6">Plinovod!$A$1:$F$10</definedName>
    <definedName name="_xlnm.Print_Area" localSheetId="1">Rekapitulacija!$A$1:$D$47</definedName>
    <definedName name="_xlnm.Print_Area" localSheetId="7">'Tuje storitve'!$A$1:$F$7</definedName>
    <definedName name="_xlnm.Print_Area" localSheetId="5">Vodovod!$A$1:$F$222</definedName>
  </definedNames>
  <calcPr calcId="152511"/>
</workbook>
</file>

<file path=xl/calcChain.xml><?xml version="1.0" encoding="utf-8"?>
<calcChain xmlns="http://schemas.openxmlformats.org/spreadsheetml/2006/main">
  <c r="F140" i="6" l="1"/>
  <c r="F76" i="6"/>
  <c r="F42" i="7"/>
  <c r="A140" i="8"/>
  <c r="A142" i="8" s="1"/>
  <c r="A76" i="8"/>
  <c r="A78" i="8" s="1"/>
  <c r="A80" i="8" s="1"/>
  <c r="A82" i="8" s="1"/>
  <c r="A84" i="8" s="1"/>
  <c r="A86" i="8" s="1"/>
  <c r="A88" i="8" s="1"/>
  <c r="A90" i="8" s="1"/>
  <c r="A92" i="8" s="1"/>
  <c r="A94" i="8" s="1"/>
  <c r="A96" i="8" s="1"/>
  <c r="A98" i="8" s="1"/>
  <c r="A100" i="8" s="1"/>
  <c r="A102" i="8" s="1"/>
  <c r="A104" i="8" s="1"/>
  <c r="A106" i="8" s="1"/>
  <c r="A108" i="8" s="1"/>
  <c r="A110" i="8" s="1"/>
  <c r="A112" i="8" s="1"/>
  <c r="A114" i="8" s="1"/>
  <c r="A116" i="8" s="1"/>
  <c r="A118" i="8" s="1"/>
  <c r="A120" i="8" s="1"/>
  <c r="A122" i="8" s="1"/>
  <c r="A124" i="8" s="1"/>
  <c r="A126" i="8" s="1"/>
  <c r="A128" i="8" s="1"/>
  <c r="A130" i="8" s="1"/>
  <c r="A30" i="8"/>
  <c r="A32" i="8" s="1"/>
  <c r="A34" i="8" s="1"/>
  <c r="A36" i="8" s="1"/>
  <c r="A38" i="8" s="1"/>
  <c r="A40" i="8" s="1"/>
  <c r="A42" i="8" s="1"/>
  <c r="A44" i="8" s="1"/>
  <c r="A46" i="8" s="1"/>
  <c r="A48" i="8" s="1"/>
  <c r="A50" i="8" s="1"/>
  <c r="A52" i="8" s="1"/>
  <c r="A54" i="8" s="1"/>
  <c r="A56" i="8" s="1"/>
  <c r="A58" i="8" s="1"/>
  <c r="A60" i="8" s="1"/>
  <c r="A62" i="8" s="1"/>
  <c r="A64" i="8" s="1"/>
  <c r="A66" i="8" s="1"/>
  <c r="A68" i="8" s="1"/>
  <c r="F32" i="10" l="1"/>
  <c r="F30" i="10"/>
  <c r="F28" i="10"/>
  <c r="F26" i="10"/>
  <c r="F24" i="10"/>
  <c r="F22" i="10"/>
  <c r="F20" i="10"/>
  <c r="F18" i="10"/>
  <c r="F16" i="10"/>
  <c r="F14" i="10"/>
  <c r="F12" i="10"/>
  <c r="F284" i="9"/>
  <c r="F369" i="9"/>
  <c r="F365" i="9"/>
  <c r="F361" i="9"/>
  <c r="F357" i="9"/>
  <c r="F352" i="9"/>
  <c r="F348" i="9"/>
  <c r="F344" i="9"/>
  <c r="F339" i="9"/>
  <c r="F335" i="9"/>
  <c r="F331" i="9"/>
  <c r="F326" i="9"/>
  <c r="F322" i="9"/>
  <c r="F318" i="9"/>
  <c r="F314" i="9"/>
  <c r="F313" i="9"/>
  <c r="F309" i="9"/>
  <c r="F305" i="9"/>
  <c r="F301" i="9"/>
  <c r="F280" i="9"/>
  <c r="F276" i="9"/>
  <c r="F272" i="9"/>
  <c r="F292" i="9" s="1"/>
  <c r="F268" i="9"/>
  <c r="F264" i="9"/>
  <c r="F243" i="9"/>
  <c r="F239" i="9"/>
  <c r="F235" i="9"/>
  <c r="F231" i="9"/>
  <c r="F227" i="9"/>
  <c r="F255" i="9" s="1"/>
  <c r="F202" i="9"/>
  <c r="F198" i="9"/>
  <c r="F194" i="9"/>
  <c r="F190" i="9"/>
  <c r="F186" i="9"/>
  <c r="F182" i="9"/>
  <c r="F178" i="9"/>
  <c r="F174" i="9"/>
  <c r="F170" i="9"/>
  <c r="F166" i="9"/>
  <c r="F165" i="9"/>
  <c r="F161" i="9"/>
  <c r="F157" i="9"/>
  <c r="F153" i="9"/>
  <c r="F149" i="9"/>
  <c r="F145" i="9"/>
  <c r="F125" i="9"/>
  <c r="F121" i="9"/>
  <c r="F117" i="9"/>
  <c r="F113" i="9"/>
  <c r="F109" i="9"/>
  <c r="F105" i="9"/>
  <c r="F104" i="9"/>
  <c r="F100" i="9"/>
  <c r="F96" i="9"/>
  <c r="F92" i="9"/>
  <c r="F88" i="9"/>
  <c r="F84" i="9"/>
  <c r="F80" i="9"/>
  <c r="F60" i="9"/>
  <c r="F56" i="9"/>
  <c r="F52" i="9"/>
  <c r="F48" i="9"/>
  <c r="F44" i="9"/>
  <c r="F40" i="9"/>
  <c r="F39" i="9"/>
  <c r="F35" i="9"/>
  <c r="F31" i="9"/>
  <c r="F27" i="9"/>
  <c r="F23" i="9"/>
  <c r="F19" i="9"/>
  <c r="A90" i="4"/>
  <c r="A84" i="4"/>
  <c r="A82" i="4"/>
  <c r="A56" i="4"/>
  <c r="G92" i="4"/>
  <c r="A92" i="4" s="1"/>
  <c r="G58" i="4"/>
  <c r="A58" i="4" s="1"/>
  <c r="A40" i="4"/>
  <c r="G42" i="4"/>
  <c r="A42" i="4" s="1"/>
  <c r="A10" i="4"/>
  <c r="G12" i="4"/>
  <c r="A12" i="4" s="1"/>
  <c r="F15" i="9"/>
  <c r="F16" i="4"/>
  <c r="F148" i="7"/>
  <c r="F150" i="7"/>
  <c r="F152" i="7"/>
  <c r="F373" i="9" l="1"/>
  <c r="F387" i="9" s="1"/>
  <c r="F377" i="9"/>
  <c r="F288" i="9"/>
  <c r="F294" i="9" s="1"/>
  <c r="F381" i="9"/>
  <c r="F385" i="9"/>
  <c r="F247" i="9"/>
  <c r="F257" i="9" s="1"/>
  <c r="F251" i="9"/>
  <c r="F214" i="9"/>
  <c r="F211" i="9"/>
  <c r="F129" i="9"/>
  <c r="F71" i="9"/>
  <c r="F64" i="9"/>
  <c r="F133" i="9"/>
  <c r="F136" i="9"/>
  <c r="F68" i="9"/>
  <c r="F207" i="9"/>
  <c r="G14" i="4"/>
  <c r="G60" i="4"/>
  <c r="G94" i="4"/>
  <c r="G44" i="4"/>
  <c r="F389" i="9" l="1"/>
  <c r="C37" i="1" s="1"/>
  <c r="F138" i="9"/>
  <c r="F216" i="9"/>
  <c r="F73" i="9"/>
  <c r="A94" i="4"/>
  <c r="G96" i="4"/>
  <c r="G62" i="4"/>
  <c r="A60" i="4"/>
  <c r="G16" i="4"/>
  <c r="A14" i="4"/>
  <c r="G46" i="4"/>
  <c r="A44" i="4"/>
  <c r="F218" i="9" l="1"/>
  <c r="C36" i="1" s="1"/>
  <c r="G98" i="4"/>
  <c r="A96" i="4"/>
  <c r="G64" i="4"/>
  <c r="A62" i="4"/>
  <c r="G48" i="4"/>
  <c r="A46" i="4"/>
  <c r="G18" i="4"/>
  <c r="A16" i="4"/>
  <c r="G66" i="4" l="1"/>
  <c r="A64" i="4"/>
  <c r="G100" i="4"/>
  <c r="A100" i="4" s="1"/>
  <c r="A98" i="4"/>
  <c r="G50" i="4"/>
  <c r="A50" i="4" s="1"/>
  <c r="A48" i="4"/>
  <c r="G20" i="4"/>
  <c r="A18" i="4"/>
  <c r="A20" i="4" l="1"/>
  <c r="G22" i="4"/>
  <c r="G68" i="4"/>
  <c r="A66" i="4"/>
  <c r="G70" i="4" l="1"/>
  <c r="A68" i="4"/>
  <c r="G24" i="4"/>
  <c r="A22" i="4"/>
  <c r="G26" i="4" l="1"/>
  <c r="A24" i="4"/>
  <c r="G72" i="4"/>
  <c r="A70" i="4"/>
  <c r="G74" i="4" l="1"/>
  <c r="A72" i="4"/>
  <c r="G28" i="4"/>
  <c r="A26" i="4"/>
  <c r="G30" i="4" l="1"/>
  <c r="A28" i="4"/>
  <c r="G76" i="4"/>
  <c r="A76" i="4" s="1"/>
  <c r="A74" i="4"/>
  <c r="G32" i="4" l="1"/>
  <c r="A30" i="4"/>
  <c r="G34" i="4" l="1"/>
  <c r="A34" i="4" s="1"/>
  <c r="A32" i="4"/>
  <c r="F220" i="8" l="1"/>
  <c r="F216" i="8"/>
  <c r="F215" i="8"/>
  <c r="F214" i="8"/>
  <c r="F213" i="8"/>
  <c r="F210" i="8"/>
  <c r="F209" i="8"/>
  <c r="F208" i="8"/>
  <c r="F207" i="8"/>
  <c r="F204" i="8"/>
  <c r="F200" i="8"/>
  <c r="F198" i="8"/>
  <c r="F196" i="8"/>
  <c r="F194" i="8"/>
  <c r="F190" i="8"/>
  <c r="F186" i="8"/>
  <c r="F182" i="8"/>
  <c r="F180" i="8"/>
  <c r="F178" i="8"/>
  <c r="F176" i="8"/>
  <c r="F174" i="8"/>
  <c r="F172" i="8"/>
  <c r="F170" i="8"/>
  <c r="F168" i="8"/>
  <c r="F166" i="8"/>
  <c r="F164" i="8"/>
  <c r="F162" i="8"/>
  <c r="F160" i="8"/>
  <c r="F158" i="8"/>
  <c r="F154" i="8"/>
  <c r="F152" i="8"/>
  <c r="F150" i="8"/>
  <c r="F148" i="8"/>
  <c r="F146" i="8"/>
  <c r="F142" i="8"/>
  <c r="F140" i="8"/>
  <c r="F138" i="8"/>
  <c r="F128" i="8"/>
  <c r="F126" i="8"/>
  <c r="F124" i="8"/>
  <c r="F122" i="8"/>
  <c r="F120" i="8"/>
  <c r="F118" i="8"/>
  <c r="F116" i="8"/>
  <c r="F114" i="8"/>
  <c r="F112" i="8"/>
  <c r="F110" i="8"/>
  <c r="F108" i="8"/>
  <c r="F106" i="8"/>
  <c r="F104" i="8"/>
  <c r="F102" i="8"/>
  <c r="F100" i="8"/>
  <c r="F98" i="8"/>
  <c r="F96" i="8"/>
  <c r="F94" i="8"/>
  <c r="F92" i="8"/>
  <c r="F90" i="8"/>
  <c r="F88" i="8"/>
  <c r="F86" i="8"/>
  <c r="F84" i="8"/>
  <c r="F82" i="8"/>
  <c r="F80" i="8"/>
  <c r="F78" i="8"/>
  <c r="F76" i="8"/>
  <c r="F75" i="8"/>
  <c r="F66" i="8"/>
  <c r="F64" i="8"/>
  <c r="F62" i="8"/>
  <c r="F60" i="8"/>
  <c r="F58" i="8"/>
  <c r="F56" i="8"/>
  <c r="F54" i="8"/>
  <c r="F52" i="8"/>
  <c r="F50" i="8"/>
  <c r="F48" i="8"/>
  <c r="F46" i="8"/>
  <c r="F44" i="8"/>
  <c r="F42" i="8"/>
  <c r="F40" i="8"/>
  <c r="F38" i="8"/>
  <c r="F36" i="8"/>
  <c r="F34" i="8"/>
  <c r="F32" i="8"/>
  <c r="F30" i="8"/>
  <c r="F28" i="8"/>
  <c r="F16" i="8"/>
  <c r="F14" i="8"/>
  <c r="F12" i="8"/>
  <c r="F18" i="8" s="1"/>
  <c r="F218" i="8" l="1"/>
  <c r="F222" i="8"/>
  <c r="C33" i="1" s="1"/>
  <c r="F68" i="8"/>
  <c r="F70" i="8" s="1"/>
  <c r="C31" i="1" s="1"/>
  <c r="F20" i="8"/>
  <c r="C30" i="1" s="1"/>
  <c r="F130" i="8"/>
  <c r="F132" i="8" s="1"/>
  <c r="C32" i="1" s="1"/>
  <c r="F10" i="10" l="1"/>
  <c r="F34" i="10" l="1"/>
  <c r="F36" i="10" s="1"/>
  <c r="C40" i="1" s="1"/>
  <c r="F146" i="7" l="1"/>
  <c r="F144" i="7"/>
  <c r="F142" i="7"/>
  <c r="F134" i="7"/>
  <c r="F132" i="7"/>
  <c r="F130" i="7"/>
  <c r="F128" i="7"/>
  <c r="F126" i="7"/>
  <c r="F124" i="7"/>
  <c r="F112" i="7"/>
  <c r="F110" i="7"/>
  <c r="F102" i="7"/>
  <c r="F100" i="7"/>
  <c r="F98" i="7"/>
  <c r="F96" i="7"/>
  <c r="F94" i="7"/>
  <c r="F92" i="7"/>
  <c r="F90" i="7"/>
  <c r="F88" i="7"/>
  <c r="F86" i="7"/>
  <c r="F74" i="7"/>
  <c r="F72" i="7"/>
  <c r="F70" i="7"/>
  <c r="F68" i="7"/>
  <c r="F66" i="7"/>
  <c r="F64" i="7"/>
  <c r="F62" i="7"/>
  <c r="F60" i="7"/>
  <c r="F58" i="7"/>
  <c r="F56" i="7"/>
  <c r="F54" i="7"/>
  <c r="F52" i="7"/>
  <c r="F50" i="7"/>
  <c r="F38" i="7"/>
  <c r="F36" i="7"/>
  <c r="F40" i="7" s="1"/>
  <c r="F28" i="7"/>
  <c r="F26" i="7"/>
  <c r="F24" i="7"/>
  <c r="F22" i="7"/>
  <c r="F14" i="7"/>
  <c r="F12" i="7"/>
  <c r="F154" i="7" l="1"/>
  <c r="F156" i="7" s="1"/>
  <c r="F136" i="7"/>
  <c r="F138" i="7" s="1"/>
  <c r="F158" i="7" s="1"/>
  <c r="C27" i="1" s="1"/>
  <c r="F114" i="7"/>
  <c r="F116" i="7" s="1"/>
  <c r="F104" i="7"/>
  <c r="F106" i="7" s="1"/>
  <c r="F30" i="7"/>
  <c r="F32" i="7" s="1"/>
  <c r="F76" i="7"/>
  <c r="F78" i="7" s="1"/>
  <c r="F80" i="7" s="1"/>
  <c r="C25" i="1" s="1"/>
  <c r="F16" i="7"/>
  <c r="F18" i="7" s="1"/>
  <c r="F44" i="7" s="1"/>
  <c r="C24" i="1" s="1"/>
  <c r="F154" i="6"/>
  <c r="F152" i="6"/>
  <c r="F150" i="6"/>
  <c r="F148" i="6"/>
  <c r="F146" i="6"/>
  <c r="F144" i="6"/>
  <c r="F136" i="6"/>
  <c r="F134" i="6"/>
  <c r="F132" i="6"/>
  <c r="F130" i="6"/>
  <c r="F128" i="6"/>
  <c r="F126" i="6"/>
  <c r="F124" i="6"/>
  <c r="F112" i="6"/>
  <c r="F110" i="6"/>
  <c r="F114" i="6" s="1"/>
  <c r="F116" i="6" s="1"/>
  <c r="F102" i="6"/>
  <c r="F100" i="6"/>
  <c r="F98" i="6"/>
  <c r="F96" i="6"/>
  <c r="F94" i="6"/>
  <c r="F92" i="6"/>
  <c r="F90" i="6"/>
  <c r="F88" i="6"/>
  <c r="F86" i="6"/>
  <c r="F74" i="6"/>
  <c r="F72" i="6"/>
  <c r="F70" i="6"/>
  <c r="F68" i="6"/>
  <c r="F66" i="6"/>
  <c r="F64" i="6"/>
  <c r="F62" i="6"/>
  <c r="F60" i="6"/>
  <c r="F58" i="6"/>
  <c r="F56" i="6"/>
  <c r="F54" i="6"/>
  <c r="F52" i="6"/>
  <c r="F50" i="6"/>
  <c r="F38" i="6"/>
  <c r="F36" i="6"/>
  <c r="F28" i="6"/>
  <c r="F26" i="6"/>
  <c r="F24" i="6"/>
  <c r="F22" i="6"/>
  <c r="F14" i="6"/>
  <c r="F78" i="6"/>
  <c r="F80" i="6" s="1"/>
  <c r="C19" i="1" s="1"/>
  <c r="B18" i="1"/>
  <c r="F12" i="6"/>
  <c r="F118" i="7" l="1"/>
  <c r="C26" i="1" s="1"/>
  <c r="F104" i="6"/>
  <c r="F106" i="6" s="1"/>
  <c r="F118" i="6" s="1"/>
  <c r="C20" i="1" s="1"/>
  <c r="F156" i="6"/>
  <c r="F158" i="6" s="1"/>
  <c r="F160" i="6" s="1"/>
  <c r="C21" i="1" s="1"/>
  <c r="F138" i="6"/>
  <c r="F30" i="6"/>
  <c r="F32" i="6" s="1"/>
  <c r="F40" i="6"/>
  <c r="F42" i="6" s="1"/>
  <c r="F16" i="6"/>
  <c r="F18" i="6" s="1"/>
  <c r="F44" i="6" l="1"/>
  <c r="C18" i="1" s="1"/>
  <c r="D17" i="1" s="1"/>
  <c r="F32" i="4" l="1"/>
  <c r="F30" i="4"/>
  <c r="F98" i="4"/>
  <c r="F96" i="4"/>
  <c r="F94" i="4"/>
  <c r="F92" i="4"/>
  <c r="F90" i="4"/>
  <c r="F82" i="4"/>
  <c r="F84" i="4"/>
  <c r="F86" i="4" s="1"/>
  <c r="C14" i="1" s="1"/>
  <c r="F74" i="4"/>
  <c r="F72" i="4"/>
  <c r="F70" i="4"/>
  <c r="F68" i="4"/>
  <c r="F66" i="4"/>
  <c r="F64" i="4"/>
  <c r="F62" i="4"/>
  <c r="F60" i="4"/>
  <c r="F58" i="4"/>
  <c r="F56" i="4"/>
  <c r="F48" i="4"/>
  <c r="F46" i="4"/>
  <c r="F44" i="4"/>
  <c r="F42" i="4"/>
  <c r="F40" i="4"/>
  <c r="F28" i="4"/>
  <c r="F26" i="4"/>
  <c r="F24" i="4"/>
  <c r="F22" i="4"/>
  <c r="F20" i="4"/>
  <c r="F18" i="4"/>
  <c r="F14" i="4"/>
  <c r="F12" i="4"/>
  <c r="F10" i="4"/>
  <c r="F100" i="4" l="1"/>
  <c r="F102" i="4"/>
  <c r="C15" i="1" s="1"/>
  <c r="F76" i="4"/>
  <c r="F78" i="4" s="1"/>
  <c r="C13" i="1" s="1"/>
  <c r="F50" i="4"/>
  <c r="F52" i="4" s="1"/>
  <c r="C12" i="1" s="1"/>
  <c r="F34" i="4"/>
  <c r="F36" i="4" s="1"/>
  <c r="C11" i="1" s="1"/>
  <c r="D10" i="1" l="1"/>
  <c r="A1" i="10"/>
  <c r="A1" i="9"/>
  <c r="A1" i="8"/>
  <c r="A1" i="7"/>
  <c r="A1" i="6"/>
  <c r="A1" i="4"/>
  <c r="C9" i="1" l="1"/>
  <c r="A3" i="1"/>
  <c r="A9" i="1" l="1"/>
  <c r="A2" i="1"/>
  <c r="D39" i="1" l="1"/>
  <c r="D29" i="1" l="1"/>
  <c r="D35" i="1" l="1"/>
  <c r="D23" i="1" l="1"/>
  <c r="D43" i="1" s="1"/>
  <c r="D44" i="1" l="1"/>
  <c r="D45" i="1" s="1"/>
</calcChain>
</file>

<file path=xl/sharedStrings.xml><?xml version="1.0" encoding="utf-8"?>
<sst xmlns="http://schemas.openxmlformats.org/spreadsheetml/2006/main" count="1161" uniqueCount="484">
  <si>
    <t>1.2</t>
  </si>
  <si>
    <t>1.3</t>
  </si>
  <si>
    <t>Št. postavke</t>
  </si>
  <si>
    <t>Opis</t>
  </si>
  <si>
    <t>Znesek v EUR brez DDV</t>
  </si>
  <si>
    <t>Enota</t>
  </si>
  <si>
    <t>Cena v EUR</t>
  </si>
  <si>
    <t>Vrednost brez DDV</t>
  </si>
  <si>
    <t>2.1.1</t>
  </si>
  <si>
    <t>2.2.1</t>
  </si>
  <si>
    <t>Preddela</t>
  </si>
  <si>
    <t>Količina</t>
  </si>
  <si>
    <t>kos</t>
  </si>
  <si>
    <t>m2</t>
  </si>
  <si>
    <t>m3</t>
  </si>
  <si>
    <t>m1</t>
  </si>
  <si>
    <t>Rekapitulacija</t>
  </si>
  <si>
    <t>2.1.2</t>
  </si>
  <si>
    <t>3.1</t>
  </si>
  <si>
    <t>3.1.1</t>
  </si>
  <si>
    <t>3.1.2</t>
  </si>
  <si>
    <t>3.1.3</t>
  </si>
  <si>
    <t>Postavitev in zavarovanje prečnega profila ostale javne ceste v ravninskem terenu</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</si>
  <si>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</si>
  <si>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DDV (22%)</t>
  </si>
  <si>
    <t>GEODETSKA DELA</t>
  </si>
  <si>
    <t>ČIŠČENJE TERENA</t>
  </si>
  <si>
    <t>OSTALA PREDDELA</t>
  </si>
  <si>
    <t>Skupaj Preddela</t>
  </si>
  <si>
    <t>Zemeljska dela</t>
  </si>
  <si>
    <t>Skupaj ČIŠČENJE TERENA:</t>
  </si>
  <si>
    <t>Skupaj OSTALA PREDDELA:</t>
  </si>
  <si>
    <t>2.3.1</t>
  </si>
  <si>
    <t>Voziščne konstrukcije</t>
  </si>
  <si>
    <t>Odvodnjavanje</t>
  </si>
  <si>
    <t>3.3.1</t>
  </si>
  <si>
    <t>3.4.1</t>
  </si>
  <si>
    <t>Oprema cest</t>
  </si>
  <si>
    <t>dan</t>
  </si>
  <si>
    <t>Skupaj GEODETSKA DELA:</t>
  </si>
  <si>
    <t>PREDDELA</t>
  </si>
  <si>
    <t>ZEMELJSKA DELA</t>
  </si>
  <si>
    <t>ODVODNJAVANJE</t>
  </si>
  <si>
    <t>OPREMA CEST</t>
  </si>
  <si>
    <t>SKUPAJ  (BREZ DDV)</t>
  </si>
  <si>
    <t>SKUPAJ  (Z DDV)</t>
  </si>
  <si>
    <t>3.3.2</t>
  </si>
  <si>
    <t>1.</t>
  </si>
  <si>
    <t>1.1</t>
  </si>
  <si>
    <t>2.</t>
  </si>
  <si>
    <t>2.1</t>
  </si>
  <si>
    <t>2.2</t>
  </si>
  <si>
    <t>2.3</t>
  </si>
  <si>
    <t>2.4</t>
  </si>
  <si>
    <t>3.</t>
  </si>
  <si>
    <t>3.2</t>
  </si>
  <si>
    <t>3.3</t>
  </si>
  <si>
    <t>3.4</t>
  </si>
  <si>
    <t>4.</t>
  </si>
  <si>
    <t>4.1</t>
  </si>
  <si>
    <t>4.2</t>
  </si>
  <si>
    <t>5.</t>
  </si>
  <si>
    <t>5.1</t>
  </si>
  <si>
    <t>5.1.1</t>
  </si>
  <si>
    <t>5.1.2</t>
  </si>
  <si>
    <t>Obnova in zavarovanje zakoličbe osi trase ostale javne ceste v ravninskem terenu</t>
  </si>
  <si>
    <t>3.4.2</t>
  </si>
  <si>
    <t>5.2</t>
  </si>
  <si>
    <t>5.2.1</t>
  </si>
  <si>
    <t>5.2.2</t>
  </si>
  <si>
    <t>5.2.3</t>
  </si>
  <si>
    <t>Tuje storitve</t>
  </si>
  <si>
    <t>ur</t>
  </si>
  <si>
    <t>kpl</t>
  </si>
  <si>
    <t>5.1.3</t>
  </si>
  <si>
    <t>TUJE STORITVE</t>
  </si>
  <si>
    <t>2.4.1</t>
  </si>
  <si>
    <t>2.4.2</t>
  </si>
  <si>
    <t>Projekt</t>
  </si>
  <si>
    <t>Šifra projeka</t>
  </si>
  <si>
    <t>Faza</t>
  </si>
  <si>
    <t>PZI</t>
  </si>
  <si>
    <t>Vrsta gradnje</t>
  </si>
  <si>
    <t>Investitior</t>
  </si>
  <si>
    <t>Odgovorna oseba</t>
  </si>
  <si>
    <t>Datum</t>
  </si>
  <si>
    <t>Novogradnja</t>
  </si>
  <si>
    <t>MESTNA OBČINA LJUBLJANA 
  Mestni trg 1, 1000 Ljubljana</t>
  </si>
  <si>
    <t>Zarezovanje asfalta.</t>
  </si>
  <si>
    <t>Rušenje asfaltnih plasti debeline do 15 cm, nakladanje in odvoz porušenega asfalta na ustrezno deponijo po izboru izvajalca in s plačilom deponijske takse.</t>
  </si>
  <si>
    <t>Odstranitev neustreznega sloja obstoječega tampona in prilagoditev nivelete planuma, nakladanje in odvoz na ustrezno deponijo po izboru izvajalca s plačilom deponijske takse.</t>
  </si>
  <si>
    <t>1.4</t>
  </si>
  <si>
    <t>Rušenje betonskih robnikov 15/25/100, nakladanje ruševin in odvoz gradbenih odpadkov na ustrezno deponijo po izboru izvajalca ter plačilo deponijske takse.</t>
  </si>
  <si>
    <t>1.5</t>
  </si>
  <si>
    <t>Rušenje granitnih kock in betonskih tlakovcev, nakladanje ruševin in odvoz gradbenih odpadkov na ustrezno deponijo po izboru izvajalca ter plačilo deponijske takse.</t>
  </si>
  <si>
    <t>Zaščita obstoječih komunalnih vodov.</t>
  </si>
  <si>
    <t>Površinski izkop plodne zemlje (humusa) - strojno z nakladanjem oz. odrivom za humuziranje brežin, zelenic.</t>
  </si>
  <si>
    <t>Izkop slabo nosilne zemljine – 3. kategorije – strojno z nakladanjem in odvozom na ustrezno deponijo po izboru izvajalca, skupaj z razgrinjanjem in plačilom deponijske takse.</t>
  </si>
  <si>
    <t>Planum naravnih temeljnih tal v lahki zemljini.</t>
  </si>
  <si>
    <t>Humuziranje zelenic s posejanjem travnega semena.</t>
  </si>
  <si>
    <t>Izdelava nevezane nosilne plasti kamnitega nasipa  (posteljica) iz protizmrzlinskega materiala - GW 0/100 kamnit nasipni material, vozišče debelina 60cm, hodnik za pešce debelina 40cm.</t>
  </si>
  <si>
    <t>Voziščne in pohodne konstrukcije</t>
  </si>
  <si>
    <t>Izdelava nevezane nosilne plasti enakomerno zrnatega drobljenca GW 0/22 tamponski drobljenec v debelini 25 cm, (vozišče).</t>
  </si>
  <si>
    <t>Izdelava nevezane nosilne plasti enakomerno zrnatega drobljenca GW 0/22 tamponski drobljenec v debelini 20 cm, (hodnik za pešce).</t>
  </si>
  <si>
    <t>Izdelava vezane nosilne plasti bitumenskega drobljenca AC 22 base B 50/70 A3, v debelini 10 cm (vozišče).</t>
  </si>
  <si>
    <t>Izdelava obrabno zaporne plasti bitumenskega betona  AC 11 surf B 50/70, A3 v deb. 3 cm (vozišče).</t>
  </si>
  <si>
    <t>Prilagoditev pokrovov jaškov in cestnih kap obstoječih komunalnih vodov.</t>
  </si>
  <si>
    <t>Izdelava obrabno zaporne plasti bitumenskega betona  AC 8 surf B 70/100, A5 v deb. 4 cm, (hodnik za pešce)</t>
  </si>
  <si>
    <t>Izdelava stikov med novim in obstoječim asfaltom z bitumenskim premazom.</t>
  </si>
  <si>
    <t>Dobava in vgraditev predfabriciranih robnikov iz cementnega betona s prerezom 15/25 cm.</t>
  </si>
  <si>
    <t>Dobava in vgraditev predfabriciranih vtočnih robnikov iz cementnega betona s prerezom 15/25 cm</t>
  </si>
  <si>
    <t>Dobava in vgraditev obrob iz granitnih kock velikosti  10x10x10 cm, stiki zamazani s cementno malto.</t>
  </si>
  <si>
    <t>Dobava in montaža osmerokotnega prometnega znaka (2102), znak z odsevno folijo II. vrste; premera 600 mm; podloga znaka iz aluminijaste pločevine; skupaj z ustrezno temeljenim stebričkom fi 64 mm iz vroče cinkane jeklene in ustreznim pritrdilnim materialom.</t>
  </si>
  <si>
    <t>Izdelava tankoslojne vzdolžne označbe, ločilna prekinjena črta 5123 (1-1-1), širina črte 12 cm; svetlostni faktor, drsnost, nočna vidnost v mokrih pogojih, kromatske koordinate morajo ustrezati vrednostim znotraj območja, ki ga določa normativ SIST EN 1436.</t>
  </si>
  <si>
    <t>Izdelava tankoslojnih prečnih in ostalih označb na vozišču; bele barve; svetlostni faktor, drsnost, nočna vidnost v mokrih pogojih, kromatske koordinate morajo ustrezati vrednostim znotraj območja, ki ga določa normativ SIST EN 1436 (puščice za označevanje smeri vožnje, prehod za pešce, kolesarje, neprekinjena črta 5211, širina črte 50 cm).</t>
  </si>
  <si>
    <t>Izdelava tankoslojnih prečnih in ostalih označb na vozišču; rdeče barve; svetlostni faktor, drsnost, nočna vidnost v mokrih pogojih, kromatske koordinate morajo ustrezati vrednostim znotraj območja, ki ga določa normativ SIST EN 1436 (prehod za kolesarje, širina črte 20 cm).</t>
  </si>
  <si>
    <t>Oprema cest skupaj:</t>
  </si>
  <si>
    <t>1</t>
  </si>
  <si>
    <t>Cestni priključek enote E1</t>
  </si>
  <si>
    <t>KANALIZACIJA ZA ODPADNO VODO</t>
  </si>
  <si>
    <t>METEORNA KANALIZACIJA</t>
  </si>
  <si>
    <t>VODOVOD</t>
  </si>
  <si>
    <t>PLINOVOD</t>
  </si>
  <si>
    <t>VOZIŠČNA KONSTRUKCIJA</t>
  </si>
  <si>
    <t>Zakoličba in zavarovanje detajlnih točk (ocena!)</t>
  </si>
  <si>
    <t>Nepredvidena dela vpisna v gradbeni dnevnik in potrjena s strani odgovornega nadzornika</t>
  </si>
  <si>
    <t>Brisanje obstoječih horizontalnih označb na vozišču (brisanje zaporne ploskve) s peskanjem.</t>
  </si>
  <si>
    <t>Ureditev gradbišča ter postavitev in dovoz začasne prometne signalizacije.</t>
  </si>
  <si>
    <t>Gradnja pod lokalnim prometom, postavitev in vzdrževanje semaforja (upoštevati ceno dnevnega najema in vzdrževanja)</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</si>
  <si>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</si>
  <si>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</si>
  <si>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kom</t>
  </si>
  <si>
    <t>Odstranitev grmovja na redko porasli površini (do 50 % pokritega tlorisa) - strojno, vključno z odvozom in s stroški deponiranjana stalni deponiji</t>
  </si>
  <si>
    <t>Rezkanje, odvoz in deponiranje asfaltne krovne plasti v debelini nad 10 cm, vključno z odvozom in s stroški deponiranjana stalni deponiji</t>
  </si>
  <si>
    <t>Rezanje asfaltne plasti s talno diamantno žago, debele 11 do 15 cm, vključno z odvozom in s stroški deponiranja na stalni deponiji</t>
  </si>
  <si>
    <t>Rušenje, odvoz in deponiranje cestnih robnikov in robnikov iz granitnih kock, vključno s stroški deponiranja na stalni deponiji</t>
  </si>
  <si>
    <t>Zavarovanje gradbišča v času gradnje z začasno zaporo prometa in usmerjanjem s semaforji</t>
  </si>
  <si>
    <t xml:space="preserve">Vzdrževanje vseh prekopanih javnih površin v času od rušitve cestišča do vzpostavitve v prvotno stanje, ki zajema polivanje-protiprašna zaščito, dosip udarnih jam, izdelava nasipov za dostope do objektov, utrjevanje in planiranje vključno z dobavo materiala in delom.  </t>
  </si>
  <si>
    <t>Površinski izkop plodne zemljine – 1. kategorije – strojno z nakladanjem in odvozom na začasno deponijo. Obračun po dejanskih kubaturah.</t>
  </si>
  <si>
    <t xml:space="preserve">Strojni izkop jarka, skladno z določili geomehanskega poročila, globine 0-4m, v terenu III. kat. z nakladanjem na kamion in odvozom na začasno gradbeno deponijo do 2km, s stroškom začasne deponije. </t>
  </si>
  <si>
    <t>2.1.3</t>
  </si>
  <si>
    <t xml:space="preserve">Ročni izkop jarka globine 0 - 2 m, z nakladanjem na kamion in odvozom na začasno gradbeno deponijo do 2 km, s stroškom začasne deponije  </t>
  </si>
  <si>
    <t>Ureditev črpalnih jaškov in črpanje talne vode iz gradbene jame pri izvedbi del.</t>
  </si>
  <si>
    <t>Nabava, dobava in vgraditev geotekstila za ločilno plast in ovijanje obsipa cevi, natezna trdnost 14 do 16 kN/m2, gostote minimalno 300 g/m2. V ceni so zajeti preklopi in ves potreben pritrdilni material.</t>
  </si>
  <si>
    <t>Ročno planiranje dna jarka s točnostjo +/- 3 cm po projektiranem padcu.</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</si>
  <si>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</si>
  <si>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8 do 16 mm s komprimacijo, v coni cevovoda v debelini 30 cm nad temenom, s komprimacijo v plasteh po 20 cm, zbitost 95% po proctorju, vključno z nabavo in transportom materiala.</t>
  </si>
  <si>
    <t>Zasipavanje jarka z izkopanim materialom, s komprimiranjem v slojih po 30 cm, do 95 % zgoščenosti po standardnem Proctorjevem postopku, vključno z dovozom z začasne deponije.</t>
  </si>
  <si>
    <t>Zasip jarka z dovozom novega gramoznega zasipnega materiala  z utrjevanjem v slojih po 30 cm do 95 % trdnosti po standardnem Proctorjevem postopku; vključno z  nabavo in dobavo  zasipnega materiala.</t>
  </si>
  <si>
    <t>Zavarovanje gradbene jame z razpiranjem z  jeklenimi opaži -sistem z vodili (SBH, KRINGS ali podobno) . Globina jarka do 4,0m.  Vključno z vsemi pomožnimi materiali,  deli in transporti.</t>
  </si>
  <si>
    <t>Humuziranje (globina 50 cm) in zatravitev zelenice na poti Rdečega križa</t>
  </si>
  <si>
    <t>Skupaj ZEMELJSKA DELA:</t>
  </si>
  <si>
    <t>OBRABNE IN ZAPORNE PLASTI</t>
  </si>
  <si>
    <t>Pobrizg z bitumensko emulzijo 0,31 do 0,50 kg/m2</t>
  </si>
  <si>
    <t>Izdelava stikov med starim in novim asfaltom z bitumensko pasto</t>
  </si>
  <si>
    <t>Izdelava nevezane nosilne plasti drobljenca iz kamnine v debelini 25 cm (D32). Dobava na mesto vgradnje in izdelava nosilne plasti z enakomerno zrnatim drobljencem zrnavosti 0-32mm, s sprotno komprimacijo do zahtevane zbitosti. Drobljenec služi tudi za izdelavo bankin. Zaključna plast mora dosegati modul nosilnosti Ev2 =120 Mpa. V ceni so zajete tudi meritve zbitosti in nosilnosti s togo krožno ploščo. PO IZKAZU KUBATUR</t>
  </si>
  <si>
    <t>Izdelava nevezane nosilne plasti drobljenca iz kamnine v debelini 20 cm (D32). Dobava na mesto vgradnje in izdelava nosilne plasti z enakomerno zrnatim drobljencem zrnavosti 0-32mm, s sprotno komprimacijo do zahtevane zbitosti. Drobljenec služi tudi za izdelavo bankin. Zaključna plast mora dosegati modul nosilnosti Ev2 =120 Mpa. V ceni so zajete tudi meritve zbitosti in nosilnosti s togo krožno ploščo. PO IZKAZU KUBATUR</t>
  </si>
  <si>
    <t>Izdelava posteljice iz drobljenca iz kamnine v debelini 60 cm (D100). Dobava na mesto vgradnje in izdelava nosilne plasti z enakomerno zrnatim drobljencem zrnavosti 0-100mm, s sprotno komprimacijo do zahtevane zbitosti. Drobljenec služi tudi za izdelavo bankin. Zaključna plast mora dosegati modul nosilnosti Ev2 =120 Mpa. V ceni so zajete tudi meritve zbitosti in nosilnosti s togo krožno ploščo. PO IZKAZU KUBATUR</t>
  </si>
  <si>
    <t>Izdelava posteljice iz drobljenca iz kamnine v debelini 40 cm (D100). Dobava na mesto vgradnje in izdelava nosilne plasti z enakomerno zrnatim drobljencem zrnavosti 0-100mm, s sprotno komprimacijo do zahtevane zbitosti. Drobljenec služi tudi za izdelavo bankin. Zaključna plast mora dosegati modul nosilnosti Ev2 =120 Mpa. V ceni so zajete tudi meritve zbitosti in nosilnosti s togo krožno ploščo. PO IZKAZU KUBATUR</t>
  </si>
  <si>
    <t>Izdelava nosilne plasti bituminizirane zmesi AC 22 base B 50/70 A3 v debelini 10 cm. V ceni je zajeta izdelava v projektiranih padcih in naklonih, ter vsa dodatna in zaščitna dela.</t>
  </si>
  <si>
    <t>Izdelava obrabne plasti bituminizirane zmesi AC 8 surf B 70/100 A3 v debelini 3 cm.  V ceni je zajeta izdelava v projektiranih padcih in naklonih, ter vsa dodatna in zaščitna dela.</t>
  </si>
  <si>
    <t>Izdelava obrabne in zaporne plasti bituminizirane zmesi AC 8 surf B 70/100 A5 v debelini 4 cm.  V ceni je zajeta izdelava v projektiranih padcih in naklonih, ter vsa dodatna in zaščitna dela.</t>
  </si>
  <si>
    <t>Skupaj OBRABNE IN ZAPORNE PLASTI:</t>
  </si>
  <si>
    <t>ROBNIKI</t>
  </si>
  <si>
    <t>Dobava in vgraditev predfabriciranega dvignjenega robnika iz cementnega betona  s prerezom 15/25cm</t>
  </si>
  <si>
    <t>Dobava in vgraditev robnika iz granitnih kock 10/10/10cm, stiki zaliti s cementno malto</t>
  </si>
  <si>
    <t>Skupaj ROBNIKI:</t>
  </si>
  <si>
    <t>Kanalizacijska dela</t>
  </si>
  <si>
    <t>MONTAŽNA DELA</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</si>
  <si>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</si>
  <si>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14 364: 2013, komplet z izdelano muldo. Premer jaška 1000mm, globina 2 - 3 m. Minimalna debelina sten revizijskega jaška je 8mm. V ceni je vključena tudi izdelava AB temeljne plošče jaška debeline 20cm, iz betona C25/30.</t>
  </si>
  <si>
    <t>Nabava, dobava in montaža revizijskih jaškov iz armiranega poliestra  po SIST EN 14 364: 2013, komplet z izdelano muldo. Premer jaška 1000mm, globina 3 - 4 m. Minimalna debelina sten revizijskega jaška je 8mm. V ceni je vključena tudi izdelava AB temeljne plošče jaška debeline 20cm, iz betona C25/30.</t>
  </si>
  <si>
    <t>Izdelava priklopa na kanalizacijski zbiralnik z vpadom. Izdelati iz ustreznih cevi in fazonskih kosov iz poliestra.</t>
  </si>
  <si>
    <t xml:space="preserve">Dobava in vgradnja LTŽ pokrova fi 600mm, skladno s SIST EN 124-2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 </t>
  </si>
  <si>
    <t>Nabava, dobava in montaža fazonskega kosa za priklop hišnega priključka iz PVC cevi DN 200mm. V ceni zajeti vsi fazonski kosi, obbetoniranje priklopa z betonom C16/20, vsa pomožna dela, materiali in prenosi. Skladno z detajlom iz načrta. Obračun po dejanskih stroških.</t>
  </si>
  <si>
    <t xml:space="preserve">Ukinitev in odstranitev obstoječega priključka na javno fekalno kanalizacijo v območju Poti Rdečega križa, ki vodi do območja funkcionalne enote E1 (pred objektom A1). Odstranitev priključka obsega demontažo obstoječe priključne cevi iz poliestra, obdelavo sten revizijskega jaška in predelavo koritnice v dnu jaška. Poliestrsko cev priključka je potrebno demontirati, izkopati in odpeljati na deponijo gradbenih odpadkov. Del priključka na revizijski jašek je potrebno zatesniti z obdelavo sten jaška in zatesnitvijo s poliestrsko smolo. Koritnico v dnu jaška je potrebno predelati tako, da ustreza obstoječemu poteku kanalizacijskih cevi. </t>
  </si>
  <si>
    <t>Skupaj MONTAŽNA DELA:</t>
  </si>
  <si>
    <t>OSTALA DELA</t>
  </si>
  <si>
    <t>Izvedba križanja z obstoječim vodovodom.</t>
  </si>
  <si>
    <t>Izvedba križanja z obstoječim plinovodom</t>
  </si>
  <si>
    <t>Izvedba križanja z obstoječim kanalom za odpadno vodo.</t>
  </si>
  <si>
    <t>Skupaj OSTALA DELA:</t>
  </si>
  <si>
    <t>Pregled in čiščenje kanala pred izvedbo preizkusa tesnosti.</t>
  </si>
  <si>
    <t>Preizkus tesnosti kanala po standardu SIST EN 1610 ali DIN 4033 -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</si>
  <si>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</si>
  <si>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JAVNA KOMUNALNA INFRASTRUKTURA V OBMOČJU OPPN 252 STANOVANJSKA SOSESKA BRDO - ENOTA E1</t>
  </si>
  <si>
    <t>SKUPAJ PREDDELA</t>
  </si>
  <si>
    <t>KANALIZACIJSKA DELA</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</si>
  <si>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</si>
  <si>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Izdelava priklopa preliva iz bajerja (fi 250mm) z vpadom. Izdelati iz ustreznih cevi in fazonskih kosov iz poliestra.</t>
  </si>
  <si>
    <t xml:space="preserve">Ukinitev in odstranitev obstoječega priključka na javno meteorno kanalizacijo v območju Poti Rdečega križa, ki vodi do območja funkcionalne enote E1 (pred objektom A1). Odstranitev priključka obsega demontažo obstoječe priključne cevi iz poliestra, obdelavo sten revizijskega jaška in predelavo koritnice v dnu jaška. Poliestrsko cev priključka je potrebno demontirati, izkopati in odpeljati na deponijo gradbenih odpadkov. Del priključka na revizijski jašek je potrebno zatesniti z obdelavo sten jaška in zatesnitvijo s poliestrsko smolo. Koritnico v dnu jaška je potrebno predelati tako, da ustreza obstoječemu poteku kanalizacijskih cevi. </t>
  </si>
  <si>
    <t>Izvedba križanja z obstoječim plinovodom.</t>
  </si>
  <si>
    <t>Izvedba križanja z obstoječo kanalizacijo fi 200mm</t>
  </si>
  <si>
    <t>Projektantski nadzor v katerem so vključeni vsi odgovorni projektanti na projektu. Obračun po dejanskih stroških in po potrditvi s strani odgovornega nadzornika</t>
  </si>
  <si>
    <t>Geotehnični nadzor, prevzem gradbene jame in temeljnih tal. Obračun po dejanskih stroških in po potrditvi s strani odgovornega nadzornika.</t>
  </si>
  <si>
    <t>Izdelava elaborata zapore ceste za vse faze gradnje in pridobitev dovoljenja za zaporo ceste.</t>
  </si>
  <si>
    <t>Izvedba kvalitativnega nadzora predstavnika javnega vodovodnega omrežja. Vključno z izdelavo poročila o ogledu in vpisom v gradbeni dnevnik.</t>
  </si>
  <si>
    <t>Izvedba kvalitativnega nadzora predstavnika  javnega kanalizacijskega omrežja. Vključno z izdelavo poročila o ogledu in vpisom v gradbeni dnevnik.</t>
  </si>
  <si>
    <t>Izvedba kvalitativnega nadzora predstavnika  javnega plinovodnega omrežja. Vključno z izdelavo poročila o ogledu in vpisom v gradbeni dnevnik.</t>
  </si>
  <si>
    <t>Izdeleva geodetskega snemanja terena pred pričetkom del skupaj s potekom obstoječih komunalnih vodov. Geodetski posnetek mora vključevati tudi aero-foto snemnje območja zrakoplovom (brezpilotno letalo ali alterntivno). Topografski posnetki terena morajo biti geolocirani v državnem koordinatnem sistemu, ločljivost točke aero-foto snemnja mora znašati 5 cm na terenu. Geodetski posnetek je namenjen obračunu gradbenih del in se investitorju preda v 2-eh pisnih izvodih in v digitalni obliki (DWG, TIFF, TFW).</t>
  </si>
  <si>
    <t>Izdeleva geodetskega snemanja terena po končanju del skupaj s potekom obstoječih komunalnih vodov. V posnetku je potrebno zajeti celoten potek obnovljenih površin, zasaditve in potek obstoječih in novih komunalnih naprav. Geodetski posnetek mora biti opremljen s certifikatom. Del geodetskega posnetka je tudi foto aero snemanje območja gradbišča (brezpilotno letalo ali alterntivno). Topografski posnetki terena morajo biti geolocirani v državnem koordinatnem sistemu, ločljivost točke aero-foto snemanja mora znašati 5 cm na terenu. Geodetski posnetek  se investitorju preda v 4-ih pisnih izvodih in v digitalni obliki (DWG, TIFF, TFW).</t>
  </si>
  <si>
    <t>Izdelava dokazila zanesljivosti objekta DZO, vključno z navodili za obratovanje in vzdrževanje objekta skladno z gradbenim zakonom.</t>
  </si>
  <si>
    <t>Nepredvidena dela vpisana v gradbeni dnevnik in potrjena s strani odgovornega nadzornika.</t>
  </si>
  <si>
    <t>Arehološki nadzor ob gradnji, vključno s končnim konservatorskim poročilom. Obračun po dejanskih stroških in po potrditvi s strani odgovornega nadzornika.</t>
  </si>
  <si>
    <t>Izdelava PID projektne dokumentacije (v šestih (6) izvodih in en (1) izvod v elektronski verziji - Acad, DWG). V ceni so zajeti vsi načrti, ki so bili izdelani tudi na nivoju projekta PZI.</t>
  </si>
  <si>
    <t>PRIPRAVLJANA DELA</t>
  </si>
  <si>
    <t>opomba:
priprava gradbišča je predmet Načrta prometnih površin</t>
  </si>
  <si>
    <t>Zakoličenje osi cevovoda z zavarovanjem osi, oznako horizontalnih in vertikalnih lomov, oznako vozlišč, odcepov in zakoličba mesta prevezave na obstoječi cevovod. Obračun za 1 m1.</t>
  </si>
  <si>
    <t>Zakoličba obstoječih komunalnih vodov, oznaka križanj in stroški nadzora pri križanju vodovoda z ostalimi komunalnimi vodi. 
Obračun po dejanskih stroških.</t>
  </si>
  <si>
    <t>Postavitev gradbenih profilov na vzpostavljeno os trase cevovoda ter določitev nivoja za merjenje globine izkopa in polaganje cevovoda. Obračun za 1 kos.</t>
  </si>
  <si>
    <t>Ostala dodatna in nepredvidena dela. Obračun stroškov po dejanskih stroških porabe časa in materiala po vpisu v gradbeni dnevnik. 
Ocena stroškov 10% vrednosti pripravljalnih del.</t>
  </si>
  <si>
    <t>PRIPRAVLJALNA DELA</t>
  </si>
  <si>
    <t>GRADBENA DELA</t>
  </si>
  <si>
    <t>opomba:
Izkop gradbenega jarka je upoštevan od nivoja nivelete. Predvidena je odstranitev gradbišče poti v deb. 30 cm in odvoz na začasno deponijo gradbenega materiala. Po končani vgradnji vodovoda se izvede zasip jarka do nivoja gradbiščne poti z izkopanim materialom, nato se ponovno izvede gradbiščna pot v deb. 30 cm. Polovica izkopanega materiala se uporabi za ponoven zasip gradbenega jarka, preostali del se odeplje na trajno deponijo gradbenega materiala. Dodaten del zasipa se izvede z dobavljenim drobljencem GW/GP 0/100. Končna ureditev vozišča se izvede skladno z Načrtom prometnih površin.</t>
  </si>
  <si>
    <t>Koeficient razrahljivosti materiala je upoštevan v ceni za enoto.</t>
  </si>
  <si>
    <t>Čiščenje terena po končanih delih je predmet Načrta prometnih površin.</t>
  </si>
  <si>
    <t>Strojni izkop nasipa gradbiščne poti, deb.  0,30 m z nakladanjem na kamion.  Obračun za 1 m3.</t>
  </si>
  <si>
    <t>Strojni izkop jarka globine do 2,00 m v terenu III. kat. z nakladanjem na kamion. Brežine se izvajajo v naklonu 70˚. Obračun za 1 m3.</t>
  </si>
  <si>
    <t>Strojni izkop jarka globine 2,00 m v terenu IV. kat. z nakladanjem na kamion. Brežine se izvajajo v naklonu 70˚.  Obračun za 1 m3.</t>
  </si>
  <si>
    <t>Ročni izkop jarka globine do 2,00 m v terenu III. kat. z nakladanjem na kamion. Brežine se izvajajo v naklonu 70˚.  Obračun za 1 m3.</t>
  </si>
  <si>
    <t>Odvoz odkopanega materiala  gradbiščne poti na začasno deponijo materiala za gradbiščno pot z razkladanjem. Cena na enoto vsebuje strošek deponije. Obračun za 1 m3.</t>
  </si>
  <si>
    <t>Odvoz odkopanega materiala  na začasno gradbeno deponijo do 5 km z nakladanjem na kamion in razkladanjem. Cena na enoto vsebuje strošek deponije. Obračun za 1 m3.</t>
  </si>
  <si>
    <t>Odvoz odkopanega materiala  na trajno gradbeno deponijo do 15 km z nakladanjem na kamion, razkladanjem, razgrinjanjem, planiranjem in utrjevanjem v slojih po 50 cm. Obračun za 1 m3.</t>
  </si>
  <si>
    <t>Stroški trajne deponije gradbenega materiala. Obračun za 1 m3.</t>
  </si>
  <si>
    <t>Ročno planiranje dna jarka v projektiranem padcu. Obračun za 1 m2.</t>
  </si>
  <si>
    <t>Nabava in dobava peska gr. 0-16 mm in izdelava nasipa za izravnavo dna jarka debeline 10 cm, s planiranjem in utrjevanjem do 95 % trdnosti po standardnem Proktorjevem postopku.
Obračun za 1 m3.</t>
  </si>
  <si>
    <t>Nabava, dobava in izdelava nasipa 20 cm nad temenom cevi iz peska granulacije 0-16 mm. Na peščeno posteljico se izvede 3-5 cm deb. ležišče cevi. Obsip cevi se izvaja v slojih po 15 cm, istočasno na obeh straneh cevi z utrjevanjem po standardem Proktorjevem postopku. 
Obračun za 1 m3.</t>
  </si>
  <si>
    <t>Dovoz izkopanega materiala z začasne gradbene deponije in zasip jarka z izkopanim materialom do nivoja tampona z utrjevanjem v plasteh po 20 cm.  Obračun za 1 m3.</t>
  </si>
  <si>
    <t>Dobava, nabava zasipnega materiala -kamniti drobljenec GW/GP 0/100 in zasip jarka do nivoja tampona z utrjevanjem v plasteh po 20 cm.  Obračun za 1 m3.</t>
  </si>
  <si>
    <t>Dovoz izkopanega materiala z začasne gradbene deponije in izvedba začasne transpotne poti v debelini 30 cm.  Obračun za 1 m3.</t>
  </si>
  <si>
    <t>Obbetoniranje odcepov, hidrantov, odzračevalnih garnitur, lokov in podbetoniranje NL elementov v jaških, s porabo betona do 0.15-0.40 m3/kos.</t>
  </si>
  <si>
    <t>Zavarovanje nastavkov za zasune, odzračevalne garniture in hidrante z betonskimi montažnimi podložkami, ter namestitev cestnih kap na končno niveleto terena ali cestišča. Obračun za 1 kos.</t>
  </si>
  <si>
    <t>Nabava in vgradnja sider in stebričkov  označevalnih tablic  za oznako hidrantov, odzračevalnih garnitur in zasunov. Sidro: vroče cinkano, dolžina 600 mm. Stebriček: Al cev d 50 mm, višina 2400 mm.  Obračun za 1 kos.</t>
  </si>
  <si>
    <t>Obsip hidrantov in odzračevalnih garnitur z gramoznim materialom (cca 2 m3/ kos fr., 16-32 mm).
Obračun za 1 kos.</t>
  </si>
  <si>
    <t>Rušenje površine in izkop gradbene jame na mestu demontaže obstoječega odcepa. Zasip gradbene jame in ponovno asfaltiranje kolesarske steze. Obračun za 1 kos.</t>
  </si>
  <si>
    <t>Črpanje vode iz gradbene jame v času gradnje.
Obračun za 1 uro.</t>
  </si>
  <si>
    <t>Ostala dodatna in nepredvidena dela. Obračun stroškov po dejanskih stroških porabe časa in materiala po vpisu v gradbeni dnevnik. 
Ocena stroškov 10% vrednosti gradbenih del.</t>
  </si>
  <si>
    <t>Priprava gradbišča, določitev deponije vodovodnega materiala in zavarovanje. Po končanih delih se gradbišče pospravi in vzpostavi v prvotno stanje.</t>
  </si>
  <si>
    <t>priprava 100%</t>
  </si>
  <si>
    <t>vzpostavitev 100%</t>
  </si>
  <si>
    <t>Prekinitev oskrbe na obstoječem vodovodnem cevovodu z obvestilom porabnikom. Ocena stroškov.</t>
  </si>
  <si>
    <t>Izpraznitev obstoječega cevovoda DN 150, odrez cevi za izvedbo novega priključka. Obračun za 1 kos.</t>
  </si>
  <si>
    <t>Demontaža obstoječih fazonskih kosov in armatur, kot npr. zasuni, hidranti, cestne kape, vgradne garniture, premerov DN 50 do DN 150. Odvoz na deponijo gradbenega materiala. Obračun za 1 kos.</t>
  </si>
  <si>
    <t>Prenos, spuščanje in polaganje cevi poliestrske cevi DN 300 v jarek in ter poravnanje v horizontalni in vertikalni smeri. Obračun za 1 m1.</t>
  </si>
  <si>
    <t>Prenos, spuščanje in polaganje cevi NL DN 150 v jarek in ter poravnanje v horizontalni in vertikalni smeri. Obračun za 1 m1.</t>
  </si>
  <si>
    <t>Prenos, spuščanje in polaganje NL elementov teže do 25 kg v jarek ter poravnanje v vertikalni in horizontalni smeri. Obračun za 1 kos.</t>
  </si>
  <si>
    <t>Prenos, spuščanje in polaganje NL elementov teže 25-50 kg v jarek ter poravnanje v vertikalni in horizontalni smeri. Obračun za 1 kos.</t>
  </si>
  <si>
    <t>Montaža poliesterske cevi DN 300 na predhodno pripravljeno peščeno posteljico po navodilih projektanta in proizvajalca. Obračun za 1 m1.</t>
  </si>
  <si>
    <t>Montaža drsnih vodil na cevovod NL DN 150. Obračun za 1 kos.</t>
  </si>
  <si>
    <t>Montaža NL cevi DN 150 na predhodno pripravljeno peščeno posteljico po navodilih projektanta in proizvajalca. Obračun za 1 m1.</t>
  </si>
  <si>
    <t>Montaža ravnih vmesnih cevnih kosov DN 150. Obračun za 1 kos.</t>
  </si>
  <si>
    <t>Montaža fazonskih kosov DN 50 na prirobnico. Obračun za 1 kos.</t>
  </si>
  <si>
    <t>Montaža fazonskih kosov DN 80 na prirobnico. Obračun za 1 kos.</t>
  </si>
  <si>
    <t>Montaža fazonskih kosov DN 100 na prirobnico. Obračun za 1 kos.</t>
  </si>
  <si>
    <t>Montaža fazonskih kosov DN 150 na prirobnico. Obračun za 1 kos.</t>
  </si>
  <si>
    <t>Montaža fazonskih kosov DN 150 na obojko. Obračun za 1 kos.</t>
  </si>
  <si>
    <t>Montaža spojnih kosov DN 150 na prirobnico. Obračun za 1 kos.</t>
  </si>
  <si>
    <t>Montaža zapornega ventila z vgradno garnituro, talno kapo in montažno podložno ploščo, DN 80, na prirobnico. Obračun za 1 kos.</t>
  </si>
  <si>
    <t>Montaža zapornega ventila z vgradno garnituro, talno kapo in montažno podložno ploščo, DN 150, na prirobnico. Obračun za 1 kos.</t>
  </si>
  <si>
    <t>Montaža nadtalnega hidranta, DN 80, na prirobnico. Obračun za 1 kos.</t>
  </si>
  <si>
    <t>Montaža odzračevalne armature s talno kapo in montažno podložno ploščo, DN 80, na prirobnico. Obračun za 1 kos.</t>
  </si>
  <si>
    <t>Nabava, dobava in montaža 
tablic za označevanje hidrantov, zračnikov in zasunov. Obračun za 1 kos.</t>
  </si>
  <si>
    <t>Izvedba tlačnega preizkusa cevovoda. Obračun za 1 kos.</t>
  </si>
  <si>
    <t>Dezinfekcija cevovoda pred izvedbo prevezav in vključitvijo v obratovanje. Postavka vključuje izpiranje cevovoda in pridobitev atesta ustreznosti kvalitete vode. Obračun za 1 kos.</t>
  </si>
  <si>
    <t>Izvedba meritev pretokov vode na hidrantih. Obračun za 1 kos.</t>
  </si>
  <si>
    <t>Nabava in polaganje opozorilnega traku nad vodovodnimi cevmi.
Obračun po 1 m1.</t>
  </si>
  <si>
    <t>Ostala dodatna in nepredvidena dela. Obračun stroškov po dejanskih stroških porabe časa in materiala po vpisu v gradbeni dnevnik. 
Ocena stroškov 10% vrednosti montažnih del.</t>
  </si>
  <si>
    <t>NABAVA MATERIALA</t>
  </si>
  <si>
    <t>cevi</t>
  </si>
  <si>
    <t>NL cev, standard C40, NATURAL, s tesnilom za Standard spoj, DN 150.</t>
  </si>
  <si>
    <t>NL cev, standard C40, NATURAL, s tesnilom za Vi spoj, DN 150.</t>
  </si>
  <si>
    <t>Kanalizacijska poliesterska cev GRP, DN 300, SN 8.</t>
  </si>
  <si>
    <t>NL ravni vmesni cevni kosi</t>
  </si>
  <si>
    <t>ravni vmesni cevni kos, l=500 mm, DN 150</t>
  </si>
  <si>
    <t>ravni vmesni cevni kos, l=1340 mm, DN 150</t>
  </si>
  <si>
    <t>ravni vmesni cevni kos, l=1370 mm, DN 150</t>
  </si>
  <si>
    <t>ravni vmesni cevni kos, l=1690 mm, DN 150</t>
  </si>
  <si>
    <t>ravni vmesni cevni kos, l=1880 mm, DN 150</t>
  </si>
  <si>
    <t>NL fazonski kosi, prirobnični spoj</t>
  </si>
  <si>
    <t>T kos, PN 10-16, DN 80/80.</t>
  </si>
  <si>
    <t>T kos, PN 10-16, DN 150/150.</t>
  </si>
  <si>
    <t>F kos, PN 10-16, DN 150.</t>
  </si>
  <si>
    <t>E kos, Vi spoj, PN 10-16, DN 150.</t>
  </si>
  <si>
    <t>FF kos, l=400 mm, PN 10-16, DN 80.</t>
  </si>
  <si>
    <t>FF kos, l=500 mm, PN 10-16, DN 80.</t>
  </si>
  <si>
    <t>FFR kos, PN 10-16, DN 80/50.</t>
  </si>
  <si>
    <t>FFR kos, PN 10-16, DN 150/80.</t>
  </si>
  <si>
    <t>N kos, PN 10-16, DN 80.</t>
  </si>
  <si>
    <t>FFK kos 45˚, PN 10-16, DN 150.</t>
  </si>
  <si>
    <t>X kos, PN 10-16, DN 50.</t>
  </si>
  <si>
    <t>X kos, PN 10-16, DN 80.</t>
  </si>
  <si>
    <t>X kos, PN 10-16, DN 100.</t>
  </si>
  <si>
    <t>NL fazonski kosi, obojčni spoj</t>
  </si>
  <si>
    <t>MMA kos, PN 10-16, Vi spoj, DN 150/80.</t>
  </si>
  <si>
    <t>NL spojni kosi, prirobnični spoj</t>
  </si>
  <si>
    <t>Univerzalna spojka za NL cev, PN 10, DN 150.</t>
  </si>
  <si>
    <t>NL vodovodne armature</t>
  </si>
  <si>
    <t>Zaporni ventil z vgradno garnituro, talno kapo in montažno podložno ploščo, PN 10, DN 80, hvgr=1.5-2.3 m.</t>
  </si>
  <si>
    <t>Zaporni ventil z vgradno garnituro, talno kapo in montažno podložno ploščo, PN 10, DN 150, hvgr=1.5-2.3 m.</t>
  </si>
  <si>
    <t>Nadtalni hidrant, lomna izvedba, DN 80, PN 10, z vgradno dolžino l=1.25 m.</t>
  </si>
  <si>
    <t>Odzračevalna armatura, z vgradno dolžino l=1.10 m, s cestno kapo in montažno podložno ploščo, DN 80, PN 10.</t>
  </si>
  <si>
    <t xml:space="preserve">drsna vodila </t>
  </si>
  <si>
    <t>Drsna vodila za cev NL DN 150 z višino noge 50 mm.</t>
  </si>
  <si>
    <t>profilirana medprirobnična tesnila z jeklenim obročem</t>
  </si>
  <si>
    <t>DN 50</t>
  </si>
  <si>
    <t>DN 80</t>
  </si>
  <si>
    <t>DN 100</t>
  </si>
  <si>
    <t>DN 150</t>
  </si>
  <si>
    <t xml:space="preserve">vijaki z matico in podložko iz nerjavečega materiala </t>
  </si>
  <si>
    <t>za DN 50 - M16/70</t>
  </si>
  <si>
    <t>za DN 80 - M16/70</t>
  </si>
  <si>
    <t>za DN 100 - M 16/70</t>
  </si>
  <si>
    <t>za DN 150 - M 20/80</t>
  </si>
  <si>
    <t>Dodatni in nepredvideni material: 10% od vrednosti.</t>
  </si>
  <si>
    <t>Transportni stroški nabave materiala.</t>
  </si>
  <si>
    <t>NABAVA VODOVODNEGA MATERIALA</t>
  </si>
  <si>
    <t>4.3</t>
  </si>
  <si>
    <t>4.4</t>
  </si>
  <si>
    <t>PLINOVOD 1086, PE 63x5,8 - ukinitev odcepa</t>
  </si>
  <si>
    <t>OZNAKA A</t>
  </si>
  <si>
    <t>Zakoličba</t>
  </si>
  <si>
    <t>Priprava gradbišča, zarisovanje trase, določitev globin izkopa in zakoličba trase, zavarovanje zakoličbe in izdelava zakoličbenega načrta.</t>
  </si>
  <si>
    <t>Površinski odkop humusa  - rob jarka</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</si>
  <si>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</si>
  <si>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Asfalt na pločniku - rezanje in rušenje</t>
  </si>
  <si>
    <t xml:space="preserve">Rezanje, rušenje in odstranitev asfalta na pločniku, z vsemi manipulacijami, z odvozom na stalno deponijo in vključno s pristojbino. </t>
  </si>
  <si>
    <t>Asfalt - vgradnja pločnik - enoslojni</t>
  </si>
  <si>
    <t>Dobava in vgrajevanje enoslojnega asfalta, odstranjevanje sloja tampona v debelini grobega in finega asfalta, fino planiranje in valjanje podlage, obrizg  z emulzijo, obdelava stika med novim in starim asfaltom in (po potrebi) obnovitvitev horizontalne prometne signalizacije. Kolesarska steza obarvana z rdečim pigmentom.</t>
  </si>
  <si>
    <t>bitumenski beton BB 8k;  d = 4 cm</t>
  </si>
  <si>
    <t>Granitne kocke - tlak</t>
  </si>
  <si>
    <t xml:space="preserve">Rušenje tlaka iz granitnih kock,  s čiščenjem, odlaganjem na deponijo ob gradbišču in ponovna vgradnja obstoječih kock 10/10 cm na betonsko podlago kvalitete C12/15 in debeline od 7 do 10 cm. Fuge položenih granitnih kock se polnijo s epoksidno fugirno maso v prvotni barvi. </t>
  </si>
  <si>
    <t>Planiranje dna jarka</t>
  </si>
  <si>
    <t>Planiranje dna jarka z natančnostjo +,- 3 cm.</t>
  </si>
  <si>
    <t>Kombinirani izkop - odmet ob rob jarka</t>
  </si>
  <si>
    <t xml:space="preserve">Kombinirani izkop jarka za cevovod v terenu III-V kategorije, globine do 2,0 m, z odmetom na rob jarka oz. na začasno deponijo na gradbišču.                                                                                                                                                                                                                                                  </t>
  </si>
  <si>
    <t>a) strojni izkop</t>
  </si>
  <si>
    <t>b) ročni izkop</t>
  </si>
  <si>
    <t>Delovni plato</t>
  </si>
  <si>
    <t>Izkop in ponovna izdelava začasnega delovnega platoja (pred pričetkom izvajanja voziščne konstrukcije) iz drobljenega naravnega kamnitega materiala v debelini do 60 cm. V ceni je zajet izkop do globine 60 cm, prevoz do začasne gradbene deponije, prevoz materiala iz začasne gradbene deponije do gradbišča in vgradnja do globine 60 cm z razprostiranjem, utrjevanjem in vzdrževanjem v času gradnje. V ceni je potrebno upoštevati izkop delovnega platoja v debelini 60 cm, odvoz na začasno delovno deponijo, vse prevoze iz začasne gradbene deponije na območje gradbišča ter izdelavo novega delovnega platoja v debelini 60 cm. Obračun po izkazu kubatur.</t>
  </si>
  <si>
    <t>Zasip - obstoječi izkopani material</t>
  </si>
  <si>
    <t xml:space="preserve">Zasip z obstoječim materialom do višine potrebne za končno ureditev terena, s komprimiranjem v slojih deb. 20 cm do predpisane zbitosti in planiranje površine s točnostjo +- 1.0 cm </t>
  </si>
  <si>
    <t>Zasip - tamponski material - 0/32 mm</t>
  </si>
  <si>
    <t xml:space="preserve">Dobava in vgradnja tamponskega drobljenca, zrnatosti od 0 do 32 mm za nosilni sloj, s komprimiranjem po slojih do predpisane zbitosti in planiranje površine s točnostjo +- 1.0 cm. Vgradnja 0,40 cm pod zgornjim ustrojem ceste. </t>
  </si>
  <si>
    <t>Zasip - tamponski material - 0/63 mm</t>
  </si>
  <si>
    <t xml:space="preserve">Dobava in vgradnja gramoza za tamponsko plast, zrnatosti od 0 do 63 mm, s komprimiranjem po slojih do predpisane zbitosti in planiranje površine s točnostjo +- 1.0 cm. </t>
  </si>
  <si>
    <t>Odvoz materiala</t>
  </si>
  <si>
    <t>Odvoz odvečnega izkopanega materiala, z vsemi manipulacijami na stalno deponijo, vključno s pristojbino.</t>
  </si>
  <si>
    <t>Zavarovanje in nadzor podzemnih instalacij</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</si>
  <si>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</si>
  <si>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Zapora ceste - signalizacija / plinovodi</t>
  </si>
  <si>
    <t>Stroški zapore ceste, prometna signalizacija in osvetlitev zapore - ocena.
(obračun po dejanskih stroških oz. po m)</t>
  </si>
  <si>
    <t>Nepredvidena  dela</t>
  </si>
  <si>
    <t>Nepredvidena dela odobrena s strani nadzora in obračunana po analizi cen v skladu s kalkulativnimi elementi.</t>
  </si>
  <si>
    <t>SKUPAJ:</t>
  </si>
  <si>
    <t>GRADBENA DELA PLINOVOD 1086, PE 63x5,8 - ukinitev odcepa</t>
  </si>
  <si>
    <t>Zakoličba vseh tangiranih obstoječih komunlanih vodov v bližini nameravane gradnje.</t>
  </si>
  <si>
    <t>Zunanja kontrola vgrajenih materialov, ki jo zagotavlja akreditiran laboratorij s področja testiranja materialov in konstrukcij.</t>
  </si>
  <si>
    <t>PLINOVOD 1085, PE 63x5,8 - ukinitev odcepa</t>
  </si>
  <si>
    <t>OZNAKA B</t>
  </si>
  <si>
    <t>GRADBENA DELA PLINOVOD 1085, PE 63x5,8 - ukinitev odcepa</t>
  </si>
  <si>
    <t>PRIKLJUČNI PLINOVOD PE 110x6,6 - P-34166</t>
  </si>
  <si>
    <t>točka št. 1</t>
  </si>
  <si>
    <t xml:space="preserve">Kombinirani izkop jarka za cevovod v terenu III-V kategorije, globine do 2,0 m, z odmetom na rob jarka oz. na začasno deponijo na gradbišču. Upoštevan izkop -0,6 m pod nivojem terena.                                                                                                                                                                                                                                                  </t>
  </si>
  <si>
    <t>Zasip - posteljica / plinovodi</t>
  </si>
  <si>
    <t>Dobava in vgradnja posteljice z dopeljanim peskom 0/4 mm za posteljico in obsip plinovoda, do višine 10 cm nad temenom cevi (po detajlu iz projekta), s planiranjem in utrjevanjem. Natančnost izdelave posteljice je +/- 1 cm.</t>
  </si>
  <si>
    <t>Opozorilni trak</t>
  </si>
  <si>
    <t>Dobava in polaganje opozorilnega PVC traku, rumene barve z oznako POZOR PLINOVOD.</t>
  </si>
  <si>
    <t>AB plošča</t>
  </si>
  <si>
    <t>Dobava montažne armiranobetonske plošče iz C 12/15 za cestno kapo in postavitev na niveleto.</t>
  </si>
  <si>
    <t>Obbetoniranje LŽ kape</t>
  </si>
  <si>
    <t>Postavitev in obbetoniranje litoželezne kape.</t>
  </si>
  <si>
    <t>STROJNA DELA</t>
  </si>
  <si>
    <t>1.1.</t>
  </si>
  <si>
    <t>1.2.</t>
  </si>
  <si>
    <t>1.3.</t>
  </si>
  <si>
    <t>1.4.</t>
  </si>
  <si>
    <t>1.5.</t>
  </si>
  <si>
    <t>Nabava, dobava in montaža PVC vezna kanalizacijska cev fi 150 mm, obbetonirane z betonom C12/15.</t>
  </si>
  <si>
    <t>5</t>
  </si>
  <si>
    <t>6</t>
  </si>
  <si>
    <t>6.1</t>
  </si>
  <si>
    <t>6.1.1</t>
  </si>
  <si>
    <t>6.1.2</t>
  </si>
  <si>
    <t>6.1.3</t>
  </si>
  <si>
    <t>6.1.4</t>
  </si>
  <si>
    <t>6.1.5</t>
  </si>
  <si>
    <t>6.1.6</t>
  </si>
  <si>
    <t>6.1.7</t>
  </si>
  <si>
    <t>6.1.8</t>
  </si>
  <si>
    <t>6.1.9</t>
  </si>
  <si>
    <t>6.1.10</t>
  </si>
  <si>
    <t>6.1.11</t>
  </si>
  <si>
    <t>6.1.12</t>
  </si>
  <si>
    <t>6.1.13</t>
  </si>
  <si>
    <t>Cev iz materiala PE100- SDR 17</t>
  </si>
  <si>
    <t>Cev iz materiala PE100, po SIST EN 12007-2, SDR 17 skupaj z dodatkom  za razrez.</t>
  </si>
  <si>
    <t>PE225x13,4</t>
  </si>
  <si>
    <t>Obojka iz materiala PE100</t>
  </si>
  <si>
    <t>Obojka  iz  PE100 z vgrajeno elektro-uporovno žico, skupaj z varjenjem.</t>
  </si>
  <si>
    <t xml:space="preserve">PE225         </t>
  </si>
  <si>
    <t>Zapora obstoječega plinovoda - baloniranje</t>
  </si>
  <si>
    <t xml:space="preserve">Zapora obstoječega plinovoda PE 225x13,4 se izvede s t.i. baloniranjem, upoštevan je ves drobni material za izvedbo baloniranja, vključno z uprabo balona in garnituro za izvedbo baloniranja. </t>
  </si>
  <si>
    <t>Odstranitev obstoječe PE cevi</t>
  </si>
  <si>
    <t>Odstranitev obstoječe PE cevi skupaj z garnituro in odvoz na stalno deponijo, vključno s pristojbino.</t>
  </si>
  <si>
    <t>Tlačni preizkusi</t>
  </si>
  <si>
    <t>Tlačni preizkusi  plinovoda, izvedeni po navodilih  iz  projekta,  skupaj z izdelavo zapisnikov o preizkusih.  (Obračun po dejanskih stroških distributerja!)</t>
  </si>
  <si>
    <t>Spuščanje plina</t>
  </si>
  <si>
    <t>Spuščanje plina v plinovod, ki ga opravi distributer plina.</t>
  </si>
  <si>
    <t>Prekinitev dobave plina</t>
  </si>
  <si>
    <t>Prekinitev dobave plina, ki ga opravi distributer plina.</t>
  </si>
  <si>
    <t>Nepredvidena  dela:</t>
  </si>
  <si>
    <t>SKUPAJ</t>
  </si>
  <si>
    <t>PE110x6,6</t>
  </si>
  <si>
    <t>Prehodni kos iz materiala PE100-SDR 11/jeklo</t>
  </si>
  <si>
    <t>Prehodni kos PE/jeklo iz materiala PE100.</t>
  </si>
  <si>
    <t>PE110/DN100</t>
  </si>
  <si>
    <t>Reducirni T-kos iz materiala PE100</t>
  </si>
  <si>
    <t>Reducirni odcepni T-kos iz materiala PE100.</t>
  </si>
  <si>
    <t xml:space="preserve">PE225/110  </t>
  </si>
  <si>
    <t xml:space="preserve">PE110         </t>
  </si>
  <si>
    <t>PE110</t>
  </si>
  <si>
    <t>Krogelna pipa iz materiala PE100 - podzemna vgradnja</t>
  </si>
  <si>
    <t>Krogelna pipa iz materiala PE100, tlačne stopnje PN 4, za zemeljski plin, s teleskopsko vgradbilno garnituro z evro nastavkom.</t>
  </si>
  <si>
    <t>Cestna  kapa</t>
  </si>
  <si>
    <t>Litoželezna zaščitna cestna kapa, material SL 18, z napisom plin na pokrovu, zaščitena z bitumnom.</t>
  </si>
  <si>
    <t xml:space="preserve">DN190        </t>
  </si>
  <si>
    <t>Pozicijska tablica-armatura</t>
  </si>
  <si>
    <t>Pozicijska tablica po DIN 4065 za  oznako armatur plinovoda, skupaj s pritrdilnim materialom in izmero.</t>
  </si>
  <si>
    <t>Črna brezšivna cev</t>
  </si>
  <si>
    <t>DN 100 (114.3x3.6)</t>
  </si>
  <si>
    <t>Krogelna pipa - jeklo</t>
  </si>
  <si>
    <t xml:space="preserve">Krogelna pipa s prirobničnima priključkoma, tlačne stopnje PN 16, standardne dolžine s prigrajenim izolacijskim elementom, </t>
  </si>
  <si>
    <t>atestirana za zemeljski plin, zaprta s slepo prirobnico, z ročko za posluževanje, skupaj z izolacijskim elementom in tesnilnim materialom.</t>
  </si>
  <si>
    <t>DN 100 (prirobnična)</t>
  </si>
  <si>
    <t>Varilne grlate prirobnice</t>
  </si>
  <si>
    <t>Jeklena prirobnica - slepa</t>
  </si>
  <si>
    <t>Omarica - tip E</t>
  </si>
  <si>
    <t xml:space="preserve">Omarica za zaporno pipo, izdelana iz nerjaveče pločevine po delavniški </t>
  </si>
  <si>
    <t>risbi proizvajalca, prirejena za pritrditev na zid s pocinkano zaščitno cevjo in z napisom: GLAVNA PLINSKAZA PORNA PIPA.</t>
  </si>
  <si>
    <t>1250x750x500 mm (VxŠxG)</t>
  </si>
  <si>
    <t>Izolacija  jeklene cevi</t>
  </si>
  <si>
    <t>Izolacija  jeklene cevi za kororzijsko in mehansko zaščito.</t>
  </si>
  <si>
    <t>Preboj</t>
  </si>
  <si>
    <t>Zaščitna cev pri  preboju  skozi zid, zaščitena pred korozijo in zatesnjena s   trajno   elastičnim   materialom, izdelana po priloženi skici.</t>
  </si>
  <si>
    <t>Montaža plinovoda in tlačni  preizkus</t>
  </si>
  <si>
    <t>Tlačni  preizkus  priključnih plinovodov izvedenih  po  navodilih iz projekta, izdaja atesta.</t>
  </si>
  <si>
    <t>Spuščanje plina v priključni plinovod, ki ga opravi distributer plina.</t>
  </si>
  <si>
    <t>Prevezava priključnega plinovoda</t>
  </si>
  <si>
    <t>Prevezava priključnega plinovoda, ki ga opravi distributer plina.  (Obračun po dejanskih stroških distributerja!)</t>
  </si>
  <si>
    <t>Pomožna  gradbena  dela</t>
  </si>
  <si>
    <t>Pomožna  gradbena  dela, zarisovanje, vrtanje zidov,  beljenje zidov, vzpostavitev v prvotno stanje.</t>
  </si>
  <si>
    <t>Lok iz materiala PE100-450</t>
  </si>
  <si>
    <t>Lok iz materiala PE100, 450.</t>
  </si>
  <si>
    <t>Cevovodi izdelani iz jeklenih cevi iz celega po DIN EN10216-1, material: P235TR2, W.nr.: 1.0255, skupaj z  varilnim materialom in dodatkom za razrez.</t>
  </si>
  <si>
    <t>Jekleni cevni lok 90o</t>
  </si>
  <si>
    <t>Jeklen cevni lok 90° po DIN EN 10253-1, tip: 3D, material: S253, skupaj z varilnim, tesnilnim in pritrdilnim materialom.</t>
  </si>
  <si>
    <t xml:space="preserve">Varilne grlate prirobnice po standardu     DIN EN 1092-1, tip prirobnice: 11, tip tesnenja: B1, material: S235GH, tlačne  stopnje: PN 6, skupaj s pritrdilnim in tesnilnim materialom.                                                                                                                                                                                                                                                                                                                                                                                                                                                                                                                                                                                                                                                                                                                                                                                                                                                                                                         </t>
  </si>
  <si>
    <t xml:space="preserve">Varilne slepe prirobnice po standardu     DIN EN 1092-1, tip prirobnice: 11, tip tesnenja: B1, material: S235GH, tlačne  stopnje: PN 6, skupaj s pritrdilnim in tesnilnim materialom.                                                                                                                                                                                                                                                                                                                                                                                                                                                                                                                                                                                                                                                                                                                                                                                                                                                                                                         </t>
  </si>
  <si>
    <t xml:space="preserve">Strojni izkop jarka, skladno z določili geomehanskega poročila, globine 0-4m, v terenu III. kat. z nakladanjem na kamion in odvozom na trajno gradbeno deponijo po izboru izvajalca, vključno s stroški deponije. </t>
  </si>
  <si>
    <t>2.1.</t>
  </si>
  <si>
    <t>2</t>
  </si>
  <si>
    <t>3</t>
  </si>
  <si>
    <t>4</t>
  </si>
  <si>
    <t>7</t>
  </si>
  <si>
    <t>8</t>
  </si>
  <si>
    <t>9</t>
  </si>
  <si>
    <t>10</t>
  </si>
  <si>
    <t>11</t>
  </si>
  <si>
    <t>12</t>
  </si>
  <si>
    <t>13</t>
  </si>
  <si>
    <t>2.3.2</t>
  </si>
  <si>
    <t>SPLOŠNO:</t>
  </si>
  <si>
    <t>(-) Dela je potrebno izvajati po projektni dokumentaciji, v skladu z veljavnimi tehničnimi predpisi, normativi in standardi ob upoštevanju zahtev iz varstva pri delu. Uporabljati je potrebno samo materiale, ki ustrezajo predpisom in standardom.</t>
  </si>
  <si>
    <t>(-) Za vse vgrajene materiale mora izvajalec del predložiti dokumentacijo (atesti, certifikati, meritve....).</t>
  </si>
  <si>
    <t>(-) Izvajalec del mora pri izvedbi del upoštevati navodila tehničnega poročila.</t>
  </si>
  <si>
    <t>(-) V enotnih cenah morajo biti zajeti tudi naslednji stroški:</t>
  </si>
  <si>
    <t>... ureditev gradbišča, postavitev gradbiščne table, zaščitna ograja in obvestila ter ostala pripravljalna dela, z vsemi deli in materialom ter dnevno čiščenje gradbišča,</t>
  </si>
  <si>
    <t>... ves potreben material z dobavo, transporti in vgrajevanjem,</t>
  </si>
  <si>
    <t>... izvedba dela po popisu iz postavke in načrta,</t>
  </si>
  <si>
    <t>... zavarovanja gradbišča,</t>
  </si>
  <si>
    <t>... začasne in stalne deponije in pripadajoči transporti,</t>
  </si>
  <si>
    <t>... koordinacija med investitorjem, upravljalci, izvajalci, podizvajalci in soglasodajalci,</t>
  </si>
  <si>
    <t>... sortiranje odpadkov na gradbišču (gradbiščni odpadki), stroški nakladanja, odvoza na registrirano stalno deponijo ter plačilo stroškov deponije in taks (če v postavki ni drugače določeno)</t>
  </si>
  <si>
    <t>(-) Obračun se mora izvajati na osnovi dejansko opravljenih količin, katere z vpisom v gradbeni dnevnik potrdi odgovorni nadzornik.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</si>
</sst>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43" formatCode="_-* #,##0.00\ _€_-;\-* #,##0.00\ _€_-;_-* &quot;-&quot;??\ _€_-;_-@_-"/>
    <numFmt numFmtId="164" formatCode="_-* #,##0.00\ _S_I_T_-;\-* #,##0.00\ _S_I_T_-;_-* &quot;-&quot;??\ _S_I_T_-;_-@_-"/>
    <numFmt numFmtId="165" formatCode="#,##0."/>
    <numFmt numFmtId="166" formatCode="\$#."/>
    <numFmt numFmtId="167" formatCode="#.00"/>
    <numFmt numFmtId="168" formatCode="#,"/>
    <numFmt numFmtId="169" formatCode="_-* #,##0.00\ &quot;SIT&quot;_-;\-* #,##0.00\ &quot;SIT&quot;_-;_-* &quot;-&quot;??\ &quot;SIT&quot;_-;_-@_-"/>
    <numFmt numFmtId="170" formatCode="0.000"/>
    <numFmt numFmtId="171" formatCode="#,##0.00\ &quot;€&quot;"/>
  </numFmts>
  <fonts count="63" x14ac:knownFonts="1">
    <font>
      <sz val="11"/>
      <color theme="1"/>
      <name val="Calibri"/>
      <family val="2"/>
      <charset val="238"/>
      <scheme val="minor"/>
    </font>
    <font>
      <sz val="11"/>
      <color indexed="8"/>
      <name val="Calibri"/>
      <family val="2"/>
      <charset val="238"/>
    </font>
    <font>
      <sz val="10"/>
      <name val="Arial"/>
      <family val="2"/>
    </font>
    <font>
      <sz val="10"/>
      <name val="Arial"/>
      <family val="2"/>
      <charset val="238"/>
    </font>
    <font>
      <sz val="10"/>
      <name val="Arial CE"/>
      <charset val="238"/>
    </font>
    <font>
      <sz val="11"/>
      <name val="Arial"/>
      <family val="2"/>
      <charset val="238"/>
    </font>
    <font>
      <sz val="10"/>
      <color indexed="8"/>
      <name val="Calibri"/>
      <family val="2"/>
      <charset val="238"/>
    </font>
    <font>
      <sz val="10"/>
      <name val="Arial CE"/>
      <family val="2"/>
      <charset val="238"/>
    </font>
    <font>
      <sz val="12"/>
      <name val="Arial"/>
      <family val="2"/>
      <charset val="238"/>
    </font>
    <font>
      <sz val="10"/>
      <name val="Calibri"/>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
      <color indexed="8"/>
      <name val="Courier"/>
      <family val="3"/>
    </font>
    <font>
      <i/>
      <sz val="11"/>
      <color indexed="23"/>
      <name val="Calibri"/>
      <family val="2"/>
      <charset val="238"/>
    </font>
    <font>
      <sz val="11"/>
      <color indexed="17"/>
      <name val="Calibri"/>
      <family val="2"/>
      <charset val="238"/>
    </font>
    <font>
      <b/>
      <sz val="14"/>
      <name val="Arial CE"/>
      <family val="2"/>
      <charset val="238"/>
    </font>
    <font>
      <b/>
      <sz val="13"/>
      <color indexed="56"/>
      <name val="Calibri"/>
      <family val="2"/>
      <charset val="238"/>
    </font>
    <font>
      <b/>
      <sz val="11"/>
      <color indexed="56"/>
      <name val="Calibri"/>
      <family val="2"/>
      <charset val="238"/>
    </font>
    <font>
      <b/>
      <sz val="1"/>
      <color indexed="8"/>
      <name val="Courier"/>
      <family val="3"/>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Times New Roman CE"/>
      <family val="1"/>
      <charset val="238"/>
    </font>
    <font>
      <b/>
      <sz val="12"/>
      <name val="Arial CE"/>
      <family val="2"/>
      <charset val="238"/>
    </font>
    <font>
      <sz val="10"/>
      <name val="Times New Roman"/>
      <family val="1"/>
      <charset val="238"/>
    </font>
    <font>
      <b/>
      <sz val="15"/>
      <color indexed="56"/>
      <name val="Calibri"/>
      <family val="2"/>
      <charset val="238"/>
    </font>
    <font>
      <sz val="10"/>
      <color indexed="8"/>
      <name val="MS Sans Serif"/>
      <family val="2"/>
      <charset val="238"/>
    </font>
    <font>
      <b/>
      <sz val="11"/>
      <name val="Arial CE"/>
      <family val="2"/>
      <charset val="238"/>
    </font>
    <font>
      <sz val="8"/>
      <name val="Calibri"/>
      <family val="2"/>
      <charset val="238"/>
    </font>
    <font>
      <sz val="11"/>
      <color theme="1"/>
      <name val="Calibri"/>
      <family val="2"/>
      <charset val="238"/>
      <scheme val="minor"/>
    </font>
    <font>
      <sz val="10"/>
      <color theme="1"/>
      <name val="Arial Narrow"/>
      <family val="2"/>
      <charset val="238"/>
    </font>
    <font>
      <sz val="10"/>
      <color theme="1"/>
      <name val="Segoe UI"/>
      <family val="2"/>
      <charset val="238"/>
    </font>
    <font>
      <b/>
      <sz val="10"/>
      <color theme="1"/>
      <name val="Segoe UI"/>
      <family val="2"/>
      <charset val="238"/>
    </font>
    <font>
      <b/>
      <sz val="10"/>
      <name val="Segoe UI"/>
      <family val="2"/>
      <charset val="238"/>
    </font>
    <font>
      <sz val="10"/>
      <name val="Segoe UI"/>
      <family val="2"/>
      <charset val="238"/>
    </font>
    <font>
      <b/>
      <sz val="10"/>
      <color indexed="9"/>
      <name val="Segoe UI"/>
      <family val="2"/>
      <charset val="238"/>
    </font>
    <font>
      <b/>
      <sz val="12"/>
      <color indexed="8"/>
      <name val="Segoe UI"/>
      <family val="2"/>
      <charset val="238"/>
    </font>
    <font>
      <i/>
      <sz val="10"/>
      <name val="Segoe UI"/>
      <family val="2"/>
      <charset val="238"/>
    </font>
    <font>
      <i/>
      <sz val="10"/>
      <color indexed="8"/>
      <name val="Segoe UI"/>
      <family val="2"/>
      <charset val="238"/>
    </font>
    <font>
      <b/>
      <i/>
      <sz val="8"/>
      <color theme="0" tint="-0.249977111117893"/>
      <name val="Segoe UI"/>
      <family val="2"/>
      <charset val="238"/>
    </font>
    <font>
      <sz val="10"/>
      <color indexed="8"/>
      <name val="Segoe UI"/>
      <family val="2"/>
      <charset val="238"/>
    </font>
    <font>
      <sz val="12"/>
      <name val="Segoe UI"/>
      <family val="2"/>
      <charset val="238"/>
    </font>
    <font>
      <b/>
      <sz val="12"/>
      <name val="Segoe UI"/>
      <family val="2"/>
      <charset val="238"/>
    </font>
    <font>
      <b/>
      <sz val="12"/>
      <color theme="0"/>
      <name val="Segoe UI"/>
      <family val="2"/>
      <charset val="238"/>
    </font>
    <font>
      <b/>
      <sz val="10"/>
      <color indexed="10"/>
      <name val="Segoe UI"/>
      <family val="2"/>
      <charset val="238"/>
    </font>
    <font>
      <sz val="12"/>
      <color indexed="8"/>
      <name val="Segoe UI"/>
      <family val="2"/>
      <charset val="238"/>
    </font>
    <font>
      <b/>
      <sz val="10"/>
      <color indexed="8"/>
      <name val="Segoe UI"/>
      <family val="2"/>
      <charset val="238"/>
    </font>
    <font>
      <b/>
      <sz val="14"/>
      <color rgb="FF43B033"/>
      <name val="Segoe UI"/>
      <family val="2"/>
      <charset val="238"/>
    </font>
    <font>
      <b/>
      <sz val="12"/>
      <color rgb="FF43B033"/>
      <name val="Segoe UI"/>
      <family val="2"/>
      <charset val="238"/>
    </font>
    <font>
      <sz val="10"/>
      <name val="Arial"/>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sz val="10"/>
      <color indexed="10"/>
      <name val="Segoe UI"/>
      <family val="2"/>
      <charset val="23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43B033"/>
        <bgColor indexed="64"/>
      </patternFill>
    </fill>
    <fill>
      <patternFill patternType="solid">
        <fgColor indexed="56"/>
      </patternFill>
    </fill>
    <fill>
      <patternFill patternType="solid">
        <fgColor indexed="54"/>
      </patternFill>
    </fill>
    <fill>
      <patternFill patternType="solid">
        <fgColor indexed="9"/>
      </patternFill>
    </fill>
  </fills>
  <borders count="9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thin">
        <color indexed="62"/>
      </top>
      <bottom style="double">
        <color indexed="62"/>
      </bottom>
      <diagonal/>
    </border>
    <border>
      <left/>
      <right/>
      <top style="double">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thin">
        <color indexed="64"/>
      </right>
      <top/>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bottom style="thin">
        <color indexed="64"/>
      </bottom>
      <diagonal/>
    </border>
    <border>
      <left style="hair">
        <color indexed="64"/>
      </left>
      <right style="double">
        <color indexed="64"/>
      </right>
      <top/>
      <bottom style="hair">
        <color indexed="64"/>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hair">
        <color indexed="64"/>
      </left>
      <right style="double">
        <color indexed="64"/>
      </right>
      <top style="hair">
        <color indexed="64"/>
      </top>
      <bottom/>
      <diagonal/>
    </border>
    <border>
      <left/>
      <right style="double">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double">
        <color indexed="64"/>
      </left>
      <right style="hair">
        <color indexed="64"/>
      </right>
      <top/>
      <bottom style="hair">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hair">
        <color indexed="64"/>
      </left>
      <right style="hair">
        <color indexed="64"/>
      </right>
      <top/>
      <bottom/>
      <diagonal/>
    </border>
    <border>
      <left/>
      <right style="medium">
        <color indexed="64"/>
      </right>
      <top/>
      <bottom/>
      <diagonal/>
    </border>
    <border>
      <left style="medium">
        <color indexed="64"/>
      </left>
      <right/>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bottom/>
      <diagonal/>
    </border>
    <border>
      <left style="hair">
        <color indexed="64"/>
      </left>
      <right/>
      <top/>
      <bottom/>
      <diagonal/>
    </border>
    <border>
      <left style="double">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thin">
        <color indexed="64"/>
      </left>
      <right style="thin">
        <color indexed="64"/>
      </right>
      <top/>
      <bottom style="medium">
        <color indexed="64"/>
      </bottom>
      <diagonal/>
    </border>
    <border>
      <left style="hair">
        <color indexed="64"/>
      </left>
      <right style="double">
        <color indexed="64"/>
      </right>
      <top style="hair">
        <color indexed="64"/>
      </top>
      <bottom style="medium">
        <color indexed="64"/>
      </bottom>
      <diagonal/>
    </border>
  </borders>
  <cellStyleXfs count="1004">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164" fontId="4" fillId="0" borderId="0" applyFont="0" applyFill="0" applyBorder="0" applyAlignment="0" applyProtection="0"/>
    <xf numFmtId="165" fontId="15" fillId="0" borderId="0">
      <protection locked="0"/>
    </xf>
    <xf numFmtId="166" fontId="15" fillId="0" borderId="0">
      <protection locked="0"/>
    </xf>
    <xf numFmtId="0" fontId="15" fillId="0" borderId="0">
      <protection locked="0"/>
    </xf>
    <xf numFmtId="0" fontId="17" fillId="4" borderId="0" applyNumberFormat="0" applyBorder="0" applyAlignment="0" applyProtection="0"/>
    <xf numFmtId="0" fontId="3" fillId="0" borderId="0"/>
    <xf numFmtId="0" fontId="16" fillId="0" borderId="0" applyNumberFormat="0" applyFill="0" applyBorder="0" applyAlignment="0" applyProtection="0"/>
    <xf numFmtId="167" fontId="15" fillId="0" borderId="0">
      <protection locked="0"/>
    </xf>
    <xf numFmtId="0" fontId="17" fillId="4" borderId="0" applyNumberFormat="0" applyBorder="0" applyAlignment="0" applyProtection="0"/>
    <xf numFmtId="0" fontId="18" fillId="0" borderId="0" applyNumberFormat="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168" fontId="21" fillId="0" borderId="0">
      <protection locked="0"/>
    </xf>
    <xf numFmtId="168" fontId="21" fillId="0" borderId="0">
      <protection locked="0"/>
    </xf>
    <xf numFmtId="0" fontId="22" fillId="7" borderId="1" applyNumberFormat="0" applyAlignment="0" applyProtection="0"/>
    <xf numFmtId="0" fontId="25" fillId="20" borderId="5" applyNumberFormat="0" applyAlignment="0" applyProtection="0"/>
    <xf numFmtId="39" fontId="2" fillId="0" borderId="6">
      <alignment horizontal="right" vertical="top" wrapText="1"/>
    </xf>
    <xf numFmtId="0" fontId="23" fillId="0" borderId="7" applyNumberFormat="0" applyFill="0" applyAlignment="0" applyProtection="0"/>
    <xf numFmtId="0" fontId="32" fillId="0" borderId="8"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0" fontId="26" fillId="0" borderId="0" applyNumberFormat="0" applyFill="0" applyBorder="0" applyAlignment="0" applyProtection="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0" fontId="7" fillId="0" borderId="0">
      <alignment vertical="top" wrapText="1"/>
    </xf>
    <xf numFmtId="0" fontId="36" fillId="0" borderId="0"/>
    <xf numFmtId="0" fontId="10" fillId="0" borderId="0"/>
    <xf numFmtId="0" fontId="36" fillId="0" borderId="0"/>
    <xf numFmtId="0" fontId="10" fillId="0" borderId="0"/>
    <xf numFmtId="0" fontId="3" fillId="0" borderId="0"/>
    <xf numFmtId="0" fontId="4" fillId="0" borderId="0"/>
    <xf numFmtId="0" fontId="7" fillId="0" borderId="0"/>
    <xf numFmtId="0" fontId="4" fillId="0" borderId="0"/>
    <xf numFmtId="0" fontId="4"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4" fillId="0" borderId="0"/>
    <xf numFmtId="0" fontId="3" fillId="0" borderId="0" applyFont="0" applyBorder="0"/>
    <xf numFmtId="0" fontId="3" fillId="0" borderId="0"/>
    <xf numFmtId="0" fontId="3" fillId="0" borderId="0"/>
    <xf numFmtId="0" fontId="3"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5" fillId="0" borderId="0"/>
    <xf numFmtId="0" fontId="3" fillId="0" borderId="0"/>
    <xf numFmtId="0" fontId="3" fillId="0" borderId="0"/>
    <xf numFmtId="0" fontId="4" fillId="0" borderId="0"/>
    <xf numFmtId="0" fontId="33" fillId="0" borderId="0"/>
    <xf numFmtId="0" fontId="2" fillId="0" borderId="0"/>
    <xf numFmtId="0" fontId="5" fillId="0" borderId="0"/>
    <xf numFmtId="0" fontId="7" fillId="0" borderId="0"/>
    <xf numFmtId="0" fontId="24" fillId="22" borderId="0" applyNumberFormat="0" applyBorder="0" applyAlignment="0" applyProtection="0"/>
    <xf numFmtId="0" fontId="24" fillId="22" borderId="0" applyNumberFormat="0" applyBorder="0" applyAlignment="0" applyProtection="0"/>
    <xf numFmtId="0" fontId="34" fillId="0" borderId="0">
      <alignment horizontal="left" vertical="top" wrapText="1" readingOrder="1"/>
    </xf>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4" fillId="0" borderId="0"/>
    <xf numFmtId="0" fontId="3" fillId="0" borderId="0"/>
    <xf numFmtId="0" fontId="8" fillId="0" borderId="0" applyNumberFormat="0" applyFill="0" applyBorder="0" applyAlignment="0" applyProtection="0"/>
    <xf numFmtId="0" fontId="3" fillId="0" borderId="0"/>
    <xf numFmtId="0" fontId="2" fillId="0" borderId="0"/>
    <xf numFmtId="0" fontId="3" fillId="23" borderId="9" applyNumberFormat="0" applyFont="0" applyAlignment="0" applyProtection="0"/>
    <xf numFmtId="9" fontId="3" fillId="0" borderId="0" applyFont="0" applyFill="0" applyBorder="0" applyAlignment="0" applyProtection="0"/>
    <xf numFmtId="9" fontId="5" fillId="0" borderId="0" applyFont="0" applyFill="0" applyBorder="0" applyAlignment="0" applyProtection="0"/>
    <xf numFmtId="0" fontId="10" fillId="23" borderId="9" applyNumberFormat="0" applyFont="0" applyAlignment="0" applyProtection="0"/>
    <xf numFmtId="0" fontId="28" fillId="0" borderId="0" applyNumberFormat="0" applyFill="0" applyBorder="0" applyAlignment="0" applyProtection="0"/>
    <xf numFmtId="0" fontId="25" fillId="20" borderId="5" applyNumberFormat="0" applyAlignment="0" applyProtection="0"/>
    <xf numFmtId="0" fontId="16"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0" borderId="7" applyNumberFormat="0" applyFill="0" applyAlignment="0" applyProtection="0"/>
    <xf numFmtId="0" fontId="14" fillId="21" borderId="2" applyNumberFormat="0" applyAlignment="0" applyProtection="0"/>
    <xf numFmtId="0" fontId="13" fillId="20" borderId="1" applyNumberFormat="0" applyAlignment="0" applyProtection="0"/>
    <xf numFmtId="0" fontId="12" fillId="3" borderId="0" applyNumberFormat="0" applyBorder="0" applyAlignment="0" applyProtection="0"/>
    <xf numFmtId="0" fontId="7" fillId="0" borderId="0"/>
    <xf numFmtId="0" fontId="7" fillId="0" borderId="0"/>
    <xf numFmtId="0" fontId="2" fillId="0" borderId="10">
      <alignment horizontal="left" vertical="top" wrapText="1"/>
    </xf>
    <xf numFmtId="0" fontId="2" fillId="0" borderId="10">
      <alignment horizontal="left" vertical="top" wrapText="1"/>
    </xf>
    <xf numFmtId="0" fontId="26" fillId="0" borderId="0" applyNumberFormat="0" applyFill="0" applyBorder="0" applyAlignment="0" applyProtection="0"/>
    <xf numFmtId="0" fontId="27" fillId="0" borderId="11" applyNumberFormat="0" applyFill="0" applyAlignment="0" applyProtection="0"/>
    <xf numFmtId="0" fontId="30" fillId="0" borderId="12" applyNumberFormat="0"/>
    <xf numFmtId="169" fontId="4" fillId="0" borderId="0" applyFont="0" applyFill="0" applyBorder="0" applyAlignment="0" applyProtection="0"/>
    <xf numFmtId="164" fontId="4"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170"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0" fontId="22" fillId="7" borderId="1" applyNumberFormat="0" applyAlignment="0" applyProtection="0"/>
    <xf numFmtId="0" fontId="27" fillId="0" borderId="11" applyNumberFormat="0" applyFill="0" applyAlignment="0" applyProtection="0"/>
    <xf numFmtId="0" fontId="28" fillId="0" borderId="0" applyNumberFormat="0" applyFill="0" applyBorder="0" applyAlignment="0" applyProtection="0"/>
    <xf numFmtId="49" fontId="29" fillId="0" borderId="0">
      <alignment vertical="top"/>
      <protection locked="0"/>
    </xf>
    <xf numFmtId="0" fontId="37" fillId="0" borderId="0"/>
    <xf numFmtId="0" fontId="4" fillId="0" borderId="0"/>
    <xf numFmtId="0" fontId="4" fillId="0" borderId="0"/>
    <xf numFmtId="0" fontId="3"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9"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xf numFmtId="9" fontId="36" fillId="0" borderId="0" applyFont="0" applyFill="0" applyBorder="0" applyAlignment="0" applyProtection="0"/>
    <xf numFmtId="0" fontId="56" fillId="0" borderId="0"/>
    <xf numFmtId="9"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36" fillId="0" borderId="0" applyFont="0" applyFill="0" applyBorder="0" applyAlignment="0" applyProtection="0"/>
    <xf numFmtId="0" fontId="11" fillId="29" borderId="0" applyNumberFormat="0" applyBorder="0" applyAlignment="0" applyProtection="0"/>
    <xf numFmtId="0" fontId="11" fillId="19" borderId="0" applyNumberFormat="0" applyBorder="0" applyAlignment="0" applyProtection="0"/>
    <xf numFmtId="0" fontId="11" fillId="11" borderId="0" applyNumberFormat="0" applyBorder="0" applyAlignment="0" applyProtection="0"/>
    <xf numFmtId="0" fontId="11" fillId="30" borderId="0" applyNumberFormat="0" applyBorder="0" applyAlignment="0" applyProtection="0"/>
    <xf numFmtId="0" fontId="11" fillId="17" borderId="0" applyNumberFormat="0" applyBorder="0" applyAlignment="0" applyProtection="0"/>
    <xf numFmtId="0" fontId="12" fillId="5" borderId="0" applyNumberFormat="0" applyBorder="0" applyAlignment="0" applyProtection="0"/>
    <xf numFmtId="0" fontId="57" fillId="31" borderId="1" applyNumberFormat="0" applyAlignment="0" applyProtection="0"/>
    <xf numFmtId="0" fontId="58" fillId="0" borderId="75" applyNumberFormat="0" applyFill="0" applyAlignment="0" applyProtection="0"/>
    <xf numFmtId="0" fontId="59" fillId="0" borderId="76" applyNumberFormat="0" applyFill="0" applyAlignment="0" applyProtection="0"/>
    <xf numFmtId="0" fontId="60" fillId="0" borderId="77" applyNumberFormat="0" applyFill="0" applyAlignment="0" applyProtection="0"/>
    <xf numFmtId="0" fontId="60" fillId="0" borderId="0" applyNumberFormat="0" applyFill="0" applyBorder="0" applyAlignment="0" applyProtection="0"/>
    <xf numFmtId="0" fontId="22" fillId="22" borderId="1" applyNumberFormat="0" applyAlignment="0" applyProtection="0"/>
    <xf numFmtId="0" fontId="28" fillId="0" borderId="78" applyNumberFormat="0" applyFill="0" applyAlignment="0" applyProtection="0"/>
    <xf numFmtId="0" fontId="61" fillId="22" borderId="0" applyNumberFormat="0" applyBorder="0" applyAlignment="0" applyProtection="0"/>
    <xf numFmtId="0" fontId="4" fillId="23" borderId="9" applyNumberFormat="0" applyFont="0" applyAlignment="0" applyProtection="0"/>
    <xf numFmtId="0" fontId="27" fillId="0" borderId="79" applyNumberFormat="0" applyFill="0" applyAlignment="0" applyProtection="0"/>
    <xf numFmtId="164" fontId="3" fillId="0" borderId="0" applyFont="0" applyFill="0" applyBorder="0" applyAlignment="0" applyProtection="0"/>
    <xf numFmtId="44" fontId="36" fillId="0" borderId="0" applyFont="0" applyFill="0" applyBorder="0" applyAlignment="0" applyProtection="0"/>
  </cellStyleXfs>
  <cellXfs count="258">
    <xf numFmtId="0" fontId="0" fillId="0" borderId="0" xfId="0"/>
    <xf numFmtId="49" fontId="6" fillId="0" borderId="14" xfId="0" applyNumberFormat="1" applyFont="1" applyBorder="1" applyAlignment="1">
      <alignment vertical="top" wrapText="1"/>
    </xf>
    <xf numFmtId="0" fontId="6" fillId="0" borderId="14" xfId="0" applyFont="1" applyBorder="1" applyAlignment="1"/>
    <xf numFmtId="0" fontId="9" fillId="0" borderId="14" xfId="0" applyFont="1" applyBorder="1" applyAlignment="1">
      <alignment vertical="top" wrapText="1"/>
    </xf>
    <xf numFmtId="0" fontId="6" fillId="0" borderId="0" xfId="0" applyFont="1" applyBorder="1"/>
    <xf numFmtId="0" fontId="6" fillId="0" borderId="14" xfId="0" applyFont="1" applyBorder="1"/>
    <xf numFmtId="0" fontId="6" fillId="0" borderId="0" xfId="0" applyFont="1"/>
    <xf numFmtId="0" fontId="6" fillId="0" borderId="0" xfId="0" applyFont="1" applyAlignment="1">
      <alignment wrapText="1"/>
    </xf>
    <xf numFmtId="0" fontId="6" fillId="0" borderId="16" xfId="0" applyFont="1" applyBorder="1"/>
    <xf numFmtId="0" fontId="6" fillId="0" borderId="14" xfId="0" applyFont="1" applyFill="1" applyBorder="1" applyAlignment="1">
      <alignment horizontal="left"/>
    </xf>
    <xf numFmtId="0" fontId="6" fillId="0" borderId="14" xfId="0" applyFont="1" applyFill="1" applyBorder="1" applyAlignment="1">
      <alignment horizontal="left" wrapText="1"/>
    </xf>
    <xf numFmtId="0" fontId="9" fillId="0" borderId="0" xfId="339" applyFont="1" applyAlignment="1">
      <alignment horizontal="center" vertical="top"/>
    </xf>
    <xf numFmtId="0" fontId="6" fillId="0" borderId="18" xfId="0" applyFont="1" applyBorder="1"/>
    <xf numFmtId="0" fontId="6" fillId="0" borderId="14" xfId="0" applyFont="1" applyBorder="1"/>
    <xf numFmtId="0" fontId="9" fillId="0" borderId="0" xfId="339" applyFont="1" applyFill="1" applyAlignment="1">
      <alignment horizontal="center" vertical="top"/>
    </xf>
    <xf numFmtId="0" fontId="9" fillId="0" borderId="15" xfId="0" applyFont="1" applyBorder="1" applyAlignment="1">
      <alignment vertical="top" wrapText="1"/>
    </xf>
    <xf numFmtId="0" fontId="0" fillId="0" borderId="0" xfId="0" applyAlignment="1">
      <alignment horizontal="center"/>
    </xf>
    <xf numFmtId="49" fontId="6" fillId="0" borderId="0" xfId="0" applyNumberFormat="1" applyFont="1" applyBorder="1" applyAlignment="1">
      <alignment vertical="top" wrapText="1"/>
    </xf>
    <xf numFmtId="0" fontId="9" fillId="0" borderId="0" xfId="0" applyFont="1" applyBorder="1" applyAlignment="1">
      <alignment vertical="top" wrapText="1"/>
    </xf>
    <xf numFmtId="0" fontId="6" fillId="0" borderId="0" xfId="0" applyFont="1" applyBorder="1" applyAlignment="1"/>
    <xf numFmtId="0" fontId="6" fillId="0" borderId="15" xfId="0" applyFont="1" applyBorder="1" applyAlignment="1"/>
    <xf numFmtId="49" fontId="6" fillId="0" borderId="15" xfId="0" applyNumberFormat="1" applyFont="1" applyBorder="1" applyAlignment="1">
      <alignment vertical="top" wrapText="1"/>
    </xf>
    <xf numFmtId="0" fontId="41" fillId="0" borderId="13" xfId="338" applyFont="1" applyBorder="1" applyAlignment="1" applyProtection="1">
      <alignment horizontal="center" vertical="top"/>
    </xf>
    <xf numFmtId="0" fontId="41" fillId="0" borderId="13" xfId="338" applyFont="1" applyBorder="1" applyAlignment="1" applyProtection="1">
      <alignment horizontal="justify"/>
    </xf>
    <xf numFmtId="4" fontId="41" fillId="0" borderId="13" xfId="338" applyNumberFormat="1" applyFont="1" applyBorder="1" applyAlignment="1" applyProtection="1">
      <alignment horizontal="center"/>
    </xf>
    <xf numFmtId="0" fontId="41" fillId="0" borderId="0" xfId="338" applyFont="1" applyBorder="1" applyAlignment="1" applyProtection="1">
      <alignment horizontal="center" vertical="center"/>
    </xf>
    <xf numFmtId="0" fontId="41" fillId="0" borderId="0" xfId="338" applyFont="1" applyBorder="1" applyAlignment="1" applyProtection="1">
      <alignment horizontal="justify"/>
    </xf>
    <xf numFmtId="4" fontId="41" fillId="0" borderId="0" xfId="338" applyNumberFormat="1" applyFont="1" applyBorder="1" applyAlignment="1" applyProtection="1">
      <alignment horizontal="center"/>
    </xf>
    <xf numFmtId="49" fontId="40" fillId="26" borderId="55" xfId="0" applyNumberFormat="1" applyFont="1" applyFill="1" applyBorder="1" applyAlignment="1">
      <alignment horizontal="center" wrapText="1"/>
    </xf>
    <xf numFmtId="171" fontId="40" fillId="26" borderId="56" xfId="0" applyNumberFormat="1" applyFont="1" applyFill="1" applyBorder="1" applyAlignment="1">
      <alignment horizontal="center" vertical="top" wrapText="1"/>
    </xf>
    <xf numFmtId="0" fontId="45" fillId="27" borderId="17" xfId="0" applyNumberFormat="1" applyFont="1" applyFill="1" applyBorder="1" applyAlignment="1">
      <alignment vertical="top" wrapText="1"/>
    </xf>
    <xf numFmtId="171" fontId="46" fillId="27" borderId="54" xfId="0" applyNumberFormat="1" applyFont="1" applyFill="1" applyBorder="1" applyAlignment="1">
      <alignment horizontal="center" vertical="top" wrapText="1"/>
    </xf>
    <xf numFmtId="0" fontId="47" fillId="27" borderId="61" xfId="0" applyFont="1" applyFill="1" applyBorder="1" applyAlignment="1"/>
    <xf numFmtId="49" fontId="44" fillId="27" borderId="57" xfId="0" applyNumberFormat="1" applyFont="1" applyFill="1" applyBorder="1" applyAlignment="1">
      <alignment horizontal="center" wrapText="1"/>
    </xf>
    <xf numFmtId="0" fontId="45" fillId="27" borderId="64" xfId="0" applyNumberFormat="1" applyFont="1" applyFill="1" applyBorder="1" applyAlignment="1">
      <alignment vertical="top" wrapText="1"/>
    </xf>
    <xf numFmtId="171" fontId="46" fillId="27" borderId="65" xfId="0" applyNumberFormat="1" applyFont="1" applyFill="1" applyBorder="1" applyAlignment="1">
      <alignment horizontal="center" vertical="top" wrapText="1"/>
    </xf>
    <xf numFmtId="0" fontId="47" fillId="27" borderId="63" xfId="0" applyFont="1" applyFill="1" applyBorder="1" applyAlignment="1"/>
    <xf numFmtId="49" fontId="40" fillId="0" borderId="66" xfId="0" applyNumberFormat="1" applyFont="1" applyBorder="1" applyAlignment="1">
      <alignment vertical="top" wrapText="1"/>
    </xf>
    <xf numFmtId="0" fontId="40" fillId="0" borderId="15" xfId="0" applyNumberFormat="1" applyFont="1" applyBorder="1" applyAlignment="1">
      <alignment vertical="top" wrapText="1"/>
    </xf>
    <xf numFmtId="4" fontId="40" fillId="0" borderId="59" xfId="0" applyNumberFormat="1" applyFont="1" applyBorder="1" applyAlignment="1"/>
    <xf numFmtId="49" fontId="44" fillId="27" borderId="58" xfId="0" applyNumberFormat="1" applyFont="1" applyFill="1" applyBorder="1" applyAlignment="1">
      <alignment horizontal="center" wrapText="1"/>
    </xf>
    <xf numFmtId="0" fontId="45" fillId="27" borderId="21" xfId="0" applyNumberFormat="1" applyFont="1" applyFill="1" applyBorder="1" applyAlignment="1">
      <alignment vertical="top" wrapText="1"/>
    </xf>
    <xf numFmtId="0" fontId="47" fillId="27" borderId="62" xfId="0" applyFont="1" applyFill="1" applyBorder="1" applyAlignment="1"/>
    <xf numFmtId="49" fontId="44" fillId="27" borderId="60" xfId="0" applyNumberFormat="1" applyFont="1" applyFill="1" applyBorder="1" applyAlignment="1">
      <alignment horizontal="center" wrapText="1"/>
    </xf>
    <xf numFmtId="49" fontId="44" fillId="27" borderId="67" xfId="0" applyNumberFormat="1" applyFont="1" applyFill="1" applyBorder="1" applyAlignment="1">
      <alignment horizontal="center" wrapText="1"/>
    </xf>
    <xf numFmtId="0" fontId="40" fillId="0" borderId="0" xfId="351" applyFont="1" applyBorder="1" applyAlignment="1" applyProtection="1">
      <alignment horizontal="center" wrapText="1"/>
    </xf>
    <xf numFmtId="171" fontId="48" fillId="0" borderId="29" xfId="351" applyNumberFormat="1" applyFont="1" applyFill="1" applyBorder="1" applyAlignment="1" applyProtection="1">
      <alignment horizontal="center" vertical="center"/>
    </xf>
    <xf numFmtId="171" fontId="49" fillId="0" borderId="29" xfId="351" applyNumberFormat="1" applyFont="1" applyFill="1" applyBorder="1" applyAlignment="1" applyProtection="1">
      <alignment horizontal="center" vertical="center"/>
    </xf>
    <xf numFmtId="0" fontId="40" fillId="0" borderId="72" xfId="0" applyNumberFormat="1" applyFont="1" applyBorder="1" applyAlignment="1">
      <alignment vertical="top" wrapText="1"/>
    </xf>
    <xf numFmtId="0" fontId="47" fillId="0" borderId="0" xfId="0" applyFont="1" applyBorder="1" applyAlignment="1">
      <alignment vertical="top"/>
    </xf>
    <xf numFmtId="49" fontId="41" fillId="0" borderId="15" xfId="350" applyNumberFormat="1" applyFont="1" applyFill="1" applyBorder="1" applyAlignment="1" applyProtection="1">
      <alignment horizontal="left" vertical="top"/>
    </xf>
    <xf numFmtId="4" fontId="40" fillId="0" borderId="15" xfId="279" applyNumberFormat="1" applyFont="1" applyFill="1" applyBorder="1" applyAlignment="1">
      <alignment vertical="top"/>
    </xf>
    <xf numFmtId="171" fontId="40" fillId="0" borderId="15" xfId="279" applyNumberFormat="1" applyFont="1" applyFill="1" applyBorder="1" applyAlignment="1">
      <alignment vertical="top"/>
    </xf>
    <xf numFmtId="171" fontId="41" fillId="0" borderId="15" xfId="0" applyNumberFormat="1" applyFont="1" applyBorder="1" applyAlignment="1">
      <alignment vertical="top"/>
    </xf>
    <xf numFmtId="0" fontId="41" fillId="0" borderId="0" xfId="339" applyFont="1" applyFill="1" applyAlignment="1">
      <alignment horizontal="center" vertical="top"/>
    </xf>
    <xf numFmtId="49" fontId="42" fillId="0" borderId="23" xfId="0" applyNumberFormat="1" applyFont="1" applyFill="1" applyBorder="1" applyAlignment="1">
      <alignment horizontal="left" vertical="top" wrapText="1"/>
    </xf>
    <xf numFmtId="0" fontId="40" fillId="0" borderId="23" xfId="183" applyNumberFormat="1" applyFont="1" applyFill="1" applyBorder="1" applyAlignment="1">
      <alignment horizontal="left" vertical="top" wrapText="1"/>
    </xf>
    <xf numFmtId="4" fontId="42" fillId="0" borderId="23" xfId="183" applyNumberFormat="1" applyFont="1" applyFill="1" applyBorder="1" applyAlignment="1">
      <alignment horizontal="right" vertical="top" wrapText="1"/>
    </xf>
    <xf numFmtId="171" fontId="42" fillId="0" borderId="23" xfId="183" applyNumberFormat="1" applyFont="1" applyFill="1" applyBorder="1" applyAlignment="1">
      <alignment horizontal="right" vertical="top" wrapText="1"/>
    </xf>
    <xf numFmtId="0" fontId="41" fillId="0" borderId="0" xfId="339" applyFont="1" applyAlignment="1">
      <alignment vertical="top"/>
    </xf>
    <xf numFmtId="0" fontId="42" fillId="24" borderId="0" xfId="351" applyNumberFormat="1" applyFont="1" applyFill="1" applyBorder="1" applyAlignment="1" applyProtection="1">
      <alignment horizontal="center" vertical="top" wrapText="1"/>
      <protection locked="0"/>
    </xf>
    <xf numFmtId="0" fontId="42" fillId="24" borderId="0" xfId="372" applyFont="1" applyFill="1" applyBorder="1" applyAlignment="1" applyProtection="1">
      <alignment horizontal="center" vertical="top" wrapText="1"/>
      <protection locked="0"/>
    </xf>
    <xf numFmtId="0" fontId="42" fillId="24" borderId="0" xfId="372" applyFont="1" applyFill="1" applyBorder="1" applyAlignment="1" applyProtection="1">
      <alignment horizontal="center" vertical="top"/>
      <protection locked="0"/>
    </xf>
    <xf numFmtId="4" fontId="42" fillId="24" borderId="0" xfId="372" applyNumberFormat="1" applyFont="1" applyFill="1" applyBorder="1" applyAlignment="1" applyProtection="1">
      <alignment horizontal="center" vertical="top" wrapText="1"/>
      <protection locked="0"/>
    </xf>
    <xf numFmtId="171" fontId="42" fillId="24" borderId="0" xfId="372" applyNumberFormat="1" applyFont="1" applyFill="1" applyBorder="1" applyAlignment="1" applyProtection="1">
      <alignment horizontal="center" vertical="top" wrapText="1"/>
      <protection locked="0"/>
    </xf>
    <xf numFmtId="0" fontId="41" fillId="0" borderId="0" xfId="339" applyFont="1" applyAlignment="1">
      <alignment horizontal="center" vertical="top"/>
    </xf>
    <xf numFmtId="49" fontId="51" fillId="0" borderId="0" xfId="0" applyNumberFormat="1" applyFont="1" applyBorder="1" applyAlignment="1">
      <alignment horizontal="left" vertical="top" wrapText="1"/>
    </xf>
    <xf numFmtId="0" fontId="51" fillId="0" borderId="0" xfId="0" applyNumberFormat="1" applyFont="1" applyBorder="1" applyAlignment="1">
      <alignment vertical="top" wrapText="1"/>
    </xf>
    <xf numFmtId="4" fontId="47" fillId="0" borderId="0" xfId="0" applyNumberFormat="1" applyFont="1" applyBorder="1" applyAlignment="1">
      <alignment horizontal="right" vertical="top" wrapText="1"/>
    </xf>
    <xf numFmtId="4" fontId="41" fillId="0" borderId="0" xfId="0" applyNumberFormat="1" applyFont="1" applyBorder="1" applyAlignment="1">
      <alignment horizontal="right" vertical="top" wrapText="1"/>
    </xf>
    <xf numFmtId="171" fontId="41" fillId="0" borderId="0" xfId="279" applyNumberFormat="1" applyFont="1" applyBorder="1" applyAlignment="1">
      <alignment horizontal="right" vertical="top" shrinkToFit="1"/>
    </xf>
    <xf numFmtId="171" fontId="47" fillId="0" borderId="0" xfId="0" applyNumberFormat="1" applyFont="1" applyBorder="1" applyAlignment="1">
      <alignment horizontal="right" vertical="top" shrinkToFit="1"/>
    </xf>
    <xf numFmtId="4" fontId="52" fillId="27" borderId="20" xfId="0" applyNumberFormat="1" applyFont="1" applyFill="1" applyBorder="1" applyAlignment="1">
      <alignment horizontal="right" vertical="top" wrapText="1"/>
    </xf>
    <xf numFmtId="4" fontId="48" fillId="27" borderId="20" xfId="0" applyNumberFormat="1" applyFont="1" applyFill="1" applyBorder="1" applyAlignment="1">
      <alignment horizontal="right" vertical="top" wrapText="1"/>
    </xf>
    <xf numFmtId="171" fontId="48" fillId="27" borderId="20" xfId="279" applyNumberFormat="1" applyFont="1" applyFill="1" applyBorder="1" applyAlignment="1">
      <alignment horizontal="right" vertical="top" shrinkToFit="1"/>
    </xf>
    <xf numFmtId="171" fontId="52" fillId="27" borderId="44" xfId="0" applyNumberFormat="1" applyFont="1" applyFill="1" applyBorder="1" applyAlignment="1">
      <alignment horizontal="right" vertical="top" shrinkToFit="1"/>
    </xf>
    <xf numFmtId="0" fontId="52" fillId="0" borderId="0" xfId="0" applyFont="1" applyBorder="1" applyAlignment="1">
      <alignment vertical="top"/>
    </xf>
    <xf numFmtId="49" fontId="51" fillId="0" borderId="41" xfId="0" applyNumberFormat="1" applyFont="1" applyBorder="1" applyAlignment="1">
      <alignment horizontal="left" vertical="top" wrapText="1"/>
    </xf>
    <xf numFmtId="0" fontId="51" fillId="0" borderId="21" xfId="0" applyNumberFormat="1" applyFont="1" applyBorder="1" applyAlignment="1">
      <alignment vertical="top" wrapText="1"/>
    </xf>
    <xf numFmtId="4" fontId="47" fillId="0" borderId="25" xfId="0" applyNumberFormat="1" applyFont="1" applyBorder="1" applyAlignment="1">
      <alignment horizontal="right" vertical="top" wrapText="1"/>
    </xf>
    <xf numFmtId="4" fontId="41" fillId="0" borderId="21" xfId="0" applyNumberFormat="1" applyFont="1" applyBorder="1" applyAlignment="1">
      <alignment horizontal="right" vertical="top" wrapText="1"/>
    </xf>
    <xf numFmtId="171" fontId="41" fillId="0" borderId="25" xfId="279" applyNumberFormat="1" applyFont="1" applyBorder="1" applyAlignment="1">
      <alignment horizontal="right" vertical="top" shrinkToFit="1"/>
    </xf>
    <xf numFmtId="171" fontId="47" fillId="0" borderId="42" xfId="0" applyNumberFormat="1" applyFont="1" applyBorder="1" applyAlignment="1">
      <alignment horizontal="right" vertical="top" shrinkToFit="1"/>
    </xf>
    <xf numFmtId="0" fontId="47" fillId="0" borderId="15" xfId="0" applyFont="1" applyBorder="1" applyAlignment="1">
      <alignment vertical="top"/>
    </xf>
    <xf numFmtId="49" fontId="40" fillId="0" borderId="36" xfId="0" applyNumberFormat="1" applyFont="1" applyBorder="1" applyAlignment="1">
      <alignment horizontal="left" vertical="top" wrapText="1"/>
    </xf>
    <xf numFmtId="0" fontId="40" fillId="0" borderId="17" xfId="0" applyNumberFormat="1" applyFont="1" applyBorder="1" applyAlignment="1">
      <alignment vertical="top" wrapText="1"/>
    </xf>
    <xf numFmtId="0" fontId="41" fillId="0" borderId="18" xfId="0" applyFont="1" applyFill="1" applyBorder="1" applyAlignment="1">
      <alignment horizontal="right" vertical="top"/>
    </xf>
    <xf numFmtId="4" fontId="41" fillId="0" borderId="17" xfId="0" applyNumberFormat="1" applyFont="1" applyFill="1" applyBorder="1" applyAlignment="1">
      <alignment horizontal="right" vertical="top"/>
    </xf>
    <xf numFmtId="171" fontId="41" fillId="0" borderId="18" xfId="0" applyNumberFormat="1" applyFont="1" applyFill="1" applyBorder="1" applyAlignment="1">
      <alignment horizontal="right" vertical="top" shrinkToFit="1"/>
    </xf>
    <xf numFmtId="171" fontId="41" fillId="0" borderId="37" xfId="0" applyNumberFormat="1" applyFont="1" applyBorder="1" applyAlignment="1">
      <alignment horizontal="right" vertical="top" shrinkToFit="1"/>
    </xf>
    <xf numFmtId="0" fontId="47" fillId="0" borderId="14" xfId="0" applyFont="1" applyBorder="1" applyAlignment="1">
      <alignment vertical="top"/>
    </xf>
    <xf numFmtId="4" fontId="40" fillId="0" borderId="18" xfId="0" applyNumberFormat="1" applyFont="1" applyBorder="1" applyAlignment="1">
      <alignment horizontal="right" vertical="top" wrapText="1"/>
    </xf>
    <xf numFmtId="4" fontId="40" fillId="0" borderId="17" xfId="0" applyNumberFormat="1" applyFont="1" applyBorder="1" applyAlignment="1">
      <alignment horizontal="right" vertical="top" wrapText="1"/>
    </xf>
    <xf numFmtId="171" fontId="40" fillId="0" borderId="37" xfId="0" applyNumberFormat="1" applyFont="1" applyBorder="1" applyAlignment="1">
      <alignment horizontal="right" vertical="top" shrinkToFit="1"/>
    </xf>
    <xf numFmtId="49" fontId="41" fillId="0" borderId="36" xfId="0" applyNumberFormat="1" applyFont="1" applyBorder="1" applyAlignment="1">
      <alignment horizontal="left" vertical="top" wrapText="1"/>
    </xf>
    <xf numFmtId="0" fontId="41" fillId="0" borderId="17" xfId="0" applyNumberFormat="1" applyFont="1" applyFill="1" applyBorder="1" applyAlignment="1">
      <alignment horizontal="left" vertical="top" wrapText="1"/>
    </xf>
    <xf numFmtId="0" fontId="41" fillId="0" borderId="18" xfId="0" applyNumberFormat="1" applyFont="1" applyFill="1" applyBorder="1" applyAlignment="1">
      <alignment horizontal="left" vertical="top" wrapText="1"/>
    </xf>
    <xf numFmtId="4" fontId="41" fillId="0" borderId="26" xfId="0" applyNumberFormat="1" applyFont="1" applyFill="1" applyBorder="1" applyAlignment="1">
      <alignment vertical="top" wrapText="1"/>
    </xf>
    <xf numFmtId="49" fontId="41" fillId="0" borderId="43" xfId="0" applyNumberFormat="1" applyFont="1" applyBorder="1" applyAlignment="1">
      <alignment horizontal="left" vertical="top" wrapText="1"/>
    </xf>
    <xf numFmtId="0" fontId="41" fillId="0" borderId="26" xfId="0" applyNumberFormat="1" applyFont="1" applyBorder="1" applyAlignment="1">
      <alignment horizontal="left" vertical="top" wrapText="1"/>
    </xf>
    <xf numFmtId="0" fontId="41" fillId="0" borderId="27" xfId="0" applyNumberFormat="1" applyFont="1" applyBorder="1" applyAlignment="1">
      <alignment horizontal="left" vertical="top" wrapText="1"/>
    </xf>
    <xf numFmtId="171" fontId="41" fillId="0" borderId="38" xfId="0" applyNumberFormat="1" applyFont="1" applyBorder="1" applyAlignment="1">
      <alignment horizontal="right" vertical="top" shrinkToFit="1"/>
    </xf>
    <xf numFmtId="0" fontId="41" fillId="0" borderId="26" xfId="0" applyNumberFormat="1" applyFont="1" applyFill="1" applyBorder="1" applyAlignment="1">
      <alignment horizontal="left" vertical="top" wrapText="1"/>
    </xf>
    <xf numFmtId="0" fontId="41" fillId="0" borderId="27" xfId="0" applyNumberFormat="1" applyFont="1" applyFill="1" applyBorder="1" applyAlignment="1">
      <alignment horizontal="left" vertical="top" wrapText="1"/>
    </xf>
    <xf numFmtId="0" fontId="41" fillId="0" borderId="17" xfId="0" applyNumberFormat="1" applyFont="1" applyFill="1" applyBorder="1" applyAlignment="1">
      <alignment vertical="top" wrapText="1"/>
    </xf>
    <xf numFmtId="0" fontId="41" fillId="0" borderId="18" xfId="0" applyFont="1" applyFill="1" applyBorder="1" applyAlignment="1">
      <alignment vertical="top"/>
    </xf>
    <xf numFmtId="171" fontId="41" fillId="0" borderId="37" xfId="0" applyNumberFormat="1" applyFont="1" applyFill="1" applyBorder="1" applyAlignment="1">
      <alignment horizontal="right" vertical="top" shrinkToFit="1"/>
    </xf>
    <xf numFmtId="49" fontId="41" fillId="0" borderId="39" xfId="0" applyNumberFormat="1" applyFont="1" applyBorder="1" applyAlignment="1">
      <alignment horizontal="left" vertical="top" wrapText="1"/>
    </xf>
    <xf numFmtId="0" fontId="41" fillId="0" borderId="22" xfId="0" applyNumberFormat="1" applyFont="1" applyBorder="1" applyAlignment="1">
      <alignment vertical="top" wrapText="1"/>
    </xf>
    <xf numFmtId="0" fontId="41" fillId="0" borderId="19" xfId="0" applyNumberFormat="1" applyFont="1" applyBorder="1" applyAlignment="1">
      <alignment vertical="top" wrapText="1"/>
    </xf>
    <xf numFmtId="4" fontId="41" fillId="25" borderId="22" xfId="0" applyNumberFormat="1" applyFont="1" applyFill="1" applyBorder="1" applyAlignment="1">
      <alignment horizontal="right" vertical="top" wrapText="1"/>
    </xf>
    <xf numFmtId="171" fontId="41" fillId="0" borderId="40" xfId="0" applyNumberFormat="1" applyFont="1" applyBorder="1" applyAlignment="1">
      <alignment horizontal="right" vertical="top" shrinkToFit="1"/>
    </xf>
    <xf numFmtId="49" fontId="41" fillId="0" borderId="41" xfId="0" applyNumberFormat="1" applyFont="1" applyBorder="1" applyAlignment="1">
      <alignment horizontal="left" vertical="top" wrapText="1"/>
    </xf>
    <xf numFmtId="0" fontId="40" fillId="0" borderId="21" xfId="0" applyNumberFormat="1" applyFont="1" applyBorder="1" applyAlignment="1">
      <alignment vertical="top" wrapText="1"/>
    </xf>
    <xf numFmtId="0" fontId="40" fillId="0" borderId="25" xfId="0" applyNumberFormat="1" applyFont="1" applyBorder="1" applyAlignment="1">
      <alignment vertical="top" wrapText="1"/>
    </xf>
    <xf numFmtId="4" fontId="40" fillId="0" borderId="21" xfId="0" applyNumberFormat="1" applyFont="1" applyBorder="1" applyAlignment="1">
      <alignment horizontal="right" vertical="top" wrapText="1"/>
    </xf>
    <xf numFmtId="171" fontId="40" fillId="0" borderId="42" xfId="0" applyNumberFormat="1" applyFont="1" applyBorder="1" applyAlignment="1">
      <alignment horizontal="right" vertical="top" shrinkToFit="1"/>
    </xf>
    <xf numFmtId="0" fontId="41" fillId="0" borderId="18" xfId="0" applyNumberFormat="1" applyFont="1" applyBorder="1" applyAlignment="1">
      <alignment vertical="top" wrapText="1"/>
    </xf>
    <xf numFmtId="4" fontId="41" fillId="0" borderId="17" xfId="0" applyNumberFormat="1" applyFont="1" applyBorder="1" applyAlignment="1">
      <alignment horizontal="right" vertical="top" wrapText="1"/>
    </xf>
    <xf numFmtId="0" fontId="41" fillId="0" borderId="17" xfId="0" applyNumberFormat="1" applyFont="1" applyBorder="1" applyAlignment="1">
      <alignment vertical="top" wrapText="1"/>
    </xf>
    <xf numFmtId="0" fontId="41" fillId="0" borderId="0" xfId="339" applyFont="1" applyFill="1" applyAlignment="1">
      <alignment vertical="top"/>
    </xf>
    <xf numFmtId="4" fontId="41" fillId="0" borderId="0" xfId="339" applyNumberFormat="1" applyFont="1" applyFill="1" applyAlignment="1">
      <alignment horizontal="center" vertical="top"/>
    </xf>
    <xf numFmtId="0" fontId="41" fillId="0" borderId="26" xfId="0" applyNumberFormat="1" applyFont="1" applyBorder="1" applyAlignment="1">
      <alignment vertical="top" wrapText="1"/>
    </xf>
    <xf numFmtId="0" fontId="41" fillId="0" borderId="27" xfId="0" applyFont="1" applyFill="1" applyBorder="1" applyAlignment="1">
      <alignment vertical="top"/>
    </xf>
    <xf numFmtId="4" fontId="41" fillId="0" borderId="26" xfId="0" applyNumberFormat="1" applyFont="1" applyFill="1" applyBorder="1" applyAlignment="1">
      <alignment horizontal="right" vertical="top"/>
    </xf>
    <xf numFmtId="171" fontId="41" fillId="0" borderId="38" xfId="0" applyNumberFormat="1" applyFont="1" applyFill="1" applyBorder="1" applyAlignment="1">
      <alignment horizontal="right" vertical="top" shrinkToFit="1"/>
    </xf>
    <xf numFmtId="0" fontId="52" fillId="0" borderId="14" xfId="0" applyFont="1" applyBorder="1" applyAlignment="1">
      <alignment vertical="top"/>
    </xf>
    <xf numFmtId="0" fontId="47" fillId="0" borderId="14" xfId="0" applyFont="1" applyFill="1" applyBorder="1" applyAlignment="1">
      <alignment vertical="top"/>
    </xf>
    <xf numFmtId="4" fontId="47" fillId="0" borderId="14" xfId="0" applyNumberFormat="1" applyFont="1" applyBorder="1" applyAlignment="1">
      <alignment horizontal="right" vertical="top" wrapText="1"/>
    </xf>
    <xf numFmtId="4" fontId="41" fillId="0" borderId="14" xfId="0" applyNumberFormat="1" applyFont="1" applyBorder="1" applyAlignment="1">
      <alignment horizontal="right" vertical="top" wrapText="1"/>
    </xf>
    <xf numFmtId="171" fontId="41" fillId="0" borderId="14" xfId="279" applyNumberFormat="1" applyFont="1" applyBorder="1" applyAlignment="1">
      <alignment horizontal="right" vertical="top" wrapText="1"/>
    </xf>
    <xf numFmtId="49" fontId="47" fillId="0" borderId="14" xfId="0" applyNumberFormat="1" applyFont="1" applyBorder="1" applyAlignment="1">
      <alignment vertical="top" wrapText="1"/>
    </xf>
    <xf numFmtId="0" fontId="41" fillId="0" borderId="14" xfId="0" applyNumberFormat="1" applyFont="1" applyBorder="1" applyAlignment="1">
      <alignment vertical="top" wrapText="1"/>
    </xf>
    <xf numFmtId="171" fontId="47" fillId="0" borderId="14" xfId="0" applyNumberFormat="1" applyFont="1" applyBorder="1" applyAlignment="1">
      <alignment horizontal="right" vertical="top"/>
    </xf>
    <xf numFmtId="0" fontId="38" fillId="0" borderId="68" xfId="0" applyFont="1" applyBorder="1"/>
    <xf numFmtId="0" fontId="39" fillId="28" borderId="68" xfId="0" applyFont="1" applyFill="1" applyBorder="1" applyAlignment="1">
      <alignment wrapText="1"/>
    </xf>
    <xf numFmtId="0" fontId="39" fillId="28" borderId="68" xfId="0" applyFont="1" applyFill="1" applyBorder="1" applyAlignment="1"/>
    <xf numFmtId="0" fontId="39" fillId="28" borderId="68" xfId="0" applyFont="1" applyFill="1" applyBorder="1" applyAlignment="1">
      <alignment horizontal="left"/>
    </xf>
    <xf numFmtId="14" fontId="39" fillId="28" borderId="68" xfId="0" applyNumberFormat="1" applyFont="1" applyFill="1" applyBorder="1" applyAlignment="1">
      <alignment horizontal="left"/>
    </xf>
    <xf numFmtId="49" fontId="55" fillId="27" borderId="28" xfId="0" applyNumberFormat="1" applyFont="1" applyFill="1" applyBorder="1" applyAlignment="1">
      <alignment horizontal="left" vertical="top" wrapText="1"/>
    </xf>
    <xf numFmtId="0" fontId="55" fillId="27" borderId="20" xfId="0" applyNumberFormat="1" applyFont="1" applyFill="1" applyBorder="1" applyAlignment="1">
      <alignment vertical="top" wrapText="1"/>
    </xf>
    <xf numFmtId="4" fontId="40" fillId="0" borderId="26" xfId="0" applyNumberFormat="1" applyFont="1" applyBorder="1" applyAlignment="1">
      <alignment horizontal="right" vertical="top" wrapText="1"/>
    </xf>
    <xf numFmtId="9" fontId="41" fillId="0" borderId="18" xfId="978" applyFont="1" applyBorder="1" applyAlignment="1">
      <alignment horizontal="right" vertical="top" wrapText="1"/>
    </xf>
    <xf numFmtId="4" fontId="41" fillId="0" borderId="18" xfId="0" applyNumberFormat="1" applyFont="1" applyBorder="1" applyAlignment="1">
      <alignment horizontal="right" vertical="top" wrapText="1"/>
    </xf>
    <xf numFmtId="4" fontId="40" fillId="0" borderId="87" xfId="0" applyNumberFormat="1" applyFont="1" applyBorder="1" applyAlignment="1"/>
    <xf numFmtId="0" fontId="40" fillId="0" borderId="86" xfId="0" applyNumberFormat="1" applyFont="1" applyBorder="1" applyAlignment="1">
      <alignment vertical="top" wrapText="1"/>
    </xf>
    <xf numFmtId="49" fontId="40" fillId="0" borderId="85" xfId="0" applyNumberFormat="1" applyFont="1" applyBorder="1" applyAlignment="1">
      <alignment vertical="top" wrapText="1"/>
    </xf>
    <xf numFmtId="171" fontId="53" fillId="0" borderId="84" xfId="0" applyNumberFormat="1" applyFont="1" applyBorder="1" applyAlignment="1">
      <alignment horizontal="right" vertical="top"/>
    </xf>
    <xf numFmtId="4" fontId="40" fillId="0" borderId="72" xfId="0" applyNumberFormat="1" applyFont="1" applyBorder="1" applyAlignment="1">
      <alignment horizontal="right" vertical="top" wrapText="1"/>
    </xf>
    <xf numFmtId="4" fontId="53" fillId="0" borderId="72" xfId="0" applyNumberFormat="1" applyFont="1" applyBorder="1" applyAlignment="1">
      <alignment horizontal="right" vertical="top" wrapText="1"/>
    </xf>
    <xf numFmtId="49" fontId="53" fillId="0" borderId="83" xfId="0" applyNumberFormat="1" applyFont="1" applyBorder="1" applyAlignment="1">
      <alignment vertical="top" wrapText="1"/>
    </xf>
    <xf numFmtId="171" fontId="53" fillId="0" borderId="82" xfId="0" applyNumberFormat="1" applyFont="1" applyBorder="1" applyAlignment="1">
      <alignment horizontal="right" vertical="top"/>
    </xf>
    <xf numFmtId="4" fontId="40" fillId="0" borderId="81" xfId="0" applyNumberFormat="1" applyFont="1" applyBorder="1" applyAlignment="1">
      <alignment horizontal="right" vertical="top" wrapText="1"/>
    </xf>
    <xf numFmtId="4" fontId="53" fillId="0" borderId="81" xfId="0" applyNumberFormat="1" applyFont="1" applyBorder="1" applyAlignment="1">
      <alignment horizontal="right" vertical="top" wrapText="1"/>
    </xf>
    <xf numFmtId="0" fontId="40" fillId="0" borderId="81" xfId="0" applyNumberFormat="1" applyFont="1" applyBorder="1" applyAlignment="1">
      <alignment vertical="top" wrapText="1"/>
    </xf>
    <xf numFmtId="49" fontId="53" fillId="0" borderId="80" xfId="0" applyNumberFormat="1" applyFont="1" applyBorder="1" applyAlignment="1">
      <alignment vertical="top" wrapText="1"/>
    </xf>
    <xf numFmtId="9" fontId="41" fillId="0" borderId="27" xfId="0" applyNumberFormat="1" applyFont="1" applyFill="1" applyBorder="1" applyAlignment="1">
      <alignment vertical="top"/>
    </xf>
    <xf numFmtId="171" fontId="41" fillId="0" borderId="73" xfId="0" applyNumberFormat="1" applyFont="1" applyFill="1" applyBorder="1" applyAlignment="1">
      <alignment horizontal="right" vertical="top" shrinkToFit="1"/>
    </xf>
    <xf numFmtId="9" fontId="41" fillId="0" borderId="0" xfId="0" applyNumberFormat="1" applyFont="1" applyFill="1" applyBorder="1" applyAlignment="1">
      <alignment vertical="top"/>
    </xf>
    <xf numFmtId="9" fontId="41" fillId="0" borderId="18" xfId="0" applyNumberFormat="1" applyFont="1" applyFill="1" applyBorder="1" applyAlignment="1">
      <alignment vertical="top"/>
    </xf>
    <xf numFmtId="0" fontId="45" fillId="27" borderId="64" xfId="0" applyNumberFormat="1" applyFont="1" applyFill="1" applyBorder="1" applyAlignment="1">
      <alignment vertical="top" wrapText="1"/>
    </xf>
    <xf numFmtId="171" fontId="46" fillId="27" borderId="65" xfId="0" applyNumberFormat="1" applyFont="1" applyFill="1" applyBorder="1" applyAlignment="1">
      <alignment horizontal="center" vertical="top" wrapText="1"/>
    </xf>
    <xf numFmtId="0" fontId="47" fillId="27" borderId="63" xfId="0" applyFont="1" applyFill="1" applyBorder="1" applyAlignment="1"/>
    <xf numFmtId="49" fontId="44" fillId="27" borderId="67" xfId="0" applyNumberFormat="1" applyFont="1" applyFill="1" applyBorder="1" applyAlignment="1">
      <alignment horizontal="center" wrapText="1"/>
    </xf>
    <xf numFmtId="0" fontId="47" fillId="0" borderId="0" xfId="0" applyFont="1" applyBorder="1" applyAlignment="1">
      <alignment vertical="top"/>
    </xf>
    <xf numFmtId="0" fontId="41" fillId="0" borderId="0" xfId="339" applyFont="1" applyFill="1" applyAlignment="1">
      <alignment horizontal="center" vertical="top"/>
    </xf>
    <xf numFmtId="0" fontId="41" fillId="0" borderId="0" xfId="339" applyFont="1" applyAlignment="1">
      <alignment vertical="top"/>
    </xf>
    <xf numFmtId="49" fontId="51" fillId="0" borderId="0" xfId="0" applyNumberFormat="1" applyFont="1" applyBorder="1" applyAlignment="1">
      <alignment horizontal="left" vertical="top" wrapText="1"/>
    </xf>
    <xf numFmtId="0" fontId="51" fillId="0" borderId="0" xfId="0" applyNumberFormat="1" applyFont="1" applyBorder="1" applyAlignment="1">
      <alignment vertical="top" wrapText="1"/>
    </xf>
    <xf numFmtId="4" fontId="47" fillId="0" borderId="0" xfId="0" applyNumberFormat="1" applyFont="1" applyBorder="1" applyAlignment="1">
      <alignment horizontal="right" vertical="top" wrapText="1"/>
    </xf>
    <xf numFmtId="4" fontId="41" fillId="0" borderId="0" xfId="0" applyNumberFormat="1" applyFont="1" applyBorder="1" applyAlignment="1">
      <alignment horizontal="right" vertical="top" wrapText="1"/>
    </xf>
    <xf numFmtId="171" fontId="47" fillId="0" borderId="0" xfId="0" applyNumberFormat="1" applyFont="1" applyBorder="1" applyAlignment="1">
      <alignment horizontal="right" vertical="top" shrinkToFit="1"/>
    </xf>
    <xf numFmtId="4" fontId="52" fillId="27" borderId="20" xfId="0" applyNumberFormat="1" applyFont="1" applyFill="1" applyBorder="1" applyAlignment="1">
      <alignment horizontal="right" vertical="top" wrapText="1"/>
    </xf>
    <xf numFmtId="4" fontId="48" fillId="27" borderId="20" xfId="0" applyNumberFormat="1" applyFont="1" applyFill="1" applyBorder="1" applyAlignment="1">
      <alignment horizontal="right" vertical="top" wrapText="1"/>
    </xf>
    <xf numFmtId="171" fontId="48" fillId="27" borderId="20" xfId="279" applyNumberFormat="1" applyFont="1" applyFill="1" applyBorder="1" applyAlignment="1">
      <alignment horizontal="right" vertical="top" shrinkToFit="1"/>
    </xf>
    <xf numFmtId="171" fontId="52" fillId="27" borderId="44" xfId="0" applyNumberFormat="1" applyFont="1" applyFill="1" applyBorder="1" applyAlignment="1">
      <alignment horizontal="right" vertical="top" shrinkToFit="1"/>
    </xf>
    <xf numFmtId="49" fontId="40" fillId="0" borderId="36" xfId="0" applyNumberFormat="1" applyFont="1" applyBorder="1" applyAlignment="1">
      <alignment horizontal="left" vertical="top" wrapText="1"/>
    </xf>
    <xf numFmtId="0" fontId="40" fillId="0" borderId="17" xfId="0" applyNumberFormat="1" applyFont="1" applyBorder="1" applyAlignment="1">
      <alignment vertical="top" wrapText="1"/>
    </xf>
    <xf numFmtId="171" fontId="41" fillId="0" borderId="37" xfId="0" applyNumberFormat="1" applyFont="1" applyBorder="1" applyAlignment="1">
      <alignment horizontal="right" vertical="top" shrinkToFit="1"/>
    </xf>
    <xf numFmtId="4" fontId="40" fillId="0" borderId="18" xfId="0" applyNumberFormat="1" applyFont="1" applyBorder="1" applyAlignment="1">
      <alignment horizontal="right" vertical="top" wrapText="1"/>
    </xf>
    <xf numFmtId="171" fontId="40" fillId="0" borderId="37" xfId="0" applyNumberFormat="1" applyFont="1" applyBorder="1" applyAlignment="1">
      <alignment horizontal="right" vertical="top" shrinkToFit="1"/>
    </xf>
    <xf numFmtId="49" fontId="41" fillId="0" borderId="36" xfId="0" applyNumberFormat="1" applyFont="1" applyBorder="1" applyAlignment="1">
      <alignment horizontal="left" vertical="top" wrapText="1"/>
    </xf>
    <xf numFmtId="0" fontId="41" fillId="0" borderId="17" xfId="0" applyNumberFormat="1" applyFont="1" applyFill="1" applyBorder="1" applyAlignment="1">
      <alignment horizontal="left" vertical="top" wrapText="1"/>
    </xf>
    <xf numFmtId="0" fontId="41" fillId="0" borderId="18" xfId="0" applyNumberFormat="1" applyFont="1" applyFill="1" applyBorder="1" applyAlignment="1">
      <alignment horizontal="left" vertical="top" wrapText="1"/>
    </xf>
    <xf numFmtId="4" fontId="41" fillId="0" borderId="26" xfId="0" applyNumberFormat="1" applyFont="1" applyFill="1" applyBorder="1" applyAlignment="1">
      <alignment vertical="top" wrapText="1"/>
    </xf>
    <xf numFmtId="171" fontId="41" fillId="0" borderId="38" xfId="0" applyNumberFormat="1" applyFont="1" applyBorder="1" applyAlignment="1">
      <alignment horizontal="right" vertical="top" shrinkToFit="1"/>
    </xf>
    <xf numFmtId="0" fontId="41" fillId="0" borderId="26" xfId="0" applyNumberFormat="1" applyFont="1" applyFill="1" applyBorder="1" applyAlignment="1">
      <alignment horizontal="left" vertical="top" wrapText="1"/>
    </xf>
    <xf numFmtId="0" fontId="41" fillId="0" borderId="27" xfId="0" applyNumberFormat="1" applyFont="1" applyFill="1" applyBorder="1" applyAlignment="1">
      <alignment horizontal="left" vertical="top" wrapText="1"/>
    </xf>
    <xf numFmtId="49" fontId="55" fillId="27" borderId="28" xfId="0" applyNumberFormat="1" applyFont="1" applyFill="1" applyBorder="1" applyAlignment="1">
      <alignment horizontal="left" vertical="top" wrapText="1"/>
    </xf>
    <xf numFmtId="0" fontId="55" fillId="27" borderId="20" xfId="0" applyNumberFormat="1" applyFont="1" applyFill="1" applyBorder="1" applyAlignment="1">
      <alignment vertical="top" wrapText="1"/>
    </xf>
    <xf numFmtId="4" fontId="41" fillId="0" borderId="0" xfId="0" applyNumberFormat="1" applyFont="1" applyFill="1" applyBorder="1" applyAlignment="1">
      <alignment horizontal="right" vertical="top"/>
    </xf>
    <xf numFmtId="49" fontId="41" fillId="0" borderId="74" xfId="0" applyNumberFormat="1" applyFont="1" applyBorder="1" applyAlignment="1">
      <alignment horizontal="left" vertical="top" wrapText="1"/>
    </xf>
    <xf numFmtId="0" fontId="41" fillId="0" borderId="0" xfId="0" applyNumberFormat="1" applyFont="1" applyBorder="1" applyAlignment="1">
      <alignment vertical="top" wrapText="1"/>
    </xf>
    <xf numFmtId="9" fontId="41" fillId="0" borderId="27" xfId="0" applyNumberFormat="1" applyFont="1" applyFill="1" applyBorder="1" applyAlignment="1">
      <alignment horizontal="left" vertical="top" wrapText="1"/>
    </xf>
    <xf numFmtId="4" fontId="41" fillId="0" borderId="0" xfId="339" applyNumberFormat="1" applyFont="1" applyFill="1" applyAlignment="1">
      <alignment horizontal="center" vertical="top"/>
    </xf>
    <xf numFmtId="0" fontId="43" fillId="28" borderId="69" xfId="0" applyFont="1" applyFill="1" applyBorder="1" applyAlignment="1">
      <alignment horizontal="center" vertical="center"/>
    </xf>
    <xf numFmtId="0" fontId="43" fillId="28" borderId="70" xfId="0" applyFont="1" applyFill="1" applyBorder="1" applyAlignment="1">
      <alignment horizontal="center" vertical="center"/>
    </xf>
    <xf numFmtId="0" fontId="43" fillId="28" borderId="71" xfId="0" applyFont="1" applyFill="1" applyBorder="1" applyAlignment="1">
      <alignment horizontal="center" vertical="center"/>
    </xf>
    <xf numFmtId="49" fontId="40" fillId="26" borderId="51" xfId="0" applyNumberFormat="1" applyFont="1" applyFill="1" applyBorder="1" applyAlignment="1">
      <alignment horizontal="left" wrapText="1"/>
    </xf>
    <xf numFmtId="49" fontId="40" fillId="26" borderId="50" xfId="0" applyNumberFormat="1" applyFont="1" applyFill="1" applyBorder="1" applyAlignment="1">
      <alignment horizontal="left" wrapText="1"/>
    </xf>
    <xf numFmtId="0" fontId="40" fillId="0" borderId="28" xfId="351" applyFont="1" applyFill="1" applyBorder="1" applyAlignment="1" applyProtection="1">
      <alignment horizontal="center" vertical="center"/>
    </xf>
    <xf numFmtId="0" fontId="40" fillId="0" borderId="20" xfId="351" applyFont="1" applyFill="1" applyBorder="1" applyAlignment="1" applyProtection="1">
      <alignment horizontal="center" vertical="center"/>
    </xf>
    <xf numFmtId="0" fontId="40" fillId="0" borderId="44" xfId="351" applyFont="1" applyFill="1" applyBorder="1" applyAlignment="1" applyProtection="1">
      <alignment horizontal="center" vertical="center"/>
    </xf>
    <xf numFmtId="0" fontId="54" fillId="0" borderId="28" xfId="340" applyFont="1" applyBorder="1" applyAlignment="1" applyProtection="1">
      <alignment horizontal="center" vertical="center" wrapText="1"/>
    </xf>
    <xf numFmtId="0" fontId="54" fillId="0" borderId="20" xfId="340" applyFont="1" applyBorder="1" applyAlignment="1" applyProtection="1">
      <alignment horizontal="center" vertical="center" wrapText="1"/>
    </xf>
    <xf numFmtId="0" fontId="54" fillId="0" borderId="44" xfId="340" applyFont="1" applyBorder="1" applyAlignment="1" applyProtection="1">
      <alignment horizontal="center" vertical="center" wrapText="1"/>
    </xf>
    <xf numFmtId="0" fontId="44" fillId="0" borderId="68" xfId="279" applyFont="1" applyFill="1" applyBorder="1" applyAlignment="1" applyProtection="1">
      <alignment horizontal="center" vertical="center" wrapText="1"/>
    </xf>
    <xf numFmtId="4" fontId="42" fillId="24" borderId="32" xfId="338" applyNumberFormat="1" applyFont="1" applyFill="1" applyBorder="1" applyAlignment="1" applyProtection="1">
      <alignment horizontal="center" vertical="center"/>
    </xf>
    <xf numFmtId="4" fontId="42" fillId="24" borderId="33" xfId="338" applyNumberFormat="1" applyFont="1" applyFill="1" applyBorder="1" applyAlignment="1" applyProtection="1">
      <alignment horizontal="center" vertical="center"/>
    </xf>
    <xf numFmtId="4" fontId="42" fillId="24" borderId="34" xfId="338" applyNumberFormat="1" applyFont="1" applyFill="1" applyBorder="1" applyAlignment="1" applyProtection="1">
      <alignment horizontal="center" vertical="center"/>
    </xf>
    <xf numFmtId="4" fontId="42" fillId="24" borderId="35" xfId="338" applyNumberFormat="1" applyFont="1" applyFill="1" applyBorder="1" applyAlignment="1" applyProtection="1">
      <alignment horizontal="center" vertical="center"/>
    </xf>
    <xf numFmtId="49" fontId="42" fillId="24" borderId="24" xfId="351" applyNumberFormat="1" applyFont="1" applyFill="1" applyBorder="1" applyAlignment="1" applyProtection="1">
      <alignment horizontal="center" vertical="center" wrapText="1"/>
    </xf>
    <xf numFmtId="49" fontId="42" fillId="24" borderId="31" xfId="351" applyNumberFormat="1" applyFont="1" applyFill="1" applyBorder="1" applyAlignment="1" applyProtection="1">
      <alignment horizontal="center" vertical="center" wrapText="1"/>
    </xf>
    <xf numFmtId="4" fontId="42" fillId="24" borderId="24" xfId="338" applyNumberFormat="1" applyFont="1" applyFill="1" applyBorder="1" applyAlignment="1" applyProtection="1">
      <alignment horizontal="center" vertical="center" wrapText="1"/>
    </xf>
    <xf numFmtId="4" fontId="42" fillId="24" borderId="31" xfId="338" applyNumberFormat="1" applyFont="1" applyFill="1" applyBorder="1" applyAlignment="1" applyProtection="1">
      <alignment horizontal="center" vertical="center" wrapText="1"/>
    </xf>
    <xf numFmtId="0" fontId="40" fillId="0" borderId="28" xfId="351" applyFont="1" applyFill="1" applyBorder="1" applyAlignment="1" applyProtection="1">
      <alignment horizontal="center" vertical="center" wrapText="1"/>
    </xf>
    <xf numFmtId="0" fontId="40" fillId="0" borderId="20" xfId="351" applyFont="1" applyFill="1" applyBorder="1" applyAlignment="1" applyProtection="1">
      <alignment horizontal="center" vertical="center" wrapText="1"/>
    </xf>
    <xf numFmtId="0" fontId="40" fillId="0" borderId="50" xfId="351" applyFont="1" applyFill="1" applyBorder="1" applyAlignment="1" applyProtection="1">
      <alignment horizontal="center" vertical="center" wrapText="1"/>
    </xf>
    <xf numFmtId="0" fontId="40" fillId="0" borderId="44" xfId="351" applyFont="1" applyFill="1" applyBorder="1" applyAlignment="1" applyProtection="1">
      <alignment horizontal="center" vertical="center" wrapText="1"/>
    </xf>
    <xf numFmtId="0" fontId="40" fillId="0" borderId="50" xfId="351" applyFont="1" applyFill="1" applyBorder="1" applyAlignment="1" applyProtection="1">
      <alignment horizontal="center" vertical="center"/>
    </xf>
    <xf numFmtId="0" fontId="40" fillId="0" borderId="45" xfId="351" applyNumberFormat="1" applyFont="1" applyFill="1" applyBorder="1" applyAlignment="1" applyProtection="1">
      <alignment horizontal="center" vertical="center" wrapText="1"/>
      <protection locked="0"/>
    </xf>
    <xf numFmtId="0" fontId="40" fillId="0" borderId="30" xfId="351" applyNumberFormat="1" applyFont="1" applyFill="1" applyBorder="1" applyAlignment="1" applyProtection="1">
      <alignment horizontal="center" vertical="center" wrapText="1"/>
      <protection locked="0"/>
    </xf>
    <xf numFmtId="0" fontId="40" fillId="0" borderId="46" xfId="351" applyNumberFormat="1" applyFont="1" applyFill="1" applyBorder="1" applyAlignment="1" applyProtection="1">
      <alignment horizontal="center" vertical="center" wrapText="1"/>
      <protection locked="0"/>
    </xf>
    <xf numFmtId="0" fontId="40" fillId="0" borderId="47" xfId="351" applyNumberFormat="1" applyFont="1" applyFill="1" applyBorder="1" applyAlignment="1" applyProtection="1">
      <alignment horizontal="center" vertical="center" wrapText="1"/>
      <protection locked="0"/>
    </xf>
    <xf numFmtId="0" fontId="40" fillId="0" borderId="48" xfId="351" applyNumberFormat="1" applyFont="1" applyFill="1" applyBorder="1" applyAlignment="1" applyProtection="1">
      <alignment horizontal="center" vertical="center" wrapText="1"/>
      <protection locked="0"/>
    </xf>
    <xf numFmtId="0" fontId="40" fillId="0" borderId="49" xfId="351" applyNumberFormat="1" applyFont="1" applyFill="1" applyBorder="1" applyAlignment="1" applyProtection="1">
      <alignment horizontal="center" vertical="center" wrapText="1"/>
      <protection locked="0"/>
    </xf>
    <xf numFmtId="49" fontId="41" fillId="0" borderId="52" xfId="350" applyNumberFormat="1" applyFont="1" applyFill="1" applyBorder="1" applyAlignment="1" applyProtection="1">
      <alignment horizontal="left" vertical="top"/>
    </xf>
    <xf numFmtId="49" fontId="41" fillId="0" borderId="53" xfId="350" applyNumberFormat="1" applyFont="1" applyFill="1" applyBorder="1" applyAlignment="1" applyProtection="1">
      <alignment horizontal="left" vertical="top"/>
    </xf>
    <xf numFmtId="0" fontId="50" fillId="28" borderId="28" xfId="0" applyNumberFormat="1" applyFont="1" applyFill="1" applyBorder="1" applyAlignment="1">
      <alignment horizontal="center" vertical="top" wrapText="1"/>
    </xf>
    <xf numFmtId="0" fontId="50" fillId="28" borderId="20" xfId="0" applyNumberFormat="1" applyFont="1" applyFill="1" applyBorder="1" applyAlignment="1">
      <alignment horizontal="center" vertical="top" wrapText="1"/>
    </xf>
    <xf numFmtId="0" fontId="50" fillId="28" borderId="44" xfId="0" applyNumberFormat="1" applyFont="1" applyFill="1" applyBorder="1" applyAlignment="1">
      <alignment horizontal="center" vertical="top" wrapText="1"/>
    </xf>
    <xf numFmtId="0" fontId="0" fillId="0" borderId="0" xfId="0" applyAlignment="1">
      <alignment horizontal="center"/>
    </xf>
    <xf numFmtId="44" fontId="55" fillId="27" borderId="44" xfId="1003" applyFont="1" applyFill="1" applyBorder="1" applyAlignment="1">
      <alignment vertical="top" wrapText="1"/>
    </xf>
    <xf numFmtId="0" fontId="45" fillId="27" borderId="88" xfId="0" applyNumberFormat="1" applyFont="1" applyFill="1" applyBorder="1" applyAlignment="1">
      <alignment vertical="top" wrapText="1"/>
    </xf>
    <xf numFmtId="0" fontId="47" fillId="27" borderId="89" xfId="0" applyFont="1" applyFill="1" applyBorder="1" applyAlignment="1"/>
    <xf numFmtId="9" fontId="41" fillId="0" borderId="27" xfId="0" applyNumberFormat="1" applyFont="1" applyBorder="1" applyAlignment="1">
      <alignment horizontal="left" vertical="top" wrapText="1"/>
    </xf>
    <xf numFmtId="9" fontId="41" fillId="0" borderId="18" xfId="978" applyFont="1" applyFill="1" applyBorder="1" applyAlignment="1">
      <alignment horizontal="right" vertical="top"/>
    </xf>
    <xf numFmtId="3" fontId="41" fillId="0" borderId="26" xfId="0" applyNumberFormat="1" applyFont="1" applyFill="1" applyBorder="1" applyAlignment="1">
      <alignment vertical="top" wrapText="1"/>
    </xf>
    <xf numFmtId="4" fontId="40" fillId="0" borderId="0" xfId="0" applyNumberFormat="1" applyFont="1" applyBorder="1" applyAlignment="1">
      <alignment vertical="top" wrapText="1"/>
    </xf>
    <xf numFmtId="4" fontId="62" fillId="0" borderId="0" xfId="0" applyNumberFormat="1" applyFont="1" applyBorder="1" applyAlignment="1">
      <alignment vertical="top" wrapText="1"/>
    </xf>
    <xf numFmtId="4" fontId="41" fillId="0" borderId="0" xfId="0" applyNumberFormat="1" applyFont="1" applyBorder="1" applyAlignment="1">
      <alignment horizontal="justify" vertical="center"/>
    </xf>
    <xf numFmtId="171" fontId="40" fillId="0" borderId="18" xfId="279" applyNumberFormat="1" applyFont="1" applyBorder="1" applyAlignment="1" applyProtection="1">
      <alignment horizontal="right" vertical="top" shrinkToFit="1"/>
      <protection locked="0"/>
    </xf>
    <xf numFmtId="171" fontId="41" fillId="0" borderId="18" xfId="279" applyNumberFormat="1" applyFont="1" applyBorder="1" applyAlignment="1" applyProtection="1">
      <alignment vertical="top" shrinkToFit="1"/>
      <protection locked="0"/>
    </xf>
    <xf numFmtId="171" fontId="41" fillId="0" borderId="27" xfId="279" applyNumberFormat="1" applyFont="1" applyBorder="1" applyAlignment="1" applyProtection="1">
      <alignment vertical="top" shrinkToFit="1"/>
      <protection locked="0"/>
    </xf>
    <xf numFmtId="171" fontId="48" fillId="27" borderId="20" xfId="279" applyNumberFormat="1" applyFont="1" applyFill="1" applyBorder="1" applyAlignment="1" applyProtection="1">
      <alignment horizontal="right" vertical="top" shrinkToFit="1"/>
      <protection locked="0"/>
    </xf>
    <xf numFmtId="171" fontId="41" fillId="0" borderId="19" xfId="279" applyNumberFormat="1" applyFont="1" applyBorder="1" applyAlignment="1" applyProtection="1">
      <alignment horizontal="right" vertical="top" shrinkToFit="1"/>
      <protection locked="0"/>
    </xf>
    <xf numFmtId="171" fontId="40" fillId="0" borderId="25" xfId="279" applyNumberFormat="1" applyFont="1" applyBorder="1" applyAlignment="1" applyProtection="1">
      <alignment horizontal="right" vertical="top" shrinkToFit="1"/>
      <protection locked="0"/>
    </xf>
    <xf numFmtId="171" fontId="41" fillId="0" borderId="18" xfId="279" applyNumberFormat="1" applyFont="1" applyBorder="1" applyAlignment="1" applyProtection="1">
      <alignment horizontal="right" vertical="top" shrinkToFit="1"/>
      <protection locked="0"/>
    </xf>
    <xf numFmtId="171" fontId="41" fillId="0" borderId="18" xfId="279" applyNumberFormat="1" applyFont="1" applyFill="1" applyBorder="1" applyAlignment="1" applyProtection="1">
      <alignment horizontal="right" vertical="top" shrinkToFit="1"/>
      <protection locked="0"/>
    </xf>
    <xf numFmtId="171" fontId="41" fillId="0" borderId="0" xfId="279" applyNumberFormat="1" applyFont="1" applyFill="1" applyBorder="1" applyAlignment="1" applyProtection="1">
      <alignment horizontal="right" vertical="top" shrinkToFit="1"/>
      <protection locked="0"/>
    </xf>
    <xf numFmtId="171" fontId="41" fillId="0" borderId="27" xfId="279" applyNumberFormat="1" applyFont="1" applyBorder="1" applyAlignment="1" applyProtection="1">
      <alignment horizontal="right" vertical="top" shrinkToFit="1"/>
      <protection locked="0"/>
    </xf>
    <xf numFmtId="171" fontId="41" fillId="0" borderId="27" xfId="279" applyNumberFormat="1" applyFont="1" applyFill="1" applyBorder="1" applyAlignment="1" applyProtection="1">
      <alignment horizontal="right" vertical="top" shrinkToFit="1"/>
      <protection locked="0"/>
    </xf>
    <xf numFmtId="171" fontId="41" fillId="0" borderId="0" xfId="279" applyNumberFormat="1" applyFont="1" applyBorder="1" applyAlignment="1" applyProtection="1">
      <alignment horizontal="right" vertical="top" shrinkToFit="1"/>
      <protection locked="0"/>
    </xf>
    <xf numFmtId="171" fontId="40" fillId="0" borderId="81" xfId="279" applyNumberFormat="1" applyFont="1" applyBorder="1" applyAlignment="1" applyProtection="1">
      <alignment horizontal="right" vertical="top" wrapText="1"/>
      <protection locked="0"/>
    </xf>
    <xf numFmtId="171" fontId="41" fillId="0" borderId="14" xfId="279" applyNumberFormat="1" applyFont="1" applyBorder="1" applyAlignment="1" applyProtection="1">
      <alignment horizontal="right" vertical="top" wrapText="1"/>
      <protection locked="0"/>
    </xf>
    <xf numFmtId="171" fontId="40" fillId="0" borderId="72" xfId="279" applyNumberFormat="1" applyFont="1" applyBorder="1" applyAlignment="1" applyProtection="1">
      <alignment horizontal="right" vertical="top" wrapText="1"/>
      <protection locked="0"/>
    </xf>
    <xf numFmtId="171" fontId="41" fillId="0" borderId="25" xfId="279" applyNumberFormat="1" applyFont="1" applyBorder="1" applyAlignment="1" applyProtection="1">
      <alignment horizontal="right" vertical="top" shrinkToFit="1"/>
      <protection locked="0"/>
    </xf>
    <xf numFmtId="171" fontId="41" fillId="0" borderId="18" xfId="0" applyNumberFormat="1" applyFont="1" applyFill="1" applyBorder="1" applyAlignment="1" applyProtection="1">
      <alignment horizontal="right" vertical="top" shrinkToFit="1"/>
      <protection locked="0"/>
    </xf>
  </cellXfs>
  <cellStyles count="1004">
    <cellStyle name="20 % – Poudarek1 2" xfId="1"/>
    <cellStyle name="20 % – Poudarek1 2 2" xfId="809"/>
    <cellStyle name="20 % – Poudarek2 2" xfId="2"/>
    <cellStyle name="20 % – Poudarek2 2 2" xfId="810"/>
    <cellStyle name="20 % – Poudarek3 2" xfId="3"/>
    <cellStyle name="20 % – Poudarek3 2 2" xfId="811"/>
    <cellStyle name="20 % – Poudarek4 2" xfId="4"/>
    <cellStyle name="20 % – Poudarek4 2 2" xfId="812"/>
    <cellStyle name="20 % – Poudarek5 2" xfId="5"/>
    <cellStyle name="20 % – Poudarek5 2 2" xfId="813"/>
    <cellStyle name="20 % – Poudarek6 2" xfId="6"/>
    <cellStyle name="20 % – Poudarek6 2 2" xfId="814"/>
    <cellStyle name="20% - Accent1" xfId="7"/>
    <cellStyle name="20% - Accent1 10" xfId="8"/>
    <cellStyle name="20% - Accent1 10 2" xfId="816"/>
    <cellStyle name="20% - Accent1 11" xfId="9"/>
    <cellStyle name="20% - Accent1 11 2" xfId="817"/>
    <cellStyle name="20% - Accent1 12" xfId="815"/>
    <cellStyle name="20% - Accent1 2" xfId="10"/>
    <cellStyle name="20% - Accent1 2 2" xfId="818"/>
    <cellStyle name="20% - Accent1 3" xfId="11"/>
    <cellStyle name="20% - Accent1 3 2" xfId="819"/>
    <cellStyle name="20% - Accent1 4" xfId="12"/>
    <cellStyle name="20% - Accent1 4 2" xfId="820"/>
    <cellStyle name="20% - Accent1 5" xfId="13"/>
    <cellStyle name="20% - Accent1 5 2" xfId="821"/>
    <cellStyle name="20% - Accent1 6" xfId="14"/>
    <cellStyle name="20% - Accent1 6 2" xfId="822"/>
    <cellStyle name="20% - Accent1 7" xfId="15"/>
    <cellStyle name="20% - Accent1 7 2" xfId="823"/>
    <cellStyle name="20% - Accent1 8" xfId="16"/>
    <cellStyle name="20% - Accent1 8 2" xfId="824"/>
    <cellStyle name="20% - Accent1 9" xfId="17"/>
    <cellStyle name="20% - Accent1 9 2" xfId="825"/>
    <cellStyle name="20% - Accent2" xfId="18"/>
    <cellStyle name="20% - Accent2 10" xfId="19"/>
    <cellStyle name="20% - Accent2 10 2" xfId="827"/>
    <cellStyle name="20% - Accent2 11" xfId="20"/>
    <cellStyle name="20% - Accent2 11 2" xfId="828"/>
    <cellStyle name="20% - Accent2 12" xfId="826"/>
    <cellStyle name="20% - Accent2 2" xfId="21"/>
    <cellStyle name="20% - Accent2 2 2" xfId="829"/>
    <cellStyle name="20% - Accent2 3" xfId="22"/>
    <cellStyle name="20% - Accent2 3 2" xfId="830"/>
    <cellStyle name="20% - Accent2 4" xfId="23"/>
    <cellStyle name="20% - Accent2 4 2" xfId="831"/>
    <cellStyle name="20% - Accent2 5" xfId="24"/>
    <cellStyle name="20% - Accent2 5 2" xfId="832"/>
    <cellStyle name="20% - Accent2 6" xfId="25"/>
    <cellStyle name="20% - Accent2 6 2" xfId="833"/>
    <cellStyle name="20% - Accent2 7" xfId="26"/>
    <cellStyle name="20% - Accent2 7 2" xfId="834"/>
    <cellStyle name="20% - Accent2 8" xfId="27"/>
    <cellStyle name="20% - Accent2 8 2" xfId="835"/>
    <cellStyle name="20% - Accent2 9" xfId="28"/>
    <cellStyle name="20% - Accent2 9 2" xfId="836"/>
    <cellStyle name="20% - Accent3" xfId="29"/>
    <cellStyle name="20% - Accent3 10" xfId="30"/>
    <cellStyle name="20% - Accent3 10 2" xfId="838"/>
    <cellStyle name="20% - Accent3 11" xfId="31"/>
    <cellStyle name="20% - Accent3 11 2" xfId="839"/>
    <cellStyle name="20% - Accent3 12" xfId="837"/>
    <cellStyle name="20% - Accent3 2" xfId="32"/>
    <cellStyle name="20% - Accent3 2 2" xfId="840"/>
    <cellStyle name="20% - Accent3 3" xfId="33"/>
    <cellStyle name="20% - Accent3 3 2" xfId="841"/>
    <cellStyle name="20% - Accent3 4" xfId="34"/>
    <cellStyle name="20% - Accent3 4 2" xfId="842"/>
    <cellStyle name="20% - Accent3 5" xfId="35"/>
    <cellStyle name="20% - Accent3 5 2" xfId="843"/>
    <cellStyle name="20% - Accent3 6" xfId="36"/>
    <cellStyle name="20% - Accent3 6 2" xfId="844"/>
    <cellStyle name="20% - Accent3 7" xfId="37"/>
    <cellStyle name="20% - Accent3 7 2" xfId="845"/>
    <cellStyle name="20% - Accent3 8" xfId="38"/>
    <cellStyle name="20% - Accent3 8 2" xfId="846"/>
    <cellStyle name="20% - Accent3 9" xfId="39"/>
    <cellStyle name="20% - Accent3 9 2" xfId="847"/>
    <cellStyle name="20% - Accent4" xfId="40"/>
    <cellStyle name="20% - Accent4 10" xfId="41"/>
    <cellStyle name="20% - Accent4 10 2" xfId="849"/>
    <cellStyle name="20% - Accent4 11" xfId="42"/>
    <cellStyle name="20% - Accent4 11 2" xfId="850"/>
    <cellStyle name="20% - Accent4 12" xfId="848"/>
    <cellStyle name="20% - Accent4 2" xfId="43"/>
    <cellStyle name="20% - Accent4 2 2" xfId="851"/>
    <cellStyle name="20% - Accent4 3" xfId="44"/>
    <cellStyle name="20% - Accent4 3 2" xfId="852"/>
    <cellStyle name="20% - Accent4 4" xfId="45"/>
    <cellStyle name="20% - Accent4 4 2" xfId="853"/>
    <cellStyle name="20% - Accent4 5" xfId="46"/>
    <cellStyle name="20% - Accent4 5 2" xfId="854"/>
    <cellStyle name="20% - Accent4 6" xfId="47"/>
    <cellStyle name="20% - Accent4 6 2" xfId="855"/>
    <cellStyle name="20% - Accent4 7" xfId="48"/>
    <cellStyle name="20% - Accent4 7 2" xfId="856"/>
    <cellStyle name="20% - Accent4 8" xfId="49"/>
    <cellStyle name="20% - Accent4 8 2" xfId="857"/>
    <cellStyle name="20% - Accent4 9" xfId="50"/>
    <cellStyle name="20% - Accent4 9 2" xfId="858"/>
    <cellStyle name="20% - Accent5" xfId="51"/>
    <cellStyle name="20% - Accent5 10" xfId="52"/>
    <cellStyle name="20% - Accent5 10 2" xfId="860"/>
    <cellStyle name="20% - Accent5 11" xfId="53"/>
    <cellStyle name="20% - Accent5 11 2" xfId="861"/>
    <cellStyle name="20% - Accent5 12" xfId="859"/>
    <cellStyle name="20% - Accent5 2" xfId="54"/>
    <cellStyle name="20% - Accent5 2 2" xfId="862"/>
    <cellStyle name="20% - Accent5 3" xfId="55"/>
    <cellStyle name="20% - Accent5 3 2" xfId="863"/>
    <cellStyle name="20% - Accent5 4" xfId="56"/>
    <cellStyle name="20% - Accent5 4 2" xfId="864"/>
    <cellStyle name="20% - Accent5 5" xfId="57"/>
    <cellStyle name="20% - Accent5 5 2" xfId="865"/>
    <cellStyle name="20% - Accent5 6" xfId="58"/>
    <cellStyle name="20% - Accent5 6 2" xfId="866"/>
    <cellStyle name="20% - Accent5 7" xfId="59"/>
    <cellStyle name="20% - Accent5 7 2" xfId="867"/>
    <cellStyle name="20% - Accent5 8" xfId="60"/>
    <cellStyle name="20% - Accent5 8 2" xfId="868"/>
    <cellStyle name="20% - Accent5 9" xfId="61"/>
    <cellStyle name="20% - Accent5 9 2" xfId="869"/>
    <cellStyle name="20% - Accent6" xfId="62"/>
    <cellStyle name="20% - Accent6 10" xfId="63"/>
    <cellStyle name="20% - Accent6 10 2" xfId="871"/>
    <cellStyle name="20% - Accent6 11" xfId="64"/>
    <cellStyle name="20% - Accent6 11 2" xfId="872"/>
    <cellStyle name="20% - Accent6 12" xfId="870"/>
    <cellStyle name="20% - Accent6 2" xfId="65"/>
    <cellStyle name="20% - Accent6 2 2" xfId="873"/>
    <cellStyle name="20% - Accent6 3" xfId="66"/>
    <cellStyle name="20% - Accent6 3 2" xfId="874"/>
    <cellStyle name="20% - Accent6 4" xfId="67"/>
    <cellStyle name="20% - Accent6 4 2" xfId="875"/>
    <cellStyle name="20% - Accent6 5" xfId="68"/>
    <cellStyle name="20% - Accent6 5 2" xfId="876"/>
    <cellStyle name="20% - Accent6 6" xfId="69"/>
    <cellStyle name="20% - Accent6 6 2" xfId="877"/>
    <cellStyle name="20% - Accent6 7" xfId="70"/>
    <cellStyle name="20% - Accent6 7 2" xfId="878"/>
    <cellStyle name="20% - Accent6 8" xfId="71"/>
    <cellStyle name="20% - Accent6 8 2" xfId="879"/>
    <cellStyle name="20% - Accent6 9" xfId="72"/>
    <cellStyle name="20% - Accent6 9 2" xfId="880"/>
    <cellStyle name="40 % – Poudarek1 2" xfId="73"/>
    <cellStyle name="40 % – Poudarek1 2 2" xfId="881"/>
    <cellStyle name="40 % – Poudarek2 2" xfId="74"/>
    <cellStyle name="40 % – Poudarek2 2 2" xfId="882"/>
    <cellStyle name="40 % – Poudarek3 2" xfId="75"/>
    <cellStyle name="40 % – Poudarek3 2 2" xfId="883"/>
    <cellStyle name="40 % – Poudarek4 2" xfId="76"/>
    <cellStyle name="40 % – Poudarek4 2 2" xfId="884"/>
    <cellStyle name="40 % – Poudarek5 2" xfId="77"/>
    <cellStyle name="40 % – Poudarek5 2 2" xfId="885"/>
    <cellStyle name="40 % – Poudarek6 2" xfId="78"/>
    <cellStyle name="40 % – Poudarek6 2 2" xfId="886"/>
    <cellStyle name="40% - Accent1" xfId="79"/>
    <cellStyle name="40% - Accent1 10" xfId="80"/>
    <cellStyle name="40% - Accent1 10 2" xfId="888"/>
    <cellStyle name="40% - Accent1 11" xfId="81"/>
    <cellStyle name="40% - Accent1 11 2" xfId="889"/>
    <cellStyle name="40% - Accent1 12" xfId="887"/>
    <cellStyle name="40% - Accent1 2" xfId="82"/>
    <cellStyle name="40% - Accent1 2 2" xfId="890"/>
    <cellStyle name="40% - Accent1 3" xfId="83"/>
    <cellStyle name="40% - Accent1 3 2" xfId="891"/>
    <cellStyle name="40% - Accent1 4" xfId="84"/>
    <cellStyle name="40% - Accent1 4 2" xfId="892"/>
    <cellStyle name="40% - Accent1 5" xfId="85"/>
    <cellStyle name="40% - Accent1 5 2" xfId="893"/>
    <cellStyle name="40% - Accent1 6" xfId="86"/>
    <cellStyle name="40% - Accent1 6 2" xfId="894"/>
    <cellStyle name="40% - Accent1 7" xfId="87"/>
    <cellStyle name="40% - Accent1 7 2" xfId="895"/>
    <cellStyle name="40% - Accent1 8" xfId="88"/>
    <cellStyle name="40% - Accent1 8 2" xfId="896"/>
    <cellStyle name="40% - Accent1 9" xfId="89"/>
    <cellStyle name="40% - Accent1 9 2" xfId="897"/>
    <cellStyle name="40% - Accent2" xfId="90"/>
    <cellStyle name="40% - Accent2 10" xfId="91"/>
    <cellStyle name="40% - Accent2 10 2" xfId="899"/>
    <cellStyle name="40% - Accent2 11" xfId="92"/>
    <cellStyle name="40% - Accent2 11 2" xfId="900"/>
    <cellStyle name="40% - Accent2 12" xfId="898"/>
    <cellStyle name="40% - Accent2 2" xfId="93"/>
    <cellStyle name="40% - Accent2 2 2" xfId="901"/>
    <cellStyle name="40% - Accent2 3" xfId="94"/>
    <cellStyle name="40% - Accent2 3 2" xfId="902"/>
    <cellStyle name="40% - Accent2 4" xfId="95"/>
    <cellStyle name="40% - Accent2 4 2" xfId="903"/>
    <cellStyle name="40% - Accent2 5" xfId="96"/>
    <cellStyle name="40% - Accent2 5 2" xfId="904"/>
    <cellStyle name="40% - Accent2 6" xfId="97"/>
    <cellStyle name="40% - Accent2 6 2" xfId="905"/>
    <cellStyle name="40% - Accent2 7" xfId="98"/>
    <cellStyle name="40% - Accent2 7 2" xfId="906"/>
    <cellStyle name="40% - Accent2 8" xfId="99"/>
    <cellStyle name="40% - Accent2 8 2" xfId="907"/>
    <cellStyle name="40% - Accent2 9" xfId="100"/>
    <cellStyle name="40% - Accent2 9 2" xfId="908"/>
    <cellStyle name="40% - Accent3" xfId="101"/>
    <cellStyle name="40% - Accent3 10" xfId="102"/>
    <cellStyle name="40% - Accent3 10 2" xfId="910"/>
    <cellStyle name="40% - Accent3 11" xfId="103"/>
    <cellStyle name="40% - Accent3 11 2" xfId="911"/>
    <cellStyle name="40% - Accent3 12" xfId="909"/>
    <cellStyle name="40% - Accent3 2" xfId="104"/>
    <cellStyle name="40% - Accent3 2 2" xfId="912"/>
    <cellStyle name="40% - Accent3 3" xfId="105"/>
    <cellStyle name="40% - Accent3 3 2" xfId="913"/>
    <cellStyle name="40% - Accent3 4" xfId="106"/>
    <cellStyle name="40% - Accent3 4 2" xfId="914"/>
    <cellStyle name="40% - Accent3 5" xfId="107"/>
    <cellStyle name="40% - Accent3 5 2" xfId="915"/>
    <cellStyle name="40% - Accent3 6" xfId="108"/>
    <cellStyle name="40% - Accent3 6 2" xfId="916"/>
    <cellStyle name="40% - Accent3 7" xfId="109"/>
    <cellStyle name="40% - Accent3 7 2" xfId="917"/>
    <cellStyle name="40% - Accent3 8" xfId="110"/>
    <cellStyle name="40% - Accent3 8 2" xfId="918"/>
    <cellStyle name="40% - Accent3 9" xfId="111"/>
    <cellStyle name="40% - Accent3 9 2" xfId="919"/>
    <cellStyle name="40% - Accent4" xfId="112"/>
    <cellStyle name="40% - Accent4 10" xfId="113"/>
    <cellStyle name="40% - Accent4 10 2" xfId="921"/>
    <cellStyle name="40% - Accent4 11" xfId="114"/>
    <cellStyle name="40% - Accent4 11 2" xfId="922"/>
    <cellStyle name="40% - Accent4 12" xfId="920"/>
    <cellStyle name="40% - Accent4 2" xfId="115"/>
    <cellStyle name="40% - Accent4 2 2" xfId="923"/>
    <cellStyle name="40% - Accent4 3" xfId="116"/>
    <cellStyle name="40% - Accent4 3 2" xfId="924"/>
    <cellStyle name="40% - Accent4 4" xfId="117"/>
    <cellStyle name="40% - Accent4 4 2" xfId="925"/>
    <cellStyle name="40% - Accent4 5" xfId="118"/>
    <cellStyle name="40% - Accent4 5 2" xfId="926"/>
    <cellStyle name="40% - Accent4 6" xfId="119"/>
    <cellStyle name="40% - Accent4 6 2" xfId="927"/>
    <cellStyle name="40% - Accent4 7" xfId="120"/>
    <cellStyle name="40% - Accent4 7 2" xfId="928"/>
    <cellStyle name="40% - Accent4 8" xfId="121"/>
    <cellStyle name="40% - Accent4 8 2" xfId="929"/>
    <cellStyle name="40% - Accent4 9" xfId="122"/>
    <cellStyle name="40% - Accent4 9 2" xfId="930"/>
    <cellStyle name="40% - Accent5" xfId="123"/>
    <cellStyle name="40% - Accent5 10" xfId="124"/>
    <cellStyle name="40% - Accent5 10 2" xfId="932"/>
    <cellStyle name="40% - Accent5 11" xfId="125"/>
    <cellStyle name="40% - Accent5 11 2" xfId="933"/>
    <cellStyle name="40% - Accent5 12" xfId="931"/>
    <cellStyle name="40% - Accent5 2" xfId="126"/>
    <cellStyle name="40% - Accent5 2 2" xfId="934"/>
    <cellStyle name="40% - Accent5 3" xfId="127"/>
    <cellStyle name="40% - Accent5 3 2" xfId="935"/>
    <cellStyle name="40% - Accent5 4" xfId="128"/>
    <cellStyle name="40% - Accent5 4 2" xfId="936"/>
    <cellStyle name="40% - Accent5 5" xfId="129"/>
    <cellStyle name="40% - Accent5 5 2" xfId="937"/>
    <cellStyle name="40% - Accent5 6" xfId="130"/>
    <cellStyle name="40% - Accent5 6 2" xfId="938"/>
    <cellStyle name="40% - Accent5 7" xfId="131"/>
    <cellStyle name="40% - Accent5 7 2" xfId="939"/>
    <cellStyle name="40% - Accent5 8" xfId="132"/>
    <cellStyle name="40% - Accent5 8 2" xfId="940"/>
    <cellStyle name="40% - Accent5 9" xfId="133"/>
    <cellStyle name="40% - Accent5 9 2" xfId="941"/>
    <cellStyle name="40% - Accent6" xfId="134"/>
    <cellStyle name="40% - Accent6 10" xfId="135"/>
    <cellStyle name="40% - Accent6 10 2" xfId="943"/>
    <cellStyle name="40% - Accent6 11" xfId="136"/>
    <cellStyle name="40% - Accent6 11 2" xfId="944"/>
    <cellStyle name="40% - Accent6 12" xfId="942"/>
    <cellStyle name="40% - Accent6 2" xfId="137"/>
    <cellStyle name="40% - Accent6 2 2" xfId="945"/>
    <cellStyle name="40% - Accent6 3" xfId="138"/>
    <cellStyle name="40% - Accent6 3 2" xfId="946"/>
    <cellStyle name="40% - Accent6 4" xfId="139"/>
    <cellStyle name="40% - Accent6 4 2" xfId="947"/>
    <cellStyle name="40% - Accent6 5" xfId="140"/>
    <cellStyle name="40% - Accent6 5 2" xfId="948"/>
    <cellStyle name="40% - Accent6 6" xfId="141"/>
    <cellStyle name="40% - Accent6 6 2" xfId="949"/>
    <cellStyle name="40% - Accent6 7" xfId="142"/>
    <cellStyle name="40% - Accent6 7 2" xfId="950"/>
    <cellStyle name="40% - Accent6 8" xfId="143"/>
    <cellStyle name="40% - Accent6 8 2" xfId="951"/>
    <cellStyle name="40% - Accent6 9" xfId="144"/>
    <cellStyle name="40% - Accent6 9 2" xfId="952"/>
    <cellStyle name="60 % – Poudarek1 2" xfId="145"/>
    <cellStyle name="60 % – Poudarek2 2" xfId="146"/>
    <cellStyle name="60 % – Poudarek3 2" xfId="147"/>
    <cellStyle name="60 % – Poudarek4 2" xfId="148"/>
    <cellStyle name="60 % – Poudarek5 2" xfId="149"/>
    <cellStyle name="60 % – Poudarek6 2" xfId="150"/>
    <cellStyle name="60% - Accent1" xfId="151"/>
    <cellStyle name="60% - Accent2" xfId="152"/>
    <cellStyle name="60% - Accent3" xfId="153"/>
    <cellStyle name="60% - Accent4" xfId="154"/>
    <cellStyle name="60% - Accent5" xfId="155"/>
    <cellStyle name="60% - Accent6" xfId="156"/>
    <cellStyle name="Accent1" xfId="157"/>
    <cellStyle name="Accent1 2" xfId="986"/>
    <cellStyle name="Accent2" xfId="158"/>
    <cellStyle name="Accent2 2" xfId="987"/>
    <cellStyle name="Accent3" xfId="159"/>
    <cellStyle name="Accent3 2" xfId="988"/>
    <cellStyle name="Accent4" xfId="160"/>
    <cellStyle name="Accent4 2" xfId="989"/>
    <cellStyle name="Accent5" xfId="161"/>
    <cellStyle name="Accent6" xfId="162"/>
    <cellStyle name="Accent6 2" xfId="990"/>
    <cellStyle name="Bad" xfId="163"/>
    <cellStyle name="Bad 2" xfId="991"/>
    <cellStyle name="Calculation" xfId="164"/>
    <cellStyle name="Calculation 2" xfId="992"/>
    <cellStyle name="Check Cell" xfId="165"/>
    <cellStyle name="Comma 2" xfId="166"/>
    <cellStyle name="Comma0" xfId="167"/>
    <cellStyle name="Currency" xfId="1003" builtinId="4"/>
    <cellStyle name="Currency 2" xfId="985"/>
    <cellStyle name="Currency0" xfId="168"/>
    <cellStyle name="Date" xfId="169"/>
    <cellStyle name="Dobro 2" xfId="170"/>
    <cellStyle name="Excel Built-in Normal" xfId="171"/>
    <cellStyle name="Explanatory Text" xfId="172"/>
    <cellStyle name="Fixed" xfId="173"/>
    <cellStyle name="Good" xfId="174"/>
    <cellStyle name="Heading 1" xfId="175"/>
    <cellStyle name="Heading 1 2" xfId="993"/>
    <cellStyle name="Heading 2" xfId="176"/>
    <cellStyle name="Heading 2 2" xfId="994"/>
    <cellStyle name="Heading 3" xfId="177"/>
    <cellStyle name="Heading 3 2" xfId="995"/>
    <cellStyle name="Heading 4" xfId="178"/>
    <cellStyle name="Heading 4 2" xfId="996"/>
    <cellStyle name="Heading1" xfId="179"/>
    <cellStyle name="Heading2" xfId="180"/>
    <cellStyle name="Input" xfId="181"/>
    <cellStyle name="Input 2" xfId="997"/>
    <cellStyle name="Izhod 2" xfId="182"/>
    <cellStyle name="Keš" xfId="183"/>
    <cellStyle name="Linked Cell" xfId="184"/>
    <cellStyle name="Linked Cell 2" xfId="998"/>
    <cellStyle name="Naslov 1 2" xfId="185"/>
    <cellStyle name="Naslov 2 2" xfId="186"/>
    <cellStyle name="Naslov 3 2" xfId="187"/>
    <cellStyle name="Naslov 4 2" xfId="188"/>
    <cellStyle name="Naslov 5" xfId="189"/>
    <cellStyle name="Navadno 11 10" xfId="190"/>
    <cellStyle name="Navadno 11 11" xfId="191"/>
    <cellStyle name="Navadno 11 12" xfId="192"/>
    <cellStyle name="Navadno 11 13" xfId="193"/>
    <cellStyle name="Navadno 11 14" xfId="194"/>
    <cellStyle name="Navadno 11 15" xfId="195"/>
    <cellStyle name="Navadno 11 16" xfId="196"/>
    <cellStyle name="Navadno 11 17" xfId="197"/>
    <cellStyle name="Navadno 11 18" xfId="198"/>
    <cellStyle name="Navadno 11 19" xfId="199"/>
    <cellStyle name="Navadno 11 2" xfId="200"/>
    <cellStyle name="Navadno 11 20" xfId="201"/>
    <cellStyle name="Navadno 11 21" xfId="202"/>
    <cellStyle name="Navadno 11 22" xfId="203"/>
    <cellStyle name="Navadno 11 23" xfId="204"/>
    <cellStyle name="Navadno 11 24" xfId="205"/>
    <cellStyle name="Navadno 11 25" xfId="206"/>
    <cellStyle name="Navadno 11 26" xfId="207"/>
    <cellStyle name="Navadno 11 27" xfId="208"/>
    <cellStyle name="Navadno 11 28" xfId="209"/>
    <cellStyle name="Navadno 11 29" xfId="210"/>
    <cellStyle name="Navadno 11 3" xfId="211"/>
    <cellStyle name="Navadno 11 30" xfId="212"/>
    <cellStyle name="Navadno 11 31" xfId="213"/>
    <cellStyle name="Navadno 11 32" xfId="214"/>
    <cellStyle name="Navadno 11 33" xfId="215"/>
    <cellStyle name="Navadno 11 34" xfId="216"/>
    <cellStyle name="Navadno 11 35" xfId="217"/>
    <cellStyle name="Navadno 11 36" xfId="218"/>
    <cellStyle name="Navadno 11 37" xfId="219"/>
    <cellStyle name="Navadno 11 38" xfId="220"/>
    <cellStyle name="Navadno 11 39" xfId="221"/>
    <cellStyle name="Navadno 11 4" xfId="222"/>
    <cellStyle name="Navadno 11 40" xfId="223"/>
    <cellStyle name="Navadno 11 41" xfId="224"/>
    <cellStyle name="Navadno 11 42" xfId="225"/>
    <cellStyle name="Navadno 11 43" xfId="226"/>
    <cellStyle name="Navadno 11 44" xfId="227"/>
    <cellStyle name="Navadno 11 45" xfId="228"/>
    <cellStyle name="Navadno 11 46" xfId="229"/>
    <cellStyle name="Navadno 11 47" xfId="230"/>
    <cellStyle name="Navadno 11 48" xfId="231"/>
    <cellStyle name="Navadno 11 49" xfId="232"/>
    <cellStyle name="Navadno 11 5" xfId="233"/>
    <cellStyle name="Navadno 11 50" xfId="234"/>
    <cellStyle name="Navadno 11 51" xfId="235"/>
    <cellStyle name="Navadno 11 52" xfId="236"/>
    <cellStyle name="Navadno 11 53" xfId="237"/>
    <cellStyle name="Navadno 11 54" xfId="238"/>
    <cellStyle name="Navadno 11 55" xfId="239"/>
    <cellStyle name="Navadno 11 56" xfId="240"/>
    <cellStyle name="Navadno 11 57" xfId="241"/>
    <cellStyle name="Navadno 11 58" xfId="242"/>
    <cellStyle name="Navadno 11 59" xfId="243"/>
    <cellStyle name="Navadno 11 6" xfId="244"/>
    <cellStyle name="Navadno 11 60" xfId="245"/>
    <cellStyle name="Navadno 11 61" xfId="246"/>
    <cellStyle name="Navadno 11 62" xfId="247"/>
    <cellStyle name="Navadno 11 63" xfId="248"/>
    <cellStyle name="Navadno 11 64" xfId="249"/>
    <cellStyle name="Navadno 11 65" xfId="250"/>
    <cellStyle name="Navadno 11 66" xfId="251"/>
    <cellStyle name="Navadno 11 67" xfId="252"/>
    <cellStyle name="Navadno 11 68" xfId="253"/>
    <cellStyle name="Navadno 11 69" xfId="254"/>
    <cellStyle name="Navadno 11 7" xfId="255"/>
    <cellStyle name="Navadno 11 70" xfId="256"/>
    <cellStyle name="Navadno 11 71" xfId="257"/>
    <cellStyle name="Navadno 11 72" xfId="258"/>
    <cellStyle name="Navadno 11 73" xfId="259"/>
    <cellStyle name="Navadno 11 74" xfId="260"/>
    <cellStyle name="Navadno 11 75" xfId="261"/>
    <cellStyle name="Navadno 11 76" xfId="262"/>
    <cellStyle name="Navadno 11 77" xfId="263"/>
    <cellStyle name="Navadno 11 78" xfId="264"/>
    <cellStyle name="Navadno 11 79" xfId="265"/>
    <cellStyle name="Navadno 11 8" xfId="266"/>
    <cellStyle name="Navadno 11 80" xfId="267"/>
    <cellStyle name="Navadno 11 81" xfId="268"/>
    <cellStyle name="Navadno 11 82" xfId="269"/>
    <cellStyle name="Navadno 11 83" xfId="270"/>
    <cellStyle name="Navadno 11 84" xfId="271"/>
    <cellStyle name="Navadno 11 85" xfId="272"/>
    <cellStyle name="Navadno 11 9" xfId="273"/>
    <cellStyle name="Navadno 15" xfId="274"/>
    <cellStyle name="Navadno 17 2" xfId="275"/>
    <cellStyle name="Navadno 17 2 2" xfId="276"/>
    <cellStyle name="Navadno 17 2 2 2" xfId="953"/>
    <cellStyle name="Navadno 19 2" xfId="277"/>
    <cellStyle name="Navadno 19 2 2" xfId="278"/>
    <cellStyle name="Navadno 19 2 2 2" xfId="954"/>
    <cellStyle name="Navadno 2" xfId="279"/>
    <cellStyle name="Navadno 2 2" xfId="280"/>
    <cellStyle name="Navadno 2 2 2 2" xfId="281"/>
    <cellStyle name="Navadno 2 3" xfId="282"/>
    <cellStyle name="Navadno 2 4" xfId="283"/>
    <cellStyle name="Navadno 20 2" xfId="284"/>
    <cellStyle name="Navadno 20 2 2" xfId="285"/>
    <cellStyle name="Navadno 20 2 2 2" xfId="955"/>
    <cellStyle name="Navadno 21 2" xfId="286"/>
    <cellStyle name="Navadno 21 2 2" xfId="287"/>
    <cellStyle name="Navadno 21 2 2 2" xfId="956"/>
    <cellStyle name="Navadno 22 2" xfId="288"/>
    <cellStyle name="Navadno 22 2 2" xfId="289"/>
    <cellStyle name="Navadno 22 2 2 2" xfId="957"/>
    <cellStyle name="Navadno 23 2" xfId="290"/>
    <cellStyle name="Navadno 23 2 2" xfId="291"/>
    <cellStyle name="Navadno 23 2 2 2" xfId="958"/>
    <cellStyle name="Navadno 24 2" xfId="292"/>
    <cellStyle name="Navadno 24 2 2" xfId="293"/>
    <cellStyle name="Navadno 24 2 2 2" xfId="959"/>
    <cellStyle name="Navadno 25 2" xfId="294"/>
    <cellStyle name="Navadno 25 2 2" xfId="295"/>
    <cellStyle name="Navadno 25 2 2 2" xfId="960"/>
    <cellStyle name="Navadno 26 2" xfId="296"/>
    <cellStyle name="Navadno 26 2 2" xfId="297"/>
    <cellStyle name="Navadno 26 2 2 2" xfId="961"/>
    <cellStyle name="Navadno 27 2" xfId="298"/>
    <cellStyle name="Navadno 27 2 2" xfId="299"/>
    <cellStyle name="Navadno 27 2 2 2" xfId="962"/>
    <cellStyle name="Navadno 28 2" xfId="300"/>
    <cellStyle name="Navadno 28 2 2" xfId="301"/>
    <cellStyle name="Navadno 28 2 2 2" xfId="963"/>
    <cellStyle name="Navadno 29 2" xfId="302"/>
    <cellStyle name="Navadno 29 2 2" xfId="303"/>
    <cellStyle name="Navadno 29 2 2 2" xfId="964"/>
    <cellStyle name="Navadno 3" xfId="304"/>
    <cellStyle name="Navadno 3 2" xfId="808"/>
    <cellStyle name="Navadno 3 32" xfId="305"/>
    <cellStyle name="Navadno 30 2" xfId="306"/>
    <cellStyle name="Navadno 31 2" xfId="307"/>
    <cellStyle name="Navadno 32 2" xfId="308"/>
    <cellStyle name="Navadno 33 2" xfId="309"/>
    <cellStyle name="Navadno 34 2" xfId="310"/>
    <cellStyle name="Navadno 34 2 2" xfId="311"/>
    <cellStyle name="Navadno 34 2 2 2" xfId="965"/>
    <cellStyle name="Navadno 35 2" xfId="312"/>
    <cellStyle name="Navadno 35 2 2" xfId="313"/>
    <cellStyle name="Navadno 35 2 2 2" xfId="966"/>
    <cellStyle name="Navadno 36 2" xfId="314"/>
    <cellStyle name="Navadno 37 2" xfId="315"/>
    <cellStyle name="Navadno 37 2 2" xfId="316"/>
    <cellStyle name="Navadno 37 2 2 2" xfId="967"/>
    <cellStyle name="Navadno 38 2" xfId="317"/>
    <cellStyle name="Navadno 38 2 2" xfId="318"/>
    <cellStyle name="Navadno 38 2 2 2" xfId="968"/>
    <cellStyle name="Navadno 39 2" xfId="319"/>
    <cellStyle name="Navadno 39 2 2" xfId="320"/>
    <cellStyle name="Navadno 39 2 2 2" xfId="969"/>
    <cellStyle name="Navadno 4" xfId="321"/>
    <cellStyle name="Navadno 40 2" xfId="322"/>
    <cellStyle name="Navadno 40 2 2" xfId="323"/>
    <cellStyle name="Navadno 40 2 2 2" xfId="970"/>
    <cellStyle name="Navadno 41 2" xfId="324"/>
    <cellStyle name="Navadno 41 2 2" xfId="325"/>
    <cellStyle name="Navadno 41 2 2 2" xfId="971"/>
    <cellStyle name="Navadno 42 2" xfId="326"/>
    <cellStyle name="Navadno 42 3" xfId="327"/>
    <cellStyle name="Navadno 42 3 2" xfId="328"/>
    <cellStyle name="Navadno 42 3 2 2" xfId="972"/>
    <cellStyle name="Navadno 43 2" xfId="329"/>
    <cellStyle name="Navadno 43 2 2" xfId="330"/>
    <cellStyle name="Navadno 43 2 2 2" xfId="973"/>
    <cellStyle name="Navadno 45 2" xfId="331"/>
    <cellStyle name="Navadno 45 2 2" xfId="332"/>
    <cellStyle name="Navadno 45 2 2 2" xfId="974"/>
    <cellStyle name="Navadno 5" xfId="333"/>
    <cellStyle name="Navadno 6" xfId="334"/>
    <cellStyle name="Navadno 6 2" xfId="335"/>
    <cellStyle name="Navadno 8" xfId="336"/>
    <cellStyle name="Navadno 9" xfId="337"/>
    <cellStyle name="Navadno_BoQ-SE" xfId="338"/>
    <cellStyle name="Navadno_Predračun 2.del II.faze barvano" xfId="339"/>
    <cellStyle name="Navadno_Volume 4 - BoQ - cene" xfId="340"/>
    <cellStyle name="Neutral" xfId="341"/>
    <cellStyle name="Neutral 2" xfId="999"/>
    <cellStyle name="Nevtralno 2" xfId="342"/>
    <cellStyle name="Nivo_2_Podnaslov" xfId="343"/>
    <cellStyle name="Normal" xfId="0" builtinId="0"/>
    <cellStyle name="Normal 2" xfId="344"/>
    <cellStyle name="normal 2 2" xfId="345"/>
    <cellStyle name="normal 2 3" xfId="346"/>
    <cellStyle name="Normal 2 4" xfId="347"/>
    <cellStyle name="Normal 3" xfId="348"/>
    <cellStyle name="normal 4" xfId="349"/>
    <cellStyle name="Normal 5" xfId="806"/>
    <cellStyle name="Normal 6" xfId="807"/>
    <cellStyle name="Normal 7" xfId="979"/>
    <cellStyle name="Normal_BoQ - cene sit_eur" xfId="350"/>
    <cellStyle name="Normal_BoQ - cene sit_eur 2 2" xfId="351"/>
    <cellStyle name="Note" xfId="352"/>
    <cellStyle name="Note 2" xfId="1000"/>
    <cellStyle name="Odstotek 2" xfId="353"/>
    <cellStyle name="Odstotek 2 2" xfId="354"/>
    <cellStyle name="Opomba 2" xfId="355"/>
    <cellStyle name="Opomba 2 2" xfId="975"/>
    <cellStyle name="Opozorilo 2" xfId="356"/>
    <cellStyle name="Output" xfId="357"/>
    <cellStyle name="Percent" xfId="978" builtinId="5"/>
    <cellStyle name="Percent 2" xfId="980"/>
    <cellStyle name="Pojasnjevalno besedilo 2" xfId="358"/>
    <cellStyle name="popis" xfId="805"/>
    <cellStyle name="Poudarek1 2" xfId="359"/>
    <cellStyle name="Poudarek2 2" xfId="360"/>
    <cellStyle name="Poudarek3 2" xfId="361"/>
    <cellStyle name="Poudarek4 2" xfId="362"/>
    <cellStyle name="Poudarek5 2" xfId="363"/>
    <cellStyle name="Poudarek6 2" xfId="364"/>
    <cellStyle name="Povezana celica 2" xfId="365"/>
    <cellStyle name="Preveri celico 2" xfId="366"/>
    <cellStyle name="Računanje 2" xfId="367"/>
    <cellStyle name="Slabo 2" xfId="368"/>
    <cellStyle name="Slog 1" xfId="369"/>
    <cellStyle name="Style 1" xfId="370"/>
    <cellStyle name="tekst-levo" xfId="371"/>
    <cellStyle name="tekst-levo 2" xfId="372"/>
    <cellStyle name="Title" xfId="373"/>
    <cellStyle name="Total" xfId="374"/>
    <cellStyle name="Total 1_Predracun kanal" xfId="375"/>
    <cellStyle name="Total 2" xfId="1001"/>
    <cellStyle name="Valuta 2 2" xfId="376"/>
    <cellStyle name="Vejica 2" xfId="377"/>
    <cellStyle name="Vejica 2 2" xfId="378"/>
    <cellStyle name="Vejica 2 2 2" xfId="379"/>
    <cellStyle name="Vejica 2 2 2 2" xfId="977"/>
    <cellStyle name="Vejica 2 2 2 2 2" xfId="984"/>
    <cellStyle name="Vejica 2 2 2 3" xfId="982"/>
    <cellStyle name="Vejica 2 2 3" xfId="976"/>
    <cellStyle name="Vejica 2 2 3 2" xfId="983"/>
    <cellStyle name="Vejica 2 2 4" xfId="981"/>
    <cellStyle name="Vejica 2 3" xfId="1002"/>
    <cellStyle name="Vejica 31" xfId="380"/>
    <cellStyle name="Vejica 5 10" xfId="381"/>
    <cellStyle name="Vejica 5 10 2" xfId="382"/>
    <cellStyle name="Vejica 5 10 3" xfId="383"/>
    <cellStyle name="Vejica 5 10 4" xfId="384"/>
    <cellStyle name="Vejica 5 10 5" xfId="385"/>
    <cellStyle name="Vejica 5 11" xfId="386"/>
    <cellStyle name="Vejica 5 11 2" xfId="387"/>
    <cellStyle name="Vejica 5 11 3" xfId="388"/>
    <cellStyle name="Vejica 5 11 4" xfId="389"/>
    <cellStyle name="Vejica 5 11 5" xfId="390"/>
    <cellStyle name="Vejica 5 12" xfId="391"/>
    <cellStyle name="Vejica 5 12 2" xfId="392"/>
    <cellStyle name="Vejica 5 12 3" xfId="393"/>
    <cellStyle name="Vejica 5 12 4" xfId="394"/>
    <cellStyle name="Vejica 5 12 5" xfId="395"/>
    <cellStyle name="Vejica 5 13" xfId="396"/>
    <cellStyle name="Vejica 5 13 2" xfId="397"/>
    <cellStyle name="Vejica 5 13 3" xfId="398"/>
    <cellStyle name="Vejica 5 13 4" xfId="399"/>
    <cellStyle name="Vejica 5 13 5" xfId="400"/>
    <cellStyle name="Vejica 5 14" xfId="401"/>
    <cellStyle name="Vejica 5 14 2" xfId="402"/>
    <cellStyle name="Vejica 5 14 3" xfId="403"/>
    <cellStyle name="Vejica 5 14 4" xfId="404"/>
    <cellStyle name="Vejica 5 14 5" xfId="405"/>
    <cellStyle name="Vejica 5 15" xfId="406"/>
    <cellStyle name="Vejica 5 15 2" xfId="407"/>
    <cellStyle name="Vejica 5 15 3" xfId="408"/>
    <cellStyle name="Vejica 5 15 4" xfId="409"/>
    <cellStyle name="Vejica 5 15 5" xfId="410"/>
    <cellStyle name="Vejica 5 16" xfId="411"/>
    <cellStyle name="Vejica 5 16 2" xfId="412"/>
    <cellStyle name="Vejica 5 16 3" xfId="413"/>
    <cellStyle name="Vejica 5 16 4" xfId="414"/>
    <cellStyle name="Vejica 5 16 5" xfId="415"/>
    <cellStyle name="Vejica 5 17" xfId="416"/>
    <cellStyle name="Vejica 5 17 2" xfId="417"/>
    <cellStyle name="Vejica 5 17 3" xfId="418"/>
    <cellStyle name="Vejica 5 17 4" xfId="419"/>
    <cellStyle name="Vejica 5 17 5" xfId="420"/>
    <cellStyle name="Vejica 5 18" xfId="421"/>
    <cellStyle name="Vejica 5 18 2" xfId="422"/>
    <cellStyle name="Vejica 5 18 3" xfId="423"/>
    <cellStyle name="Vejica 5 18 4" xfId="424"/>
    <cellStyle name="Vejica 5 18 5" xfId="425"/>
    <cellStyle name="Vejica 5 19" xfId="426"/>
    <cellStyle name="Vejica 5 19 2" xfId="427"/>
    <cellStyle name="Vejica 5 19 3" xfId="428"/>
    <cellStyle name="Vejica 5 19 4" xfId="429"/>
    <cellStyle name="Vejica 5 19 5" xfId="430"/>
    <cellStyle name="Vejica 5 2" xfId="431"/>
    <cellStyle name="Vejica 5 2 2" xfId="432"/>
    <cellStyle name="Vejica 5 2 3" xfId="433"/>
    <cellStyle name="Vejica 5 2 4" xfId="434"/>
    <cellStyle name="Vejica 5 2 5" xfId="435"/>
    <cellStyle name="Vejica 5 20" xfId="436"/>
    <cellStyle name="Vejica 5 20 2" xfId="437"/>
    <cellStyle name="Vejica 5 20 3" xfId="438"/>
    <cellStyle name="Vejica 5 20 4" xfId="439"/>
    <cellStyle name="Vejica 5 20 5" xfId="440"/>
    <cellStyle name="Vejica 5 21" xfId="441"/>
    <cellStyle name="Vejica 5 21 2" xfId="442"/>
    <cellStyle name="Vejica 5 21 3" xfId="443"/>
    <cellStyle name="Vejica 5 21 4" xfId="444"/>
    <cellStyle name="Vejica 5 21 5" xfId="445"/>
    <cellStyle name="Vejica 5 22" xfId="446"/>
    <cellStyle name="Vejica 5 22 2" xfId="447"/>
    <cellStyle name="Vejica 5 22 3" xfId="448"/>
    <cellStyle name="Vejica 5 22 4" xfId="449"/>
    <cellStyle name="Vejica 5 22 5" xfId="450"/>
    <cellStyle name="Vejica 5 23" xfId="451"/>
    <cellStyle name="Vejica 5 23 2" xfId="452"/>
    <cellStyle name="Vejica 5 23 3" xfId="453"/>
    <cellStyle name="Vejica 5 23 4" xfId="454"/>
    <cellStyle name="Vejica 5 23 5" xfId="455"/>
    <cellStyle name="Vejica 5 24" xfId="456"/>
    <cellStyle name="Vejica 5 24 2" xfId="457"/>
    <cellStyle name="Vejica 5 24 3" xfId="458"/>
    <cellStyle name="Vejica 5 24 4" xfId="459"/>
    <cellStyle name="Vejica 5 24 5" xfId="460"/>
    <cellStyle name="Vejica 5 25" xfId="461"/>
    <cellStyle name="Vejica 5 25 2" xfId="462"/>
    <cellStyle name="Vejica 5 25 3" xfId="463"/>
    <cellStyle name="Vejica 5 25 4" xfId="464"/>
    <cellStyle name="Vejica 5 25 5" xfId="465"/>
    <cellStyle name="Vejica 5 26" xfId="466"/>
    <cellStyle name="Vejica 5 26 2" xfId="467"/>
    <cellStyle name="Vejica 5 26 3" xfId="468"/>
    <cellStyle name="Vejica 5 26 4" xfId="469"/>
    <cellStyle name="Vejica 5 26 5" xfId="470"/>
    <cellStyle name="Vejica 5 27" xfId="471"/>
    <cellStyle name="Vejica 5 27 2" xfId="472"/>
    <cellStyle name="Vejica 5 27 3" xfId="473"/>
    <cellStyle name="Vejica 5 27 4" xfId="474"/>
    <cellStyle name="Vejica 5 27 5" xfId="475"/>
    <cellStyle name="Vejica 5 28" xfId="476"/>
    <cellStyle name="Vejica 5 28 2" xfId="477"/>
    <cellStyle name="Vejica 5 28 3" xfId="478"/>
    <cellStyle name="Vejica 5 28 4" xfId="479"/>
    <cellStyle name="Vejica 5 28 5" xfId="480"/>
    <cellStyle name="Vejica 5 29" xfId="481"/>
    <cellStyle name="Vejica 5 29 2" xfId="482"/>
    <cellStyle name="Vejica 5 29 3" xfId="483"/>
    <cellStyle name="Vejica 5 29 4" xfId="484"/>
    <cellStyle name="Vejica 5 29 5" xfId="485"/>
    <cellStyle name="Vejica 5 3" xfId="486"/>
    <cellStyle name="Vejica 5 3 2" xfId="487"/>
    <cellStyle name="Vejica 5 3 3" xfId="488"/>
    <cellStyle name="Vejica 5 3 4" xfId="489"/>
    <cellStyle name="Vejica 5 3 5" xfId="490"/>
    <cellStyle name="Vejica 5 30" xfId="491"/>
    <cellStyle name="Vejica 5 30 2" xfId="492"/>
    <cellStyle name="Vejica 5 30 3" xfId="493"/>
    <cellStyle name="Vejica 5 30 4" xfId="494"/>
    <cellStyle name="Vejica 5 30 5" xfId="495"/>
    <cellStyle name="Vejica 5 31" xfId="496"/>
    <cellStyle name="Vejica 5 31 2" xfId="497"/>
    <cellStyle name="Vejica 5 31 3" xfId="498"/>
    <cellStyle name="Vejica 5 31 4" xfId="499"/>
    <cellStyle name="Vejica 5 31 5" xfId="500"/>
    <cellStyle name="Vejica 5 32" xfId="501"/>
    <cellStyle name="Vejica 5 32 2" xfId="502"/>
    <cellStyle name="Vejica 5 32 3" xfId="503"/>
    <cellStyle name="Vejica 5 32 4" xfId="504"/>
    <cellStyle name="Vejica 5 32 5" xfId="505"/>
    <cellStyle name="Vejica 5 33" xfId="506"/>
    <cellStyle name="Vejica 5 33 2" xfId="507"/>
    <cellStyle name="Vejica 5 33 3" xfId="508"/>
    <cellStyle name="Vejica 5 33 4" xfId="509"/>
    <cellStyle name="Vejica 5 33 5" xfId="510"/>
    <cellStyle name="Vejica 5 34" xfId="511"/>
    <cellStyle name="Vejica 5 34 2" xfId="512"/>
    <cellStyle name="Vejica 5 34 3" xfId="513"/>
    <cellStyle name="Vejica 5 34 4" xfId="514"/>
    <cellStyle name="Vejica 5 34 5" xfId="515"/>
    <cellStyle name="Vejica 5 35" xfId="516"/>
    <cellStyle name="Vejica 5 35 2" xfId="517"/>
    <cellStyle name="Vejica 5 35 3" xfId="518"/>
    <cellStyle name="Vejica 5 35 4" xfId="519"/>
    <cellStyle name="Vejica 5 35 5" xfId="520"/>
    <cellStyle name="Vejica 5 36" xfId="521"/>
    <cellStyle name="Vejica 5 36 2" xfId="522"/>
    <cellStyle name="Vejica 5 36 3" xfId="523"/>
    <cellStyle name="Vejica 5 36 4" xfId="524"/>
    <cellStyle name="Vejica 5 36 5" xfId="525"/>
    <cellStyle name="Vejica 5 37" xfId="526"/>
    <cellStyle name="Vejica 5 37 2" xfId="527"/>
    <cellStyle name="Vejica 5 37 3" xfId="528"/>
    <cellStyle name="Vejica 5 37 4" xfId="529"/>
    <cellStyle name="Vejica 5 37 5" xfId="530"/>
    <cellStyle name="Vejica 5 38" xfId="531"/>
    <cellStyle name="Vejica 5 38 2" xfId="532"/>
    <cellStyle name="Vejica 5 38 3" xfId="533"/>
    <cellStyle name="Vejica 5 38 4" xfId="534"/>
    <cellStyle name="Vejica 5 38 5" xfId="535"/>
    <cellStyle name="Vejica 5 39" xfId="536"/>
    <cellStyle name="Vejica 5 39 2" xfId="537"/>
    <cellStyle name="Vejica 5 39 3" xfId="538"/>
    <cellStyle name="Vejica 5 39 4" xfId="539"/>
    <cellStyle name="Vejica 5 39 5" xfId="540"/>
    <cellStyle name="Vejica 5 4" xfId="541"/>
    <cellStyle name="Vejica 5 4 2" xfId="542"/>
    <cellStyle name="Vejica 5 4 3" xfId="543"/>
    <cellStyle name="Vejica 5 4 4" xfId="544"/>
    <cellStyle name="Vejica 5 4 5" xfId="545"/>
    <cellStyle name="Vejica 5 40" xfId="546"/>
    <cellStyle name="Vejica 5 40 2" xfId="547"/>
    <cellStyle name="Vejica 5 40 3" xfId="548"/>
    <cellStyle name="Vejica 5 40 4" xfId="549"/>
    <cellStyle name="Vejica 5 40 5" xfId="550"/>
    <cellStyle name="Vejica 5 41" xfId="551"/>
    <cellStyle name="Vejica 5 41 2" xfId="552"/>
    <cellStyle name="Vejica 5 41 3" xfId="553"/>
    <cellStyle name="Vejica 5 41 4" xfId="554"/>
    <cellStyle name="Vejica 5 41 5" xfId="555"/>
    <cellStyle name="Vejica 5 42" xfId="556"/>
    <cellStyle name="Vejica 5 42 2" xfId="557"/>
    <cellStyle name="Vejica 5 42 3" xfId="558"/>
    <cellStyle name="Vejica 5 42 4" xfId="559"/>
    <cellStyle name="Vejica 5 42 5" xfId="560"/>
    <cellStyle name="Vejica 5 43" xfId="561"/>
    <cellStyle name="Vejica 5 43 2" xfId="562"/>
    <cellStyle name="Vejica 5 43 3" xfId="563"/>
    <cellStyle name="Vejica 5 43 4" xfId="564"/>
    <cellStyle name="Vejica 5 43 5" xfId="565"/>
    <cellStyle name="Vejica 5 44" xfId="566"/>
    <cellStyle name="Vejica 5 44 2" xfId="567"/>
    <cellStyle name="Vejica 5 44 3" xfId="568"/>
    <cellStyle name="Vejica 5 44 4" xfId="569"/>
    <cellStyle name="Vejica 5 44 5" xfId="570"/>
    <cellStyle name="Vejica 5 45" xfId="571"/>
    <cellStyle name="Vejica 5 45 2" xfId="572"/>
    <cellStyle name="Vejica 5 45 3" xfId="573"/>
    <cellStyle name="Vejica 5 45 4" xfId="574"/>
    <cellStyle name="Vejica 5 45 5" xfId="575"/>
    <cellStyle name="Vejica 5 46" xfId="576"/>
    <cellStyle name="Vejica 5 46 2" xfId="577"/>
    <cellStyle name="Vejica 5 46 3" xfId="578"/>
    <cellStyle name="Vejica 5 46 4" xfId="579"/>
    <cellStyle name="Vejica 5 46 5" xfId="580"/>
    <cellStyle name="Vejica 5 47" xfId="581"/>
    <cellStyle name="Vejica 5 47 2" xfId="582"/>
    <cellStyle name="Vejica 5 47 3" xfId="583"/>
    <cellStyle name="Vejica 5 47 4" xfId="584"/>
    <cellStyle name="Vejica 5 47 5" xfId="585"/>
    <cellStyle name="Vejica 5 48" xfId="586"/>
    <cellStyle name="Vejica 5 48 2" xfId="587"/>
    <cellStyle name="Vejica 5 48 3" xfId="588"/>
    <cellStyle name="Vejica 5 48 4" xfId="589"/>
    <cellStyle name="Vejica 5 48 5" xfId="590"/>
    <cellStyle name="Vejica 5 49" xfId="591"/>
    <cellStyle name="Vejica 5 49 2" xfId="592"/>
    <cellStyle name="Vejica 5 49 3" xfId="593"/>
    <cellStyle name="Vejica 5 49 4" xfId="594"/>
    <cellStyle name="Vejica 5 49 5" xfId="595"/>
    <cellStyle name="Vejica 5 5" xfId="596"/>
    <cellStyle name="Vejica 5 5 2" xfId="597"/>
    <cellStyle name="Vejica 5 5 3" xfId="598"/>
    <cellStyle name="Vejica 5 5 4" xfId="599"/>
    <cellStyle name="Vejica 5 5 5" xfId="600"/>
    <cellStyle name="Vejica 5 50" xfId="601"/>
    <cellStyle name="Vejica 5 50 2" xfId="602"/>
    <cellStyle name="Vejica 5 50 3" xfId="603"/>
    <cellStyle name="Vejica 5 50 4" xfId="604"/>
    <cellStyle name="Vejica 5 50 5" xfId="605"/>
    <cellStyle name="Vejica 5 51" xfId="606"/>
    <cellStyle name="Vejica 5 51 2" xfId="607"/>
    <cellStyle name="Vejica 5 51 3" xfId="608"/>
    <cellStyle name="Vejica 5 51 4" xfId="609"/>
    <cellStyle name="Vejica 5 51 5" xfId="610"/>
    <cellStyle name="Vejica 5 52" xfId="611"/>
    <cellStyle name="Vejica 5 52 2" xfId="612"/>
    <cellStyle name="Vejica 5 52 3" xfId="613"/>
    <cellStyle name="Vejica 5 52 4" xfId="614"/>
    <cellStyle name="Vejica 5 52 5" xfId="615"/>
    <cellStyle name="Vejica 5 53" xfId="616"/>
    <cellStyle name="Vejica 5 53 2" xfId="617"/>
    <cellStyle name="Vejica 5 53 3" xfId="618"/>
    <cellStyle name="Vejica 5 53 4" xfId="619"/>
    <cellStyle name="Vejica 5 53 5" xfId="620"/>
    <cellStyle name="Vejica 5 54" xfId="621"/>
    <cellStyle name="Vejica 5 54 2" xfId="622"/>
    <cellStyle name="Vejica 5 54 3" xfId="623"/>
    <cellStyle name="Vejica 5 54 4" xfId="624"/>
    <cellStyle name="Vejica 5 54 5" xfId="625"/>
    <cellStyle name="Vejica 5 55" xfId="626"/>
    <cellStyle name="Vejica 5 55 2" xfId="627"/>
    <cellStyle name="Vejica 5 55 3" xfId="628"/>
    <cellStyle name="Vejica 5 55 4" xfId="629"/>
    <cellStyle name="Vejica 5 55 5" xfId="630"/>
    <cellStyle name="Vejica 5 56" xfId="631"/>
    <cellStyle name="Vejica 5 56 2" xfId="632"/>
    <cellStyle name="Vejica 5 56 3" xfId="633"/>
    <cellStyle name="Vejica 5 56 4" xfId="634"/>
    <cellStyle name="Vejica 5 56 5" xfId="635"/>
    <cellStyle name="Vejica 5 57" xfId="636"/>
    <cellStyle name="Vejica 5 57 2" xfId="637"/>
    <cellStyle name="Vejica 5 57 3" xfId="638"/>
    <cellStyle name="Vejica 5 57 4" xfId="639"/>
    <cellStyle name="Vejica 5 57 5" xfId="640"/>
    <cellStyle name="Vejica 5 58" xfId="641"/>
    <cellStyle name="Vejica 5 58 2" xfId="642"/>
    <cellStyle name="Vejica 5 58 3" xfId="643"/>
    <cellStyle name="Vejica 5 58 4" xfId="644"/>
    <cellStyle name="Vejica 5 58 5" xfId="645"/>
    <cellStyle name="Vejica 5 59" xfId="646"/>
    <cellStyle name="Vejica 5 59 2" xfId="647"/>
    <cellStyle name="Vejica 5 59 3" xfId="648"/>
    <cellStyle name="Vejica 5 59 4" xfId="649"/>
    <cellStyle name="Vejica 5 59 5" xfId="650"/>
    <cellStyle name="Vejica 5 6" xfId="651"/>
    <cellStyle name="Vejica 5 6 2" xfId="652"/>
    <cellStyle name="Vejica 5 6 3" xfId="653"/>
    <cellStyle name="Vejica 5 6 4" xfId="654"/>
    <cellStyle name="Vejica 5 6 5" xfId="655"/>
    <cellStyle name="Vejica 5 60" xfId="656"/>
    <cellStyle name="Vejica 5 60 2" xfId="657"/>
    <cellStyle name="Vejica 5 60 3" xfId="658"/>
    <cellStyle name="Vejica 5 60 4" xfId="659"/>
    <cellStyle name="Vejica 5 60 5" xfId="660"/>
    <cellStyle name="Vejica 5 61" xfId="661"/>
    <cellStyle name="Vejica 5 61 2" xfId="662"/>
    <cellStyle name="Vejica 5 61 3" xfId="663"/>
    <cellStyle name="Vejica 5 61 4" xfId="664"/>
    <cellStyle name="Vejica 5 61 5" xfId="665"/>
    <cellStyle name="Vejica 5 62" xfId="666"/>
    <cellStyle name="Vejica 5 62 2" xfId="667"/>
    <cellStyle name="Vejica 5 62 3" xfId="668"/>
    <cellStyle name="Vejica 5 62 4" xfId="669"/>
    <cellStyle name="Vejica 5 62 5" xfId="670"/>
    <cellStyle name="Vejica 5 63" xfId="671"/>
    <cellStyle name="Vejica 5 63 2" xfId="672"/>
    <cellStyle name="Vejica 5 63 3" xfId="673"/>
    <cellStyle name="Vejica 5 63 4" xfId="674"/>
    <cellStyle name="Vejica 5 63 5" xfId="675"/>
    <cellStyle name="Vejica 5 64" xfId="676"/>
    <cellStyle name="Vejica 5 64 2" xfId="677"/>
    <cellStyle name="Vejica 5 64 3" xfId="678"/>
    <cellStyle name="Vejica 5 64 4" xfId="679"/>
    <cellStyle name="Vejica 5 64 5" xfId="680"/>
    <cellStyle name="Vejica 5 65" xfId="681"/>
    <cellStyle name="Vejica 5 65 2" xfId="682"/>
    <cellStyle name="Vejica 5 65 3" xfId="683"/>
    <cellStyle name="Vejica 5 65 4" xfId="684"/>
    <cellStyle name="Vejica 5 65 5" xfId="685"/>
    <cellStyle name="Vejica 5 66" xfId="686"/>
    <cellStyle name="Vejica 5 66 2" xfId="687"/>
    <cellStyle name="Vejica 5 66 3" xfId="688"/>
    <cellStyle name="Vejica 5 66 4" xfId="689"/>
    <cellStyle name="Vejica 5 66 5" xfId="690"/>
    <cellStyle name="Vejica 5 67" xfId="691"/>
    <cellStyle name="Vejica 5 67 2" xfId="692"/>
    <cellStyle name="Vejica 5 67 3" xfId="693"/>
    <cellStyle name="Vejica 5 67 4" xfId="694"/>
    <cellStyle name="Vejica 5 67 5" xfId="695"/>
    <cellStyle name="Vejica 5 68" xfId="696"/>
    <cellStyle name="Vejica 5 68 2" xfId="697"/>
    <cellStyle name="Vejica 5 68 3" xfId="698"/>
    <cellStyle name="Vejica 5 68 4" xfId="699"/>
    <cellStyle name="Vejica 5 68 5" xfId="700"/>
    <cellStyle name="Vejica 5 69" xfId="701"/>
    <cellStyle name="Vejica 5 69 2" xfId="702"/>
    <cellStyle name="Vejica 5 69 3" xfId="703"/>
    <cellStyle name="Vejica 5 69 4" xfId="704"/>
    <cellStyle name="Vejica 5 69 5" xfId="705"/>
    <cellStyle name="Vejica 5 7" xfId="706"/>
    <cellStyle name="Vejica 5 7 2" xfId="707"/>
    <cellStyle name="Vejica 5 7 3" xfId="708"/>
    <cellStyle name="Vejica 5 7 4" xfId="709"/>
    <cellStyle name="Vejica 5 7 5" xfId="710"/>
    <cellStyle name="Vejica 5 70" xfId="711"/>
    <cellStyle name="Vejica 5 70 2" xfId="712"/>
    <cellStyle name="Vejica 5 70 3" xfId="713"/>
    <cellStyle name="Vejica 5 70 4" xfId="714"/>
    <cellStyle name="Vejica 5 70 5" xfId="715"/>
    <cellStyle name="Vejica 5 71" xfId="716"/>
    <cellStyle name="Vejica 5 71 2" xfId="717"/>
    <cellStyle name="Vejica 5 71 3" xfId="718"/>
    <cellStyle name="Vejica 5 71 4" xfId="719"/>
    <cellStyle name="Vejica 5 71 5" xfId="720"/>
    <cellStyle name="Vejica 5 72" xfId="721"/>
    <cellStyle name="Vejica 5 72 2" xfId="722"/>
    <cellStyle name="Vejica 5 72 3" xfId="723"/>
    <cellStyle name="Vejica 5 72 4" xfId="724"/>
    <cellStyle name="Vejica 5 72 5" xfId="725"/>
    <cellStyle name="Vejica 5 73" xfId="726"/>
    <cellStyle name="Vejica 5 73 2" xfId="727"/>
    <cellStyle name="Vejica 5 73 3" xfId="728"/>
    <cellStyle name="Vejica 5 73 4" xfId="729"/>
    <cellStyle name="Vejica 5 73 5" xfId="730"/>
    <cellStyle name="Vejica 5 74" xfId="731"/>
    <cellStyle name="Vejica 5 74 2" xfId="732"/>
    <cellStyle name="Vejica 5 74 3" xfId="733"/>
    <cellStyle name="Vejica 5 74 4" xfId="734"/>
    <cellStyle name="Vejica 5 74 5" xfId="735"/>
    <cellStyle name="Vejica 5 75" xfId="736"/>
    <cellStyle name="Vejica 5 75 2" xfId="737"/>
    <cellStyle name="Vejica 5 75 3" xfId="738"/>
    <cellStyle name="Vejica 5 75 4" xfId="739"/>
    <cellStyle name="Vejica 5 75 5" xfId="740"/>
    <cellStyle name="Vejica 5 76" xfId="741"/>
    <cellStyle name="Vejica 5 76 2" xfId="742"/>
    <cellStyle name="Vejica 5 76 3" xfId="743"/>
    <cellStyle name="Vejica 5 76 4" xfId="744"/>
    <cellStyle name="Vejica 5 76 5" xfId="745"/>
    <cellStyle name="Vejica 5 77" xfId="746"/>
    <cellStyle name="Vejica 5 77 2" xfId="747"/>
    <cellStyle name="Vejica 5 77 3" xfId="748"/>
    <cellStyle name="Vejica 5 77 4" xfId="749"/>
    <cellStyle name="Vejica 5 77 5" xfId="750"/>
    <cellStyle name="Vejica 5 78" xfId="751"/>
    <cellStyle name="Vejica 5 78 2" xfId="752"/>
    <cellStyle name="Vejica 5 78 3" xfId="753"/>
    <cellStyle name="Vejica 5 78 4" xfId="754"/>
    <cellStyle name="Vejica 5 78 5" xfId="755"/>
    <cellStyle name="Vejica 5 79" xfId="756"/>
    <cellStyle name="Vejica 5 79 2" xfId="757"/>
    <cellStyle name="Vejica 5 79 3" xfId="758"/>
    <cellStyle name="Vejica 5 79 4" xfId="759"/>
    <cellStyle name="Vejica 5 79 5" xfId="760"/>
    <cellStyle name="Vejica 5 8" xfId="761"/>
    <cellStyle name="Vejica 5 8 2" xfId="762"/>
    <cellStyle name="Vejica 5 8 3" xfId="763"/>
    <cellStyle name="Vejica 5 8 4" xfId="764"/>
    <cellStyle name="Vejica 5 8 5" xfId="765"/>
    <cellStyle name="Vejica 5 80" xfId="766"/>
    <cellStyle name="Vejica 5 80 2" xfId="767"/>
    <cellStyle name="Vejica 5 80 3" xfId="768"/>
    <cellStyle name="Vejica 5 80 4" xfId="769"/>
    <cellStyle name="Vejica 5 80 5" xfId="770"/>
    <cellStyle name="Vejica 5 81" xfId="771"/>
    <cellStyle name="Vejica 5 81 2" xfId="772"/>
    <cellStyle name="Vejica 5 81 3" xfId="773"/>
    <cellStyle name="Vejica 5 81 4" xfId="774"/>
    <cellStyle name="Vejica 5 81 5" xfId="775"/>
    <cellStyle name="Vejica 5 82" xfId="776"/>
    <cellStyle name="Vejica 5 82 2" xfId="777"/>
    <cellStyle name="Vejica 5 82 3" xfId="778"/>
    <cellStyle name="Vejica 5 82 4" xfId="779"/>
    <cellStyle name="Vejica 5 82 5" xfId="780"/>
    <cellStyle name="Vejica 5 83" xfId="781"/>
    <cellStyle name="Vejica 5 83 2" xfId="782"/>
    <cellStyle name="Vejica 5 83 3" xfId="783"/>
    <cellStyle name="Vejica 5 83 4" xfId="784"/>
    <cellStyle name="Vejica 5 83 5" xfId="785"/>
    <cellStyle name="Vejica 5 84" xfId="786"/>
    <cellStyle name="Vejica 5 84 2" xfId="787"/>
    <cellStyle name="Vejica 5 84 3" xfId="788"/>
    <cellStyle name="Vejica 5 84 4" xfId="789"/>
    <cellStyle name="Vejica 5 84 5" xfId="790"/>
    <cellStyle name="Vejica 5 85" xfId="791"/>
    <cellStyle name="Vejica 5 85 2" xfId="792"/>
    <cellStyle name="Vejica 5 85 3" xfId="793"/>
    <cellStyle name="Vejica 5 85 4" xfId="794"/>
    <cellStyle name="Vejica 5 85 5" xfId="795"/>
    <cellStyle name="Vejica 5 9" xfId="796"/>
    <cellStyle name="Vejica 5 9 2" xfId="797"/>
    <cellStyle name="Vejica 5 9 3" xfId="798"/>
    <cellStyle name="Vejica 5 9 4" xfId="799"/>
    <cellStyle name="Vejica 5 9 5" xfId="800"/>
    <cellStyle name="Vnos 2" xfId="801"/>
    <cellStyle name="Vsota 2" xfId="802"/>
    <cellStyle name="Warning Text" xfId="803"/>
    <cellStyle name="Zuza" xfId="804"/>
  </cellStyles>
  <dxfs count="0"/>
  <tableStyles count="0" defaultTableStyle="TableStyleMedium2" defaultPivotStyle="PivotStyleLight16"/>
  <colors>
    <mruColors>
      <color rgb="FF43B0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5"/>
  <sheetViews>
    <sheetView workbookViewId="0">
      <selection activeCell="D14" sqref="D14"/>
    </sheetView>
  </sheetViews>
  <sheetFormatPr defaultRowHeight="15" x14ac:dyDescent="0.25"/>
  <cols>
    <col min="2" max="2" width="61.5703125" customWidth="1"/>
  </cols>
  <sheetData>
    <row r="2" spans="2:2" x14ac:dyDescent="0.25">
      <c r="B2" s="238" t="s">
        <v>471</v>
      </c>
    </row>
    <row r="3" spans="2:2" x14ac:dyDescent="0.25">
      <c r="B3" s="239"/>
    </row>
    <row r="4" spans="2:2" ht="57" x14ac:dyDescent="0.25">
      <c r="B4" s="240" t="s">
        <v>472</v>
      </c>
    </row>
    <row r="5" spans="2:2" ht="28.5" x14ac:dyDescent="0.25">
      <c r="B5" s="240" t="s">
        <v>473</v>
      </c>
    </row>
    <row r="6" spans="2:2" ht="28.5" x14ac:dyDescent="0.25">
      <c r="B6" s="240" t="s">
        <v>474</v>
      </c>
    </row>
    <row r="7" spans="2:2" x14ac:dyDescent="0.25">
      <c r="B7" s="240" t="s">
        <v>475</v>
      </c>
    </row>
    <row r="8" spans="2:2" ht="42.75" x14ac:dyDescent="0.25">
      <c r="B8" s="240" t="s">
        <v>476</v>
      </c>
    </row>
    <row r="9" spans="2:2" x14ac:dyDescent="0.25">
      <c r="B9" s="240" t="s">
        <v>477</v>
      </c>
    </row>
    <row r="10" spans="2:2" x14ac:dyDescent="0.25">
      <c r="B10" s="240" t="s">
        <v>478</v>
      </c>
    </row>
    <row r="11" spans="2:2" x14ac:dyDescent="0.25">
      <c r="B11" s="240" t="s">
        <v>479</v>
      </c>
    </row>
    <row r="12" spans="2:2" x14ac:dyDescent="0.25">
      <c r="B12" s="240" t="s">
        <v>480</v>
      </c>
    </row>
    <row r="13" spans="2:2" ht="28.5" x14ac:dyDescent="0.25">
      <c r="B13" s="240" t="s">
        <v>481</v>
      </c>
    </row>
    <row r="14" spans="2:2" ht="42.75" x14ac:dyDescent="0.25">
      <c r="B14" s="240" t="s">
        <v>482</v>
      </c>
    </row>
    <row r="15" spans="2:2" ht="28.5" x14ac:dyDescent="0.25">
      <c r="B15" s="240" t="s">
        <v>483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48"/>
  <sheetViews>
    <sheetView tabSelected="1" showWhiteSpace="0" zoomScale="115" zoomScaleNormal="115" zoomScaleSheetLayoutView="100" workbookViewId="0">
      <selection activeCell="I16" sqref="I16"/>
    </sheetView>
  </sheetViews>
  <sheetFormatPr defaultColWidth="5.7109375" defaultRowHeight="12.75" x14ac:dyDescent="0.2"/>
  <cols>
    <col min="1" max="1" width="8.7109375" style="1" customWidth="1"/>
    <col min="2" max="2" width="63.28515625" style="3" customWidth="1"/>
    <col min="3" max="3" width="13.28515625" style="3" customWidth="1"/>
    <col min="4" max="4" width="19.5703125" style="2" customWidth="1"/>
    <col min="5" max="5" width="9.140625" style="5" hidden="1" customWidth="1"/>
    <col min="6" max="253" width="9.140625" style="5" customWidth="1"/>
    <col min="254" max="254" width="5.7109375" style="5" customWidth="1"/>
    <col min="255" max="255" width="40.7109375" style="5" customWidth="1"/>
    <col min="256" max="16384" width="5.7109375" style="5"/>
  </cols>
  <sheetData>
    <row r="1" spans="1:8" s="4" customFormat="1" ht="13.5" thickBot="1" x14ac:dyDescent="0.25">
      <c r="A1" s="17"/>
      <c r="B1" s="18"/>
      <c r="C1" s="18"/>
      <c r="D1" s="19"/>
    </row>
    <row r="2" spans="1:8" s="6" customFormat="1" ht="15" thickBot="1" x14ac:dyDescent="0.25">
      <c r="A2" s="200" t="str">
        <f>Info!B1</f>
        <v>JAVNA KOMUNALNA INFRASTRUKTURA V OBMOČJU OPPN 252 STANOVANJSKA SOSESKA BRDO - ENOTA E1</v>
      </c>
      <c r="B2" s="201"/>
      <c r="C2" s="201"/>
      <c r="D2" s="202"/>
    </row>
    <row r="3" spans="1:8" s="6" customFormat="1" ht="40.5" customHeight="1" thickBot="1" x14ac:dyDescent="0.25">
      <c r="A3" s="215" t="str">
        <f>Info!B5</f>
        <v>MESTNA OBČINA LJUBLJANA 
  Mestni trg 1, 1000 Ljubljana</v>
      </c>
      <c r="B3" s="216"/>
      <c r="C3" s="216"/>
      <c r="D3" s="218"/>
    </row>
    <row r="4" spans="1:8" s="7" customFormat="1" ht="21" thickBot="1" x14ac:dyDescent="0.25">
      <c r="A4" s="203" t="s">
        <v>16</v>
      </c>
      <c r="B4" s="204"/>
      <c r="C4" s="204"/>
      <c r="D4" s="205"/>
    </row>
    <row r="5" spans="1:8" s="6" customFormat="1" ht="14.25" x14ac:dyDescent="0.25">
      <c r="A5" s="22"/>
      <c r="B5" s="23"/>
      <c r="C5" s="23"/>
      <c r="D5" s="24"/>
    </row>
    <row r="6" spans="1:8" s="6" customFormat="1" x14ac:dyDescent="0.2">
      <c r="A6" s="211" t="s">
        <v>2</v>
      </c>
      <c r="B6" s="207" t="s">
        <v>3</v>
      </c>
      <c r="C6" s="208"/>
      <c r="D6" s="213" t="s">
        <v>4</v>
      </c>
    </row>
    <row r="7" spans="1:8" s="6" customFormat="1" x14ac:dyDescent="0.2">
      <c r="A7" s="212"/>
      <c r="B7" s="209"/>
      <c r="C7" s="210"/>
      <c r="D7" s="214"/>
    </row>
    <row r="8" spans="1:8" s="6" customFormat="1" ht="15" thickBot="1" x14ac:dyDescent="0.3">
      <c r="A8" s="25"/>
      <c r="B8" s="26"/>
      <c r="C8" s="26"/>
      <c r="D8" s="27"/>
    </row>
    <row r="9" spans="1:8" ht="18.75" thickTop="1" thickBot="1" x14ac:dyDescent="0.25">
      <c r="A9" s="195" t="str">
        <f>Info!B2</f>
        <v>Novogradnja</v>
      </c>
      <c r="B9" s="196"/>
      <c r="C9" s="196" t="str">
        <f>Info!B3</f>
        <v>PZI</v>
      </c>
      <c r="D9" s="197"/>
      <c r="E9" s="8"/>
      <c r="H9" s="9"/>
    </row>
    <row r="10" spans="1:8" ht="15" thickBot="1" x14ac:dyDescent="0.3">
      <c r="A10" s="28" t="s">
        <v>47</v>
      </c>
      <c r="B10" s="198" t="s">
        <v>118</v>
      </c>
      <c r="C10" s="199"/>
      <c r="D10" s="29">
        <f>SUM(C11:C15)</f>
        <v>0</v>
      </c>
      <c r="E10" s="8"/>
      <c r="H10" s="9"/>
    </row>
    <row r="11" spans="1:8" ht="14.25" x14ac:dyDescent="0.25">
      <c r="A11" s="40" t="s">
        <v>48</v>
      </c>
      <c r="B11" s="30" t="s">
        <v>40</v>
      </c>
      <c r="C11" s="31">
        <f>'Cestni priključek'!F36</f>
        <v>0</v>
      </c>
      <c r="D11" s="32"/>
      <c r="E11" s="8"/>
      <c r="H11" s="9"/>
    </row>
    <row r="12" spans="1:8" ht="14.25" x14ac:dyDescent="0.25">
      <c r="A12" s="43" t="s">
        <v>0</v>
      </c>
      <c r="B12" s="30" t="s">
        <v>41</v>
      </c>
      <c r="C12" s="31">
        <f>'Cestni priključek'!F52</f>
        <v>0</v>
      </c>
      <c r="D12" s="32"/>
      <c r="E12" s="8"/>
      <c r="F12" s="12"/>
      <c r="H12" s="9"/>
    </row>
    <row r="13" spans="1:8" ht="14.25" x14ac:dyDescent="0.25">
      <c r="A13" s="43" t="s">
        <v>1</v>
      </c>
      <c r="B13" s="30" t="s">
        <v>123</v>
      </c>
      <c r="C13" s="31">
        <f>'Cestni priključek'!F78</f>
        <v>0</v>
      </c>
      <c r="D13" s="32"/>
      <c r="E13" s="8"/>
      <c r="F13" s="12"/>
      <c r="H13" s="9"/>
    </row>
    <row r="14" spans="1:8" s="13" customFormat="1" ht="14.25" x14ac:dyDescent="0.25">
      <c r="A14" s="43" t="s">
        <v>91</v>
      </c>
      <c r="B14" s="30" t="s">
        <v>42</v>
      </c>
      <c r="C14" s="31">
        <f>'Cestni priključek'!F86</f>
        <v>0</v>
      </c>
      <c r="D14" s="32"/>
      <c r="E14" s="8"/>
      <c r="F14" s="12"/>
      <c r="H14" s="9"/>
    </row>
    <row r="15" spans="1:8" s="13" customFormat="1" ht="15" thickBot="1" x14ac:dyDescent="0.3">
      <c r="A15" s="44" t="s">
        <v>93</v>
      </c>
      <c r="B15" s="34" t="s">
        <v>43</v>
      </c>
      <c r="C15" s="35">
        <f>'Cestni priključek'!F102</f>
        <v>0</v>
      </c>
      <c r="D15" s="36"/>
      <c r="E15" s="8"/>
      <c r="F15" s="12"/>
      <c r="H15" s="9"/>
    </row>
    <row r="16" spans="1:8" ht="15" thickBot="1" x14ac:dyDescent="0.3">
      <c r="A16" s="37"/>
      <c r="B16" s="38"/>
      <c r="C16" s="38"/>
      <c r="D16" s="39"/>
      <c r="E16" s="8"/>
    </row>
    <row r="17" spans="1:8" ht="15" thickBot="1" x14ac:dyDescent="0.3">
      <c r="A17" s="28" t="s">
        <v>49</v>
      </c>
      <c r="B17" s="198" t="s">
        <v>119</v>
      </c>
      <c r="C17" s="199"/>
      <c r="D17" s="29">
        <f>SUM(C18:C21)</f>
        <v>0</v>
      </c>
      <c r="E17" s="8"/>
      <c r="H17" s="10"/>
    </row>
    <row r="18" spans="1:8" ht="14.25" x14ac:dyDescent="0.25">
      <c r="A18" s="40" t="s">
        <v>50</v>
      </c>
      <c r="B18" s="41" t="str">
        <f>'Fek. kanal'!B8</f>
        <v>PREDDELA</v>
      </c>
      <c r="C18" s="31">
        <f>'Fek. kanal'!F44</f>
        <v>0</v>
      </c>
      <c r="D18" s="42"/>
      <c r="E18" s="8"/>
      <c r="H18" s="10"/>
    </row>
    <row r="19" spans="1:8" ht="14.25" x14ac:dyDescent="0.25">
      <c r="A19" s="43" t="s">
        <v>51</v>
      </c>
      <c r="B19" s="30" t="s">
        <v>41</v>
      </c>
      <c r="C19" s="31">
        <f>'Fek. kanal'!F80</f>
        <v>0</v>
      </c>
      <c r="D19" s="32"/>
    </row>
    <row r="20" spans="1:8" ht="14.25" x14ac:dyDescent="0.25">
      <c r="A20" s="43" t="s">
        <v>52</v>
      </c>
      <c r="B20" s="30" t="s">
        <v>123</v>
      </c>
      <c r="C20" s="31">
        <f>'Fek. kanal'!F118</f>
        <v>0</v>
      </c>
      <c r="D20" s="32"/>
    </row>
    <row r="21" spans="1:8" s="13" customFormat="1" ht="15" thickBot="1" x14ac:dyDescent="0.3">
      <c r="A21" s="163" t="s">
        <v>53</v>
      </c>
      <c r="B21" s="160" t="s">
        <v>187</v>
      </c>
      <c r="C21" s="161">
        <f>'Fek. kanal'!F160</f>
        <v>0</v>
      </c>
      <c r="D21" s="162"/>
    </row>
    <row r="22" spans="1:8" ht="15" thickBot="1" x14ac:dyDescent="0.3">
      <c r="A22" s="37"/>
      <c r="B22" s="38"/>
      <c r="C22" s="38"/>
      <c r="D22" s="39"/>
    </row>
    <row r="23" spans="1:8" ht="15" thickBot="1" x14ac:dyDescent="0.3">
      <c r="A23" s="28" t="s">
        <v>54</v>
      </c>
      <c r="B23" s="198" t="s">
        <v>120</v>
      </c>
      <c r="C23" s="199"/>
      <c r="D23" s="29">
        <f>SUM(C24:C27)</f>
        <v>0</v>
      </c>
    </row>
    <row r="24" spans="1:8" ht="14.25" x14ac:dyDescent="0.25">
      <c r="A24" s="40" t="s">
        <v>18</v>
      </c>
      <c r="B24" s="41" t="s">
        <v>40</v>
      </c>
      <c r="C24" s="31">
        <f>'Met. kanal'!F44</f>
        <v>0</v>
      </c>
      <c r="D24" s="42"/>
    </row>
    <row r="25" spans="1:8" ht="14.25" x14ac:dyDescent="0.25">
      <c r="A25" s="43" t="s">
        <v>55</v>
      </c>
      <c r="B25" s="30" t="s">
        <v>41</v>
      </c>
      <c r="C25" s="31">
        <f>'Met. kanal'!F80</f>
        <v>0</v>
      </c>
      <c r="D25" s="32"/>
    </row>
    <row r="26" spans="1:8" s="13" customFormat="1" ht="14.25" x14ac:dyDescent="0.25">
      <c r="A26" s="43" t="s">
        <v>56</v>
      </c>
      <c r="B26" s="30" t="s">
        <v>123</v>
      </c>
      <c r="C26" s="31">
        <f>'Met. kanal'!F118</f>
        <v>0</v>
      </c>
      <c r="D26" s="32"/>
    </row>
    <row r="27" spans="1:8" s="13" customFormat="1" ht="15" thickBot="1" x14ac:dyDescent="0.3">
      <c r="A27" s="33" t="s">
        <v>57</v>
      </c>
      <c r="B27" s="34" t="s">
        <v>187</v>
      </c>
      <c r="C27" s="35">
        <f>'Met. kanal'!F158</f>
        <v>0</v>
      </c>
      <c r="D27" s="36"/>
    </row>
    <row r="28" spans="1:8" ht="15" thickBot="1" x14ac:dyDescent="0.3">
      <c r="A28" s="37"/>
      <c r="B28" s="38"/>
      <c r="C28" s="38"/>
      <c r="D28" s="39"/>
    </row>
    <row r="29" spans="1:8" ht="15" thickBot="1" x14ac:dyDescent="0.3">
      <c r="A29" s="28" t="s">
        <v>58</v>
      </c>
      <c r="B29" s="198" t="s">
        <v>121</v>
      </c>
      <c r="C29" s="199"/>
      <c r="D29" s="29">
        <f>SUM(C30:C31)</f>
        <v>0</v>
      </c>
      <c r="E29" s="4"/>
      <c r="F29" s="4"/>
      <c r="H29" s="10"/>
    </row>
    <row r="30" spans="1:8" s="13" customFormat="1" ht="14.25" x14ac:dyDescent="0.25">
      <c r="A30" s="40" t="s">
        <v>59</v>
      </c>
      <c r="B30" s="41" t="s">
        <v>211</v>
      </c>
      <c r="C30" s="31">
        <f>Vodovod!F20</f>
        <v>0</v>
      </c>
      <c r="D30" s="42"/>
    </row>
    <row r="31" spans="1:8" s="13" customFormat="1" ht="14.25" x14ac:dyDescent="0.25">
      <c r="A31" s="40" t="s">
        <v>60</v>
      </c>
      <c r="B31" s="41" t="s">
        <v>212</v>
      </c>
      <c r="C31" s="31">
        <f>Vodovod!F70</f>
        <v>0</v>
      </c>
      <c r="D31" s="42"/>
    </row>
    <row r="32" spans="1:8" s="13" customFormat="1" ht="14.25" x14ac:dyDescent="0.25">
      <c r="A32" s="40" t="s">
        <v>316</v>
      </c>
      <c r="B32" s="41" t="s">
        <v>168</v>
      </c>
      <c r="C32" s="31">
        <f>Vodovod!F132</f>
        <v>0</v>
      </c>
      <c r="D32" s="42"/>
      <c r="E32" s="8"/>
    </row>
    <row r="33" spans="1:8" s="13" customFormat="1" ht="15" thickBot="1" x14ac:dyDescent="0.3">
      <c r="A33" s="163" t="s">
        <v>317</v>
      </c>
      <c r="B33" s="233" t="s">
        <v>315</v>
      </c>
      <c r="C33" s="161">
        <f>Vodovod!F222</f>
        <v>0</v>
      </c>
      <c r="D33" s="234"/>
      <c r="E33" s="8"/>
    </row>
    <row r="34" spans="1:8" ht="15" thickBot="1" x14ac:dyDescent="0.3">
      <c r="A34" s="37"/>
      <c r="B34" s="38"/>
      <c r="C34" s="38"/>
      <c r="D34" s="39"/>
      <c r="E34" s="8"/>
    </row>
    <row r="35" spans="1:8" ht="15" thickBot="1" x14ac:dyDescent="0.3">
      <c r="A35" s="28" t="s">
        <v>61</v>
      </c>
      <c r="B35" s="198" t="s">
        <v>122</v>
      </c>
      <c r="C35" s="199"/>
      <c r="D35" s="29">
        <f>SUM(C36:C37)</f>
        <v>0</v>
      </c>
      <c r="E35" s="4"/>
      <c r="F35" s="4"/>
      <c r="H35" s="10"/>
    </row>
    <row r="36" spans="1:8" ht="14.25" x14ac:dyDescent="0.25">
      <c r="A36" s="40" t="s">
        <v>62</v>
      </c>
      <c r="B36" s="41" t="s">
        <v>212</v>
      </c>
      <c r="C36" s="31">
        <f>Plinovod!F218</f>
        <v>0</v>
      </c>
      <c r="D36" s="32"/>
      <c r="E36" s="4"/>
      <c r="F36" s="4"/>
      <c r="H36" s="10"/>
    </row>
    <row r="37" spans="1:8" ht="15" thickBot="1" x14ac:dyDescent="0.3">
      <c r="A37" s="163" t="s">
        <v>67</v>
      </c>
      <c r="B37" s="160" t="s">
        <v>371</v>
      </c>
      <c r="C37" s="161">
        <f>Plinovod!F389</f>
        <v>0</v>
      </c>
      <c r="D37" s="162"/>
      <c r="E37" s="4"/>
      <c r="F37" s="4"/>
      <c r="H37" s="10"/>
    </row>
    <row r="38" spans="1:8" s="13" customFormat="1" ht="15" thickBot="1" x14ac:dyDescent="0.3">
      <c r="A38" s="37"/>
      <c r="B38" s="38"/>
      <c r="C38" s="38"/>
      <c r="D38" s="39"/>
      <c r="E38" s="8"/>
    </row>
    <row r="39" spans="1:8" s="13" customFormat="1" ht="15" thickBot="1" x14ac:dyDescent="0.3">
      <c r="A39" s="28" t="s">
        <v>379</v>
      </c>
      <c r="B39" s="198" t="s">
        <v>75</v>
      </c>
      <c r="C39" s="199"/>
      <c r="D39" s="29">
        <f>SUM(C40)</f>
        <v>0</v>
      </c>
      <c r="E39" s="4"/>
      <c r="F39" s="4"/>
      <c r="H39" s="10"/>
    </row>
    <row r="40" spans="1:8" s="13" customFormat="1" ht="15" thickBot="1" x14ac:dyDescent="0.3">
      <c r="A40" s="33" t="s">
        <v>380</v>
      </c>
      <c r="B40" s="34" t="s">
        <v>75</v>
      </c>
      <c r="C40" s="35">
        <f>'Tuje storitve'!F36</f>
        <v>0</v>
      </c>
      <c r="D40" s="36"/>
    </row>
    <row r="41" spans="1:8" ht="15" thickBot="1" x14ac:dyDescent="0.3">
      <c r="A41" s="146"/>
      <c r="B41" s="145"/>
      <c r="C41" s="145"/>
      <c r="D41" s="144"/>
      <c r="E41" s="8"/>
    </row>
    <row r="42" spans="1:8" customFormat="1" ht="15" customHeight="1" thickTop="1" thickBot="1" x14ac:dyDescent="0.3">
      <c r="A42" s="45"/>
      <c r="B42" s="45"/>
      <c r="C42" s="45"/>
      <c r="D42" s="45"/>
    </row>
    <row r="43" spans="1:8" s="6" customFormat="1" ht="18" thickBot="1" x14ac:dyDescent="0.25">
      <c r="A43" s="200" t="s">
        <v>44</v>
      </c>
      <c r="B43" s="201"/>
      <c r="C43" s="219"/>
      <c r="D43" s="46">
        <f>SUM(D10:D40)</f>
        <v>0</v>
      </c>
    </row>
    <row r="44" spans="1:8" s="6" customFormat="1" ht="16.5" customHeight="1" thickBot="1" x14ac:dyDescent="0.25">
      <c r="A44" s="215" t="s">
        <v>24</v>
      </c>
      <c r="B44" s="216"/>
      <c r="C44" s="217"/>
      <c r="D44" s="46">
        <f>D43*0.22</f>
        <v>0</v>
      </c>
    </row>
    <row r="45" spans="1:8" s="6" customFormat="1" ht="16.5" customHeight="1" thickBot="1" x14ac:dyDescent="0.25">
      <c r="A45" s="215" t="s">
        <v>45</v>
      </c>
      <c r="B45" s="216"/>
      <c r="C45" s="217"/>
      <c r="D45" s="47">
        <f>D43+D44</f>
        <v>0</v>
      </c>
    </row>
    <row r="46" spans="1:8" customFormat="1" ht="15" customHeight="1" x14ac:dyDescent="0.25">
      <c r="A46" s="45"/>
      <c r="B46" s="45"/>
      <c r="C46" s="45"/>
      <c r="D46" s="45"/>
    </row>
    <row r="47" spans="1:8" ht="54.75" customHeight="1" x14ac:dyDescent="0.2">
      <c r="A47" s="206" t="s">
        <v>23</v>
      </c>
      <c r="B47" s="206"/>
      <c r="C47" s="206"/>
      <c r="D47" s="206"/>
      <c r="E47" s="8"/>
    </row>
    <row r="48" spans="1:8" x14ac:dyDescent="0.2">
      <c r="A48" s="21"/>
      <c r="B48" s="15"/>
      <c r="C48" s="15"/>
      <c r="D48" s="20"/>
    </row>
  </sheetData>
  <mergeCells count="18">
    <mergeCell ref="A2:D2"/>
    <mergeCell ref="A4:D4"/>
    <mergeCell ref="A47:D47"/>
    <mergeCell ref="B6:C7"/>
    <mergeCell ref="A6:A7"/>
    <mergeCell ref="D6:D7"/>
    <mergeCell ref="A44:C44"/>
    <mergeCell ref="A45:C45"/>
    <mergeCell ref="B10:C10"/>
    <mergeCell ref="A3:D3"/>
    <mergeCell ref="B17:C17"/>
    <mergeCell ref="A43:C43"/>
    <mergeCell ref="B23:C23"/>
    <mergeCell ref="A9:B9"/>
    <mergeCell ref="C9:D9"/>
    <mergeCell ref="B39:C39"/>
    <mergeCell ref="B29:C29"/>
    <mergeCell ref="B35:C35"/>
  </mergeCells>
  <phoneticPr fontId="35" type="noConversion"/>
  <pageMargins left="0.7" right="0.7" top="0.75" bottom="0.75" header="0.3" footer="0.3"/>
  <pageSetup paperSize="9" scale="83" orientation="portrait" useFirstPageNumber="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113"/>
  <sheetViews>
    <sheetView topLeftCell="A96" zoomScale="130" zoomScaleNormal="130" zoomScaleSheetLayoutView="115" workbookViewId="0">
      <selection activeCell="E102" sqref="E9:E102"/>
    </sheetView>
  </sheetViews>
  <sheetFormatPr defaultColWidth="10.28515625" defaultRowHeight="14.25" x14ac:dyDescent="0.25"/>
  <cols>
    <col min="1" max="1" width="10.42578125" style="131" bestFit="1" customWidth="1"/>
    <col min="2" max="2" width="75.5703125" style="132" customWidth="1"/>
    <col min="3" max="3" width="6.42578125" style="128" bestFit="1" customWidth="1"/>
    <col min="4" max="4" width="9.42578125" style="129" bestFit="1" customWidth="1"/>
    <col min="5" max="5" width="11" style="130" bestFit="1" customWidth="1"/>
    <col min="6" max="6" width="13.7109375" style="133" bestFit="1"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118</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83" customFormat="1" ht="15" thickBot="1" x14ac:dyDescent="0.3">
      <c r="A7" s="77"/>
      <c r="B7" s="78"/>
      <c r="C7" s="79"/>
      <c r="D7" s="80"/>
      <c r="E7" s="81"/>
      <c r="F7" s="82"/>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row>
    <row r="8" spans="1:43" s="90" customFormat="1" ht="18" thickBot="1" x14ac:dyDescent="0.3">
      <c r="A8" s="139" t="s">
        <v>372</v>
      </c>
      <c r="B8" s="140" t="s">
        <v>10</v>
      </c>
      <c r="C8" s="72"/>
      <c r="D8" s="73"/>
      <c r="E8" s="74"/>
      <c r="F8" s="75"/>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row>
    <row r="9" spans="1:43" s="90" customFormat="1" x14ac:dyDescent="0.25">
      <c r="A9" s="84"/>
      <c r="B9" s="85"/>
      <c r="C9" s="91"/>
      <c r="D9" s="92"/>
      <c r="E9" s="241"/>
      <c r="F9" s="93"/>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row>
    <row r="10" spans="1:43" s="49" customFormat="1" x14ac:dyDescent="0.25">
      <c r="A10" s="165" t="str">
        <f>CONCATENATE($A$8,G10)</f>
        <v>1.1.1</v>
      </c>
      <c r="B10" s="182" t="s">
        <v>65</v>
      </c>
      <c r="C10" s="183" t="s">
        <v>15</v>
      </c>
      <c r="D10" s="184">
        <v>50</v>
      </c>
      <c r="E10" s="242"/>
      <c r="F10" s="178">
        <f>E10*D10</f>
        <v>0</v>
      </c>
      <c r="G10" s="54">
        <v>1</v>
      </c>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s="164" customFormat="1" x14ac:dyDescent="0.25">
      <c r="A11" s="181"/>
      <c r="B11" s="182"/>
      <c r="C11" s="183"/>
      <c r="D11" s="184"/>
      <c r="E11" s="242"/>
      <c r="F11" s="178"/>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row>
    <row r="12" spans="1:43" s="164" customFormat="1" x14ac:dyDescent="0.25">
      <c r="A12" s="165" t="str">
        <f>CONCATENATE($A$8,G12)</f>
        <v>1.1.2</v>
      </c>
      <c r="B12" s="182" t="s">
        <v>22</v>
      </c>
      <c r="C12" s="183" t="s">
        <v>12</v>
      </c>
      <c r="D12" s="184">
        <v>3</v>
      </c>
      <c r="E12" s="242"/>
      <c r="F12" s="178">
        <f>E12*D12</f>
        <v>0</v>
      </c>
      <c r="G12" s="165">
        <f>G10+1</f>
        <v>2</v>
      </c>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row>
    <row r="13" spans="1:43" s="49" customFormat="1" x14ac:dyDescent="0.25">
      <c r="A13" s="176"/>
      <c r="B13" s="85"/>
      <c r="C13" s="91"/>
      <c r="D13" s="141"/>
      <c r="E13" s="241"/>
      <c r="F13" s="93"/>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row>
    <row r="14" spans="1:43" s="164" customFormat="1" x14ac:dyDescent="0.25">
      <c r="A14" s="165" t="str">
        <f>CONCATENATE($A$8,G14)</f>
        <v>1.1.3</v>
      </c>
      <c r="B14" s="182" t="s">
        <v>124</v>
      </c>
      <c r="C14" s="183" t="s">
        <v>12</v>
      </c>
      <c r="D14" s="184">
        <v>20</v>
      </c>
      <c r="E14" s="242"/>
      <c r="F14" s="178">
        <f>E14*D14</f>
        <v>0</v>
      </c>
      <c r="G14" s="165">
        <f>G12+1</f>
        <v>3</v>
      </c>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row>
    <row r="15" spans="1:43" s="164" customFormat="1" x14ac:dyDescent="0.25">
      <c r="A15" s="176"/>
      <c r="B15" s="182"/>
      <c r="C15" s="183"/>
      <c r="D15" s="184"/>
      <c r="E15" s="242"/>
      <c r="F15" s="178"/>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row>
    <row r="16" spans="1:43" s="164" customFormat="1" x14ac:dyDescent="0.25">
      <c r="A16" s="165" t="str">
        <f>CONCATENATE($A$8,G16)</f>
        <v>1.1.4</v>
      </c>
      <c r="B16" s="182" t="s">
        <v>355</v>
      </c>
      <c r="C16" s="183" t="s">
        <v>73</v>
      </c>
      <c r="D16" s="184">
        <v>1</v>
      </c>
      <c r="E16" s="242"/>
      <c r="F16" s="178">
        <f>E16*D16</f>
        <v>0</v>
      </c>
      <c r="G16" s="165">
        <f>G14+1</f>
        <v>4</v>
      </c>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row>
    <row r="17" spans="1:43" s="164" customFormat="1" x14ac:dyDescent="0.25">
      <c r="A17" s="181"/>
      <c r="B17" s="177"/>
      <c r="C17" s="179"/>
      <c r="D17" s="141"/>
      <c r="E17" s="241"/>
      <c r="F17" s="180"/>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row>
    <row r="18" spans="1:43" x14ac:dyDescent="0.25">
      <c r="A18" s="165" t="str">
        <f>CONCATENATE($A$8,G18)</f>
        <v>1.1.5</v>
      </c>
      <c r="B18" s="95" t="s">
        <v>88</v>
      </c>
      <c r="C18" s="96" t="s">
        <v>15</v>
      </c>
      <c r="D18" s="97">
        <v>40</v>
      </c>
      <c r="E18" s="242"/>
      <c r="F18" s="178">
        <f>E18*D18</f>
        <v>0</v>
      </c>
      <c r="G18" s="165">
        <f>G16+1</f>
        <v>5</v>
      </c>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x14ac:dyDescent="0.25">
      <c r="A19" s="176"/>
      <c r="B19" s="102"/>
      <c r="C19" s="103"/>
      <c r="D19" s="97"/>
      <c r="E19" s="243"/>
      <c r="F19" s="101"/>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ht="28.5" x14ac:dyDescent="0.25">
      <c r="A20" s="165" t="str">
        <f>CONCATENATE($A$8,G20)</f>
        <v>1.1.6</v>
      </c>
      <c r="B20" s="99" t="s">
        <v>89</v>
      </c>
      <c r="C20" s="100" t="s">
        <v>13</v>
      </c>
      <c r="D20" s="97">
        <v>156</v>
      </c>
      <c r="E20" s="243"/>
      <c r="F20" s="178">
        <f>E20*D20</f>
        <v>0</v>
      </c>
      <c r="G20" s="165">
        <f>G18+1</f>
        <v>6</v>
      </c>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x14ac:dyDescent="0.25">
      <c r="A21" s="181"/>
      <c r="B21" s="99"/>
      <c r="C21" s="100"/>
      <c r="D21" s="97"/>
      <c r="E21" s="243"/>
      <c r="F21" s="101"/>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ht="42.75" x14ac:dyDescent="0.25">
      <c r="A22" s="165" t="str">
        <f>CONCATENATE($A$8,G22)</f>
        <v>1.1.7</v>
      </c>
      <c r="B22" s="102" t="s">
        <v>90</v>
      </c>
      <c r="C22" s="103" t="s">
        <v>14</v>
      </c>
      <c r="D22" s="97">
        <v>39</v>
      </c>
      <c r="E22" s="243"/>
      <c r="F22" s="178">
        <f>E22*D22</f>
        <v>0</v>
      </c>
      <c r="G22" s="165">
        <f>G20+1</f>
        <v>7</v>
      </c>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x14ac:dyDescent="0.25">
      <c r="A23" s="176"/>
      <c r="B23" s="102"/>
      <c r="C23" s="103"/>
      <c r="D23" s="97"/>
      <c r="E23" s="243"/>
      <c r="F23" s="89"/>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ht="28.5" x14ac:dyDescent="0.25">
      <c r="A24" s="165" t="str">
        <f>CONCATENATE($A$8,G24)</f>
        <v>1.1.8</v>
      </c>
      <c r="B24" s="102" t="s">
        <v>92</v>
      </c>
      <c r="C24" s="103" t="s">
        <v>15</v>
      </c>
      <c r="D24" s="97">
        <v>30</v>
      </c>
      <c r="E24" s="243"/>
      <c r="F24" s="178">
        <f>E24*D24</f>
        <v>0</v>
      </c>
      <c r="G24" s="165">
        <f>G22+1</f>
        <v>8</v>
      </c>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row>
    <row r="25" spans="1:43" x14ac:dyDescent="0.25">
      <c r="A25" s="181"/>
      <c r="B25" s="102"/>
      <c r="C25" s="103"/>
      <c r="D25" s="97"/>
      <c r="E25" s="243"/>
      <c r="F25" s="89"/>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row>
    <row r="26" spans="1:43" ht="28.5" x14ac:dyDescent="0.25">
      <c r="A26" s="165" t="str">
        <f>CONCATENATE($A$8,G26)</f>
        <v>1.1.9</v>
      </c>
      <c r="B26" s="102" t="s">
        <v>94</v>
      </c>
      <c r="C26" s="103" t="s">
        <v>15</v>
      </c>
      <c r="D26" s="97">
        <v>120</v>
      </c>
      <c r="E26" s="243"/>
      <c r="F26" s="178">
        <f>E26*D26</f>
        <v>0</v>
      </c>
      <c r="G26" s="165">
        <f>G24+1</f>
        <v>9</v>
      </c>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row>
    <row r="27" spans="1:43" x14ac:dyDescent="0.25">
      <c r="A27" s="176"/>
      <c r="B27" s="102"/>
      <c r="C27" s="103"/>
      <c r="D27" s="97"/>
      <c r="E27" s="243"/>
      <c r="F27" s="101"/>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row>
    <row r="28" spans="1:43" x14ac:dyDescent="0.25">
      <c r="A28" s="165" t="str">
        <f>CONCATENATE($A$8,G28)</f>
        <v>1.1.10</v>
      </c>
      <c r="B28" s="102" t="s">
        <v>95</v>
      </c>
      <c r="C28" s="103" t="s">
        <v>15</v>
      </c>
      <c r="D28" s="97">
        <v>65</v>
      </c>
      <c r="E28" s="243"/>
      <c r="F28" s="178">
        <f>E28*D28</f>
        <v>0</v>
      </c>
      <c r="G28" s="165">
        <f>G26+1</f>
        <v>10</v>
      </c>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row>
    <row r="29" spans="1:43" s="166" customFormat="1" x14ac:dyDescent="0.25">
      <c r="A29" s="181"/>
      <c r="B29" s="186"/>
      <c r="C29" s="187"/>
      <c r="D29" s="184"/>
      <c r="E29" s="243"/>
      <c r="F29" s="18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65"/>
      <c r="AL29" s="165"/>
      <c r="AM29" s="165"/>
      <c r="AN29" s="165"/>
      <c r="AO29" s="165"/>
      <c r="AP29" s="165"/>
      <c r="AQ29" s="165"/>
    </row>
    <row r="30" spans="1:43" s="166" customFormat="1" x14ac:dyDescent="0.25">
      <c r="A30" s="165" t="str">
        <f>CONCATENATE($A$8,G30)</f>
        <v>1.1.11</v>
      </c>
      <c r="B30" s="186" t="s">
        <v>127</v>
      </c>
      <c r="C30" s="187" t="s">
        <v>12</v>
      </c>
      <c r="D30" s="184">
        <v>1</v>
      </c>
      <c r="E30" s="243"/>
      <c r="F30" s="185">
        <f>E30*D30</f>
        <v>0</v>
      </c>
      <c r="G30" s="165">
        <f>G28+1</f>
        <v>11</v>
      </c>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5"/>
      <c r="AL30" s="165"/>
      <c r="AM30" s="165"/>
      <c r="AN30" s="165"/>
      <c r="AO30" s="165"/>
      <c r="AP30" s="165"/>
      <c r="AQ30" s="165"/>
    </row>
    <row r="31" spans="1:43" s="166" customFormat="1" x14ac:dyDescent="0.25">
      <c r="A31" s="181"/>
      <c r="B31" s="186"/>
      <c r="C31" s="187"/>
      <c r="D31" s="184"/>
      <c r="E31" s="243"/>
      <c r="F31" s="18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5"/>
      <c r="AL31" s="165"/>
      <c r="AM31" s="165"/>
      <c r="AN31" s="165"/>
      <c r="AO31" s="165"/>
      <c r="AP31" s="165"/>
      <c r="AQ31" s="165"/>
    </row>
    <row r="32" spans="1:43" s="166" customFormat="1" ht="28.5" x14ac:dyDescent="0.25">
      <c r="A32" s="165" t="str">
        <f>CONCATENATE($A$8,G32)</f>
        <v>1.1.12</v>
      </c>
      <c r="B32" s="186" t="s">
        <v>128</v>
      </c>
      <c r="C32" s="187" t="s">
        <v>38</v>
      </c>
      <c r="D32" s="184">
        <v>30</v>
      </c>
      <c r="E32" s="243"/>
      <c r="F32" s="185">
        <f>E32*D32</f>
        <v>0</v>
      </c>
      <c r="G32" s="165">
        <f>G30+1</f>
        <v>12</v>
      </c>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5"/>
      <c r="AL32" s="165"/>
      <c r="AM32" s="165"/>
      <c r="AN32" s="165"/>
      <c r="AO32" s="165"/>
      <c r="AP32" s="165"/>
      <c r="AQ32" s="165"/>
    </row>
    <row r="33" spans="1:43" s="166" customFormat="1" x14ac:dyDescent="0.25">
      <c r="A33" s="176"/>
      <c r="B33" s="186"/>
      <c r="C33" s="187"/>
      <c r="D33" s="184"/>
      <c r="E33" s="243"/>
      <c r="F33" s="18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65"/>
      <c r="AL33" s="165"/>
      <c r="AM33" s="165"/>
      <c r="AN33" s="165"/>
      <c r="AO33" s="165"/>
      <c r="AP33" s="165"/>
      <c r="AQ33" s="165"/>
    </row>
    <row r="34" spans="1:43" s="166" customFormat="1" ht="28.5" x14ac:dyDescent="0.25">
      <c r="A34" s="165" t="str">
        <f>CONCATENATE($A$8,G34)</f>
        <v>1.1.13</v>
      </c>
      <c r="B34" s="186" t="s">
        <v>125</v>
      </c>
      <c r="C34" s="193">
        <v>0.05</v>
      </c>
      <c r="D34" s="184"/>
      <c r="E34" s="243"/>
      <c r="F34" s="185">
        <f>SUM(F10:F33)*C34</f>
        <v>0</v>
      </c>
      <c r="G34" s="165">
        <f>G32+1</f>
        <v>13</v>
      </c>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row>
    <row r="35" spans="1:43" ht="15" thickBot="1" x14ac:dyDescent="0.3">
      <c r="A35" s="98"/>
      <c r="B35" s="102"/>
      <c r="C35" s="103"/>
      <c r="D35" s="97"/>
      <c r="E35" s="243"/>
      <c r="F35" s="101"/>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row>
    <row r="36" spans="1:43" ht="18" thickBot="1" x14ac:dyDescent="0.3">
      <c r="A36" s="139" t="s">
        <v>48</v>
      </c>
      <c r="B36" s="140" t="s">
        <v>10</v>
      </c>
      <c r="C36" s="72"/>
      <c r="D36" s="73"/>
      <c r="E36" s="244"/>
      <c r="F36" s="75">
        <f>SUM(F10:F34)</f>
        <v>0</v>
      </c>
      <c r="G36" s="165"/>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row>
    <row r="37" spans="1:43" ht="15" thickBot="1" x14ac:dyDescent="0.3">
      <c r="A37" s="107"/>
      <c r="B37" s="108"/>
      <c r="C37" s="109"/>
      <c r="D37" s="110"/>
      <c r="E37" s="245"/>
      <c r="F37" s="111"/>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row>
    <row r="38" spans="1:43" ht="18.75" thickTop="1" thickBot="1" x14ac:dyDescent="0.3">
      <c r="A38" s="139" t="s">
        <v>373</v>
      </c>
      <c r="B38" s="140" t="s">
        <v>29</v>
      </c>
      <c r="C38" s="72"/>
      <c r="D38" s="73"/>
      <c r="E38" s="244"/>
      <c r="F38" s="75"/>
      <c r="G38" s="165"/>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row>
    <row r="39" spans="1:43" x14ac:dyDescent="0.25">
      <c r="A39" s="112"/>
      <c r="B39" s="113"/>
      <c r="C39" s="114"/>
      <c r="D39" s="115"/>
      <c r="E39" s="246"/>
      <c r="F39" s="116"/>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row>
    <row r="40" spans="1:43" ht="28.5" x14ac:dyDescent="0.25">
      <c r="A40" s="165" t="str">
        <f>CONCATENATE($A$38,G40)</f>
        <v>1.2.1</v>
      </c>
      <c r="B40" s="119" t="s">
        <v>96</v>
      </c>
      <c r="C40" s="117" t="s">
        <v>14</v>
      </c>
      <c r="D40" s="118">
        <v>14</v>
      </c>
      <c r="E40" s="247"/>
      <c r="F40" s="178">
        <f>E40*D40</f>
        <v>0</v>
      </c>
      <c r="G40" s="165">
        <v>1</v>
      </c>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row>
    <row r="41" spans="1:43" s="166" customFormat="1" x14ac:dyDescent="0.25">
      <c r="A41" s="112"/>
      <c r="B41" s="177"/>
      <c r="C41" s="117"/>
      <c r="D41" s="118"/>
      <c r="E41" s="247"/>
      <c r="F41" s="178"/>
      <c r="G41" s="165">
        <v>2</v>
      </c>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5"/>
      <c r="AL41" s="165"/>
      <c r="AM41" s="165"/>
      <c r="AN41" s="165"/>
      <c r="AO41" s="165"/>
      <c r="AP41" s="165"/>
      <c r="AQ41" s="165"/>
    </row>
    <row r="42" spans="1:43" ht="42.75" x14ac:dyDescent="0.25">
      <c r="A42" s="165" t="str">
        <f>CONCATENATE($A$38,G42)</f>
        <v>1.2.2</v>
      </c>
      <c r="B42" s="119" t="s">
        <v>97</v>
      </c>
      <c r="C42" s="117" t="s">
        <v>14</v>
      </c>
      <c r="D42" s="118">
        <v>28.7</v>
      </c>
      <c r="E42" s="247"/>
      <c r="F42" s="178">
        <f>E42*D42</f>
        <v>0</v>
      </c>
      <c r="G42" s="165">
        <f>G40+1</f>
        <v>2</v>
      </c>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row>
    <row r="43" spans="1:43" s="166" customFormat="1" x14ac:dyDescent="0.25">
      <c r="A43" s="112"/>
      <c r="B43" s="119"/>
      <c r="C43" s="117"/>
      <c r="D43" s="118"/>
      <c r="E43" s="247"/>
      <c r="F43" s="178"/>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row>
    <row r="44" spans="1:43" s="120" customFormat="1" x14ac:dyDescent="0.25">
      <c r="A44" s="165" t="str">
        <f>CONCATENATE($A$38,G44)</f>
        <v>1.2.3</v>
      </c>
      <c r="B44" s="119" t="s">
        <v>98</v>
      </c>
      <c r="C44" s="105" t="s">
        <v>13</v>
      </c>
      <c r="D44" s="87">
        <v>255</v>
      </c>
      <c r="E44" s="248"/>
      <c r="F44" s="178">
        <f>E44*D44</f>
        <v>0</v>
      </c>
      <c r="G44" s="165">
        <f>G42+1</f>
        <v>3</v>
      </c>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row>
    <row r="45" spans="1:43" s="120" customFormat="1" x14ac:dyDescent="0.25">
      <c r="A45" s="112"/>
      <c r="B45" s="119"/>
      <c r="C45" s="105"/>
      <c r="D45" s="87"/>
      <c r="E45" s="248"/>
      <c r="F45" s="106"/>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row>
    <row r="46" spans="1:43" s="120" customFormat="1" x14ac:dyDescent="0.25">
      <c r="A46" s="165" t="str">
        <f>CONCATENATE($A$38,G46)</f>
        <v>1.2.4</v>
      </c>
      <c r="B46" s="119" t="s">
        <v>99</v>
      </c>
      <c r="C46" s="105" t="s">
        <v>13</v>
      </c>
      <c r="D46" s="87">
        <v>27</v>
      </c>
      <c r="E46" s="248"/>
      <c r="F46" s="178">
        <f>E46*D46</f>
        <v>0</v>
      </c>
      <c r="G46" s="165">
        <f>G44+1</f>
        <v>4</v>
      </c>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row>
    <row r="47" spans="1:43" s="120" customFormat="1" x14ac:dyDescent="0.25">
      <c r="A47" s="112"/>
      <c r="B47" s="119"/>
      <c r="C47" s="105"/>
      <c r="D47" s="87"/>
      <c r="E47" s="248"/>
      <c r="F47" s="106"/>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row>
    <row r="48" spans="1:43" s="120" customFormat="1" ht="42.75" x14ac:dyDescent="0.25">
      <c r="A48" s="165" t="str">
        <f>CONCATENATE($A$38,G48)</f>
        <v>1.2.5</v>
      </c>
      <c r="B48" s="119" t="s">
        <v>100</v>
      </c>
      <c r="C48" s="105" t="s">
        <v>14</v>
      </c>
      <c r="D48" s="87">
        <v>127.5</v>
      </c>
      <c r="E48" s="248"/>
      <c r="F48" s="178">
        <f>E48*D48</f>
        <v>0</v>
      </c>
      <c r="G48" s="165">
        <f>G46+1</f>
        <v>5</v>
      </c>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row>
    <row r="49" spans="1:43" s="120" customFormat="1" x14ac:dyDescent="0.25">
      <c r="A49" s="112"/>
      <c r="B49" s="119"/>
      <c r="C49" s="105"/>
      <c r="D49" s="87"/>
      <c r="E49" s="248"/>
      <c r="F49" s="106"/>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row>
    <row r="50" spans="1:43" s="120" customFormat="1" ht="28.5" x14ac:dyDescent="0.25">
      <c r="A50" s="165" t="str">
        <f>CONCATENATE($A$38,G50)</f>
        <v>1.2.6</v>
      </c>
      <c r="B50" s="119" t="s">
        <v>125</v>
      </c>
      <c r="C50" s="159">
        <v>0.05</v>
      </c>
      <c r="D50" s="87"/>
      <c r="E50" s="248"/>
      <c r="F50" s="106">
        <f>SUM(F40:F49)*C50</f>
        <v>0</v>
      </c>
      <c r="G50" s="165">
        <f>G48+1</f>
        <v>6</v>
      </c>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row>
    <row r="51" spans="1:43" s="120" customFormat="1" ht="15" thickBot="1" x14ac:dyDescent="0.3">
      <c r="A51" s="181"/>
      <c r="B51" s="119"/>
      <c r="C51" s="159"/>
      <c r="D51" s="87"/>
      <c r="E51" s="248"/>
      <c r="F51" s="106"/>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row>
    <row r="52" spans="1:43" s="120" customFormat="1" ht="18" thickBot="1" x14ac:dyDescent="0.3">
      <c r="A52" s="188" t="s">
        <v>373</v>
      </c>
      <c r="B52" s="189" t="s">
        <v>29</v>
      </c>
      <c r="C52" s="172"/>
      <c r="D52" s="173"/>
      <c r="E52" s="244"/>
      <c r="F52" s="175">
        <f>SUM(F39:F51)</f>
        <v>0</v>
      </c>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row>
    <row r="53" spans="1:43" s="120" customFormat="1" ht="15" thickBot="1" x14ac:dyDescent="0.3">
      <c r="A53" s="94"/>
      <c r="B53" s="119"/>
      <c r="C53" s="105"/>
      <c r="D53" s="87"/>
      <c r="E53" s="248"/>
      <c r="F53" s="106"/>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row>
    <row r="54" spans="1:43" s="120" customFormat="1" ht="18" thickBot="1" x14ac:dyDescent="0.3">
      <c r="A54" s="188" t="s">
        <v>374</v>
      </c>
      <c r="B54" s="189" t="s">
        <v>101</v>
      </c>
      <c r="C54" s="172"/>
      <c r="D54" s="173"/>
      <c r="E54" s="244"/>
      <c r="F54" s="175"/>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row>
    <row r="55" spans="1:43" s="120" customFormat="1" x14ac:dyDescent="0.25">
      <c r="A55" s="94"/>
      <c r="B55" s="119"/>
      <c r="C55" s="105"/>
      <c r="D55" s="87"/>
      <c r="E55" s="248"/>
      <c r="F55" s="106"/>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row>
    <row r="56" spans="1:43" s="120" customFormat="1" ht="28.5" x14ac:dyDescent="0.25">
      <c r="A56" s="165" t="str">
        <f>CONCATENATE($A$54,G56)</f>
        <v>1.3.1</v>
      </c>
      <c r="B56" s="119" t="s">
        <v>102</v>
      </c>
      <c r="C56" s="105" t="s">
        <v>14</v>
      </c>
      <c r="D56" s="87">
        <v>40.5</v>
      </c>
      <c r="E56" s="248"/>
      <c r="F56" s="178">
        <f>E56*D56</f>
        <v>0</v>
      </c>
      <c r="G56" s="54">
        <v>1</v>
      </c>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row>
    <row r="57" spans="1:43" s="120" customFormat="1" x14ac:dyDescent="0.25">
      <c r="A57" s="181"/>
      <c r="B57" s="119"/>
      <c r="C57" s="105"/>
      <c r="D57" s="87"/>
      <c r="E57" s="248"/>
      <c r="F57" s="106"/>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row>
    <row r="58" spans="1:43" s="120" customFormat="1" ht="28.5" x14ac:dyDescent="0.25">
      <c r="A58" s="165" t="str">
        <f>CONCATENATE($A$54,G58)</f>
        <v>1.3.2</v>
      </c>
      <c r="B58" s="119" t="s">
        <v>103</v>
      </c>
      <c r="C58" s="105" t="s">
        <v>14</v>
      </c>
      <c r="D58" s="87">
        <v>18.8</v>
      </c>
      <c r="E58" s="248"/>
      <c r="F58" s="178">
        <f>E58*D58</f>
        <v>0</v>
      </c>
      <c r="G58" s="54">
        <f>G56+1</f>
        <v>2</v>
      </c>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row>
    <row r="59" spans="1:43" s="120" customFormat="1" x14ac:dyDescent="0.25">
      <c r="A59" s="181"/>
      <c r="B59" s="119"/>
      <c r="C59" s="105"/>
      <c r="D59" s="87"/>
      <c r="E59" s="248"/>
      <c r="F59" s="106"/>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row>
    <row r="60" spans="1:43" ht="28.5" x14ac:dyDescent="0.25">
      <c r="A60" s="165" t="str">
        <f>CONCATENATE($A$54,G60)</f>
        <v>1.3.3</v>
      </c>
      <c r="B60" s="119" t="s">
        <v>104</v>
      </c>
      <c r="C60" s="105" t="s">
        <v>13</v>
      </c>
      <c r="D60" s="87">
        <v>162</v>
      </c>
      <c r="E60" s="247"/>
      <c r="F60" s="178">
        <f>E60*D60</f>
        <v>0</v>
      </c>
      <c r="G60" s="165">
        <f>G58+1</f>
        <v>3</v>
      </c>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row>
    <row r="61" spans="1:43" s="166" customFormat="1" x14ac:dyDescent="0.25">
      <c r="A61" s="181"/>
      <c r="B61" s="119"/>
      <c r="C61" s="105"/>
      <c r="D61" s="87"/>
      <c r="E61" s="247"/>
      <c r="F61" s="178"/>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row>
    <row r="62" spans="1:43" s="120" customFormat="1" ht="28.5" x14ac:dyDescent="0.25">
      <c r="A62" s="165" t="str">
        <f>CONCATENATE($A$54,G62)</f>
        <v>1.3.4</v>
      </c>
      <c r="B62" s="119" t="s">
        <v>105</v>
      </c>
      <c r="C62" s="105" t="s">
        <v>13</v>
      </c>
      <c r="D62" s="87">
        <v>162</v>
      </c>
      <c r="E62" s="248"/>
      <c r="F62" s="178">
        <f>E62*D62</f>
        <v>0</v>
      </c>
      <c r="G62" s="165">
        <f>G60+1</f>
        <v>4</v>
      </c>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row>
    <row r="63" spans="1:43" s="120" customFormat="1" x14ac:dyDescent="0.25">
      <c r="A63" s="181"/>
      <c r="B63" s="119"/>
      <c r="C63" s="105"/>
      <c r="D63" s="87"/>
      <c r="E63" s="248"/>
      <c r="F63" s="106"/>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c r="AQ63" s="165"/>
    </row>
    <row r="64" spans="1:43" x14ac:dyDescent="0.25">
      <c r="A64" s="165" t="str">
        <f>CONCATENATE($A$54,G64)</f>
        <v>1.3.5</v>
      </c>
      <c r="B64" s="119" t="s">
        <v>106</v>
      </c>
      <c r="C64" s="105" t="s">
        <v>12</v>
      </c>
      <c r="D64" s="87">
        <v>7</v>
      </c>
      <c r="E64" s="247"/>
      <c r="F64" s="178">
        <f>E64*D64</f>
        <v>0</v>
      </c>
      <c r="G64" s="165">
        <f>G62+1</f>
        <v>5</v>
      </c>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row>
    <row r="65" spans="1:43" s="166" customFormat="1" x14ac:dyDescent="0.25">
      <c r="A65" s="181"/>
      <c r="B65" s="119"/>
      <c r="C65" s="105"/>
      <c r="D65" s="87"/>
      <c r="E65" s="247"/>
      <c r="F65" s="178"/>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c r="AQ65" s="165"/>
    </row>
    <row r="66" spans="1:43" s="120" customFormat="1" ht="28.5" x14ac:dyDescent="0.25">
      <c r="A66" s="165" t="str">
        <f>CONCATENATE($A$54,G66)</f>
        <v>1.3.6</v>
      </c>
      <c r="B66" s="119" t="s">
        <v>107</v>
      </c>
      <c r="C66" s="105" t="s">
        <v>13</v>
      </c>
      <c r="D66" s="87">
        <v>94</v>
      </c>
      <c r="E66" s="248"/>
      <c r="F66" s="178">
        <f>E66*D66</f>
        <v>0</v>
      </c>
      <c r="G66" s="165">
        <f>G64+1</f>
        <v>6</v>
      </c>
      <c r="H66" s="121"/>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row>
    <row r="67" spans="1:43" s="120" customFormat="1" x14ac:dyDescent="0.25">
      <c r="A67" s="181"/>
      <c r="B67" s="119"/>
      <c r="C67" s="105"/>
      <c r="D67" s="87"/>
      <c r="E67" s="248"/>
      <c r="F67" s="106"/>
      <c r="G67" s="165"/>
      <c r="H67" s="194"/>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5"/>
      <c r="AL67" s="165"/>
      <c r="AM67" s="165"/>
      <c r="AN67" s="165"/>
      <c r="AO67" s="165"/>
      <c r="AP67" s="165"/>
      <c r="AQ67" s="165"/>
    </row>
    <row r="68" spans="1:43" x14ac:dyDescent="0.25">
      <c r="A68" s="165" t="str">
        <f>CONCATENATE($A$54,G68)</f>
        <v>1.3.7</v>
      </c>
      <c r="B68" s="104" t="s">
        <v>108</v>
      </c>
      <c r="C68" s="105" t="s">
        <v>15</v>
      </c>
      <c r="D68" s="87">
        <v>40</v>
      </c>
      <c r="E68" s="247"/>
      <c r="F68" s="178">
        <f>E68*D68</f>
        <v>0</v>
      </c>
      <c r="G68" s="165">
        <f>G66+1</f>
        <v>7</v>
      </c>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row>
    <row r="69" spans="1:43" s="166" customFormat="1" x14ac:dyDescent="0.25">
      <c r="A69" s="181"/>
      <c r="B69" s="104"/>
      <c r="C69" s="105"/>
      <c r="D69" s="87"/>
      <c r="E69" s="247"/>
      <c r="F69" s="178"/>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5"/>
      <c r="AO69" s="165"/>
      <c r="AP69" s="165"/>
      <c r="AQ69" s="165"/>
    </row>
    <row r="70" spans="1:43" s="120" customFormat="1" ht="28.5" x14ac:dyDescent="0.25">
      <c r="A70" s="165" t="str">
        <f>CONCATENATE($A$54,G70)</f>
        <v>1.3.8</v>
      </c>
      <c r="B70" s="119" t="s">
        <v>109</v>
      </c>
      <c r="C70" s="105" t="s">
        <v>15</v>
      </c>
      <c r="D70" s="87">
        <v>37</v>
      </c>
      <c r="E70" s="248"/>
      <c r="F70" s="178">
        <f>E70*D70</f>
        <v>0</v>
      </c>
      <c r="G70" s="165">
        <f>G68+1</f>
        <v>8</v>
      </c>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row>
    <row r="71" spans="1:43" s="120" customFormat="1" x14ac:dyDescent="0.25">
      <c r="A71" s="181"/>
      <c r="B71" s="119"/>
      <c r="C71" s="105"/>
      <c r="D71" s="87"/>
      <c r="E71" s="248"/>
      <c r="F71" s="106"/>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5"/>
      <c r="AL71" s="165"/>
      <c r="AM71" s="165"/>
      <c r="AN71" s="165"/>
      <c r="AO71" s="165"/>
      <c r="AP71" s="165"/>
      <c r="AQ71" s="165"/>
    </row>
    <row r="72" spans="1:43" s="120" customFormat="1" ht="28.5" x14ac:dyDescent="0.25">
      <c r="A72" s="165" t="str">
        <f>CONCATENATE($A$54,G72)</f>
        <v>1.3.9</v>
      </c>
      <c r="B72" s="119" t="s">
        <v>110</v>
      </c>
      <c r="C72" s="105" t="s">
        <v>15</v>
      </c>
      <c r="D72" s="87">
        <v>2</v>
      </c>
      <c r="E72" s="248"/>
      <c r="F72" s="178">
        <f>E72*D72</f>
        <v>0</v>
      </c>
      <c r="G72" s="165">
        <f>G70+1</f>
        <v>9</v>
      </c>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row>
    <row r="73" spans="1:43" s="120" customFormat="1" x14ac:dyDescent="0.25">
      <c r="A73" s="181"/>
      <c r="B73" s="119"/>
      <c r="C73" s="105"/>
      <c r="D73" s="87"/>
      <c r="E73" s="248"/>
      <c r="F73" s="106"/>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row>
    <row r="74" spans="1:43" s="120" customFormat="1" ht="28.5" x14ac:dyDescent="0.25">
      <c r="A74" s="165" t="str">
        <f>CONCATENATE($A$54,G74)</f>
        <v>1.3.10</v>
      </c>
      <c r="B74" s="119" t="s">
        <v>111</v>
      </c>
      <c r="C74" s="105" t="s">
        <v>15</v>
      </c>
      <c r="D74" s="87">
        <v>61</v>
      </c>
      <c r="E74" s="248"/>
      <c r="F74" s="178">
        <f>E74*D74</f>
        <v>0</v>
      </c>
      <c r="G74" s="165">
        <f>G72+1</f>
        <v>10</v>
      </c>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row>
    <row r="75" spans="1:43" s="120" customFormat="1" x14ac:dyDescent="0.25">
      <c r="A75" s="181"/>
      <c r="B75" s="119"/>
      <c r="C75" s="105"/>
      <c r="D75" s="87"/>
      <c r="E75" s="248"/>
      <c r="F75" s="106"/>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row>
    <row r="76" spans="1:43" s="120" customFormat="1" ht="28.5" x14ac:dyDescent="0.25">
      <c r="A76" s="165" t="str">
        <f>CONCATENATE($A$54,G76)</f>
        <v>1.3.11</v>
      </c>
      <c r="B76" s="119" t="s">
        <v>125</v>
      </c>
      <c r="C76" s="159">
        <v>0.05</v>
      </c>
      <c r="D76" s="87"/>
      <c r="E76" s="248"/>
      <c r="F76" s="106">
        <f>SUM(F56:F75)*C76</f>
        <v>0</v>
      </c>
      <c r="G76" s="165">
        <f>G74+1</f>
        <v>11</v>
      </c>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row>
    <row r="77" spans="1:43" s="120" customFormat="1" ht="15" thickBot="1" x14ac:dyDescent="0.3">
      <c r="A77" s="191"/>
      <c r="B77" s="192"/>
      <c r="C77" s="158"/>
      <c r="D77" s="190"/>
      <c r="E77" s="249"/>
      <c r="F77" s="157"/>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row>
    <row r="78" spans="1:43" s="120" customFormat="1" ht="18" thickBot="1" x14ac:dyDescent="0.3">
      <c r="A78" s="188" t="s">
        <v>374</v>
      </c>
      <c r="B78" s="189" t="s">
        <v>101</v>
      </c>
      <c r="C78" s="172"/>
      <c r="D78" s="173"/>
      <c r="E78" s="244"/>
      <c r="F78" s="175">
        <f>SUM(F56:F77)</f>
        <v>0</v>
      </c>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row>
    <row r="79" spans="1:43" s="120" customFormat="1" ht="15" thickBot="1" x14ac:dyDescent="0.3">
      <c r="A79" s="181"/>
      <c r="B79" s="119"/>
      <c r="C79" s="105"/>
      <c r="D79" s="87"/>
      <c r="E79" s="247"/>
      <c r="F79" s="178"/>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row>
    <row r="80" spans="1:43" ht="18" thickBot="1" x14ac:dyDescent="0.3">
      <c r="A80" s="188" t="s">
        <v>375</v>
      </c>
      <c r="B80" s="189" t="s">
        <v>34</v>
      </c>
      <c r="C80" s="172"/>
      <c r="D80" s="173"/>
      <c r="E80" s="244"/>
      <c r="F80" s="175"/>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row>
    <row r="81" spans="1:43" s="120" customFormat="1" x14ac:dyDescent="0.25">
      <c r="A81" s="94"/>
      <c r="B81" s="119"/>
      <c r="C81" s="105"/>
      <c r="D81" s="87"/>
      <c r="E81" s="248"/>
      <c r="F81" s="106"/>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row>
    <row r="82" spans="1:43" ht="28.5" x14ac:dyDescent="0.25">
      <c r="A82" s="165" t="str">
        <f>CONCATENATE($A$80,G82)</f>
        <v>1.4.1</v>
      </c>
      <c r="B82" s="122" t="s">
        <v>377</v>
      </c>
      <c r="C82" s="123" t="s">
        <v>15</v>
      </c>
      <c r="D82" s="124">
        <v>5</v>
      </c>
      <c r="E82" s="250"/>
      <c r="F82" s="101">
        <f>E82*D82</f>
        <v>0</v>
      </c>
      <c r="G82" s="54">
        <v>1</v>
      </c>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row>
    <row r="83" spans="1:43" s="166" customFormat="1" x14ac:dyDescent="0.25">
      <c r="A83" s="181"/>
      <c r="B83" s="122"/>
      <c r="C83" s="123"/>
      <c r="D83" s="124"/>
      <c r="E83" s="250"/>
      <c r="F83" s="18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row>
    <row r="84" spans="1:43" s="166" customFormat="1" ht="28.5" x14ac:dyDescent="0.25">
      <c r="A84" s="165" t="str">
        <f>CONCATENATE($A$80,G84)</f>
        <v>1.4.2</v>
      </c>
      <c r="B84" s="122" t="s">
        <v>125</v>
      </c>
      <c r="C84" s="156">
        <v>0.05</v>
      </c>
      <c r="D84" s="124"/>
      <c r="E84" s="250"/>
      <c r="F84" s="185">
        <f>F82*C84</f>
        <v>0</v>
      </c>
      <c r="G84" s="165">
        <v>2</v>
      </c>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row>
    <row r="85" spans="1:43" s="120" customFormat="1" ht="15" thickBot="1" x14ac:dyDescent="0.3">
      <c r="A85" s="94"/>
      <c r="B85" s="119"/>
      <c r="C85" s="105"/>
      <c r="D85" s="87"/>
      <c r="E85" s="248"/>
      <c r="F85" s="106"/>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row>
    <row r="86" spans="1:43" s="120" customFormat="1" ht="18" thickBot="1" x14ac:dyDescent="0.3">
      <c r="A86" s="188" t="s">
        <v>375</v>
      </c>
      <c r="B86" s="189" t="s">
        <v>34</v>
      </c>
      <c r="C86" s="172"/>
      <c r="D86" s="173"/>
      <c r="E86" s="244"/>
      <c r="F86" s="175">
        <f>SUM(F81:F85)</f>
        <v>0</v>
      </c>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row>
    <row r="87" spans="1:43" s="120" customFormat="1" ht="15" thickBot="1" x14ac:dyDescent="0.3">
      <c r="A87" s="181"/>
      <c r="B87" s="119"/>
      <c r="C87" s="105"/>
      <c r="D87" s="87"/>
      <c r="E87" s="248"/>
      <c r="F87" s="106"/>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5"/>
      <c r="AK87" s="165"/>
      <c r="AL87" s="165"/>
      <c r="AM87" s="165"/>
      <c r="AN87" s="165"/>
      <c r="AO87" s="165"/>
      <c r="AP87" s="165"/>
      <c r="AQ87" s="165"/>
    </row>
    <row r="88" spans="1:43" s="120" customFormat="1" ht="18" thickBot="1" x14ac:dyDescent="0.3">
      <c r="A88" s="188" t="s">
        <v>376</v>
      </c>
      <c r="B88" s="189" t="s">
        <v>37</v>
      </c>
      <c r="C88" s="172"/>
      <c r="D88" s="173"/>
      <c r="E88" s="244"/>
      <c r="F88" s="175"/>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row>
    <row r="89" spans="1:43" s="120" customFormat="1" x14ac:dyDescent="0.25">
      <c r="A89" s="94"/>
      <c r="B89" s="122"/>
      <c r="C89" s="123"/>
      <c r="D89" s="124"/>
      <c r="E89" s="251"/>
      <c r="F89" s="125"/>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row>
    <row r="90" spans="1:43" s="120" customFormat="1" ht="57" x14ac:dyDescent="0.25">
      <c r="A90" s="165" t="str">
        <f>CONCATENATE($A$88,G90)</f>
        <v>1.5.1</v>
      </c>
      <c r="B90" s="119" t="s">
        <v>112</v>
      </c>
      <c r="C90" s="105" t="s">
        <v>12</v>
      </c>
      <c r="D90" s="87">
        <v>1</v>
      </c>
      <c r="E90" s="248"/>
      <c r="F90" s="106">
        <f>E90*D90</f>
        <v>0</v>
      </c>
      <c r="G90" s="54">
        <v>1</v>
      </c>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row>
    <row r="91" spans="1:43" s="120" customFormat="1" x14ac:dyDescent="0.25">
      <c r="A91" s="181"/>
      <c r="B91" s="119"/>
      <c r="C91" s="105"/>
      <c r="D91" s="87"/>
      <c r="E91" s="251"/>
      <c r="F91" s="106"/>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65"/>
      <c r="AK91" s="165"/>
      <c r="AL91" s="165"/>
      <c r="AM91" s="165"/>
      <c r="AN91" s="165"/>
      <c r="AO91" s="165"/>
      <c r="AP91" s="165"/>
      <c r="AQ91" s="165"/>
    </row>
    <row r="92" spans="1:43" ht="28.5" x14ac:dyDescent="0.25">
      <c r="A92" s="165" t="str">
        <f>CONCATENATE($A$88,G92)</f>
        <v>1.5.2</v>
      </c>
      <c r="B92" s="119" t="s">
        <v>126</v>
      </c>
      <c r="C92" s="105" t="s">
        <v>13</v>
      </c>
      <c r="D92" s="87">
        <v>90</v>
      </c>
      <c r="E92" s="250"/>
      <c r="F92" s="106">
        <f>E92*D92</f>
        <v>0</v>
      </c>
      <c r="G92" s="54">
        <f>G90+1</f>
        <v>2</v>
      </c>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row>
    <row r="93" spans="1:43" s="166" customFormat="1" x14ac:dyDescent="0.25">
      <c r="A93" s="181"/>
      <c r="B93" s="119"/>
      <c r="C93" s="105"/>
      <c r="D93" s="87"/>
      <c r="E93" s="250"/>
      <c r="F93" s="106"/>
      <c r="G93" s="165"/>
      <c r="H93" s="165"/>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c r="AF93" s="165"/>
      <c r="AG93" s="165"/>
      <c r="AH93" s="165"/>
      <c r="AI93" s="165"/>
      <c r="AJ93" s="165"/>
      <c r="AK93" s="165"/>
      <c r="AL93" s="165"/>
      <c r="AM93" s="165"/>
      <c r="AN93" s="165"/>
      <c r="AO93" s="165"/>
      <c r="AP93" s="165"/>
      <c r="AQ93" s="165"/>
    </row>
    <row r="94" spans="1:43" s="120" customFormat="1" ht="57" x14ac:dyDescent="0.25">
      <c r="A94" s="165" t="str">
        <f>CONCATENATE($A$88,G94)</f>
        <v>1.5.3</v>
      </c>
      <c r="B94" s="119" t="s">
        <v>113</v>
      </c>
      <c r="C94" s="105" t="s">
        <v>15</v>
      </c>
      <c r="D94" s="87">
        <v>22</v>
      </c>
      <c r="E94" s="248"/>
      <c r="F94" s="106">
        <f>E94*D94</f>
        <v>0</v>
      </c>
      <c r="G94" s="165">
        <f>G92+1</f>
        <v>3</v>
      </c>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c r="AQ94" s="54"/>
    </row>
    <row r="95" spans="1:43" s="120" customFormat="1" x14ac:dyDescent="0.25">
      <c r="A95" s="181"/>
      <c r="B95" s="122"/>
      <c r="C95" s="123"/>
      <c r="D95" s="124"/>
      <c r="E95" s="251"/>
      <c r="F95" s="125"/>
      <c r="G95" s="165"/>
      <c r="H95" s="165"/>
      <c r="I95" s="165"/>
      <c r="J95" s="165"/>
      <c r="K95" s="165"/>
      <c r="L95" s="165"/>
      <c r="M95" s="165"/>
      <c r="N95" s="165"/>
      <c r="O95" s="165"/>
      <c r="P95" s="165"/>
      <c r="Q95" s="165"/>
      <c r="R95" s="165"/>
      <c r="S95" s="165"/>
      <c r="T95" s="165"/>
      <c r="U95" s="165"/>
      <c r="V95" s="165"/>
      <c r="W95" s="165"/>
      <c r="X95" s="165"/>
      <c r="Y95" s="165"/>
      <c r="Z95" s="165"/>
      <c r="AA95" s="165"/>
      <c r="AB95" s="165"/>
      <c r="AC95" s="165"/>
      <c r="AD95" s="165"/>
      <c r="AE95" s="165"/>
      <c r="AF95" s="165"/>
      <c r="AG95" s="165"/>
      <c r="AH95" s="165"/>
      <c r="AI95" s="165"/>
      <c r="AJ95" s="165"/>
      <c r="AK95" s="165"/>
      <c r="AL95" s="165"/>
      <c r="AM95" s="165"/>
      <c r="AN95" s="165"/>
      <c r="AO95" s="165"/>
      <c r="AP95" s="165"/>
      <c r="AQ95" s="165"/>
    </row>
    <row r="96" spans="1:43" s="120" customFormat="1" ht="71.25" x14ac:dyDescent="0.25">
      <c r="A96" s="165" t="str">
        <f>CONCATENATE($A$88,G96)</f>
        <v>1.5.4</v>
      </c>
      <c r="B96" s="122" t="s">
        <v>114</v>
      </c>
      <c r="C96" s="123" t="s">
        <v>13</v>
      </c>
      <c r="D96" s="124">
        <v>36</v>
      </c>
      <c r="E96" s="251"/>
      <c r="F96" s="106">
        <f>E96*D96</f>
        <v>0</v>
      </c>
      <c r="G96" s="165">
        <f>G94+1</f>
        <v>4</v>
      </c>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row>
    <row r="97" spans="1:43" s="120" customFormat="1" x14ac:dyDescent="0.25">
      <c r="A97" s="181"/>
      <c r="B97" s="122"/>
      <c r="C97" s="123"/>
      <c r="D97" s="124"/>
      <c r="E97" s="251"/>
      <c r="F97" s="12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c r="AQ97" s="165"/>
    </row>
    <row r="98" spans="1:43" s="120" customFormat="1" ht="57" x14ac:dyDescent="0.25">
      <c r="A98" s="165" t="str">
        <f>CONCATENATE($A$88,G98)</f>
        <v>1.5.5</v>
      </c>
      <c r="B98" s="119" t="s">
        <v>115</v>
      </c>
      <c r="C98" s="105" t="s">
        <v>15</v>
      </c>
      <c r="D98" s="87">
        <v>25</v>
      </c>
      <c r="E98" s="248"/>
      <c r="F98" s="106">
        <f>E98*D98</f>
        <v>0</v>
      </c>
      <c r="G98" s="165">
        <f>G96+1</f>
        <v>5</v>
      </c>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row>
    <row r="99" spans="1:43" s="120" customFormat="1" x14ac:dyDescent="0.25">
      <c r="A99" s="181"/>
      <c r="B99" s="122"/>
      <c r="C99" s="123"/>
      <c r="D99" s="124"/>
      <c r="E99" s="251"/>
      <c r="F99" s="125"/>
      <c r="G99" s="165"/>
      <c r="H99" s="165"/>
      <c r="I99" s="165"/>
      <c r="J99" s="165"/>
      <c r="K99" s="165"/>
      <c r="L99" s="165"/>
      <c r="M99" s="165"/>
      <c r="N99" s="165"/>
      <c r="O99" s="165"/>
      <c r="P99" s="165"/>
      <c r="Q99" s="165"/>
      <c r="R99" s="165"/>
      <c r="S99" s="165"/>
      <c r="T99" s="165"/>
      <c r="U99" s="165"/>
      <c r="V99" s="165"/>
      <c r="W99" s="165"/>
      <c r="X99" s="165"/>
      <c r="Y99" s="165"/>
      <c r="Z99" s="165"/>
      <c r="AA99" s="165"/>
      <c r="AB99" s="165"/>
      <c r="AC99" s="165"/>
      <c r="AD99" s="165"/>
      <c r="AE99" s="165"/>
      <c r="AF99" s="165"/>
      <c r="AG99" s="165"/>
      <c r="AH99" s="165"/>
      <c r="AI99" s="165"/>
      <c r="AJ99" s="165"/>
      <c r="AK99" s="165"/>
      <c r="AL99" s="165"/>
      <c r="AM99" s="165"/>
      <c r="AN99" s="165"/>
      <c r="AO99" s="165"/>
      <c r="AP99" s="165"/>
      <c r="AQ99" s="165"/>
    </row>
    <row r="100" spans="1:43" s="120" customFormat="1" ht="28.5" x14ac:dyDescent="0.25">
      <c r="A100" s="165" t="str">
        <f>CONCATENATE($A$88,G100)</f>
        <v>1.5.6</v>
      </c>
      <c r="B100" s="122" t="s">
        <v>125</v>
      </c>
      <c r="C100" s="156">
        <v>0.05</v>
      </c>
      <c r="D100" s="124"/>
      <c r="E100" s="250"/>
      <c r="F100" s="106">
        <f>SUM(F90:F99)*C100</f>
        <v>0</v>
      </c>
      <c r="G100" s="165">
        <f>G98+1</f>
        <v>6</v>
      </c>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5"/>
      <c r="AK100" s="165"/>
      <c r="AL100" s="165"/>
      <c r="AM100" s="165"/>
      <c r="AN100" s="165"/>
      <c r="AO100" s="165"/>
      <c r="AP100" s="165"/>
      <c r="AQ100" s="165"/>
    </row>
    <row r="101" spans="1:43" s="120" customFormat="1" ht="15" thickBot="1" x14ac:dyDescent="0.3">
      <c r="A101" s="181"/>
      <c r="B101" s="122"/>
      <c r="C101" s="123"/>
      <c r="D101" s="124"/>
      <c r="E101" s="251"/>
      <c r="F101" s="12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c r="AN101" s="165"/>
      <c r="AO101" s="165"/>
      <c r="AP101" s="165"/>
      <c r="AQ101" s="165"/>
    </row>
    <row r="102" spans="1:43" s="120" customFormat="1" ht="18" thickBot="1" x14ac:dyDescent="0.3">
      <c r="A102" s="188"/>
      <c r="B102" s="189" t="s">
        <v>116</v>
      </c>
      <c r="C102" s="172"/>
      <c r="D102" s="173"/>
      <c r="E102" s="244"/>
      <c r="F102" s="175">
        <f>SUM(F90:F101)</f>
        <v>0</v>
      </c>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c r="AM102" s="54"/>
      <c r="AN102" s="54"/>
      <c r="AO102" s="54"/>
      <c r="AP102" s="54"/>
      <c r="AQ102" s="54"/>
    </row>
    <row r="103" spans="1:43" x14ac:dyDescent="0.25">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row>
    <row r="104" spans="1:43" x14ac:dyDescent="0.25">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c r="AG104" s="54"/>
      <c r="AH104" s="54"/>
      <c r="AI104" s="54"/>
      <c r="AJ104" s="54"/>
      <c r="AK104" s="54"/>
      <c r="AL104" s="54"/>
      <c r="AM104" s="54"/>
      <c r="AN104" s="54"/>
      <c r="AO104" s="54"/>
      <c r="AP104" s="54"/>
      <c r="AQ104" s="54"/>
    </row>
    <row r="105" spans="1:43" x14ac:dyDescent="0.25">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row>
    <row r="106" spans="1:43" x14ac:dyDescent="0.25">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c r="AM106" s="54"/>
      <c r="AN106" s="54"/>
      <c r="AO106" s="54"/>
      <c r="AP106" s="54"/>
      <c r="AQ106" s="54"/>
    </row>
    <row r="107" spans="1:43" x14ac:dyDescent="0.25">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c r="AH107" s="54"/>
      <c r="AI107" s="54"/>
      <c r="AJ107" s="54"/>
      <c r="AK107" s="54"/>
      <c r="AL107" s="54"/>
      <c r="AM107" s="54"/>
      <c r="AN107" s="54"/>
      <c r="AO107" s="54"/>
      <c r="AP107" s="54"/>
      <c r="AQ107" s="54"/>
    </row>
    <row r="108" spans="1:43" x14ac:dyDescent="0.25">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c r="AG108" s="54"/>
      <c r="AH108" s="54"/>
      <c r="AI108" s="54"/>
      <c r="AJ108" s="54"/>
      <c r="AK108" s="54"/>
      <c r="AL108" s="54"/>
      <c r="AM108" s="54"/>
      <c r="AN108" s="54"/>
      <c r="AO108" s="54"/>
      <c r="AP108" s="54"/>
      <c r="AQ108" s="54"/>
    </row>
    <row r="109" spans="1:43" x14ac:dyDescent="0.25">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c r="AI109" s="54"/>
      <c r="AJ109" s="54"/>
      <c r="AK109" s="54"/>
      <c r="AL109" s="54"/>
      <c r="AM109" s="54"/>
      <c r="AN109" s="54"/>
      <c r="AO109" s="54"/>
      <c r="AP109" s="54"/>
      <c r="AQ109" s="54"/>
    </row>
    <row r="110" spans="1:43" x14ac:dyDescent="0.25">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c r="AG110" s="54"/>
      <c r="AH110" s="54"/>
      <c r="AI110" s="54"/>
      <c r="AJ110" s="54"/>
      <c r="AK110" s="54"/>
      <c r="AL110" s="54"/>
      <c r="AM110" s="54"/>
      <c r="AN110" s="54"/>
      <c r="AO110" s="54"/>
      <c r="AP110" s="54"/>
      <c r="AQ110" s="54"/>
    </row>
    <row r="111" spans="1:43" x14ac:dyDescent="0.25">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c r="AG111" s="54"/>
      <c r="AH111" s="54"/>
      <c r="AI111" s="54"/>
      <c r="AJ111" s="54"/>
      <c r="AK111" s="54"/>
      <c r="AL111" s="54"/>
      <c r="AM111" s="54"/>
      <c r="AN111" s="54"/>
      <c r="AO111" s="54"/>
      <c r="AP111" s="54"/>
      <c r="AQ111" s="54"/>
    </row>
    <row r="112" spans="1:43" x14ac:dyDescent="0.25">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c r="AI112" s="54"/>
      <c r="AJ112" s="54"/>
      <c r="AK112" s="54"/>
      <c r="AL112" s="54"/>
      <c r="AM112" s="54"/>
      <c r="AN112" s="54"/>
      <c r="AO112" s="54"/>
      <c r="AP112" s="54"/>
      <c r="AQ112" s="54"/>
    </row>
    <row r="113" spans="7:43" x14ac:dyDescent="0.25">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c r="AE113" s="54"/>
      <c r="AF113" s="54"/>
      <c r="AG113" s="54"/>
      <c r="AH113" s="54"/>
      <c r="AI113" s="54"/>
      <c r="AJ113" s="54"/>
      <c r="AK113" s="54"/>
      <c r="AL113" s="54"/>
      <c r="AM113" s="54"/>
      <c r="AN113" s="54"/>
      <c r="AO113" s="54"/>
      <c r="AP113" s="54"/>
      <c r="AQ113" s="54"/>
    </row>
  </sheetData>
  <autoFilter ref="A9:F102"/>
  <mergeCells count="3">
    <mergeCell ref="A1:F2"/>
    <mergeCell ref="A3:B3"/>
    <mergeCell ref="A4:F4"/>
  </mergeCells>
  <phoneticPr fontId="35" type="noConversion"/>
  <pageMargins left="0.70866141732283472" right="0.70866141732283472" top="0.74803149606299213" bottom="0.74803149606299213" header="0.31496062992125984" footer="0.31496062992125984"/>
  <pageSetup paperSize="9" scale="68" firstPageNumber="3" fitToHeight="0" orientation="portrait"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160"/>
  <sheetViews>
    <sheetView topLeftCell="A136" zoomScale="130" zoomScaleNormal="130" zoomScaleSheetLayoutView="115" workbookViewId="0">
      <selection activeCell="F141" sqref="F141"/>
    </sheetView>
  </sheetViews>
  <sheetFormatPr defaultColWidth="10.28515625" defaultRowHeight="14.25" x14ac:dyDescent="0.25"/>
  <cols>
    <col min="1" max="1" width="10.42578125" style="131" bestFit="1" customWidth="1"/>
    <col min="2" max="2" width="75.5703125" style="132" customWidth="1"/>
    <col min="3" max="3" width="6.42578125" style="128" bestFit="1" customWidth="1"/>
    <col min="4" max="4" width="9.42578125" style="129" bestFit="1" customWidth="1"/>
    <col min="5" max="5" width="11" style="130" bestFit="1" customWidth="1"/>
    <col min="6" max="6" width="13.7109375" style="133" bestFit="1"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119</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49" customFormat="1" ht="15" thickBot="1" x14ac:dyDescent="0.3">
      <c r="A7" s="66"/>
      <c r="B7" s="67"/>
      <c r="C7" s="68"/>
      <c r="D7" s="69"/>
      <c r="E7" s="70"/>
      <c r="F7" s="71"/>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row>
    <row r="8" spans="1:43" s="164" customFormat="1" ht="18" thickBot="1" x14ac:dyDescent="0.3">
      <c r="A8" s="188" t="s">
        <v>459</v>
      </c>
      <c r="B8" s="189" t="s">
        <v>40</v>
      </c>
      <c r="C8" s="172"/>
      <c r="D8" s="173"/>
      <c r="E8" s="174"/>
      <c r="F8" s="17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row>
    <row r="9" spans="1:43" s="164" customFormat="1" ht="15" thickBot="1" x14ac:dyDescent="0.3">
      <c r="A9" s="167"/>
      <c r="B9" s="168"/>
      <c r="C9" s="169"/>
      <c r="D9" s="170"/>
      <c r="E9" s="252"/>
      <c r="F9" s="171"/>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row>
    <row r="10" spans="1:43" ht="15" thickBot="1" x14ac:dyDescent="0.3">
      <c r="A10" s="155" t="s">
        <v>8</v>
      </c>
      <c r="B10" s="154" t="s">
        <v>25</v>
      </c>
      <c r="C10" s="153"/>
      <c r="D10" s="152"/>
      <c r="E10" s="253"/>
      <c r="F10" s="151"/>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x14ac:dyDescent="0.25">
      <c r="A11" s="181"/>
      <c r="B11" s="119"/>
      <c r="C11" s="143"/>
      <c r="D11" s="118"/>
      <c r="E11" s="247"/>
      <c r="F11" s="178"/>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row>
    <row r="12" spans="1:43" ht="42.75" x14ac:dyDescent="0.25">
      <c r="A12" s="181" t="s">
        <v>117</v>
      </c>
      <c r="B12" s="119" t="s">
        <v>129</v>
      </c>
      <c r="C12" s="143" t="s">
        <v>15</v>
      </c>
      <c r="D12" s="118">
        <v>174</v>
      </c>
      <c r="E12" s="247"/>
      <c r="F12" s="178">
        <f>E12*D12</f>
        <v>0</v>
      </c>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row>
    <row r="13" spans="1:43" x14ac:dyDescent="0.25">
      <c r="A13" s="181"/>
      <c r="B13" s="119"/>
      <c r="C13" s="143"/>
      <c r="D13" s="118"/>
      <c r="E13" s="247"/>
      <c r="F13" s="178"/>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row>
    <row r="14" spans="1:43" ht="28.5" x14ac:dyDescent="0.25">
      <c r="A14" s="181" t="s">
        <v>460</v>
      </c>
      <c r="B14" s="119" t="s">
        <v>130</v>
      </c>
      <c r="C14" s="143" t="s">
        <v>131</v>
      </c>
      <c r="D14" s="118">
        <v>7</v>
      </c>
      <c r="E14" s="247"/>
      <c r="F14" s="178">
        <f>E14*D14</f>
        <v>0</v>
      </c>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row>
    <row r="15" spans="1:43" s="166" customFormat="1" x14ac:dyDescent="0.25">
      <c r="A15" s="181"/>
      <c r="B15" s="119"/>
      <c r="C15" s="143"/>
      <c r="D15" s="118"/>
      <c r="E15" s="247"/>
      <c r="F15" s="178"/>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row>
    <row r="16" spans="1:43" s="166" customFormat="1" ht="28.5" x14ac:dyDescent="0.25">
      <c r="A16" s="181" t="s">
        <v>461</v>
      </c>
      <c r="B16" s="119" t="s">
        <v>125</v>
      </c>
      <c r="C16" s="142">
        <v>0.05</v>
      </c>
      <c r="D16" s="118"/>
      <c r="E16" s="247"/>
      <c r="F16" s="178">
        <f>SUM(F11:F15)*C16</f>
        <v>0</v>
      </c>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row>
    <row r="17" spans="1:43" ht="15" thickBot="1" x14ac:dyDescent="0.3">
      <c r="A17" s="181"/>
      <c r="B17" s="119"/>
      <c r="C17" s="143"/>
      <c r="D17" s="118"/>
      <c r="E17" s="247"/>
      <c r="F17" s="178"/>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row>
    <row r="18" spans="1:43" ht="15" thickBot="1" x14ac:dyDescent="0.3">
      <c r="A18" s="155" t="s">
        <v>8</v>
      </c>
      <c r="B18" s="154" t="s">
        <v>39</v>
      </c>
      <c r="C18" s="153"/>
      <c r="D18" s="152"/>
      <c r="E18" s="253"/>
      <c r="F18" s="151">
        <f>SUM(F11:F17)</f>
        <v>0</v>
      </c>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ht="15" thickBot="1" x14ac:dyDescent="0.3">
      <c r="E19" s="2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ht="15" thickBot="1" x14ac:dyDescent="0.3">
      <c r="A20" s="155" t="s">
        <v>17</v>
      </c>
      <c r="B20" s="154" t="s">
        <v>26</v>
      </c>
      <c r="C20" s="153"/>
      <c r="D20" s="152"/>
      <c r="E20" s="253"/>
      <c r="F20" s="151"/>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x14ac:dyDescent="0.25">
      <c r="A21" s="181"/>
      <c r="B21" s="119"/>
      <c r="C21" s="143"/>
      <c r="D21" s="118"/>
      <c r="E21" s="247"/>
      <c r="F21" s="178"/>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ht="28.5" x14ac:dyDescent="0.25">
      <c r="A22" s="181" t="s">
        <v>117</v>
      </c>
      <c r="B22" s="119" t="s">
        <v>132</v>
      </c>
      <c r="C22" s="143" t="s">
        <v>13</v>
      </c>
      <c r="D22" s="118">
        <v>10</v>
      </c>
      <c r="E22" s="247"/>
      <c r="F22" s="178">
        <f>E22*D22</f>
        <v>0</v>
      </c>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x14ac:dyDescent="0.25">
      <c r="A23" s="181"/>
      <c r="B23" s="119"/>
      <c r="C23" s="143"/>
      <c r="D23" s="118"/>
      <c r="E23" s="247"/>
      <c r="F23" s="178"/>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ht="28.5" x14ac:dyDescent="0.25">
      <c r="A24" s="181" t="s">
        <v>460</v>
      </c>
      <c r="B24" s="119" t="s">
        <v>133</v>
      </c>
      <c r="C24" s="143" t="s">
        <v>13</v>
      </c>
      <c r="D24" s="118">
        <v>140</v>
      </c>
      <c r="E24" s="247"/>
      <c r="F24" s="178">
        <f>E24*D24</f>
        <v>0</v>
      </c>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row>
    <row r="25" spans="1:43" x14ac:dyDescent="0.25">
      <c r="A25" s="181"/>
      <c r="B25" s="119"/>
      <c r="C25" s="143"/>
      <c r="D25" s="118"/>
      <c r="E25" s="247"/>
      <c r="F25" s="178"/>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row>
    <row r="26" spans="1:43" ht="28.5" x14ac:dyDescent="0.25">
      <c r="A26" s="181" t="s">
        <v>461</v>
      </c>
      <c r="B26" s="119" t="s">
        <v>134</v>
      </c>
      <c r="C26" s="143" t="s">
        <v>15</v>
      </c>
      <c r="D26" s="118">
        <v>62</v>
      </c>
      <c r="E26" s="247"/>
      <c r="F26" s="178">
        <f>E26*D26</f>
        <v>0</v>
      </c>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row>
    <row r="27" spans="1:43" x14ac:dyDescent="0.25">
      <c r="A27" s="181"/>
      <c r="B27" s="119"/>
      <c r="C27" s="143"/>
      <c r="D27" s="118"/>
      <c r="E27" s="247"/>
      <c r="F27" s="178"/>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row>
    <row r="28" spans="1:43" ht="28.5" x14ac:dyDescent="0.25">
      <c r="A28" s="181" t="s">
        <v>462</v>
      </c>
      <c r="B28" s="119" t="s">
        <v>135</v>
      </c>
      <c r="C28" s="143" t="s">
        <v>15</v>
      </c>
      <c r="D28" s="118">
        <v>40</v>
      </c>
      <c r="E28" s="247"/>
      <c r="F28" s="178">
        <f>E28*D28</f>
        <v>0</v>
      </c>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row>
    <row r="29" spans="1:43" s="166" customFormat="1" x14ac:dyDescent="0.25">
      <c r="A29" s="181"/>
      <c r="B29" s="119"/>
      <c r="C29" s="143"/>
      <c r="D29" s="118"/>
      <c r="E29" s="247"/>
      <c r="F29" s="178"/>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65"/>
      <c r="AL29" s="165"/>
      <c r="AM29" s="165"/>
      <c r="AN29" s="165"/>
      <c r="AO29" s="165"/>
      <c r="AP29" s="165"/>
      <c r="AQ29" s="165"/>
    </row>
    <row r="30" spans="1:43" s="166" customFormat="1" ht="28.5" x14ac:dyDescent="0.25">
      <c r="A30" s="181" t="s">
        <v>378</v>
      </c>
      <c r="B30" s="119" t="s">
        <v>125</v>
      </c>
      <c r="C30" s="142">
        <v>0.05</v>
      </c>
      <c r="D30" s="118"/>
      <c r="E30" s="247"/>
      <c r="F30" s="178">
        <f>SUM(F22:F29)*C30</f>
        <v>0</v>
      </c>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5"/>
      <c r="AL30" s="165"/>
      <c r="AM30" s="165"/>
      <c r="AN30" s="165"/>
      <c r="AO30" s="165"/>
      <c r="AP30" s="165"/>
      <c r="AQ30" s="165"/>
    </row>
    <row r="31" spans="1:43" ht="15" thickBot="1" x14ac:dyDescent="0.3">
      <c r="A31" s="181"/>
      <c r="B31" s="119"/>
      <c r="C31" s="143"/>
      <c r="D31" s="118"/>
      <c r="E31" s="247"/>
      <c r="F31" s="178"/>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row>
    <row r="32" spans="1:43" ht="15" thickBot="1" x14ac:dyDescent="0.3">
      <c r="A32" s="155" t="s">
        <v>17</v>
      </c>
      <c r="B32" s="154" t="s">
        <v>30</v>
      </c>
      <c r="C32" s="153"/>
      <c r="D32" s="152"/>
      <c r="E32" s="253"/>
      <c r="F32" s="151">
        <f>SUM(F22:F31)</f>
        <v>0</v>
      </c>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row>
    <row r="33" spans="1:43" ht="15" thickBot="1" x14ac:dyDescent="0.3">
      <c r="E33" s="2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row>
    <row r="34" spans="1:43" ht="15" thickBot="1" x14ac:dyDescent="0.3">
      <c r="A34" s="155" t="s">
        <v>140</v>
      </c>
      <c r="B34" s="154" t="s">
        <v>27</v>
      </c>
      <c r="C34" s="153"/>
      <c r="D34" s="152"/>
      <c r="E34" s="253"/>
      <c r="F34" s="151"/>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row>
    <row r="35" spans="1:43" x14ac:dyDescent="0.25">
      <c r="A35" s="181"/>
      <c r="B35" s="119"/>
      <c r="C35" s="143"/>
      <c r="D35" s="118"/>
      <c r="E35" s="247"/>
      <c r="F35" s="178"/>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row>
    <row r="36" spans="1:43" ht="28.5" x14ac:dyDescent="0.25">
      <c r="A36" s="181" t="s">
        <v>117</v>
      </c>
      <c r="B36" s="119" t="s">
        <v>136</v>
      </c>
      <c r="C36" s="143" t="s">
        <v>38</v>
      </c>
      <c r="D36" s="118">
        <v>10</v>
      </c>
      <c r="E36" s="247"/>
      <c r="F36" s="178">
        <f>E36*D36</f>
        <v>0</v>
      </c>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row>
    <row r="37" spans="1:43" x14ac:dyDescent="0.25">
      <c r="A37" s="181"/>
      <c r="B37" s="119"/>
      <c r="C37" s="143"/>
      <c r="D37" s="118"/>
      <c r="E37" s="247"/>
      <c r="F37" s="178"/>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row>
    <row r="38" spans="1:43" ht="57" x14ac:dyDescent="0.25">
      <c r="A38" s="181" t="s">
        <v>460</v>
      </c>
      <c r="B38" s="119" t="s">
        <v>137</v>
      </c>
      <c r="C38" s="143" t="s">
        <v>15</v>
      </c>
      <c r="D38" s="118">
        <v>20</v>
      </c>
      <c r="E38" s="247"/>
      <c r="F38" s="178">
        <f>E38*D38</f>
        <v>0</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row>
    <row r="39" spans="1:43" s="166" customFormat="1" x14ac:dyDescent="0.25">
      <c r="A39" s="181"/>
      <c r="B39" s="119"/>
      <c r="C39" s="143"/>
      <c r="D39" s="118"/>
      <c r="E39" s="247"/>
      <c r="F39" s="178"/>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row>
    <row r="40" spans="1:43" s="166" customFormat="1" ht="28.5" x14ac:dyDescent="0.25">
      <c r="A40" s="181" t="s">
        <v>461</v>
      </c>
      <c r="B40" s="119" t="s">
        <v>125</v>
      </c>
      <c r="C40" s="142">
        <v>0.05</v>
      </c>
      <c r="D40" s="118"/>
      <c r="E40" s="247"/>
      <c r="F40" s="178">
        <f>SUM(F35:F39)*C40</f>
        <v>0</v>
      </c>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row>
    <row r="41" spans="1:43" ht="15" thickBot="1" x14ac:dyDescent="0.3">
      <c r="A41" s="181"/>
      <c r="B41" s="119"/>
      <c r="C41" s="143"/>
      <c r="D41" s="118"/>
      <c r="E41" s="247"/>
      <c r="F41" s="178"/>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row>
    <row r="42" spans="1:43" ht="15" thickBot="1" x14ac:dyDescent="0.3">
      <c r="A42" s="155" t="s">
        <v>140</v>
      </c>
      <c r="B42" s="154" t="s">
        <v>31</v>
      </c>
      <c r="C42" s="153"/>
      <c r="D42" s="152"/>
      <c r="E42" s="253"/>
      <c r="F42" s="151">
        <f>SUM(F35:F41)</f>
        <v>0</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row>
    <row r="43" spans="1:43" s="166" customFormat="1" ht="15" thickBot="1" x14ac:dyDescent="0.3">
      <c r="A43" s="150"/>
      <c r="B43" s="48"/>
      <c r="C43" s="149"/>
      <c r="D43" s="148"/>
      <c r="E43" s="255"/>
      <c r="F43" s="147"/>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row>
    <row r="44" spans="1:43" s="166" customFormat="1" ht="18" thickBot="1" x14ac:dyDescent="0.3">
      <c r="A44" s="188" t="s">
        <v>50</v>
      </c>
      <c r="B44" s="189" t="s">
        <v>186</v>
      </c>
      <c r="C44" s="172"/>
      <c r="D44" s="173"/>
      <c r="E44" s="244"/>
      <c r="F44" s="175">
        <f>F42+F32+F18</f>
        <v>0</v>
      </c>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5"/>
      <c r="AL44" s="165"/>
      <c r="AM44" s="165"/>
      <c r="AN44" s="165"/>
      <c r="AO44" s="165"/>
      <c r="AP44" s="165"/>
      <c r="AQ44" s="165"/>
    </row>
    <row r="45" spans="1:43" ht="15" thickBot="1" x14ac:dyDescent="0.3">
      <c r="E45" s="254"/>
    </row>
    <row r="46" spans="1:43" ht="18" thickBot="1" x14ac:dyDescent="0.3">
      <c r="A46" s="188" t="s">
        <v>51</v>
      </c>
      <c r="B46" s="189" t="s">
        <v>29</v>
      </c>
      <c r="C46" s="172"/>
      <c r="D46" s="173"/>
      <c r="E46" s="244"/>
      <c r="F46" s="175"/>
    </row>
    <row r="47" spans="1:43" ht="15" thickBot="1" x14ac:dyDescent="0.3">
      <c r="E47" s="254"/>
    </row>
    <row r="48" spans="1:43" ht="15" thickBot="1" x14ac:dyDescent="0.3">
      <c r="A48" s="155" t="s">
        <v>9</v>
      </c>
      <c r="B48" s="154" t="s">
        <v>41</v>
      </c>
      <c r="C48" s="153"/>
      <c r="D48" s="152"/>
      <c r="E48" s="253"/>
      <c r="F48" s="151"/>
    </row>
    <row r="49" spans="1:6" x14ac:dyDescent="0.25">
      <c r="A49" s="181"/>
      <c r="B49" s="119"/>
      <c r="C49" s="143"/>
      <c r="D49" s="118"/>
      <c r="E49" s="247"/>
      <c r="F49" s="178"/>
    </row>
    <row r="50" spans="1:6" ht="28.5" x14ac:dyDescent="0.25">
      <c r="A50" s="181" t="s">
        <v>117</v>
      </c>
      <c r="B50" s="119" t="s">
        <v>138</v>
      </c>
      <c r="C50" s="143" t="s">
        <v>14</v>
      </c>
      <c r="D50" s="118">
        <v>10</v>
      </c>
      <c r="E50" s="247"/>
      <c r="F50" s="178">
        <f>E50*D50</f>
        <v>0</v>
      </c>
    </row>
    <row r="51" spans="1:6" x14ac:dyDescent="0.25">
      <c r="A51" s="181"/>
      <c r="B51" s="119"/>
      <c r="C51" s="143"/>
      <c r="D51" s="118"/>
      <c r="E51" s="247"/>
      <c r="F51" s="178"/>
    </row>
    <row r="52" spans="1:6" ht="42.75" x14ac:dyDescent="0.25">
      <c r="A52" s="181" t="s">
        <v>460</v>
      </c>
      <c r="B52" s="119" t="s">
        <v>139</v>
      </c>
      <c r="C52" s="143" t="s">
        <v>14</v>
      </c>
      <c r="D52" s="118">
        <v>591</v>
      </c>
      <c r="E52" s="247"/>
      <c r="F52" s="178">
        <f>E52*D52</f>
        <v>0</v>
      </c>
    </row>
    <row r="53" spans="1:6" x14ac:dyDescent="0.25">
      <c r="A53" s="181"/>
      <c r="B53" s="119"/>
      <c r="C53" s="143"/>
      <c r="D53" s="118"/>
      <c r="E53" s="247"/>
      <c r="F53" s="178"/>
    </row>
    <row r="54" spans="1:6" ht="42.75" x14ac:dyDescent="0.25">
      <c r="A54" s="181" t="s">
        <v>461</v>
      </c>
      <c r="B54" s="119" t="s">
        <v>458</v>
      </c>
      <c r="C54" s="143" t="s">
        <v>14</v>
      </c>
      <c r="D54" s="118">
        <v>20</v>
      </c>
      <c r="E54" s="247"/>
      <c r="F54" s="178">
        <f>E54*D54</f>
        <v>0</v>
      </c>
    </row>
    <row r="55" spans="1:6" x14ac:dyDescent="0.25">
      <c r="A55" s="181"/>
      <c r="B55" s="119"/>
      <c r="C55" s="143"/>
      <c r="D55" s="118"/>
      <c r="E55" s="247"/>
      <c r="F55" s="178"/>
    </row>
    <row r="56" spans="1:6" ht="28.5" x14ac:dyDescent="0.25">
      <c r="A56" s="181" t="s">
        <v>462</v>
      </c>
      <c r="B56" s="119" t="s">
        <v>141</v>
      </c>
      <c r="C56" s="143" t="s">
        <v>14</v>
      </c>
      <c r="D56" s="118">
        <v>20</v>
      </c>
      <c r="E56" s="247"/>
      <c r="F56" s="178">
        <f>E56*D56</f>
        <v>0</v>
      </c>
    </row>
    <row r="57" spans="1:6" x14ac:dyDescent="0.25">
      <c r="A57" s="181"/>
      <c r="B57" s="119"/>
      <c r="C57" s="143"/>
      <c r="D57" s="118"/>
      <c r="E57" s="247"/>
      <c r="F57" s="178"/>
    </row>
    <row r="58" spans="1:6" x14ac:dyDescent="0.25">
      <c r="A58" s="181" t="s">
        <v>378</v>
      </c>
      <c r="B58" s="119" t="s">
        <v>142</v>
      </c>
      <c r="C58" s="143" t="s">
        <v>72</v>
      </c>
      <c r="D58" s="118">
        <v>30</v>
      </c>
      <c r="E58" s="247"/>
      <c r="F58" s="178">
        <f>E58*D58</f>
        <v>0</v>
      </c>
    </row>
    <row r="59" spans="1:6" x14ac:dyDescent="0.25">
      <c r="A59" s="181"/>
      <c r="B59" s="119"/>
      <c r="C59" s="143"/>
      <c r="D59" s="118"/>
      <c r="E59" s="247"/>
      <c r="F59" s="178"/>
    </row>
    <row r="60" spans="1:6" ht="42.75" x14ac:dyDescent="0.25">
      <c r="A60" s="181" t="s">
        <v>379</v>
      </c>
      <c r="B60" s="119" t="s">
        <v>143</v>
      </c>
      <c r="C60" s="143" t="s">
        <v>13</v>
      </c>
      <c r="D60" s="118">
        <v>502.42500000000001</v>
      </c>
      <c r="E60" s="247"/>
      <c r="F60" s="178">
        <f>E60*D60</f>
        <v>0</v>
      </c>
    </row>
    <row r="61" spans="1:6" x14ac:dyDescent="0.25">
      <c r="A61" s="181"/>
      <c r="B61" s="119"/>
      <c r="C61" s="143"/>
      <c r="D61" s="118"/>
      <c r="E61" s="247"/>
      <c r="F61" s="178"/>
    </row>
    <row r="62" spans="1:6" x14ac:dyDescent="0.25">
      <c r="A62" s="181" t="s">
        <v>463</v>
      </c>
      <c r="B62" s="119" t="s">
        <v>144</v>
      </c>
      <c r="C62" s="143" t="s">
        <v>13</v>
      </c>
      <c r="D62" s="118">
        <v>218</v>
      </c>
      <c r="E62" s="247"/>
      <c r="F62" s="178">
        <f>E62*D62</f>
        <v>0</v>
      </c>
    </row>
    <row r="63" spans="1:6" x14ac:dyDescent="0.25">
      <c r="A63" s="181"/>
      <c r="B63" s="119"/>
      <c r="C63" s="143"/>
      <c r="D63" s="118"/>
      <c r="E63" s="247"/>
      <c r="F63" s="178"/>
    </row>
    <row r="64" spans="1:6" ht="57" x14ac:dyDescent="0.25">
      <c r="A64" s="181" t="s">
        <v>464</v>
      </c>
      <c r="B64" s="119" t="s">
        <v>145</v>
      </c>
      <c r="C64" s="143" t="s">
        <v>14</v>
      </c>
      <c r="D64" s="118">
        <v>23</v>
      </c>
      <c r="E64" s="247"/>
      <c r="F64" s="178">
        <f>E64*D64</f>
        <v>0</v>
      </c>
    </row>
    <row r="65" spans="1:6" x14ac:dyDescent="0.25">
      <c r="A65" s="181"/>
      <c r="B65" s="119"/>
      <c r="C65" s="143"/>
      <c r="D65" s="118"/>
      <c r="E65" s="247"/>
      <c r="F65" s="178"/>
    </row>
    <row r="66" spans="1:6" ht="42.75" x14ac:dyDescent="0.25">
      <c r="A66" s="181" t="s">
        <v>465</v>
      </c>
      <c r="B66" s="119" t="s">
        <v>146</v>
      </c>
      <c r="C66" s="143" t="s">
        <v>14</v>
      </c>
      <c r="D66" s="118">
        <v>153</v>
      </c>
      <c r="E66" s="247"/>
      <c r="F66" s="178">
        <f>E66*D66</f>
        <v>0</v>
      </c>
    </row>
    <row r="67" spans="1:6" x14ac:dyDescent="0.25">
      <c r="A67" s="181"/>
      <c r="B67" s="119"/>
      <c r="C67" s="143"/>
      <c r="D67" s="118"/>
      <c r="E67" s="247"/>
      <c r="F67" s="178"/>
    </row>
    <row r="68" spans="1:6" ht="42.75" x14ac:dyDescent="0.25">
      <c r="A68" s="181" t="s">
        <v>466</v>
      </c>
      <c r="B68" s="119" t="s">
        <v>147</v>
      </c>
      <c r="C68" s="143" t="s">
        <v>14</v>
      </c>
      <c r="D68" s="118">
        <v>591</v>
      </c>
      <c r="E68" s="247"/>
      <c r="F68" s="178">
        <f>E68*D68</f>
        <v>0</v>
      </c>
    </row>
    <row r="69" spans="1:6" x14ac:dyDescent="0.25">
      <c r="A69" s="181"/>
      <c r="B69" s="119"/>
      <c r="C69" s="143"/>
      <c r="D69" s="118"/>
      <c r="E69" s="247"/>
      <c r="F69" s="178"/>
    </row>
    <row r="70" spans="1:6" ht="42.75" x14ac:dyDescent="0.25">
      <c r="A70" s="181" t="s">
        <v>467</v>
      </c>
      <c r="B70" s="119" t="s">
        <v>148</v>
      </c>
      <c r="C70" s="143" t="s">
        <v>14</v>
      </c>
      <c r="D70" s="118">
        <v>10</v>
      </c>
      <c r="E70" s="247"/>
      <c r="F70" s="178">
        <f>E70*D70</f>
        <v>0</v>
      </c>
    </row>
    <row r="71" spans="1:6" x14ac:dyDescent="0.25">
      <c r="A71" s="181"/>
      <c r="B71" s="119"/>
      <c r="C71" s="143"/>
      <c r="D71" s="118"/>
      <c r="E71" s="247"/>
      <c r="F71" s="178"/>
    </row>
    <row r="72" spans="1:6" ht="42.75" x14ac:dyDescent="0.25">
      <c r="A72" s="181" t="s">
        <v>468</v>
      </c>
      <c r="B72" s="119" t="s">
        <v>149</v>
      </c>
      <c r="C72" s="143" t="s">
        <v>13</v>
      </c>
      <c r="D72" s="118">
        <v>20</v>
      </c>
      <c r="E72" s="247"/>
      <c r="F72" s="178">
        <f>E72*D72</f>
        <v>0</v>
      </c>
    </row>
    <row r="73" spans="1:6" x14ac:dyDescent="0.25">
      <c r="A73" s="181"/>
      <c r="B73" s="119"/>
      <c r="C73" s="143"/>
      <c r="D73" s="118"/>
      <c r="E73" s="247"/>
      <c r="F73" s="178"/>
    </row>
    <row r="74" spans="1:6" x14ac:dyDescent="0.25">
      <c r="A74" s="181" t="s">
        <v>469</v>
      </c>
      <c r="B74" s="119" t="s">
        <v>150</v>
      </c>
      <c r="C74" s="143" t="s">
        <v>13</v>
      </c>
      <c r="D74" s="118">
        <v>30</v>
      </c>
      <c r="E74" s="247"/>
      <c r="F74" s="178">
        <f>E74*D74</f>
        <v>0</v>
      </c>
    </row>
    <row r="75" spans="1:6" ht="15" thickBot="1" x14ac:dyDescent="0.3">
      <c r="A75" s="181"/>
      <c r="B75" s="119"/>
      <c r="C75" s="143"/>
      <c r="D75" s="118"/>
      <c r="E75" s="247"/>
      <c r="F75" s="178"/>
    </row>
    <row r="76" spans="1:6" ht="15" thickBot="1" x14ac:dyDescent="0.3">
      <c r="A76" s="155" t="s">
        <v>9</v>
      </c>
      <c r="B76" s="154" t="s">
        <v>151</v>
      </c>
      <c r="C76" s="153"/>
      <c r="D76" s="152"/>
      <c r="E76" s="253"/>
      <c r="F76" s="151">
        <f>SUM(F49:F75)</f>
        <v>0</v>
      </c>
    </row>
    <row r="77" spans="1:6" x14ac:dyDescent="0.25">
      <c r="A77" s="181"/>
      <c r="B77" s="119"/>
      <c r="C77" s="143"/>
      <c r="D77" s="118"/>
      <c r="E77" s="247"/>
      <c r="F77" s="178"/>
    </row>
    <row r="78" spans="1:6" ht="28.5" x14ac:dyDescent="0.25">
      <c r="A78" s="181"/>
      <c r="B78" s="119" t="s">
        <v>125</v>
      </c>
      <c r="C78" s="142">
        <v>0.05</v>
      </c>
      <c r="D78" s="118"/>
      <c r="E78" s="247"/>
      <c r="F78" s="178">
        <f>F76*C78</f>
        <v>0</v>
      </c>
    </row>
    <row r="79" spans="1:6" ht="15" thickBot="1" x14ac:dyDescent="0.3">
      <c r="A79" s="181"/>
      <c r="B79" s="119"/>
      <c r="C79" s="143"/>
      <c r="D79" s="118"/>
      <c r="E79" s="247"/>
      <c r="F79" s="178"/>
    </row>
    <row r="80" spans="1:6" ht="18" thickBot="1" x14ac:dyDescent="0.3">
      <c r="A80" s="188" t="s">
        <v>51</v>
      </c>
      <c r="B80" s="189" t="s">
        <v>29</v>
      </c>
      <c r="C80" s="172"/>
      <c r="D80" s="173"/>
      <c r="E80" s="244"/>
      <c r="F80" s="175">
        <f>F78+F76</f>
        <v>0</v>
      </c>
    </row>
    <row r="81" spans="1:6" ht="15" thickBot="1" x14ac:dyDescent="0.3">
      <c r="E81" s="254"/>
    </row>
    <row r="82" spans="1:6" ht="18" thickBot="1" x14ac:dyDescent="0.3">
      <c r="A82" s="188" t="s">
        <v>52</v>
      </c>
      <c r="B82" s="189" t="s">
        <v>33</v>
      </c>
      <c r="C82" s="172"/>
      <c r="D82" s="173"/>
      <c r="E82" s="244"/>
      <c r="F82" s="175"/>
    </row>
    <row r="83" spans="1:6" ht="15" thickBot="1" x14ac:dyDescent="0.3">
      <c r="E83" s="254"/>
    </row>
    <row r="84" spans="1:6" ht="15" thickBot="1" x14ac:dyDescent="0.3">
      <c r="A84" s="155" t="s">
        <v>32</v>
      </c>
      <c r="B84" s="154" t="s">
        <v>152</v>
      </c>
      <c r="C84" s="153"/>
      <c r="D84" s="152"/>
      <c r="E84" s="253"/>
      <c r="F84" s="151"/>
    </row>
    <row r="85" spans="1:6" x14ac:dyDescent="0.25">
      <c r="A85" s="181"/>
      <c r="B85" s="119"/>
      <c r="C85" s="143"/>
      <c r="D85" s="118"/>
      <c r="E85" s="247"/>
      <c r="F85" s="178"/>
    </row>
    <row r="86" spans="1:6" x14ac:dyDescent="0.25">
      <c r="A86" s="181" t="s">
        <v>117</v>
      </c>
      <c r="B86" s="119" t="s">
        <v>153</v>
      </c>
      <c r="C86" s="143" t="s">
        <v>13</v>
      </c>
      <c r="D86" s="118">
        <v>31</v>
      </c>
      <c r="E86" s="247"/>
      <c r="F86" s="178">
        <f>E86*D86</f>
        <v>0</v>
      </c>
    </row>
    <row r="87" spans="1:6" x14ac:dyDescent="0.25">
      <c r="A87" s="181"/>
      <c r="B87" s="119"/>
      <c r="C87" s="143"/>
      <c r="D87" s="118"/>
      <c r="E87" s="247"/>
      <c r="F87" s="178"/>
    </row>
    <row r="88" spans="1:6" x14ac:dyDescent="0.25">
      <c r="A88" s="181" t="s">
        <v>460</v>
      </c>
      <c r="B88" s="119" t="s">
        <v>154</v>
      </c>
      <c r="C88" s="143" t="s">
        <v>15</v>
      </c>
      <c r="D88" s="118">
        <v>62</v>
      </c>
      <c r="E88" s="247"/>
      <c r="F88" s="178">
        <f>E88*D88</f>
        <v>0</v>
      </c>
    </row>
    <row r="89" spans="1:6" x14ac:dyDescent="0.25">
      <c r="A89" s="181"/>
      <c r="B89" s="119"/>
      <c r="C89" s="143"/>
      <c r="D89" s="118"/>
      <c r="E89" s="247"/>
      <c r="F89" s="178"/>
    </row>
    <row r="90" spans="1:6" ht="85.5" x14ac:dyDescent="0.25">
      <c r="A90" s="181" t="s">
        <v>461</v>
      </c>
      <c r="B90" s="119" t="s">
        <v>155</v>
      </c>
      <c r="C90" s="143" t="s">
        <v>14</v>
      </c>
      <c r="D90" s="118">
        <v>24</v>
      </c>
      <c r="E90" s="247"/>
      <c r="F90" s="178">
        <f>E90*D90</f>
        <v>0</v>
      </c>
    </row>
    <row r="91" spans="1:6" x14ac:dyDescent="0.25">
      <c r="A91" s="181"/>
      <c r="B91" s="119"/>
      <c r="C91" s="143"/>
      <c r="D91" s="118"/>
      <c r="E91" s="247"/>
      <c r="F91" s="178"/>
    </row>
    <row r="92" spans="1:6" ht="85.5" x14ac:dyDescent="0.25">
      <c r="A92" s="181" t="s">
        <v>462</v>
      </c>
      <c r="B92" s="119" t="s">
        <v>156</v>
      </c>
      <c r="C92" s="143" t="s">
        <v>14</v>
      </c>
      <c r="D92" s="118">
        <v>15</v>
      </c>
      <c r="E92" s="247"/>
      <c r="F92" s="178">
        <f>E92*D92</f>
        <v>0</v>
      </c>
    </row>
    <row r="93" spans="1:6" x14ac:dyDescent="0.25">
      <c r="A93" s="181"/>
      <c r="B93" s="119"/>
      <c r="C93" s="143"/>
      <c r="D93" s="118"/>
      <c r="E93" s="247"/>
      <c r="F93" s="178"/>
    </row>
    <row r="94" spans="1:6" ht="71.25" x14ac:dyDescent="0.25">
      <c r="A94" s="181" t="s">
        <v>378</v>
      </c>
      <c r="B94" s="119" t="s">
        <v>157</v>
      </c>
      <c r="C94" s="143" t="s">
        <v>14</v>
      </c>
      <c r="D94" s="118">
        <v>57</v>
      </c>
      <c r="E94" s="247"/>
      <c r="F94" s="178">
        <f>E94*D94</f>
        <v>0</v>
      </c>
    </row>
    <row r="95" spans="1:6" x14ac:dyDescent="0.25">
      <c r="A95" s="181"/>
      <c r="B95" s="119"/>
      <c r="C95" s="143"/>
      <c r="D95" s="118"/>
      <c r="E95" s="247"/>
      <c r="F95" s="178"/>
    </row>
    <row r="96" spans="1:6" ht="71.25" x14ac:dyDescent="0.25">
      <c r="A96" s="181" t="s">
        <v>379</v>
      </c>
      <c r="B96" s="119" t="s">
        <v>158</v>
      </c>
      <c r="C96" s="143" t="s">
        <v>14</v>
      </c>
      <c r="D96" s="118">
        <v>29</v>
      </c>
      <c r="E96" s="247"/>
      <c r="F96" s="178">
        <f>E96*D96</f>
        <v>0</v>
      </c>
    </row>
    <row r="97" spans="1:6" x14ac:dyDescent="0.25">
      <c r="A97" s="181"/>
      <c r="B97" s="119"/>
      <c r="C97" s="143"/>
      <c r="D97" s="118"/>
      <c r="E97" s="247"/>
      <c r="F97" s="178"/>
    </row>
    <row r="98" spans="1:6" ht="42.75" x14ac:dyDescent="0.25">
      <c r="A98" s="181" t="s">
        <v>463</v>
      </c>
      <c r="B98" s="119" t="s">
        <v>159</v>
      </c>
      <c r="C98" s="143" t="s">
        <v>13</v>
      </c>
      <c r="D98" s="118">
        <v>94</v>
      </c>
      <c r="E98" s="247"/>
      <c r="F98" s="178">
        <f>E98*D98</f>
        <v>0</v>
      </c>
    </row>
    <row r="99" spans="1:6" x14ac:dyDescent="0.25">
      <c r="A99" s="181"/>
      <c r="B99" s="119"/>
      <c r="C99" s="143"/>
      <c r="D99" s="118"/>
      <c r="E99" s="247"/>
      <c r="F99" s="178"/>
    </row>
    <row r="100" spans="1:6" ht="42.75" x14ac:dyDescent="0.25">
      <c r="A100" s="181" t="s">
        <v>464</v>
      </c>
      <c r="B100" s="119" t="s">
        <v>160</v>
      </c>
      <c r="C100" s="143" t="s">
        <v>13</v>
      </c>
      <c r="D100" s="118">
        <v>94</v>
      </c>
      <c r="E100" s="247"/>
      <c r="F100" s="178">
        <f>E100*D100</f>
        <v>0</v>
      </c>
    </row>
    <row r="101" spans="1:6" x14ac:dyDescent="0.25">
      <c r="A101" s="181"/>
      <c r="B101" s="119"/>
      <c r="C101" s="143"/>
      <c r="D101" s="118"/>
      <c r="E101" s="247"/>
      <c r="F101" s="178"/>
    </row>
    <row r="102" spans="1:6" ht="42.75" x14ac:dyDescent="0.25">
      <c r="A102" s="181" t="s">
        <v>465</v>
      </c>
      <c r="B102" s="119" t="s">
        <v>161</v>
      </c>
      <c r="C102" s="143" t="s">
        <v>13</v>
      </c>
      <c r="D102" s="118">
        <v>44</v>
      </c>
      <c r="E102" s="247"/>
      <c r="F102" s="178">
        <f>E102*D102</f>
        <v>0</v>
      </c>
    </row>
    <row r="103" spans="1:6" s="166" customFormat="1" x14ac:dyDescent="0.25">
      <c r="A103" s="181"/>
      <c r="B103" s="119"/>
      <c r="C103" s="143"/>
      <c r="D103" s="118"/>
      <c r="E103" s="247"/>
      <c r="F103" s="178"/>
    </row>
    <row r="104" spans="1:6" s="166" customFormat="1" ht="28.5" x14ac:dyDescent="0.25">
      <c r="A104" s="181" t="s">
        <v>466</v>
      </c>
      <c r="B104" s="119" t="s">
        <v>125</v>
      </c>
      <c r="C104" s="142">
        <v>0.05</v>
      </c>
      <c r="D104" s="118"/>
      <c r="E104" s="247"/>
      <c r="F104" s="178">
        <f>SUM(F86:F103)*C104</f>
        <v>0</v>
      </c>
    </row>
    <row r="105" spans="1:6" ht="15" thickBot="1" x14ac:dyDescent="0.3">
      <c r="A105" s="181"/>
      <c r="B105" s="119"/>
      <c r="C105" s="143"/>
      <c r="D105" s="118"/>
      <c r="E105" s="247"/>
      <c r="F105" s="178"/>
    </row>
    <row r="106" spans="1:6" ht="15" thickBot="1" x14ac:dyDescent="0.3">
      <c r="A106" s="155" t="s">
        <v>32</v>
      </c>
      <c r="B106" s="154" t="s">
        <v>162</v>
      </c>
      <c r="C106" s="153"/>
      <c r="D106" s="152"/>
      <c r="E106" s="253"/>
      <c r="F106" s="151">
        <f>SUM(F85:F105)</f>
        <v>0</v>
      </c>
    </row>
    <row r="107" spans="1:6" ht="15" thickBot="1" x14ac:dyDescent="0.3">
      <c r="E107" s="254"/>
    </row>
    <row r="108" spans="1:6" ht="15" thickBot="1" x14ac:dyDescent="0.3">
      <c r="A108" s="155" t="s">
        <v>470</v>
      </c>
      <c r="B108" s="154" t="s">
        <v>163</v>
      </c>
      <c r="C108" s="153"/>
      <c r="D108" s="152"/>
      <c r="E108" s="253"/>
      <c r="F108" s="151"/>
    </row>
    <row r="109" spans="1:6" x14ac:dyDescent="0.25">
      <c r="A109" s="181"/>
      <c r="B109" s="119"/>
      <c r="C109" s="143"/>
      <c r="D109" s="118"/>
      <c r="E109" s="247"/>
      <c r="F109" s="178"/>
    </row>
    <row r="110" spans="1:6" ht="28.5" x14ac:dyDescent="0.25">
      <c r="A110" s="181" t="s">
        <v>117</v>
      </c>
      <c r="B110" s="119" t="s">
        <v>164</v>
      </c>
      <c r="C110" s="143" t="s">
        <v>15</v>
      </c>
      <c r="D110" s="118">
        <v>10</v>
      </c>
      <c r="E110" s="247"/>
      <c r="F110" s="178">
        <f>E110*D110</f>
        <v>0</v>
      </c>
    </row>
    <row r="111" spans="1:6" x14ac:dyDescent="0.25">
      <c r="A111" s="181"/>
      <c r="B111" s="119"/>
      <c r="C111" s="143"/>
      <c r="D111" s="118"/>
      <c r="E111" s="247"/>
      <c r="F111" s="178"/>
    </row>
    <row r="112" spans="1:6" x14ac:dyDescent="0.25">
      <c r="A112" s="181" t="s">
        <v>460</v>
      </c>
      <c r="B112" s="119" t="s">
        <v>165</v>
      </c>
      <c r="C112" s="143" t="s">
        <v>15</v>
      </c>
      <c r="D112" s="118">
        <v>30</v>
      </c>
      <c r="E112" s="247"/>
      <c r="F112" s="178">
        <f>E112*D112</f>
        <v>0</v>
      </c>
    </row>
    <row r="113" spans="1:6" s="166" customFormat="1" x14ac:dyDescent="0.25">
      <c r="A113" s="181"/>
      <c r="B113" s="119"/>
      <c r="C113" s="143"/>
      <c r="D113" s="118"/>
      <c r="E113" s="247"/>
      <c r="F113" s="178"/>
    </row>
    <row r="114" spans="1:6" s="166" customFormat="1" ht="28.5" x14ac:dyDescent="0.25">
      <c r="A114" s="181" t="s">
        <v>461</v>
      </c>
      <c r="B114" s="119" t="s">
        <v>125</v>
      </c>
      <c r="C114" s="142">
        <v>0.05</v>
      </c>
      <c r="D114" s="118"/>
      <c r="E114" s="247"/>
      <c r="F114" s="178">
        <f>SUM(F110:F113)*C114</f>
        <v>0</v>
      </c>
    </row>
    <row r="115" spans="1:6" ht="15" thickBot="1" x14ac:dyDescent="0.3">
      <c r="A115" s="181"/>
      <c r="B115" s="119"/>
      <c r="C115" s="143"/>
      <c r="D115" s="118"/>
      <c r="E115" s="247"/>
      <c r="F115" s="178"/>
    </row>
    <row r="116" spans="1:6" ht="15" thickBot="1" x14ac:dyDescent="0.3">
      <c r="A116" s="155" t="s">
        <v>470</v>
      </c>
      <c r="B116" s="154" t="s">
        <v>166</v>
      </c>
      <c r="C116" s="153"/>
      <c r="D116" s="152"/>
      <c r="E116" s="253"/>
      <c r="F116" s="151">
        <f>SUM(F110:F114)</f>
        <v>0</v>
      </c>
    </row>
    <row r="117" spans="1:6" ht="15" thickBot="1" x14ac:dyDescent="0.3">
      <c r="E117" s="254"/>
    </row>
    <row r="118" spans="1:6" ht="18" thickBot="1" x14ac:dyDescent="0.3">
      <c r="A118" s="188" t="s">
        <v>52</v>
      </c>
      <c r="B118" s="189" t="s">
        <v>33</v>
      </c>
      <c r="C118" s="172"/>
      <c r="D118" s="173"/>
      <c r="E118" s="244"/>
      <c r="F118" s="175">
        <f>F116+F106</f>
        <v>0</v>
      </c>
    </row>
    <row r="119" spans="1:6" ht="15" thickBot="1" x14ac:dyDescent="0.3">
      <c r="E119" s="254"/>
    </row>
    <row r="120" spans="1:6" ht="18" thickBot="1" x14ac:dyDescent="0.3">
      <c r="A120" s="188" t="s">
        <v>53</v>
      </c>
      <c r="B120" s="189" t="s">
        <v>167</v>
      </c>
      <c r="C120" s="172"/>
      <c r="D120" s="173"/>
      <c r="E120" s="244"/>
      <c r="F120" s="175"/>
    </row>
    <row r="121" spans="1:6" ht="15" thickBot="1" x14ac:dyDescent="0.3">
      <c r="E121" s="254"/>
    </row>
    <row r="122" spans="1:6" ht="15" thickBot="1" x14ac:dyDescent="0.3">
      <c r="A122" s="155" t="s">
        <v>76</v>
      </c>
      <c r="B122" s="154" t="s">
        <v>168</v>
      </c>
      <c r="C122" s="153"/>
      <c r="D122" s="152"/>
      <c r="E122" s="253"/>
      <c r="F122" s="151"/>
    </row>
    <row r="123" spans="1:6" x14ac:dyDescent="0.25">
      <c r="A123" s="181"/>
      <c r="B123" s="119"/>
      <c r="C123" s="143"/>
      <c r="D123" s="118"/>
      <c r="E123" s="247"/>
      <c r="F123" s="178"/>
    </row>
    <row r="124" spans="1:6" ht="114" x14ac:dyDescent="0.25">
      <c r="A124" s="181" t="s">
        <v>117</v>
      </c>
      <c r="B124" s="119" t="s">
        <v>169</v>
      </c>
      <c r="C124" s="143" t="s">
        <v>15</v>
      </c>
      <c r="D124" s="118">
        <v>174</v>
      </c>
      <c r="E124" s="247"/>
      <c r="F124" s="178">
        <f>E124*D124</f>
        <v>0</v>
      </c>
    </row>
    <row r="125" spans="1:6" x14ac:dyDescent="0.25">
      <c r="A125" s="181"/>
      <c r="B125" s="119"/>
      <c r="C125" s="143"/>
      <c r="D125" s="118"/>
      <c r="E125" s="247"/>
      <c r="F125" s="178"/>
    </row>
    <row r="126" spans="1:6" ht="57" x14ac:dyDescent="0.25">
      <c r="A126" s="181" t="s">
        <v>460</v>
      </c>
      <c r="B126" s="119" t="s">
        <v>170</v>
      </c>
      <c r="C126" s="143" t="s">
        <v>12</v>
      </c>
      <c r="D126" s="118">
        <v>3</v>
      </c>
      <c r="E126" s="247"/>
      <c r="F126" s="178">
        <f>E126*D126</f>
        <v>0</v>
      </c>
    </row>
    <row r="127" spans="1:6" x14ac:dyDescent="0.25">
      <c r="A127" s="181"/>
      <c r="B127" s="119"/>
      <c r="C127" s="143"/>
      <c r="D127" s="118"/>
      <c r="E127" s="247"/>
      <c r="F127" s="178"/>
    </row>
    <row r="128" spans="1:6" ht="57" x14ac:dyDescent="0.25">
      <c r="A128" s="181" t="s">
        <v>461</v>
      </c>
      <c r="B128" s="119" t="s">
        <v>171</v>
      </c>
      <c r="C128" s="143" t="s">
        <v>12</v>
      </c>
      <c r="D128" s="118">
        <v>4</v>
      </c>
      <c r="E128" s="247"/>
      <c r="F128" s="178">
        <f>E128*D128</f>
        <v>0</v>
      </c>
    </row>
    <row r="129" spans="1:6" x14ac:dyDescent="0.25">
      <c r="A129" s="181"/>
      <c r="B129" s="119"/>
      <c r="C129" s="143"/>
      <c r="D129" s="118"/>
      <c r="E129" s="247"/>
      <c r="F129" s="178"/>
    </row>
    <row r="130" spans="1:6" ht="28.5" x14ac:dyDescent="0.25">
      <c r="A130" s="181" t="s">
        <v>462</v>
      </c>
      <c r="B130" s="119" t="s">
        <v>172</v>
      </c>
      <c r="C130" s="143" t="s">
        <v>12</v>
      </c>
      <c r="D130" s="118">
        <v>1</v>
      </c>
      <c r="E130" s="247"/>
      <c r="F130" s="178">
        <f>E130*D130</f>
        <v>0</v>
      </c>
    </row>
    <row r="131" spans="1:6" x14ac:dyDescent="0.25">
      <c r="A131" s="181"/>
      <c r="B131" s="119"/>
      <c r="C131" s="143"/>
      <c r="D131" s="118"/>
      <c r="E131" s="247"/>
      <c r="F131" s="178"/>
    </row>
    <row r="132" spans="1:6" ht="85.5" x14ac:dyDescent="0.25">
      <c r="A132" s="181" t="s">
        <v>378</v>
      </c>
      <c r="B132" s="119" t="s">
        <v>173</v>
      </c>
      <c r="C132" s="143" t="s">
        <v>12</v>
      </c>
      <c r="D132" s="118">
        <v>7</v>
      </c>
      <c r="E132" s="247"/>
      <c r="F132" s="178">
        <f>E132*D132</f>
        <v>0</v>
      </c>
    </row>
    <row r="133" spans="1:6" x14ac:dyDescent="0.25">
      <c r="A133" s="181"/>
      <c r="B133" s="119"/>
      <c r="C133" s="143"/>
      <c r="D133" s="118"/>
      <c r="E133" s="247"/>
      <c r="F133" s="178"/>
    </row>
    <row r="134" spans="1:6" ht="57" x14ac:dyDescent="0.25">
      <c r="A134" s="181" t="s">
        <v>379</v>
      </c>
      <c r="B134" s="119" t="s">
        <v>174</v>
      </c>
      <c r="C134" s="143" t="s">
        <v>12</v>
      </c>
      <c r="D134" s="118">
        <v>5</v>
      </c>
      <c r="E134" s="247"/>
      <c r="F134" s="178">
        <f>E134*D134</f>
        <v>0</v>
      </c>
    </row>
    <row r="135" spans="1:6" x14ac:dyDescent="0.25">
      <c r="A135" s="181"/>
      <c r="B135" s="119"/>
      <c r="C135" s="143"/>
      <c r="D135" s="118"/>
      <c r="E135" s="247"/>
      <c r="F135" s="178"/>
    </row>
    <row r="136" spans="1:6" ht="114" x14ac:dyDescent="0.25">
      <c r="A136" s="181" t="s">
        <v>463</v>
      </c>
      <c r="B136" s="119" t="s">
        <v>175</v>
      </c>
      <c r="C136" s="143" t="s">
        <v>12</v>
      </c>
      <c r="D136" s="118">
        <v>1</v>
      </c>
      <c r="E136" s="247"/>
      <c r="F136" s="178">
        <f>E136*D136</f>
        <v>0</v>
      </c>
    </row>
    <row r="137" spans="1:6" s="166" customFormat="1" x14ac:dyDescent="0.25">
      <c r="A137" s="181"/>
      <c r="B137" s="119"/>
      <c r="C137" s="143"/>
      <c r="D137" s="118"/>
      <c r="E137" s="247"/>
      <c r="F137" s="178"/>
    </row>
    <row r="138" spans="1:6" s="166" customFormat="1" ht="28.5" x14ac:dyDescent="0.25">
      <c r="A138" s="181" t="s">
        <v>464</v>
      </c>
      <c r="B138" s="119" t="s">
        <v>125</v>
      </c>
      <c r="C138" s="142">
        <v>0.05</v>
      </c>
      <c r="D138" s="118"/>
      <c r="E138" s="247"/>
      <c r="F138" s="178">
        <f>SUM(F124:F137)*C138</f>
        <v>0</v>
      </c>
    </row>
    <row r="139" spans="1:6" ht="15" thickBot="1" x14ac:dyDescent="0.3">
      <c r="A139" s="181"/>
      <c r="B139" s="119"/>
      <c r="C139" s="143"/>
      <c r="D139" s="118"/>
      <c r="E139" s="247"/>
      <c r="F139" s="178"/>
    </row>
    <row r="140" spans="1:6" ht="15" thickBot="1" x14ac:dyDescent="0.3">
      <c r="A140" s="155" t="s">
        <v>76</v>
      </c>
      <c r="B140" s="154" t="s">
        <v>176</v>
      </c>
      <c r="C140" s="153"/>
      <c r="D140" s="152"/>
      <c r="E140" s="253"/>
      <c r="F140" s="151">
        <f>SUM(F123:F139)</f>
        <v>0</v>
      </c>
    </row>
    <row r="141" spans="1:6" ht="15" thickBot="1" x14ac:dyDescent="0.3">
      <c r="E141" s="254"/>
    </row>
    <row r="142" spans="1:6" ht="15" thickBot="1" x14ac:dyDescent="0.3">
      <c r="A142" s="155" t="s">
        <v>77</v>
      </c>
      <c r="B142" s="154" t="s">
        <v>177</v>
      </c>
      <c r="C142" s="153"/>
      <c r="D142" s="152"/>
      <c r="E142" s="253"/>
      <c r="F142" s="151"/>
    </row>
    <row r="143" spans="1:6" x14ac:dyDescent="0.25">
      <c r="A143" s="181"/>
      <c r="B143" s="119"/>
      <c r="C143" s="143"/>
      <c r="D143" s="118"/>
      <c r="E143" s="247"/>
      <c r="F143" s="178"/>
    </row>
    <row r="144" spans="1:6" x14ac:dyDescent="0.25">
      <c r="A144" s="181" t="s">
        <v>117</v>
      </c>
      <c r="B144" s="119" t="s">
        <v>178</v>
      </c>
      <c r="C144" s="143" t="s">
        <v>12</v>
      </c>
      <c r="D144" s="118">
        <v>1</v>
      </c>
      <c r="E144" s="247"/>
      <c r="F144" s="178">
        <f>E144*D144</f>
        <v>0</v>
      </c>
    </row>
    <row r="145" spans="1:6" x14ac:dyDescent="0.25">
      <c r="A145" s="181"/>
      <c r="B145" s="119"/>
      <c r="C145" s="143"/>
      <c r="D145" s="118"/>
      <c r="E145" s="247"/>
      <c r="F145" s="178"/>
    </row>
    <row r="146" spans="1:6" x14ac:dyDescent="0.25">
      <c r="A146" s="181" t="s">
        <v>460</v>
      </c>
      <c r="B146" s="119" t="s">
        <v>179</v>
      </c>
      <c r="C146" s="143" t="s">
        <v>12</v>
      </c>
      <c r="D146" s="118">
        <v>2</v>
      </c>
      <c r="E146" s="247"/>
      <c r="F146" s="178">
        <f>E146*D146</f>
        <v>0</v>
      </c>
    </row>
    <row r="147" spans="1:6" x14ac:dyDescent="0.25">
      <c r="A147" s="181"/>
      <c r="B147" s="119"/>
      <c r="C147" s="143"/>
      <c r="D147" s="118"/>
      <c r="E147" s="247"/>
      <c r="F147" s="178"/>
    </row>
    <row r="148" spans="1:6" x14ac:dyDescent="0.25">
      <c r="A148" s="181" t="s">
        <v>461</v>
      </c>
      <c r="B148" s="119" t="s">
        <v>180</v>
      </c>
      <c r="C148" s="143" t="s">
        <v>12</v>
      </c>
      <c r="D148" s="118">
        <v>1</v>
      </c>
      <c r="E148" s="247"/>
      <c r="F148" s="178">
        <f>E148*D148</f>
        <v>0</v>
      </c>
    </row>
    <row r="149" spans="1:6" s="166" customFormat="1" x14ac:dyDescent="0.25">
      <c r="A149" s="181"/>
      <c r="B149" s="119"/>
      <c r="C149" s="143"/>
      <c r="D149" s="118"/>
      <c r="E149" s="247"/>
      <c r="F149" s="178"/>
    </row>
    <row r="150" spans="1:6" s="166" customFormat="1" x14ac:dyDescent="0.25">
      <c r="A150" s="181" t="s">
        <v>462</v>
      </c>
      <c r="B150" s="119" t="s">
        <v>182</v>
      </c>
      <c r="C150" s="143" t="s">
        <v>15</v>
      </c>
      <c r="D150" s="118">
        <v>174</v>
      </c>
      <c r="E150" s="247"/>
      <c r="F150" s="178">
        <f>E150*D150</f>
        <v>0</v>
      </c>
    </row>
    <row r="151" spans="1:6" s="166" customFormat="1" x14ac:dyDescent="0.25">
      <c r="A151" s="181"/>
      <c r="B151" s="119"/>
      <c r="C151" s="143"/>
      <c r="D151" s="118"/>
      <c r="E151" s="247"/>
      <c r="F151" s="178"/>
    </row>
    <row r="152" spans="1:6" s="166" customFormat="1" ht="28.5" x14ac:dyDescent="0.25">
      <c r="A152" s="181" t="s">
        <v>378</v>
      </c>
      <c r="B152" s="119" t="s">
        <v>183</v>
      </c>
      <c r="C152" s="143" t="s">
        <v>15</v>
      </c>
      <c r="D152" s="118">
        <v>174</v>
      </c>
      <c r="E152" s="247"/>
      <c r="F152" s="178">
        <f>E152*D152</f>
        <v>0</v>
      </c>
    </row>
    <row r="153" spans="1:6" s="166" customFormat="1" x14ac:dyDescent="0.25">
      <c r="A153" s="181"/>
      <c r="B153" s="119"/>
      <c r="C153" s="143"/>
      <c r="D153" s="118"/>
      <c r="E153" s="247"/>
      <c r="F153" s="178"/>
    </row>
    <row r="154" spans="1:6" s="166" customFormat="1" ht="42.75" x14ac:dyDescent="0.25">
      <c r="A154" s="181" t="s">
        <v>379</v>
      </c>
      <c r="B154" s="119" t="s">
        <v>184</v>
      </c>
      <c r="C154" s="143" t="s">
        <v>15</v>
      </c>
      <c r="D154" s="118">
        <v>174</v>
      </c>
      <c r="E154" s="247"/>
      <c r="F154" s="178">
        <f>E154*D154</f>
        <v>0</v>
      </c>
    </row>
    <row r="155" spans="1:6" s="166" customFormat="1" x14ac:dyDescent="0.25">
      <c r="A155" s="181"/>
      <c r="B155" s="119"/>
      <c r="C155" s="143"/>
      <c r="D155" s="118"/>
      <c r="E155" s="247"/>
      <c r="F155" s="178"/>
    </row>
    <row r="156" spans="1:6" s="166" customFormat="1" ht="28.5" x14ac:dyDescent="0.25">
      <c r="A156" s="181" t="s">
        <v>463</v>
      </c>
      <c r="B156" s="119" t="s">
        <v>125</v>
      </c>
      <c r="C156" s="142">
        <v>0.05</v>
      </c>
      <c r="D156" s="118"/>
      <c r="E156" s="247"/>
      <c r="F156" s="178">
        <f>SUM(F143:F154)*C156</f>
        <v>0</v>
      </c>
    </row>
    <row r="157" spans="1:6" ht="15" thickBot="1" x14ac:dyDescent="0.3">
      <c r="A157" s="181"/>
      <c r="B157" s="119"/>
      <c r="C157" s="143"/>
      <c r="D157" s="118"/>
      <c r="E157" s="247"/>
      <c r="F157" s="178"/>
    </row>
    <row r="158" spans="1:6" ht="15" thickBot="1" x14ac:dyDescent="0.3">
      <c r="A158" s="155" t="s">
        <v>77</v>
      </c>
      <c r="B158" s="154" t="s">
        <v>181</v>
      </c>
      <c r="C158" s="153"/>
      <c r="D158" s="152"/>
      <c r="E158" s="253"/>
      <c r="F158" s="151">
        <f>SUM(F144:F156)</f>
        <v>0</v>
      </c>
    </row>
    <row r="159" spans="1:6" ht="15" thickBot="1" x14ac:dyDescent="0.3">
      <c r="E159" s="254"/>
    </row>
    <row r="160" spans="1:6" ht="18" thickBot="1" x14ac:dyDescent="0.3">
      <c r="A160" s="188" t="s">
        <v>53</v>
      </c>
      <c r="B160" s="189" t="s">
        <v>167</v>
      </c>
      <c r="C160" s="172"/>
      <c r="D160" s="173"/>
      <c r="E160" s="244"/>
      <c r="F160" s="175">
        <f>F158+F140</f>
        <v>0</v>
      </c>
    </row>
  </sheetData>
  <autoFilter ref="A7:F161"/>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158"/>
  <sheetViews>
    <sheetView topLeftCell="A25" zoomScale="130" zoomScaleNormal="130" zoomScaleSheetLayoutView="115" workbookViewId="0">
      <selection activeCell="F43" sqref="F43"/>
    </sheetView>
  </sheetViews>
  <sheetFormatPr defaultColWidth="10.28515625" defaultRowHeight="14.25" x14ac:dyDescent="0.25"/>
  <cols>
    <col min="1" max="1" width="10.42578125" style="131" bestFit="1" customWidth="1"/>
    <col min="2" max="2" width="75.5703125" style="132" customWidth="1"/>
    <col min="3" max="3" width="6.7109375" style="128" bestFit="1" customWidth="1"/>
    <col min="4" max="4" width="9.42578125" style="129" bestFit="1" customWidth="1"/>
    <col min="5" max="5" width="11" style="130" bestFit="1" customWidth="1"/>
    <col min="6" max="6" width="13.7109375" style="133" bestFit="1"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120</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49" customFormat="1" ht="15" thickBot="1" x14ac:dyDescent="0.3">
      <c r="A7" s="66"/>
      <c r="B7" s="67"/>
      <c r="C7" s="68"/>
      <c r="D7" s="69"/>
      <c r="E7" s="70"/>
      <c r="F7" s="71"/>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row>
    <row r="8" spans="1:43" s="76" customFormat="1" ht="18" thickBot="1" x14ac:dyDescent="0.3">
      <c r="A8" s="139" t="s">
        <v>18</v>
      </c>
      <c r="B8" s="140" t="s">
        <v>10</v>
      </c>
      <c r="C8" s="72"/>
      <c r="D8" s="73"/>
      <c r="E8" s="74"/>
      <c r="F8" s="75"/>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row>
    <row r="9" spans="1:43" s="83" customFormat="1" ht="15" thickBot="1" x14ac:dyDescent="0.3">
      <c r="A9" s="77"/>
      <c r="B9" s="78"/>
      <c r="C9" s="79"/>
      <c r="D9" s="80"/>
      <c r="E9" s="256"/>
      <c r="F9" s="82"/>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row>
    <row r="10" spans="1:43" s="90" customFormat="1" ht="15" thickBot="1" x14ac:dyDescent="0.3">
      <c r="A10" s="155" t="s">
        <v>19</v>
      </c>
      <c r="B10" s="154" t="s">
        <v>25</v>
      </c>
      <c r="C10" s="153"/>
      <c r="D10" s="152"/>
      <c r="E10" s="253"/>
      <c r="F10" s="151"/>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s="90" customFormat="1" x14ac:dyDescent="0.25">
      <c r="A11" s="181"/>
      <c r="B11" s="119"/>
      <c r="C11" s="143"/>
      <c r="D11" s="118"/>
      <c r="E11" s="247"/>
      <c r="F11" s="178"/>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row>
    <row r="12" spans="1:43" ht="42.75" x14ac:dyDescent="0.25">
      <c r="A12" s="181" t="s">
        <v>117</v>
      </c>
      <c r="B12" s="119" t="s">
        <v>129</v>
      </c>
      <c r="C12" s="143" t="s">
        <v>15</v>
      </c>
      <c r="D12" s="118">
        <v>171</v>
      </c>
      <c r="E12" s="247"/>
      <c r="F12" s="178">
        <f>E12*D12</f>
        <v>0</v>
      </c>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row>
    <row r="13" spans="1:43" x14ac:dyDescent="0.25">
      <c r="A13" s="181"/>
      <c r="B13" s="119"/>
      <c r="C13" s="143"/>
      <c r="D13" s="118"/>
      <c r="E13" s="247"/>
      <c r="F13" s="178"/>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row>
    <row r="14" spans="1:43" ht="28.5" x14ac:dyDescent="0.25">
      <c r="A14" s="181" t="s">
        <v>460</v>
      </c>
      <c r="B14" s="119" t="s">
        <v>130</v>
      </c>
      <c r="C14" s="143" t="s">
        <v>131</v>
      </c>
      <c r="D14" s="118">
        <v>6</v>
      </c>
      <c r="E14" s="247"/>
      <c r="F14" s="178">
        <f>E14*D14</f>
        <v>0</v>
      </c>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row>
    <row r="15" spans="1:43" s="166" customFormat="1" x14ac:dyDescent="0.25">
      <c r="A15" s="181"/>
      <c r="B15" s="119"/>
      <c r="C15" s="143"/>
      <c r="D15" s="118"/>
      <c r="E15" s="247"/>
      <c r="F15" s="178"/>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row>
    <row r="16" spans="1:43" s="166" customFormat="1" ht="28.5" x14ac:dyDescent="0.25">
      <c r="A16" s="181" t="s">
        <v>461</v>
      </c>
      <c r="B16" s="119" t="s">
        <v>125</v>
      </c>
      <c r="C16" s="142">
        <v>0.05</v>
      </c>
      <c r="D16" s="118"/>
      <c r="E16" s="247"/>
      <c r="F16" s="178">
        <f>SUM(F12:F14)*C16</f>
        <v>0</v>
      </c>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row>
    <row r="17" spans="1:43" ht="15" thickBot="1" x14ac:dyDescent="0.3">
      <c r="A17" s="181"/>
      <c r="B17" s="119"/>
      <c r="C17" s="143"/>
      <c r="D17" s="118"/>
      <c r="E17" s="247"/>
      <c r="F17" s="178"/>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row>
    <row r="18" spans="1:43" ht="15" thickBot="1" x14ac:dyDescent="0.3">
      <c r="A18" s="155" t="s">
        <v>19</v>
      </c>
      <c r="B18" s="154" t="s">
        <v>39</v>
      </c>
      <c r="C18" s="153"/>
      <c r="D18" s="152"/>
      <c r="E18" s="253"/>
      <c r="F18" s="151">
        <f>SUM(F12:F16)</f>
        <v>0</v>
      </c>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ht="15" thickBot="1" x14ac:dyDescent="0.3">
      <c r="A19" s="181"/>
      <c r="B19" s="119"/>
      <c r="C19" s="143"/>
      <c r="D19" s="118"/>
      <c r="E19" s="247"/>
      <c r="F19" s="178"/>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ht="15" thickBot="1" x14ac:dyDescent="0.3">
      <c r="A20" s="155" t="s">
        <v>20</v>
      </c>
      <c r="B20" s="154" t="s">
        <v>26</v>
      </c>
      <c r="C20" s="153"/>
      <c r="D20" s="152"/>
      <c r="E20" s="253"/>
      <c r="F20" s="151"/>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x14ac:dyDescent="0.25">
      <c r="A21" s="181"/>
      <c r="B21" s="119"/>
      <c r="C21" s="143"/>
      <c r="D21" s="118"/>
      <c r="E21" s="247"/>
      <c r="F21" s="178"/>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ht="28.5" x14ac:dyDescent="0.25">
      <c r="A22" s="181" t="s">
        <v>117</v>
      </c>
      <c r="B22" s="119" t="s">
        <v>132</v>
      </c>
      <c r="C22" s="143" t="s">
        <v>13</v>
      </c>
      <c r="D22" s="118">
        <v>10</v>
      </c>
      <c r="E22" s="247"/>
      <c r="F22" s="178">
        <f>E22*D22</f>
        <v>0</v>
      </c>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x14ac:dyDescent="0.25">
      <c r="A23" s="181"/>
      <c r="B23" s="119"/>
      <c r="C23" s="143"/>
      <c r="D23" s="118"/>
      <c r="E23" s="247"/>
      <c r="F23" s="178"/>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ht="28.5" x14ac:dyDescent="0.25">
      <c r="A24" s="181" t="s">
        <v>460</v>
      </c>
      <c r="B24" s="119" t="s">
        <v>133</v>
      </c>
      <c r="C24" s="143" t="s">
        <v>13</v>
      </c>
      <c r="D24" s="118">
        <v>140</v>
      </c>
      <c r="E24" s="247"/>
      <c r="F24" s="178">
        <f>E24*D24</f>
        <v>0</v>
      </c>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row>
    <row r="25" spans="1:43" x14ac:dyDescent="0.25">
      <c r="A25" s="181"/>
      <c r="B25" s="119"/>
      <c r="C25" s="143"/>
      <c r="D25" s="118"/>
      <c r="E25" s="247"/>
      <c r="F25" s="178"/>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row>
    <row r="26" spans="1:43" ht="28.5" x14ac:dyDescent="0.25">
      <c r="A26" s="181" t="s">
        <v>461</v>
      </c>
      <c r="B26" s="119" t="s">
        <v>134</v>
      </c>
      <c r="C26" s="143" t="s">
        <v>15</v>
      </c>
      <c r="D26" s="118">
        <v>62</v>
      </c>
      <c r="E26" s="247"/>
      <c r="F26" s="178">
        <f>E26*D26</f>
        <v>0</v>
      </c>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row>
    <row r="27" spans="1:43" x14ac:dyDescent="0.25">
      <c r="A27" s="181"/>
      <c r="B27" s="119"/>
      <c r="C27" s="143"/>
      <c r="D27" s="118"/>
      <c r="E27" s="247"/>
      <c r="F27" s="178"/>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row>
    <row r="28" spans="1:43" ht="28.5" x14ac:dyDescent="0.25">
      <c r="A28" s="181" t="s">
        <v>462</v>
      </c>
      <c r="B28" s="119" t="s">
        <v>135</v>
      </c>
      <c r="C28" s="143" t="s">
        <v>15</v>
      </c>
      <c r="D28" s="118">
        <v>40</v>
      </c>
      <c r="E28" s="247"/>
      <c r="F28" s="178">
        <f>E28*D28</f>
        <v>0</v>
      </c>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row>
    <row r="29" spans="1:43" s="166" customFormat="1" x14ac:dyDescent="0.25">
      <c r="A29" s="181"/>
      <c r="B29" s="119"/>
      <c r="C29" s="143"/>
      <c r="D29" s="118"/>
      <c r="E29" s="247"/>
      <c r="F29" s="178"/>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65"/>
      <c r="AL29" s="165"/>
      <c r="AM29" s="165"/>
      <c r="AN29" s="165"/>
      <c r="AO29" s="165"/>
      <c r="AP29" s="165"/>
      <c r="AQ29" s="165"/>
    </row>
    <row r="30" spans="1:43" s="166" customFormat="1" ht="28.5" x14ac:dyDescent="0.25">
      <c r="A30" s="181" t="s">
        <v>378</v>
      </c>
      <c r="B30" s="119" t="s">
        <v>125</v>
      </c>
      <c r="C30" s="142">
        <v>0.05</v>
      </c>
      <c r="D30" s="118"/>
      <c r="E30" s="247"/>
      <c r="F30" s="178">
        <f>SUM(F22:F28)*C30</f>
        <v>0</v>
      </c>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5"/>
      <c r="AL30" s="165"/>
      <c r="AM30" s="165"/>
      <c r="AN30" s="165"/>
      <c r="AO30" s="165"/>
      <c r="AP30" s="165"/>
      <c r="AQ30" s="165"/>
    </row>
    <row r="31" spans="1:43" ht="15" thickBot="1" x14ac:dyDescent="0.3">
      <c r="A31" s="181"/>
      <c r="B31" s="119"/>
      <c r="C31" s="143"/>
      <c r="D31" s="118"/>
      <c r="E31" s="247"/>
      <c r="F31" s="178"/>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row>
    <row r="32" spans="1:43" ht="15" thickBot="1" x14ac:dyDescent="0.3">
      <c r="A32" s="155" t="s">
        <v>20</v>
      </c>
      <c r="B32" s="154" t="s">
        <v>30</v>
      </c>
      <c r="C32" s="153"/>
      <c r="D32" s="152"/>
      <c r="E32" s="253"/>
      <c r="F32" s="151">
        <f>SUM(F21:F30)</f>
        <v>0</v>
      </c>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row>
    <row r="33" spans="1:43" ht="15" thickBot="1" x14ac:dyDescent="0.3">
      <c r="A33" s="181"/>
      <c r="B33" s="119"/>
      <c r="C33" s="143"/>
      <c r="D33" s="118"/>
      <c r="E33" s="247"/>
      <c r="F33" s="178"/>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row>
    <row r="34" spans="1:43" ht="15" thickBot="1" x14ac:dyDescent="0.3">
      <c r="A34" s="155" t="s">
        <v>21</v>
      </c>
      <c r="B34" s="154" t="s">
        <v>27</v>
      </c>
      <c r="C34" s="153"/>
      <c r="D34" s="152"/>
      <c r="E34" s="253"/>
      <c r="F34" s="151"/>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row>
    <row r="35" spans="1:43" x14ac:dyDescent="0.25">
      <c r="A35" s="181"/>
      <c r="B35" s="119"/>
      <c r="C35" s="143"/>
      <c r="D35" s="118"/>
      <c r="E35" s="247"/>
      <c r="F35" s="178"/>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row>
    <row r="36" spans="1:43" ht="28.5" x14ac:dyDescent="0.25">
      <c r="A36" s="181" t="s">
        <v>117</v>
      </c>
      <c r="B36" s="119" t="s">
        <v>136</v>
      </c>
      <c r="C36" s="143" t="s">
        <v>38</v>
      </c>
      <c r="D36" s="118">
        <v>10</v>
      </c>
      <c r="E36" s="247"/>
      <c r="F36" s="178">
        <f>E36*D36</f>
        <v>0</v>
      </c>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row>
    <row r="37" spans="1:43" x14ac:dyDescent="0.25">
      <c r="A37" s="181"/>
      <c r="B37" s="119"/>
      <c r="C37" s="143"/>
      <c r="D37" s="118"/>
      <c r="E37" s="247"/>
      <c r="F37" s="178"/>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row>
    <row r="38" spans="1:43" ht="57" x14ac:dyDescent="0.25">
      <c r="A38" s="181" t="s">
        <v>460</v>
      </c>
      <c r="B38" s="119" t="s">
        <v>137</v>
      </c>
      <c r="C38" s="143" t="s">
        <v>15</v>
      </c>
      <c r="D38" s="118">
        <v>20</v>
      </c>
      <c r="E38" s="247"/>
      <c r="F38" s="178">
        <f>E38*D38</f>
        <v>0</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row>
    <row r="39" spans="1:43" s="166" customFormat="1" x14ac:dyDescent="0.25">
      <c r="A39" s="181"/>
      <c r="B39" s="119"/>
      <c r="C39" s="143"/>
      <c r="D39" s="118"/>
      <c r="E39" s="247"/>
      <c r="F39" s="178"/>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row>
    <row r="40" spans="1:43" s="166" customFormat="1" ht="28.5" x14ac:dyDescent="0.25">
      <c r="A40" s="181" t="s">
        <v>461</v>
      </c>
      <c r="B40" s="119" t="s">
        <v>125</v>
      </c>
      <c r="C40" s="142">
        <v>0.05</v>
      </c>
      <c r="D40" s="118"/>
      <c r="E40" s="247"/>
      <c r="F40" s="178">
        <f>SUM(F36:F38)*C40</f>
        <v>0</v>
      </c>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row>
    <row r="41" spans="1:43" ht="15" thickBot="1" x14ac:dyDescent="0.3">
      <c r="A41" s="181"/>
      <c r="B41" s="119"/>
      <c r="C41" s="143"/>
      <c r="D41" s="118"/>
      <c r="E41" s="247"/>
      <c r="F41" s="178"/>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row>
    <row r="42" spans="1:43" ht="15" thickBot="1" x14ac:dyDescent="0.3">
      <c r="A42" s="155" t="s">
        <v>21</v>
      </c>
      <c r="B42" s="154" t="s">
        <v>31</v>
      </c>
      <c r="C42" s="153"/>
      <c r="D42" s="152"/>
      <c r="E42" s="253"/>
      <c r="F42" s="151">
        <f>SUM(F35:F41)</f>
        <v>0</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row>
    <row r="43" spans="1:43" ht="15" thickBot="1" x14ac:dyDescent="0.3">
      <c r="A43" s="181"/>
      <c r="B43" s="119"/>
      <c r="C43" s="143"/>
      <c r="D43" s="118"/>
      <c r="E43" s="247"/>
      <c r="F43" s="178"/>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row>
    <row r="44" spans="1:43" ht="18" thickBot="1" x14ac:dyDescent="0.3">
      <c r="A44" s="188" t="s">
        <v>18</v>
      </c>
      <c r="B44" s="189" t="s">
        <v>28</v>
      </c>
      <c r="C44" s="172"/>
      <c r="D44" s="173"/>
      <c r="E44" s="244"/>
      <c r="F44" s="175">
        <f>F42+F32+F18</f>
        <v>0</v>
      </c>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row>
    <row r="45" spans="1:43" ht="15" thickBot="1" x14ac:dyDescent="0.3">
      <c r="A45" s="181"/>
      <c r="B45" s="119"/>
      <c r="C45" s="143"/>
      <c r="D45" s="118"/>
      <c r="E45" s="247"/>
      <c r="F45" s="178"/>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row>
    <row r="46" spans="1:43" ht="18" thickBot="1" x14ac:dyDescent="0.3">
      <c r="A46" s="188" t="s">
        <v>55</v>
      </c>
      <c r="B46" s="189" t="s">
        <v>29</v>
      </c>
      <c r="C46" s="172"/>
      <c r="D46" s="173"/>
      <c r="E46" s="244"/>
      <c r="F46" s="175"/>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row>
    <row r="47" spans="1:43" ht="15" thickBot="1" x14ac:dyDescent="0.3">
      <c r="A47" s="181"/>
      <c r="B47" s="119"/>
      <c r="C47" s="143"/>
      <c r="D47" s="118"/>
      <c r="E47" s="247"/>
      <c r="F47" s="178"/>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row>
    <row r="48" spans="1:43" ht="15" thickBot="1" x14ac:dyDescent="0.3">
      <c r="A48" s="155" t="s">
        <v>55</v>
      </c>
      <c r="B48" s="154" t="s">
        <v>41</v>
      </c>
      <c r="C48" s="153"/>
      <c r="D48" s="152"/>
      <c r="E48" s="253"/>
      <c r="F48" s="151"/>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row>
    <row r="49" spans="1:43" x14ac:dyDescent="0.25">
      <c r="A49" s="181"/>
      <c r="B49" s="119"/>
      <c r="C49" s="143"/>
      <c r="D49" s="118"/>
      <c r="E49" s="247"/>
      <c r="F49" s="178"/>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row>
    <row r="50" spans="1:43" ht="28.5" x14ac:dyDescent="0.25">
      <c r="A50" s="181" t="s">
        <v>117</v>
      </c>
      <c r="B50" s="119" t="s">
        <v>138</v>
      </c>
      <c r="C50" s="143" t="s">
        <v>14</v>
      </c>
      <c r="D50" s="118">
        <v>10</v>
      </c>
      <c r="E50" s="247"/>
      <c r="F50" s="178">
        <f>E50*D50</f>
        <v>0</v>
      </c>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row>
    <row r="51" spans="1:43" x14ac:dyDescent="0.25">
      <c r="A51" s="181"/>
      <c r="B51" s="119"/>
      <c r="C51" s="143"/>
      <c r="D51" s="118"/>
      <c r="E51" s="247"/>
      <c r="F51" s="178"/>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row>
    <row r="52" spans="1:43" ht="42.75" x14ac:dyDescent="0.25">
      <c r="A52" s="181" t="s">
        <v>460</v>
      </c>
      <c r="B52" s="119" t="s">
        <v>139</v>
      </c>
      <c r="C52" s="143" t="s">
        <v>14</v>
      </c>
      <c r="D52" s="118">
        <v>691</v>
      </c>
      <c r="E52" s="247"/>
      <c r="F52" s="178">
        <f>E52*D52</f>
        <v>0</v>
      </c>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row>
    <row r="53" spans="1:43" x14ac:dyDescent="0.25">
      <c r="A53" s="181"/>
      <c r="B53" s="119"/>
      <c r="C53" s="143"/>
      <c r="D53" s="118"/>
      <c r="E53" s="247"/>
      <c r="F53" s="178"/>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row>
    <row r="54" spans="1:43" ht="42.75" x14ac:dyDescent="0.25">
      <c r="A54" s="181" t="s">
        <v>461</v>
      </c>
      <c r="B54" s="119" t="s">
        <v>458</v>
      </c>
      <c r="C54" s="143" t="s">
        <v>14</v>
      </c>
      <c r="D54" s="118">
        <v>168</v>
      </c>
      <c r="E54" s="247"/>
      <c r="F54" s="178">
        <f>E54*D54</f>
        <v>0</v>
      </c>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row>
    <row r="55" spans="1:43" x14ac:dyDescent="0.25">
      <c r="A55" s="181"/>
      <c r="B55" s="119"/>
      <c r="C55" s="143"/>
      <c r="D55" s="118"/>
      <c r="E55" s="247"/>
      <c r="F55" s="178"/>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row>
    <row r="56" spans="1:43" ht="28.5" x14ac:dyDescent="0.25">
      <c r="A56" s="181" t="s">
        <v>462</v>
      </c>
      <c r="B56" s="119" t="s">
        <v>141</v>
      </c>
      <c r="C56" s="143" t="s">
        <v>14</v>
      </c>
      <c r="D56" s="118">
        <v>20</v>
      </c>
      <c r="E56" s="247"/>
      <c r="F56" s="178">
        <f>E56*D56</f>
        <v>0</v>
      </c>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row>
    <row r="57" spans="1:43" x14ac:dyDescent="0.25">
      <c r="A57" s="181"/>
      <c r="B57" s="119"/>
      <c r="C57" s="143"/>
      <c r="D57" s="118"/>
      <c r="E57" s="247"/>
      <c r="F57" s="178"/>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row>
    <row r="58" spans="1:43" x14ac:dyDescent="0.25">
      <c r="A58" s="181" t="s">
        <v>378</v>
      </c>
      <c r="B58" s="119" t="s">
        <v>142</v>
      </c>
      <c r="C58" s="143" t="s">
        <v>72</v>
      </c>
      <c r="D58" s="118">
        <v>30</v>
      </c>
      <c r="E58" s="247"/>
      <c r="F58" s="178">
        <f>E58*D58</f>
        <v>0</v>
      </c>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row>
    <row r="59" spans="1:43" x14ac:dyDescent="0.25">
      <c r="A59" s="181"/>
      <c r="B59" s="119"/>
      <c r="C59" s="143"/>
      <c r="D59" s="118"/>
      <c r="E59" s="247"/>
      <c r="F59" s="178"/>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row>
    <row r="60" spans="1:43" ht="42.75" x14ac:dyDescent="0.25">
      <c r="A60" s="181" t="s">
        <v>379</v>
      </c>
      <c r="B60" s="119" t="s">
        <v>143</v>
      </c>
      <c r="C60" s="143" t="s">
        <v>13</v>
      </c>
      <c r="D60" s="118">
        <v>520.69500000000005</v>
      </c>
      <c r="E60" s="247"/>
      <c r="F60" s="178">
        <f>E60*D60</f>
        <v>0</v>
      </c>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row>
    <row r="61" spans="1:43" x14ac:dyDescent="0.25">
      <c r="A61" s="181"/>
      <c r="B61" s="119"/>
      <c r="C61" s="143"/>
      <c r="D61" s="118"/>
      <c r="E61" s="247"/>
      <c r="F61" s="178"/>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row>
    <row r="62" spans="1:43" x14ac:dyDescent="0.25">
      <c r="A62" s="181" t="s">
        <v>463</v>
      </c>
      <c r="B62" s="119" t="s">
        <v>144</v>
      </c>
      <c r="C62" s="143" t="s">
        <v>13</v>
      </c>
      <c r="D62" s="118">
        <v>240</v>
      </c>
      <c r="E62" s="247"/>
      <c r="F62" s="178">
        <f>E62*D62</f>
        <v>0</v>
      </c>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row>
    <row r="63" spans="1:43" x14ac:dyDescent="0.25">
      <c r="A63" s="181"/>
      <c r="B63" s="119"/>
      <c r="C63" s="143"/>
      <c r="D63" s="118"/>
      <c r="E63" s="247"/>
      <c r="F63" s="178"/>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row>
    <row r="64" spans="1:43" ht="57" x14ac:dyDescent="0.25">
      <c r="A64" s="181" t="s">
        <v>464</v>
      </c>
      <c r="B64" s="119" t="s">
        <v>145</v>
      </c>
      <c r="C64" s="143" t="s">
        <v>14</v>
      </c>
      <c r="D64" s="118">
        <v>26</v>
      </c>
      <c r="E64" s="247"/>
      <c r="F64" s="178">
        <f>E64*D64</f>
        <v>0</v>
      </c>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row>
    <row r="65" spans="1:43" x14ac:dyDescent="0.25">
      <c r="A65" s="181"/>
      <c r="B65" s="119"/>
      <c r="C65" s="143"/>
      <c r="D65" s="118"/>
      <c r="E65" s="247"/>
      <c r="F65" s="178"/>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row>
    <row r="66" spans="1:43" ht="42.75" x14ac:dyDescent="0.25">
      <c r="A66" s="181" t="s">
        <v>465</v>
      </c>
      <c r="B66" s="119" t="s">
        <v>146</v>
      </c>
      <c r="C66" s="143" t="s">
        <v>14</v>
      </c>
      <c r="D66" s="118">
        <v>209</v>
      </c>
      <c r="E66" s="247"/>
      <c r="F66" s="178">
        <f>E66*D66</f>
        <v>0</v>
      </c>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row>
    <row r="67" spans="1:43" x14ac:dyDescent="0.25">
      <c r="A67" s="181"/>
      <c r="B67" s="119"/>
      <c r="C67" s="143"/>
      <c r="D67" s="118"/>
      <c r="E67" s="247"/>
      <c r="F67" s="178"/>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row>
    <row r="68" spans="1:43" ht="42.75" x14ac:dyDescent="0.25">
      <c r="A68" s="181" t="s">
        <v>466</v>
      </c>
      <c r="B68" s="119" t="s">
        <v>147</v>
      </c>
      <c r="C68" s="143" t="s">
        <v>14</v>
      </c>
      <c r="D68" s="118">
        <v>691</v>
      </c>
      <c r="E68" s="247"/>
      <c r="F68" s="178">
        <f>E68*D68</f>
        <v>0</v>
      </c>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row>
    <row r="69" spans="1:43" x14ac:dyDescent="0.25">
      <c r="A69" s="181"/>
      <c r="B69" s="119"/>
      <c r="C69" s="143"/>
      <c r="D69" s="118"/>
      <c r="E69" s="247"/>
      <c r="F69" s="178"/>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row>
    <row r="70" spans="1:43" ht="42.75" x14ac:dyDescent="0.25">
      <c r="A70" s="181" t="s">
        <v>467</v>
      </c>
      <c r="B70" s="119" t="s">
        <v>148</v>
      </c>
      <c r="C70" s="143" t="s">
        <v>14</v>
      </c>
      <c r="D70" s="118">
        <v>10</v>
      </c>
      <c r="E70" s="247"/>
      <c r="F70" s="178">
        <f>E70*D70</f>
        <v>0</v>
      </c>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row>
    <row r="71" spans="1:43" x14ac:dyDescent="0.25">
      <c r="A71" s="181"/>
      <c r="B71" s="119"/>
      <c r="C71" s="143"/>
      <c r="D71" s="118"/>
      <c r="E71" s="247"/>
      <c r="F71" s="178"/>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row>
    <row r="72" spans="1:43" ht="42.75" x14ac:dyDescent="0.25">
      <c r="A72" s="181" t="s">
        <v>468</v>
      </c>
      <c r="B72" s="119" t="s">
        <v>149</v>
      </c>
      <c r="C72" s="143" t="s">
        <v>13</v>
      </c>
      <c r="D72" s="118">
        <v>20</v>
      </c>
      <c r="E72" s="247"/>
      <c r="F72" s="178">
        <f>E72*D72</f>
        <v>0</v>
      </c>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row>
    <row r="73" spans="1:43" x14ac:dyDescent="0.25">
      <c r="A73" s="181"/>
      <c r="B73" s="119"/>
      <c r="C73" s="143"/>
      <c r="D73" s="118"/>
      <c r="E73" s="247"/>
      <c r="F73" s="178"/>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row>
    <row r="74" spans="1:43" x14ac:dyDescent="0.25">
      <c r="A74" s="181" t="s">
        <v>469</v>
      </c>
      <c r="B74" s="119" t="s">
        <v>150</v>
      </c>
      <c r="C74" s="143" t="s">
        <v>13</v>
      </c>
      <c r="D74" s="118">
        <v>30</v>
      </c>
      <c r="E74" s="247"/>
      <c r="F74" s="178">
        <f>E74*D74</f>
        <v>0</v>
      </c>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row>
    <row r="75" spans="1:43" ht="15" thickBot="1" x14ac:dyDescent="0.3">
      <c r="A75" s="181"/>
      <c r="B75" s="119"/>
      <c r="C75" s="143"/>
      <c r="D75" s="118"/>
      <c r="E75" s="247"/>
      <c r="F75" s="178"/>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row>
    <row r="76" spans="1:43" ht="15" thickBot="1" x14ac:dyDescent="0.3">
      <c r="A76" s="155" t="s">
        <v>55</v>
      </c>
      <c r="B76" s="154" t="s">
        <v>151</v>
      </c>
      <c r="C76" s="153"/>
      <c r="D76" s="152"/>
      <c r="E76" s="253"/>
      <c r="F76" s="151">
        <f>SUM(F50:F75)</f>
        <v>0</v>
      </c>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row>
    <row r="77" spans="1:43" x14ac:dyDescent="0.25">
      <c r="A77" s="181"/>
      <c r="B77" s="119"/>
      <c r="C77" s="143"/>
      <c r="D77" s="118"/>
      <c r="E77" s="247"/>
      <c r="F77" s="178"/>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row>
    <row r="78" spans="1:43" ht="28.5" x14ac:dyDescent="0.25">
      <c r="A78" s="181"/>
      <c r="B78" s="119" t="s">
        <v>125</v>
      </c>
      <c r="C78" s="142">
        <v>0.05</v>
      </c>
      <c r="D78" s="118"/>
      <c r="E78" s="247"/>
      <c r="F78" s="178">
        <f>F76*C78</f>
        <v>0</v>
      </c>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row>
    <row r="79" spans="1:43" ht="15" thickBot="1" x14ac:dyDescent="0.3">
      <c r="A79" s="181"/>
      <c r="B79" s="119"/>
      <c r="C79" s="143"/>
      <c r="D79" s="118"/>
      <c r="E79" s="247"/>
      <c r="F79" s="178"/>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row>
    <row r="80" spans="1:43" ht="18" thickBot="1" x14ac:dyDescent="0.3">
      <c r="A80" s="188" t="s">
        <v>55</v>
      </c>
      <c r="B80" s="189" t="s">
        <v>29</v>
      </c>
      <c r="C80" s="172"/>
      <c r="D80" s="173"/>
      <c r="E80" s="244"/>
      <c r="F80" s="175">
        <f>F78+F76</f>
        <v>0</v>
      </c>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row>
    <row r="81" spans="1:43" ht="15" thickBot="1" x14ac:dyDescent="0.3">
      <c r="A81" s="181"/>
      <c r="B81" s="119"/>
      <c r="C81" s="143"/>
      <c r="D81" s="118"/>
      <c r="E81" s="247"/>
      <c r="F81" s="178"/>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row>
    <row r="82" spans="1:43" ht="18" thickBot="1" x14ac:dyDescent="0.3">
      <c r="A82" s="188" t="s">
        <v>56</v>
      </c>
      <c r="B82" s="189" t="s">
        <v>33</v>
      </c>
      <c r="C82" s="172"/>
      <c r="D82" s="173"/>
      <c r="E82" s="244"/>
      <c r="F82" s="175"/>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row>
    <row r="83" spans="1:43" ht="15" thickBot="1" x14ac:dyDescent="0.3">
      <c r="A83" s="181"/>
      <c r="B83" s="119"/>
      <c r="C83" s="143"/>
      <c r="D83" s="118"/>
      <c r="E83" s="247"/>
      <c r="F83" s="178"/>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row>
    <row r="84" spans="1:43" ht="15" thickBot="1" x14ac:dyDescent="0.3">
      <c r="A84" s="155" t="s">
        <v>35</v>
      </c>
      <c r="B84" s="154" t="s">
        <v>152</v>
      </c>
      <c r="C84" s="153"/>
      <c r="D84" s="152"/>
      <c r="E84" s="253"/>
      <c r="F84" s="151"/>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row>
    <row r="85" spans="1:43" x14ac:dyDescent="0.25">
      <c r="A85" s="181"/>
      <c r="B85" s="119"/>
      <c r="C85" s="143"/>
      <c r="D85" s="118"/>
      <c r="E85" s="247"/>
      <c r="F85" s="178"/>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row>
    <row r="86" spans="1:43" x14ac:dyDescent="0.25">
      <c r="A86" s="181" t="s">
        <v>117</v>
      </c>
      <c r="B86" s="119" t="s">
        <v>153</v>
      </c>
      <c r="C86" s="143" t="s">
        <v>13</v>
      </c>
      <c r="D86" s="118">
        <v>31</v>
      </c>
      <c r="E86" s="247"/>
      <c r="F86" s="178">
        <f>E86*D86</f>
        <v>0</v>
      </c>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row>
    <row r="87" spans="1:43" x14ac:dyDescent="0.25">
      <c r="A87" s="181"/>
      <c r="B87" s="119"/>
      <c r="C87" s="143"/>
      <c r="D87" s="118"/>
      <c r="E87" s="247"/>
      <c r="F87" s="178"/>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row>
    <row r="88" spans="1:43" x14ac:dyDescent="0.25">
      <c r="A88" s="181" t="s">
        <v>460</v>
      </c>
      <c r="B88" s="119" t="s">
        <v>154</v>
      </c>
      <c r="C88" s="143" t="s">
        <v>15</v>
      </c>
      <c r="D88" s="118">
        <v>62</v>
      </c>
      <c r="E88" s="247"/>
      <c r="F88" s="178">
        <f>E88*D88</f>
        <v>0</v>
      </c>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row>
    <row r="89" spans="1:43" x14ac:dyDescent="0.25">
      <c r="A89" s="181"/>
      <c r="B89" s="119"/>
      <c r="C89" s="143"/>
      <c r="D89" s="118"/>
      <c r="E89" s="247"/>
      <c r="F89" s="178"/>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row>
    <row r="90" spans="1:43" ht="85.5" x14ac:dyDescent="0.25">
      <c r="A90" s="181" t="s">
        <v>461</v>
      </c>
      <c r="B90" s="119" t="s">
        <v>155</v>
      </c>
      <c r="C90" s="143" t="s">
        <v>14</v>
      </c>
      <c r="D90" s="118">
        <v>24</v>
      </c>
      <c r="E90" s="247"/>
      <c r="F90" s="178">
        <f>E90*D90</f>
        <v>0</v>
      </c>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row>
    <row r="91" spans="1:43" x14ac:dyDescent="0.25">
      <c r="A91" s="181"/>
      <c r="B91" s="119"/>
      <c r="C91" s="143"/>
      <c r="D91" s="118"/>
      <c r="E91" s="247"/>
      <c r="F91" s="178"/>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row>
    <row r="92" spans="1:43" ht="85.5" x14ac:dyDescent="0.25">
      <c r="A92" s="181" t="s">
        <v>462</v>
      </c>
      <c r="B92" s="119" t="s">
        <v>156</v>
      </c>
      <c r="C92" s="143" t="s">
        <v>14</v>
      </c>
      <c r="D92" s="118">
        <v>15</v>
      </c>
      <c r="E92" s="247"/>
      <c r="F92" s="178">
        <f>E92*D92</f>
        <v>0</v>
      </c>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row>
    <row r="93" spans="1:43" x14ac:dyDescent="0.25">
      <c r="A93" s="181"/>
      <c r="B93" s="119"/>
      <c r="C93" s="143"/>
      <c r="D93" s="118"/>
      <c r="E93" s="247"/>
      <c r="F93" s="178"/>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row>
    <row r="94" spans="1:43" ht="71.25" x14ac:dyDescent="0.25">
      <c r="A94" s="181" t="s">
        <v>378</v>
      </c>
      <c r="B94" s="119" t="s">
        <v>157</v>
      </c>
      <c r="C94" s="143" t="s">
        <v>14</v>
      </c>
      <c r="D94" s="118">
        <v>57</v>
      </c>
      <c r="E94" s="247"/>
      <c r="F94" s="178">
        <f>E94*D94</f>
        <v>0</v>
      </c>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c r="AQ94" s="54"/>
    </row>
    <row r="95" spans="1:43" x14ac:dyDescent="0.25">
      <c r="A95" s="181"/>
      <c r="B95" s="119"/>
      <c r="C95" s="143"/>
      <c r="D95" s="118"/>
      <c r="E95" s="247"/>
      <c r="F95" s="178"/>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c r="AQ95" s="54"/>
    </row>
    <row r="96" spans="1:43" ht="71.25" x14ac:dyDescent="0.25">
      <c r="A96" s="181" t="s">
        <v>379</v>
      </c>
      <c r="B96" s="119" t="s">
        <v>158</v>
      </c>
      <c r="C96" s="143" t="s">
        <v>14</v>
      </c>
      <c r="D96" s="118">
        <v>29</v>
      </c>
      <c r="E96" s="247"/>
      <c r="F96" s="178">
        <f>E96*D96</f>
        <v>0</v>
      </c>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row>
    <row r="97" spans="1:43" x14ac:dyDescent="0.25">
      <c r="A97" s="181"/>
      <c r="B97" s="119"/>
      <c r="C97" s="143"/>
      <c r="D97" s="118"/>
      <c r="E97" s="247"/>
      <c r="F97" s="178"/>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row>
    <row r="98" spans="1:43" ht="42.75" x14ac:dyDescent="0.25">
      <c r="A98" s="181" t="s">
        <v>463</v>
      </c>
      <c r="B98" s="119" t="s">
        <v>159</v>
      </c>
      <c r="C98" s="143" t="s">
        <v>13</v>
      </c>
      <c r="D98" s="118">
        <v>94</v>
      </c>
      <c r="E98" s="247"/>
      <c r="F98" s="178">
        <f>E98*D98</f>
        <v>0</v>
      </c>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row>
    <row r="99" spans="1:43" x14ac:dyDescent="0.25">
      <c r="A99" s="181"/>
      <c r="B99" s="119"/>
      <c r="C99" s="143"/>
      <c r="D99" s="118"/>
      <c r="E99" s="247"/>
      <c r="F99" s="178"/>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row>
    <row r="100" spans="1:43" ht="42.75" x14ac:dyDescent="0.25">
      <c r="A100" s="181" t="s">
        <v>464</v>
      </c>
      <c r="B100" s="119" t="s">
        <v>160</v>
      </c>
      <c r="C100" s="143" t="s">
        <v>13</v>
      </c>
      <c r="D100" s="118">
        <v>94</v>
      </c>
      <c r="E100" s="247"/>
      <c r="F100" s="178">
        <f>E100*D100</f>
        <v>0</v>
      </c>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row>
    <row r="101" spans="1:43" x14ac:dyDescent="0.25">
      <c r="A101" s="181"/>
      <c r="B101" s="119"/>
      <c r="C101" s="143"/>
      <c r="D101" s="118"/>
      <c r="E101" s="247"/>
      <c r="F101" s="178"/>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row>
    <row r="102" spans="1:43" ht="42.75" x14ac:dyDescent="0.25">
      <c r="A102" s="181" t="s">
        <v>465</v>
      </c>
      <c r="B102" s="119" t="s">
        <v>161</v>
      </c>
      <c r="C102" s="143" t="s">
        <v>13</v>
      </c>
      <c r="D102" s="118">
        <v>44</v>
      </c>
      <c r="E102" s="247"/>
      <c r="F102" s="178">
        <f>E102*D102</f>
        <v>0</v>
      </c>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c r="AM102" s="54"/>
      <c r="AN102" s="54"/>
      <c r="AO102" s="54"/>
      <c r="AP102" s="54"/>
      <c r="AQ102" s="54"/>
    </row>
    <row r="103" spans="1:43" s="166" customFormat="1" x14ac:dyDescent="0.25">
      <c r="A103" s="181"/>
      <c r="B103" s="119"/>
      <c r="C103" s="143"/>
      <c r="D103" s="118"/>
      <c r="E103" s="247"/>
      <c r="F103" s="178"/>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row>
    <row r="104" spans="1:43" s="166" customFormat="1" ht="28.5" x14ac:dyDescent="0.25">
      <c r="A104" s="181"/>
      <c r="B104" s="119" t="s">
        <v>125</v>
      </c>
      <c r="C104" s="142">
        <v>0.05</v>
      </c>
      <c r="D104" s="118"/>
      <c r="E104" s="247"/>
      <c r="F104" s="178">
        <f>SUM(F86:F103)*C104</f>
        <v>0</v>
      </c>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row>
    <row r="105" spans="1:43" ht="15" thickBot="1" x14ac:dyDescent="0.3">
      <c r="A105" s="181"/>
      <c r="B105" s="119"/>
      <c r="C105" s="143"/>
      <c r="D105" s="118"/>
      <c r="E105" s="247"/>
      <c r="F105" s="178"/>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row>
    <row r="106" spans="1:43" ht="15" thickBot="1" x14ac:dyDescent="0.3">
      <c r="A106" s="155" t="s">
        <v>35</v>
      </c>
      <c r="B106" s="154" t="s">
        <v>162</v>
      </c>
      <c r="C106" s="153"/>
      <c r="D106" s="152"/>
      <c r="E106" s="253"/>
      <c r="F106" s="151">
        <f>SUM(F85:F105)</f>
        <v>0</v>
      </c>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c r="AM106" s="54"/>
      <c r="AN106" s="54"/>
      <c r="AO106" s="54"/>
      <c r="AP106" s="54"/>
      <c r="AQ106" s="54"/>
    </row>
    <row r="107" spans="1:43" ht="15" thickBot="1" x14ac:dyDescent="0.3">
      <c r="A107" s="181"/>
      <c r="B107" s="119"/>
      <c r="C107" s="143"/>
      <c r="D107" s="118"/>
      <c r="E107" s="247"/>
      <c r="F107" s="178"/>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c r="AH107" s="54"/>
      <c r="AI107" s="54"/>
      <c r="AJ107" s="54"/>
      <c r="AK107" s="54"/>
      <c r="AL107" s="54"/>
      <c r="AM107" s="54"/>
      <c r="AN107" s="54"/>
      <c r="AO107" s="54"/>
      <c r="AP107" s="54"/>
      <c r="AQ107" s="54"/>
    </row>
    <row r="108" spans="1:43" ht="15" thickBot="1" x14ac:dyDescent="0.3">
      <c r="A108" s="155" t="s">
        <v>46</v>
      </c>
      <c r="B108" s="154" t="s">
        <v>163</v>
      </c>
      <c r="C108" s="153"/>
      <c r="D108" s="152"/>
      <c r="E108" s="253"/>
      <c r="F108" s="151"/>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c r="AG108" s="54"/>
      <c r="AH108" s="54"/>
      <c r="AI108" s="54"/>
      <c r="AJ108" s="54"/>
      <c r="AK108" s="54"/>
      <c r="AL108" s="54"/>
      <c r="AM108" s="54"/>
      <c r="AN108" s="54"/>
      <c r="AO108" s="54"/>
      <c r="AP108" s="54"/>
      <c r="AQ108" s="54"/>
    </row>
    <row r="109" spans="1:43" x14ac:dyDescent="0.25">
      <c r="A109" s="181"/>
      <c r="B109" s="119"/>
      <c r="C109" s="143"/>
      <c r="D109" s="118"/>
      <c r="E109" s="247"/>
      <c r="F109" s="178"/>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c r="AI109" s="54"/>
      <c r="AJ109" s="54"/>
      <c r="AK109" s="54"/>
      <c r="AL109" s="54"/>
      <c r="AM109" s="54"/>
      <c r="AN109" s="54"/>
      <c r="AO109" s="54"/>
      <c r="AP109" s="54"/>
      <c r="AQ109" s="54"/>
    </row>
    <row r="110" spans="1:43" ht="28.5" x14ac:dyDescent="0.25">
      <c r="A110" s="181" t="s">
        <v>117</v>
      </c>
      <c r="B110" s="119" t="s">
        <v>164</v>
      </c>
      <c r="C110" s="143" t="s">
        <v>15</v>
      </c>
      <c r="D110" s="118">
        <v>10</v>
      </c>
      <c r="E110" s="247"/>
      <c r="F110" s="178">
        <f>E110*D110</f>
        <v>0</v>
      </c>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c r="AG110" s="54"/>
      <c r="AH110" s="54"/>
      <c r="AI110" s="54"/>
      <c r="AJ110" s="54"/>
      <c r="AK110" s="54"/>
      <c r="AL110" s="54"/>
      <c r="AM110" s="54"/>
      <c r="AN110" s="54"/>
      <c r="AO110" s="54"/>
      <c r="AP110" s="54"/>
      <c r="AQ110" s="54"/>
    </row>
    <row r="111" spans="1:43" x14ac:dyDescent="0.25">
      <c r="A111" s="181"/>
      <c r="B111" s="119"/>
      <c r="C111" s="143"/>
      <c r="D111" s="118"/>
      <c r="E111" s="247"/>
      <c r="F111" s="178"/>
    </row>
    <row r="112" spans="1:43" x14ac:dyDescent="0.25">
      <c r="A112" s="181" t="s">
        <v>460</v>
      </c>
      <c r="B112" s="119" t="s">
        <v>165</v>
      </c>
      <c r="C112" s="143" t="s">
        <v>15</v>
      </c>
      <c r="D112" s="118">
        <v>30</v>
      </c>
      <c r="E112" s="247"/>
      <c r="F112" s="178">
        <f>E112*D112</f>
        <v>0</v>
      </c>
    </row>
    <row r="113" spans="1:6" s="166" customFormat="1" x14ac:dyDescent="0.25">
      <c r="A113" s="181"/>
      <c r="B113" s="119"/>
      <c r="C113" s="143"/>
      <c r="D113" s="118"/>
      <c r="E113" s="247"/>
      <c r="F113" s="178"/>
    </row>
    <row r="114" spans="1:6" s="166" customFormat="1" ht="28.5" x14ac:dyDescent="0.25">
      <c r="A114" s="181"/>
      <c r="B114" s="119" t="s">
        <v>125</v>
      </c>
      <c r="C114" s="142">
        <v>0.05</v>
      </c>
      <c r="D114" s="118"/>
      <c r="E114" s="247"/>
      <c r="F114" s="178">
        <f>SUM(F110:F113)*C114</f>
        <v>0</v>
      </c>
    </row>
    <row r="115" spans="1:6" ht="15" thickBot="1" x14ac:dyDescent="0.3">
      <c r="A115" s="181"/>
      <c r="B115" s="119"/>
      <c r="C115" s="143"/>
      <c r="D115" s="118"/>
      <c r="E115" s="247"/>
      <c r="F115" s="178"/>
    </row>
    <row r="116" spans="1:6" ht="15" thickBot="1" x14ac:dyDescent="0.3">
      <c r="A116" s="155" t="s">
        <v>46</v>
      </c>
      <c r="B116" s="154" t="s">
        <v>166</v>
      </c>
      <c r="C116" s="153"/>
      <c r="D116" s="152"/>
      <c r="E116" s="253"/>
      <c r="F116" s="151">
        <f>SUM(F110:F115)</f>
        <v>0</v>
      </c>
    </row>
    <row r="117" spans="1:6" ht="15" thickBot="1" x14ac:dyDescent="0.3">
      <c r="A117" s="181"/>
      <c r="B117" s="119"/>
      <c r="C117" s="143"/>
      <c r="D117" s="118"/>
      <c r="E117" s="247"/>
      <c r="F117" s="178"/>
    </row>
    <row r="118" spans="1:6" ht="18" thickBot="1" x14ac:dyDescent="0.3">
      <c r="A118" s="188" t="s">
        <v>56</v>
      </c>
      <c r="B118" s="189" t="s">
        <v>33</v>
      </c>
      <c r="C118" s="172"/>
      <c r="D118" s="173"/>
      <c r="E118" s="244"/>
      <c r="F118" s="175">
        <f>F116+F106</f>
        <v>0</v>
      </c>
    </row>
    <row r="119" spans="1:6" ht="15" thickBot="1" x14ac:dyDescent="0.3">
      <c r="A119" s="181"/>
      <c r="B119" s="119"/>
      <c r="C119" s="143"/>
      <c r="D119" s="118"/>
      <c r="E119" s="247"/>
      <c r="F119" s="178"/>
    </row>
    <row r="120" spans="1:6" ht="18" thickBot="1" x14ac:dyDescent="0.3">
      <c r="A120" s="188" t="s">
        <v>57</v>
      </c>
      <c r="B120" s="189" t="s">
        <v>167</v>
      </c>
      <c r="C120" s="172"/>
      <c r="D120" s="173"/>
      <c r="E120" s="244"/>
      <c r="F120" s="175"/>
    </row>
    <row r="121" spans="1:6" ht="15" thickBot="1" x14ac:dyDescent="0.3">
      <c r="A121" s="181"/>
      <c r="B121" s="119"/>
      <c r="C121" s="143"/>
      <c r="D121" s="118"/>
      <c r="E121" s="247"/>
      <c r="F121" s="178"/>
    </row>
    <row r="122" spans="1:6" ht="15" thickBot="1" x14ac:dyDescent="0.3">
      <c r="A122" s="155" t="s">
        <v>36</v>
      </c>
      <c r="B122" s="154" t="s">
        <v>168</v>
      </c>
      <c r="C122" s="153"/>
      <c r="D122" s="152"/>
      <c r="E122" s="253"/>
      <c r="F122" s="151"/>
    </row>
    <row r="123" spans="1:6" x14ac:dyDescent="0.25">
      <c r="A123" s="181"/>
      <c r="B123" s="119"/>
      <c r="C123" s="143"/>
      <c r="D123" s="118"/>
      <c r="E123" s="247"/>
      <c r="F123" s="178"/>
    </row>
    <row r="124" spans="1:6" ht="114" x14ac:dyDescent="0.25">
      <c r="A124" s="181" t="s">
        <v>117</v>
      </c>
      <c r="B124" s="119" t="s">
        <v>188</v>
      </c>
      <c r="C124" s="143" t="s">
        <v>15</v>
      </c>
      <c r="D124" s="118">
        <v>171</v>
      </c>
      <c r="E124" s="247"/>
      <c r="F124" s="178">
        <f>E124*D124</f>
        <v>0</v>
      </c>
    </row>
    <row r="125" spans="1:6" x14ac:dyDescent="0.25">
      <c r="A125" s="181"/>
      <c r="B125" s="119"/>
      <c r="C125" s="143"/>
      <c r="D125" s="118"/>
      <c r="E125" s="247"/>
      <c r="F125" s="178"/>
    </row>
    <row r="126" spans="1:6" ht="57" x14ac:dyDescent="0.25">
      <c r="A126" s="181" t="s">
        <v>460</v>
      </c>
      <c r="B126" s="119" t="s">
        <v>170</v>
      </c>
      <c r="C126" s="143" t="s">
        <v>12</v>
      </c>
      <c r="D126" s="118">
        <v>1</v>
      </c>
      <c r="E126" s="247"/>
      <c r="F126" s="178">
        <f>E126*D126</f>
        <v>0</v>
      </c>
    </row>
    <row r="127" spans="1:6" x14ac:dyDescent="0.25">
      <c r="A127" s="181"/>
      <c r="B127" s="119"/>
      <c r="C127" s="143"/>
      <c r="D127" s="118"/>
      <c r="E127" s="247"/>
      <c r="F127" s="178"/>
    </row>
    <row r="128" spans="1:6" ht="57" x14ac:dyDescent="0.25">
      <c r="A128" s="181" t="s">
        <v>461</v>
      </c>
      <c r="B128" s="119" t="s">
        <v>171</v>
      </c>
      <c r="C128" s="143" t="s">
        <v>12</v>
      </c>
      <c r="D128" s="118">
        <v>4</v>
      </c>
      <c r="E128" s="247"/>
      <c r="F128" s="178">
        <f>E128*D128</f>
        <v>0</v>
      </c>
    </row>
    <row r="129" spans="1:6" x14ac:dyDescent="0.25">
      <c r="A129" s="181"/>
      <c r="B129" s="119"/>
      <c r="C129" s="143"/>
      <c r="D129" s="118"/>
      <c r="E129" s="247"/>
      <c r="F129" s="178"/>
    </row>
    <row r="130" spans="1:6" ht="28.5" x14ac:dyDescent="0.25">
      <c r="A130" s="181" t="s">
        <v>462</v>
      </c>
      <c r="B130" s="119" t="s">
        <v>189</v>
      </c>
      <c r="C130" s="143" t="s">
        <v>12</v>
      </c>
      <c r="D130" s="118">
        <v>1</v>
      </c>
      <c r="E130" s="247"/>
      <c r="F130" s="178">
        <f>E130*D130</f>
        <v>0</v>
      </c>
    </row>
    <row r="131" spans="1:6" x14ac:dyDescent="0.25">
      <c r="A131" s="181"/>
      <c r="B131" s="119"/>
      <c r="C131" s="143"/>
      <c r="D131" s="118"/>
      <c r="E131" s="247"/>
      <c r="F131" s="178"/>
    </row>
    <row r="132" spans="1:6" ht="85.5" x14ac:dyDescent="0.25">
      <c r="A132" s="181" t="s">
        <v>378</v>
      </c>
      <c r="B132" s="119" t="s">
        <v>173</v>
      </c>
      <c r="C132" s="143" t="s">
        <v>12</v>
      </c>
      <c r="D132" s="118">
        <v>5</v>
      </c>
      <c r="E132" s="247"/>
      <c r="F132" s="178">
        <f>E132*D132</f>
        <v>0</v>
      </c>
    </row>
    <row r="133" spans="1:6" x14ac:dyDescent="0.25">
      <c r="A133" s="181"/>
      <c r="B133" s="119"/>
      <c r="C133" s="143"/>
      <c r="D133" s="118"/>
      <c r="E133" s="247"/>
      <c r="F133" s="178"/>
    </row>
    <row r="134" spans="1:6" ht="114" x14ac:dyDescent="0.25">
      <c r="A134" s="181" t="s">
        <v>379</v>
      </c>
      <c r="B134" s="119" t="s">
        <v>190</v>
      </c>
      <c r="C134" s="143" t="s">
        <v>12</v>
      </c>
      <c r="D134" s="118">
        <v>1</v>
      </c>
      <c r="E134" s="247"/>
      <c r="F134" s="178">
        <f>E134*D134</f>
        <v>0</v>
      </c>
    </row>
    <row r="135" spans="1:6" s="166" customFormat="1" x14ac:dyDescent="0.25">
      <c r="A135" s="181"/>
      <c r="B135" s="119"/>
      <c r="C135" s="143"/>
      <c r="D135" s="118"/>
      <c r="E135" s="247"/>
      <c r="F135" s="178"/>
    </row>
    <row r="136" spans="1:6" s="166" customFormat="1" ht="28.5" x14ac:dyDescent="0.25">
      <c r="A136" s="181"/>
      <c r="B136" s="119" t="s">
        <v>125</v>
      </c>
      <c r="C136" s="142">
        <v>0.05</v>
      </c>
      <c r="D136" s="118"/>
      <c r="E136" s="247"/>
      <c r="F136" s="178">
        <f>SUM(F124:F135)*C136</f>
        <v>0</v>
      </c>
    </row>
    <row r="137" spans="1:6" ht="15" thickBot="1" x14ac:dyDescent="0.3">
      <c r="A137" s="181"/>
      <c r="B137" s="119"/>
      <c r="C137" s="143"/>
      <c r="D137" s="118"/>
      <c r="E137" s="247"/>
      <c r="F137" s="178"/>
    </row>
    <row r="138" spans="1:6" ht="15" thickBot="1" x14ac:dyDescent="0.3">
      <c r="A138" s="155" t="s">
        <v>36</v>
      </c>
      <c r="B138" s="154" t="s">
        <v>176</v>
      </c>
      <c r="C138" s="153"/>
      <c r="D138" s="152"/>
      <c r="E138" s="253"/>
      <c r="F138" s="151">
        <f>SUM(F123:F137)</f>
        <v>0</v>
      </c>
    </row>
    <row r="139" spans="1:6" ht="15" thickBot="1" x14ac:dyDescent="0.3">
      <c r="A139" s="181"/>
      <c r="B139" s="119"/>
      <c r="C139" s="143"/>
      <c r="D139" s="118"/>
      <c r="E139" s="247"/>
      <c r="F139" s="178"/>
    </row>
    <row r="140" spans="1:6" ht="15" thickBot="1" x14ac:dyDescent="0.3">
      <c r="A140" s="155" t="s">
        <v>66</v>
      </c>
      <c r="B140" s="154" t="s">
        <v>177</v>
      </c>
      <c r="C140" s="153"/>
      <c r="D140" s="152"/>
      <c r="E140" s="253"/>
      <c r="F140" s="151"/>
    </row>
    <row r="141" spans="1:6" x14ac:dyDescent="0.25">
      <c r="A141" s="181"/>
      <c r="B141" s="119"/>
      <c r="C141" s="143"/>
      <c r="D141" s="118"/>
      <c r="E141" s="247"/>
      <c r="F141" s="178"/>
    </row>
    <row r="142" spans="1:6" x14ac:dyDescent="0.25">
      <c r="A142" s="181" t="s">
        <v>117</v>
      </c>
      <c r="B142" s="119" t="s">
        <v>178</v>
      </c>
      <c r="C142" s="143" t="s">
        <v>12</v>
      </c>
      <c r="D142" s="118">
        <v>1</v>
      </c>
      <c r="E142" s="247"/>
      <c r="F142" s="178">
        <f>E142*D142</f>
        <v>0</v>
      </c>
    </row>
    <row r="143" spans="1:6" x14ac:dyDescent="0.25">
      <c r="A143" s="181"/>
      <c r="B143" s="119"/>
      <c r="C143" s="143"/>
      <c r="D143" s="118"/>
      <c r="E143" s="247"/>
      <c r="F143" s="178"/>
    </row>
    <row r="144" spans="1:6" x14ac:dyDescent="0.25">
      <c r="A144" s="181" t="s">
        <v>460</v>
      </c>
      <c r="B144" s="119" t="s">
        <v>191</v>
      </c>
      <c r="C144" s="143" t="s">
        <v>12</v>
      </c>
      <c r="D144" s="118">
        <v>2</v>
      </c>
      <c r="E144" s="247"/>
      <c r="F144" s="178">
        <f>E144*D144</f>
        <v>0</v>
      </c>
    </row>
    <row r="145" spans="1:6" x14ac:dyDescent="0.25">
      <c r="A145" s="181"/>
      <c r="B145" s="119"/>
      <c r="C145" s="143"/>
      <c r="D145" s="118"/>
      <c r="E145" s="247"/>
      <c r="F145" s="178"/>
    </row>
    <row r="146" spans="1:6" x14ac:dyDescent="0.25">
      <c r="A146" s="181" t="s">
        <v>461</v>
      </c>
      <c r="B146" s="119" t="s">
        <v>192</v>
      </c>
      <c r="C146" s="143" t="s">
        <v>12</v>
      </c>
      <c r="D146" s="118">
        <v>6</v>
      </c>
      <c r="E146" s="247"/>
      <c r="F146" s="178">
        <f>E146*D146</f>
        <v>0</v>
      </c>
    </row>
    <row r="147" spans="1:6" s="166" customFormat="1" x14ac:dyDescent="0.25">
      <c r="A147" s="181"/>
      <c r="B147" s="119"/>
      <c r="C147" s="143"/>
      <c r="D147" s="118"/>
      <c r="E147" s="247"/>
      <c r="F147" s="178"/>
    </row>
    <row r="148" spans="1:6" s="166" customFormat="1" x14ac:dyDescent="0.25">
      <c r="A148" s="181" t="s">
        <v>462</v>
      </c>
      <c r="B148" s="119" t="s">
        <v>182</v>
      </c>
      <c r="C148" s="143" t="s">
        <v>15</v>
      </c>
      <c r="D148" s="118">
        <v>171</v>
      </c>
      <c r="E148" s="247"/>
      <c r="F148" s="178">
        <f t="shared" ref="F148" si="0">E148*D148</f>
        <v>0</v>
      </c>
    </row>
    <row r="149" spans="1:6" s="166" customFormat="1" x14ac:dyDescent="0.25">
      <c r="A149" s="181"/>
      <c r="B149" s="119"/>
      <c r="C149" s="143"/>
      <c r="D149" s="118"/>
      <c r="E149" s="247"/>
      <c r="F149" s="178"/>
    </row>
    <row r="150" spans="1:6" s="166" customFormat="1" ht="28.5" x14ac:dyDescent="0.25">
      <c r="A150" s="181" t="s">
        <v>378</v>
      </c>
      <c r="B150" s="119" t="s">
        <v>183</v>
      </c>
      <c r="C150" s="143" t="s">
        <v>15</v>
      </c>
      <c r="D150" s="118">
        <v>171</v>
      </c>
      <c r="E150" s="247"/>
      <c r="F150" s="178">
        <f t="shared" ref="F150" si="1">E150*D150</f>
        <v>0</v>
      </c>
    </row>
    <row r="151" spans="1:6" s="166" customFormat="1" x14ac:dyDescent="0.25">
      <c r="A151" s="181"/>
      <c r="B151" s="119"/>
      <c r="C151" s="143"/>
      <c r="D151" s="118"/>
      <c r="E151" s="247"/>
      <c r="F151" s="178"/>
    </row>
    <row r="152" spans="1:6" s="166" customFormat="1" ht="42.75" x14ac:dyDescent="0.25">
      <c r="A152" s="181" t="s">
        <v>379</v>
      </c>
      <c r="B152" s="119" t="s">
        <v>184</v>
      </c>
      <c r="C152" s="143" t="s">
        <v>15</v>
      </c>
      <c r="D152" s="118">
        <v>171</v>
      </c>
      <c r="E152" s="247"/>
      <c r="F152" s="178">
        <f t="shared" ref="F152" si="2">E152*D152</f>
        <v>0</v>
      </c>
    </row>
    <row r="153" spans="1:6" s="166" customFormat="1" x14ac:dyDescent="0.25">
      <c r="A153" s="181"/>
      <c r="B153" s="119"/>
      <c r="C153" s="143"/>
      <c r="D153" s="118"/>
      <c r="E153" s="247"/>
      <c r="F153" s="178"/>
    </row>
    <row r="154" spans="1:6" s="166" customFormat="1" ht="28.5" x14ac:dyDescent="0.25">
      <c r="A154" s="181" t="s">
        <v>463</v>
      </c>
      <c r="B154" s="119" t="s">
        <v>125</v>
      </c>
      <c r="C154" s="142">
        <v>0.05</v>
      </c>
      <c r="D154" s="118"/>
      <c r="E154" s="247"/>
      <c r="F154" s="178">
        <f>SUM(F142:F153)*C154</f>
        <v>0</v>
      </c>
    </row>
    <row r="155" spans="1:6" s="166" customFormat="1" ht="15" thickBot="1" x14ac:dyDescent="0.3">
      <c r="A155" s="181"/>
      <c r="B155" s="119"/>
      <c r="C155" s="143"/>
      <c r="D155" s="118"/>
      <c r="E155" s="247"/>
      <c r="F155" s="178"/>
    </row>
    <row r="156" spans="1:6" s="166" customFormat="1" ht="15" thickBot="1" x14ac:dyDescent="0.3">
      <c r="A156" s="155" t="s">
        <v>66</v>
      </c>
      <c r="B156" s="154" t="s">
        <v>177</v>
      </c>
      <c r="C156" s="153"/>
      <c r="D156" s="152"/>
      <c r="E156" s="253"/>
      <c r="F156" s="151">
        <f>SUM(F141:F155)</f>
        <v>0</v>
      </c>
    </row>
    <row r="157" spans="1:6" s="166" customFormat="1" ht="15" thickBot="1" x14ac:dyDescent="0.3">
      <c r="A157" s="181"/>
      <c r="B157" s="119"/>
      <c r="C157" s="143"/>
      <c r="D157" s="118"/>
      <c r="E157" s="247"/>
      <c r="F157" s="178"/>
    </row>
    <row r="158" spans="1:6" ht="18" thickBot="1" x14ac:dyDescent="0.3">
      <c r="A158" s="188" t="s">
        <v>57</v>
      </c>
      <c r="B158" s="189" t="s">
        <v>167</v>
      </c>
      <c r="C158" s="172"/>
      <c r="D158" s="173"/>
      <c r="E158" s="244"/>
      <c r="F158" s="175">
        <f>F156+F138</f>
        <v>0</v>
      </c>
    </row>
  </sheetData>
  <autoFilter ref="A11:F158"/>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230"/>
  <sheetViews>
    <sheetView zoomScale="130" zoomScaleNormal="130" zoomScaleSheetLayoutView="115" workbookViewId="0">
      <selection activeCell="G14" sqref="G14"/>
    </sheetView>
  </sheetViews>
  <sheetFormatPr defaultColWidth="10.28515625" defaultRowHeight="14.25" x14ac:dyDescent="0.25"/>
  <cols>
    <col min="1" max="1" width="10.42578125" style="131" bestFit="1" customWidth="1"/>
    <col min="2" max="2" width="75.5703125" style="132" customWidth="1"/>
    <col min="3" max="3" width="6.42578125" style="128" bestFit="1" customWidth="1"/>
    <col min="4" max="4" width="9.42578125" style="129" bestFit="1" customWidth="1"/>
    <col min="5" max="5" width="11" style="130" bestFit="1" customWidth="1"/>
    <col min="6" max="6" width="13.7109375" style="133" bestFit="1"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121</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83" customFormat="1" ht="15" thickBot="1" x14ac:dyDescent="0.3">
      <c r="A7" s="77"/>
      <c r="B7" s="78"/>
      <c r="C7" s="79"/>
      <c r="D7" s="80"/>
      <c r="E7" s="81"/>
      <c r="F7" s="82"/>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row>
    <row r="8" spans="1:43" s="90" customFormat="1" ht="18" thickBot="1" x14ac:dyDescent="0.3">
      <c r="A8" s="188" t="s">
        <v>59</v>
      </c>
      <c r="B8" s="189" t="s">
        <v>205</v>
      </c>
      <c r="C8" s="172"/>
      <c r="D8" s="173"/>
      <c r="E8" s="174"/>
      <c r="F8" s="175"/>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row>
    <row r="9" spans="1:43" s="90" customFormat="1" x14ac:dyDescent="0.25">
      <c r="A9" s="84"/>
      <c r="B9" s="85"/>
      <c r="C9" s="91"/>
      <c r="D9" s="92"/>
      <c r="E9" s="241"/>
      <c r="F9" s="93"/>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row>
    <row r="10" spans="1:43" ht="28.5" x14ac:dyDescent="0.25">
      <c r="A10" s="94"/>
      <c r="B10" s="95" t="s">
        <v>206</v>
      </c>
      <c r="C10" s="96"/>
      <c r="D10" s="97"/>
      <c r="E10" s="242"/>
      <c r="F10" s="89"/>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x14ac:dyDescent="0.25">
      <c r="A11" s="98"/>
      <c r="B11" s="99"/>
      <c r="C11" s="100"/>
      <c r="D11" s="97"/>
      <c r="E11" s="243"/>
      <c r="F11" s="101"/>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row>
    <row r="12" spans="1:43" ht="42.75" x14ac:dyDescent="0.25">
      <c r="A12" s="98" t="s">
        <v>117</v>
      </c>
      <c r="B12" s="99" t="s">
        <v>207</v>
      </c>
      <c r="C12" s="100" t="s">
        <v>15</v>
      </c>
      <c r="D12" s="184">
        <v>163</v>
      </c>
      <c r="E12" s="243"/>
      <c r="F12" s="89">
        <f>E12*D12</f>
        <v>0</v>
      </c>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row>
    <row r="13" spans="1:43" x14ac:dyDescent="0.25">
      <c r="A13" s="98"/>
      <c r="B13" s="99"/>
      <c r="C13" s="100"/>
      <c r="D13" s="184"/>
      <c r="E13" s="243"/>
      <c r="F13" s="178"/>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row>
    <row r="14" spans="1:43" ht="42.75" x14ac:dyDescent="0.25">
      <c r="A14" s="98" t="s">
        <v>460</v>
      </c>
      <c r="B14" s="99" t="s">
        <v>208</v>
      </c>
      <c r="C14" s="100" t="s">
        <v>12</v>
      </c>
      <c r="D14" s="184">
        <v>2</v>
      </c>
      <c r="E14" s="243"/>
      <c r="F14" s="178">
        <f>E14*D14</f>
        <v>0</v>
      </c>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row>
    <row r="15" spans="1:43" x14ac:dyDescent="0.25">
      <c r="A15" s="98"/>
      <c r="B15" s="99"/>
      <c r="C15" s="100"/>
      <c r="D15" s="184"/>
      <c r="E15" s="243"/>
      <c r="F15" s="178"/>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row>
    <row r="16" spans="1:43" ht="28.5" x14ac:dyDescent="0.25">
      <c r="A16" s="98" t="s">
        <v>461</v>
      </c>
      <c r="B16" s="99" t="s">
        <v>209</v>
      </c>
      <c r="C16" s="100" t="s">
        <v>12</v>
      </c>
      <c r="D16" s="184">
        <v>13</v>
      </c>
      <c r="E16" s="243"/>
      <c r="F16" s="178">
        <f>E16*D16</f>
        <v>0</v>
      </c>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row>
    <row r="17" spans="1:43" x14ac:dyDescent="0.25">
      <c r="A17" s="98"/>
      <c r="B17" s="99"/>
      <c r="C17" s="100"/>
      <c r="D17" s="184"/>
      <c r="E17" s="243"/>
      <c r="F17" s="178"/>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row>
    <row r="18" spans="1:43" ht="42.75" x14ac:dyDescent="0.25">
      <c r="A18" s="98" t="s">
        <v>462</v>
      </c>
      <c r="B18" s="99" t="s">
        <v>210</v>
      </c>
      <c r="C18" s="235">
        <v>0.1</v>
      </c>
      <c r="D18" s="184"/>
      <c r="E18" s="243"/>
      <c r="F18" s="178">
        <f>SUM(F12:F16)*C18</f>
        <v>0</v>
      </c>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ht="15" thickBot="1" x14ac:dyDescent="0.3">
      <c r="A19" s="98"/>
      <c r="B19" s="99"/>
      <c r="C19" s="100"/>
      <c r="D19" s="184"/>
      <c r="E19" s="243"/>
      <c r="F19" s="178"/>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ht="18" thickBot="1" x14ac:dyDescent="0.3">
      <c r="A20" s="188" t="s">
        <v>59</v>
      </c>
      <c r="B20" s="189" t="s">
        <v>211</v>
      </c>
      <c r="C20" s="172"/>
      <c r="D20" s="173"/>
      <c r="E20" s="244"/>
      <c r="F20" s="175">
        <f>SUM(F12:F19)</f>
        <v>0</v>
      </c>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ht="15" thickBot="1" x14ac:dyDescent="0.3">
      <c r="A21" s="98"/>
      <c r="B21" s="99"/>
      <c r="C21" s="100"/>
      <c r="D21" s="184"/>
      <c r="E21" s="243"/>
      <c r="F21" s="178"/>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s="120" customFormat="1" ht="18" thickBot="1" x14ac:dyDescent="0.3">
      <c r="A22" s="188" t="s">
        <v>60</v>
      </c>
      <c r="B22" s="189" t="s">
        <v>212</v>
      </c>
      <c r="C22" s="172"/>
      <c r="D22" s="173"/>
      <c r="E22" s="244"/>
      <c r="F22" s="175"/>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s="120" customFormat="1" x14ac:dyDescent="0.25">
      <c r="A23" s="98"/>
      <c r="B23" s="99"/>
      <c r="C23" s="100"/>
      <c r="D23" s="184"/>
      <c r="E23" s="243"/>
      <c r="F23" s="178"/>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s="120" customFormat="1" ht="128.25" x14ac:dyDescent="0.25">
      <c r="A24" s="98"/>
      <c r="B24" s="99" t="s">
        <v>213</v>
      </c>
      <c r="C24" s="100"/>
      <c r="D24" s="184"/>
      <c r="E24" s="243"/>
      <c r="F24" s="178"/>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row>
    <row r="25" spans="1:43" s="120" customFormat="1" x14ac:dyDescent="0.25">
      <c r="A25" s="98"/>
      <c r="B25" s="99" t="s">
        <v>214</v>
      </c>
      <c r="C25" s="100"/>
      <c r="D25" s="184"/>
      <c r="E25" s="243"/>
      <c r="F25" s="178"/>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row>
    <row r="26" spans="1:43" s="120" customFormat="1" x14ac:dyDescent="0.25">
      <c r="A26" s="98"/>
      <c r="B26" s="99" t="s">
        <v>215</v>
      </c>
      <c r="C26" s="100"/>
      <c r="D26" s="184"/>
      <c r="E26" s="243"/>
      <c r="F26" s="178"/>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row>
    <row r="27" spans="1:43" s="120" customFormat="1" x14ac:dyDescent="0.25">
      <c r="A27" s="98"/>
      <c r="B27" s="99"/>
      <c r="C27" s="100"/>
      <c r="D27" s="184"/>
      <c r="E27" s="243"/>
      <c r="F27" s="178"/>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row>
    <row r="28" spans="1:43" s="120" customFormat="1" ht="28.5" x14ac:dyDescent="0.25">
      <c r="A28" s="98" t="s">
        <v>117</v>
      </c>
      <c r="B28" s="99" t="s">
        <v>216</v>
      </c>
      <c r="C28" s="100" t="s">
        <v>14</v>
      </c>
      <c r="D28" s="184">
        <v>95</v>
      </c>
      <c r="E28" s="243"/>
      <c r="F28" s="178">
        <f>E28*D28</f>
        <v>0</v>
      </c>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row>
    <row r="29" spans="1:43" s="120" customFormat="1" x14ac:dyDescent="0.25">
      <c r="A29" s="98"/>
      <c r="B29" s="99"/>
      <c r="C29" s="100"/>
      <c r="D29" s="184"/>
      <c r="E29" s="243"/>
      <c r="F29" s="178"/>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row>
    <row r="30" spans="1:43" ht="28.5" x14ac:dyDescent="0.25">
      <c r="A30" s="98">
        <f>A28+1</f>
        <v>2</v>
      </c>
      <c r="B30" s="99" t="s">
        <v>217</v>
      </c>
      <c r="C30" s="100" t="s">
        <v>14</v>
      </c>
      <c r="D30" s="184">
        <v>177</v>
      </c>
      <c r="E30" s="243"/>
      <c r="F30" s="178">
        <f>E30*D30</f>
        <v>0</v>
      </c>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row>
    <row r="31" spans="1:43" s="120" customFormat="1" x14ac:dyDescent="0.25">
      <c r="A31" s="98"/>
      <c r="B31" s="99"/>
      <c r="C31" s="100"/>
      <c r="D31" s="184"/>
      <c r="E31" s="243"/>
      <c r="F31" s="178"/>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row>
    <row r="32" spans="1:43" ht="28.5" x14ac:dyDescent="0.25">
      <c r="A32" s="98">
        <f>A30+1</f>
        <v>3</v>
      </c>
      <c r="B32" s="99" t="s">
        <v>218</v>
      </c>
      <c r="C32" s="100" t="s">
        <v>14</v>
      </c>
      <c r="D32" s="184">
        <v>47</v>
      </c>
      <c r="E32" s="243"/>
      <c r="F32" s="178">
        <f>E32*D32</f>
        <v>0</v>
      </c>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row>
    <row r="33" spans="1:43" s="120" customFormat="1" x14ac:dyDescent="0.25">
      <c r="A33" s="98"/>
      <c r="B33" s="99"/>
      <c r="C33" s="100"/>
      <c r="D33" s="184"/>
      <c r="E33" s="243"/>
      <c r="F33" s="178"/>
      <c r="G33" s="54"/>
      <c r="H33" s="121"/>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row>
    <row r="34" spans="1:43" ht="28.5" x14ac:dyDescent="0.25">
      <c r="A34" s="98">
        <f>A32+1</f>
        <v>4</v>
      </c>
      <c r="B34" s="99" t="s">
        <v>219</v>
      </c>
      <c r="C34" s="100" t="s">
        <v>14</v>
      </c>
      <c r="D34" s="184">
        <v>12</v>
      </c>
      <c r="E34" s="243"/>
      <c r="F34" s="178">
        <f>E34*D34</f>
        <v>0</v>
      </c>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row>
    <row r="35" spans="1:43" s="120" customFormat="1" x14ac:dyDescent="0.25">
      <c r="A35" s="98"/>
      <c r="B35" s="99"/>
      <c r="C35" s="100"/>
      <c r="D35" s="184"/>
      <c r="E35" s="243"/>
      <c r="F35" s="178"/>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row>
    <row r="36" spans="1:43" s="120" customFormat="1" ht="42.75" x14ac:dyDescent="0.25">
      <c r="A36" s="98">
        <f>A34+1</f>
        <v>5</v>
      </c>
      <c r="B36" s="99" t="s">
        <v>220</v>
      </c>
      <c r="C36" s="100" t="s">
        <v>14</v>
      </c>
      <c r="D36" s="184">
        <v>95</v>
      </c>
      <c r="E36" s="243"/>
      <c r="F36" s="178">
        <f>E36*D36</f>
        <v>0</v>
      </c>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row>
    <row r="37" spans="1:43" s="120" customFormat="1" x14ac:dyDescent="0.25">
      <c r="A37" s="98"/>
      <c r="B37" s="99"/>
      <c r="C37" s="100"/>
      <c r="D37" s="184"/>
      <c r="E37" s="243"/>
      <c r="F37" s="178"/>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row>
    <row r="38" spans="1:43" s="120" customFormat="1" ht="28.5" x14ac:dyDescent="0.25">
      <c r="A38" s="98">
        <f>A36+1</f>
        <v>6</v>
      </c>
      <c r="B38" s="99" t="s">
        <v>221</v>
      </c>
      <c r="C38" s="100" t="s">
        <v>14</v>
      </c>
      <c r="D38" s="184">
        <v>118</v>
      </c>
      <c r="E38" s="243"/>
      <c r="F38" s="178">
        <f>E38*D38</f>
        <v>0</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row>
    <row r="39" spans="1:43" s="120" customFormat="1" x14ac:dyDescent="0.25">
      <c r="A39" s="98"/>
      <c r="B39" s="99"/>
      <c r="C39" s="100"/>
      <c r="D39" s="184"/>
      <c r="E39" s="243"/>
      <c r="F39" s="178"/>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row>
    <row r="40" spans="1:43" ht="42.75" x14ac:dyDescent="0.25">
      <c r="A40" s="98">
        <f>A38+1</f>
        <v>7</v>
      </c>
      <c r="B40" s="99" t="s">
        <v>222</v>
      </c>
      <c r="C40" s="100" t="s">
        <v>14</v>
      </c>
      <c r="D40" s="184">
        <v>118</v>
      </c>
      <c r="E40" s="243"/>
      <c r="F40" s="178">
        <f>E40*D40</f>
        <v>0</v>
      </c>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row>
    <row r="41" spans="1:43" s="120" customFormat="1" x14ac:dyDescent="0.25">
      <c r="A41" s="98"/>
      <c r="B41" s="99"/>
      <c r="C41" s="100"/>
      <c r="D41" s="184"/>
      <c r="E41" s="243"/>
      <c r="F41" s="178"/>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row>
    <row r="42" spans="1:43" x14ac:dyDescent="0.25">
      <c r="A42" s="98">
        <f>A40+1</f>
        <v>8</v>
      </c>
      <c r="B42" s="99" t="s">
        <v>223</v>
      </c>
      <c r="C42" s="100" t="s">
        <v>14</v>
      </c>
      <c r="D42" s="184">
        <v>118</v>
      </c>
      <c r="E42" s="243"/>
      <c r="F42" s="178">
        <f>E42*D42</f>
        <v>0</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row>
    <row r="43" spans="1:43" s="120" customFormat="1" x14ac:dyDescent="0.25">
      <c r="A43" s="98"/>
      <c r="B43" s="99"/>
      <c r="C43" s="100"/>
      <c r="D43" s="184"/>
      <c r="E43" s="243"/>
      <c r="F43" s="178"/>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row>
    <row r="44" spans="1:43" s="120" customFormat="1" x14ac:dyDescent="0.25">
      <c r="A44" s="98">
        <f>A42+1</f>
        <v>9</v>
      </c>
      <c r="B44" s="99" t="s">
        <v>224</v>
      </c>
      <c r="C44" s="100" t="s">
        <v>13</v>
      </c>
      <c r="D44" s="184">
        <v>131</v>
      </c>
      <c r="E44" s="243"/>
      <c r="F44" s="178">
        <f>E44*D44</f>
        <v>0</v>
      </c>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row>
    <row r="45" spans="1:43" s="120" customFormat="1" x14ac:dyDescent="0.25">
      <c r="A45" s="98"/>
      <c r="B45" s="99"/>
      <c r="C45" s="100"/>
      <c r="D45" s="184"/>
      <c r="E45" s="243"/>
      <c r="F45" s="178"/>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row>
    <row r="46" spans="1:43" s="120" customFormat="1" ht="57" x14ac:dyDescent="0.25">
      <c r="A46" s="98">
        <f>A44+1</f>
        <v>10</v>
      </c>
      <c r="B46" s="99" t="s">
        <v>225</v>
      </c>
      <c r="C46" s="100" t="s">
        <v>14</v>
      </c>
      <c r="D46" s="184">
        <v>14</v>
      </c>
      <c r="E46" s="243"/>
      <c r="F46" s="178">
        <f>E46*D46</f>
        <v>0</v>
      </c>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row>
    <row r="47" spans="1:43" s="120" customFormat="1" x14ac:dyDescent="0.25">
      <c r="A47" s="98"/>
      <c r="B47" s="99"/>
      <c r="C47" s="100"/>
      <c r="D47" s="184"/>
      <c r="E47" s="243"/>
      <c r="F47" s="178"/>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row>
    <row r="48" spans="1:43" ht="71.25" x14ac:dyDescent="0.25">
      <c r="A48" s="98">
        <f>A46+1</f>
        <v>11</v>
      </c>
      <c r="B48" s="99" t="s">
        <v>226</v>
      </c>
      <c r="C48" s="100" t="s">
        <v>14</v>
      </c>
      <c r="D48" s="184">
        <v>49</v>
      </c>
      <c r="E48" s="243"/>
      <c r="F48" s="178">
        <f>E48*D48</f>
        <v>0</v>
      </c>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row>
    <row r="49" spans="1:43" s="120" customFormat="1" x14ac:dyDescent="0.25">
      <c r="A49" s="98"/>
      <c r="B49" s="99"/>
      <c r="C49" s="100"/>
      <c r="D49" s="184"/>
      <c r="E49" s="243"/>
      <c r="F49" s="178"/>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row>
    <row r="50" spans="1:43" s="120" customFormat="1" ht="28.5" x14ac:dyDescent="0.25">
      <c r="A50" s="98">
        <f>A48+1</f>
        <v>12</v>
      </c>
      <c r="B50" s="99" t="s">
        <v>227</v>
      </c>
      <c r="C50" s="100" t="s">
        <v>14</v>
      </c>
      <c r="D50" s="184">
        <v>118</v>
      </c>
      <c r="E50" s="243"/>
      <c r="F50" s="178">
        <f>E50*D50</f>
        <v>0</v>
      </c>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row>
    <row r="51" spans="1:43" s="120" customFormat="1" x14ac:dyDescent="0.25">
      <c r="A51" s="98"/>
      <c r="B51" s="99"/>
      <c r="C51" s="100"/>
      <c r="D51" s="184"/>
      <c r="E51" s="243"/>
      <c r="F51" s="178"/>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row>
    <row r="52" spans="1:43" s="120" customFormat="1" ht="28.5" x14ac:dyDescent="0.25">
      <c r="A52" s="98">
        <f>A50+1</f>
        <v>13</v>
      </c>
      <c r="B52" s="99" t="s">
        <v>228</v>
      </c>
      <c r="C52" s="100" t="s">
        <v>14</v>
      </c>
      <c r="D52" s="184">
        <v>47</v>
      </c>
      <c r="E52" s="243"/>
      <c r="F52" s="178">
        <f>E52*D52</f>
        <v>0</v>
      </c>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row>
    <row r="53" spans="1:43" s="120" customFormat="1" x14ac:dyDescent="0.25">
      <c r="A53" s="98"/>
      <c r="B53" s="99"/>
      <c r="C53" s="100"/>
      <c r="D53" s="184"/>
      <c r="E53" s="243"/>
      <c r="F53" s="178"/>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row>
    <row r="54" spans="1:43" s="120" customFormat="1" ht="28.5" x14ac:dyDescent="0.25">
      <c r="A54" s="98">
        <f>A52+1</f>
        <v>14</v>
      </c>
      <c r="B54" s="99" t="s">
        <v>229</v>
      </c>
      <c r="C54" s="100" t="s">
        <v>14</v>
      </c>
      <c r="D54" s="184">
        <v>95</v>
      </c>
      <c r="E54" s="243"/>
      <c r="F54" s="178">
        <f>E54*D54</f>
        <v>0</v>
      </c>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row>
    <row r="55" spans="1:43" s="120" customFormat="1" x14ac:dyDescent="0.25">
      <c r="A55" s="98"/>
      <c r="B55" s="99"/>
      <c r="C55" s="100"/>
      <c r="D55" s="184"/>
      <c r="E55" s="243"/>
      <c r="F55" s="178"/>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row>
    <row r="56" spans="1:43" s="120" customFormat="1" ht="28.5" x14ac:dyDescent="0.25">
      <c r="A56" s="98">
        <f>A54+1</f>
        <v>15</v>
      </c>
      <c r="B56" s="99" t="s">
        <v>230</v>
      </c>
      <c r="C56" s="100" t="s">
        <v>12</v>
      </c>
      <c r="D56" s="184">
        <v>20</v>
      </c>
      <c r="E56" s="243"/>
      <c r="F56" s="178">
        <f>E56*D56</f>
        <v>0</v>
      </c>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row>
    <row r="57" spans="1:43" s="120" customFormat="1" x14ac:dyDescent="0.25">
      <c r="A57" s="98"/>
      <c r="B57" s="99"/>
      <c r="C57" s="100"/>
      <c r="D57" s="184"/>
      <c r="E57" s="243"/>
      <c r="F57" s="178"/>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row>
    <row r="58" spans="1:43" s="120" customFormat="1" ht="42.75" x14ac:dyDescent="0.25">
      <c r="A58" s="98">
        <f>A56+1</f>
        <v>16</v>
      </c>
      <c r="B58" s="99" t="s">
        <v>231</v>
      </c>
      <c r="C58" s="100" t="s">
        <v>12</v>
      </c>
      <c r="D58" s="184">
        <v>16</v>
      </c>
      <c r="E58" s="243"/>
      <c r="F58" s="178">
        <f>E58*D58</f>
        <v>0</v>
      </c>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row>
    <row r="59" spans="1:43" x14ac:dyDescent="0.25">
      <c r="A59" s="98"/>
      <c r="B59" s="99"/>
      <c r="C59" s="100"/>
      <c r="D59" s="184"/>
      <c r="E59" s="243"/>
      <c r="F59" s="178"/>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row>
    <row r="60" spans="1:43" ht="42.75" x14ac:dyDescent="0.25">
      <c r="A60" s="98">
        <f>A58+1</f>
        <v>17</v>
      </c>
      <c r="B60" s="99" t="s">
        <v>232</v>
      </c>
      <c r="C60" s="100" t="s">
        <v>12</v>
      </c>
      <c r="D60" s="184">
        <v>8</v>
      </c>
      <c r="E60" s="243"/>
      <c r="F60" s="178">
        <f>E60*D60</f>
        <v>0</v>
      </c>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row>
    <row r="61" spans="1:43" x14ac:dyDescent="0.25">
      <c r="A61" s="98"/>
      <c r="B61" s="99"/>
      <c r="C61" s="100"/>
      <c r="D61" s="184"/>
      <c r="E61" s="243"/>
      <c r="F61" s="178"/>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row>
    <row r="62" spans="1:43" ht="42.75" x14ac:dyDescent="0.25">
      <c r="A62" s="98">
        <f>A60+1</f>
        <v>18</v>
      </c>
      <c r="B62" s="99" t="s">
        <v>233</v>
      </c>
      <c r="C62" s="100" t="s">
        <v>12</v>
      </c>
      <c r="D62" s="184">
        <v>3</v>
      </c>
      <c r="E62" s="243"/>
      <c r="F62" s="178">
        <f>E62*D62</f>
        <v>0</v>
      </c>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row>
    <row r="63" spans="1:43" x14ac:dyDescent="0.25">
      <c r="A63" s="98"/>
      <c r="B63" s="99"/>
      <c r="C63" s="100"/>
      <c r="D63" s="184"/>
      <c r="E63" s="243"/>
      <c r="F63" s="178"/>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row>
    <row r="64" spans="1:43" ht="28.5" x14ac:dyDescent="0.25">
      <c r="A64" s="98">
        <f>A62+1</f>
        <v>19</v>
      </c>
      <c r="B64" s="99" t="s">
        <v>234</v>
      </c>
      <c r="C64" s="100" t="s">
        <v>12</v>
      </c>
      <c r="D64" s="184">
        <v>2</v>
      </c>
      <c r="E64" s="243"/>
      <c r="F64" s="178">
        <f>E64*D64</f>
        <v>0</v>
      </c>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row>
    <row r="65" spans="1:43" x14ac:dyDescent="0.25">
      <c r="A65" s="98"/>
      <c r="B65" s="99"/>
      <c r="C65" s="100"/>
      <c r="D65" s="184"/>
      <c r="E65" s="243"/>
      <c r="F65" s="178"/>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row>
    <row r="66" spans="1:43" ht="28.5" x14ac:dyDescent="0.25">
      <c r="A66" s="98">
        <f>A64+1</f>
        <v>20</v>
      </c>
      <c r="B66" s="99" t="s">
        <v>235</v>
      </c>
      <c r="C66" s="100" t="s">
        <v>72</v>
      </c>
      <c r="D66" s="184">
        <v>30</v>
      </c>
      <c r="E66" s="243"/>
      <c r="F66" s="178">
        <f>E66*D66</f>
        <v>0</v>
      </c>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row>
    <row r="67" spans="1:43" x14ac:dyDescent="0.25">
      <c r="A67" s="98"/>
      <c r="B67" s="99"/>
      <c r="C67" s="100"/>
      <c r="D67" s="184"/>
      <c r="E67" s="243"/>
      <c r="F67" s="178"/>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row>
    <row r="68" spans="1:43" ht="42.75" x14ac:dyDescent="0.25">
      <c r="A68" s="98">
        <f>A66+1</f>
        <v>21</v>
      </c>
      <c r="B68" s="99" t="s">
        <v>236</v>
      </c>
      <c r="C68" s="235">
        <v>0.1</v>
      </c>
      <c r="D68" s="184"/>
      <c r="E68" s="243"/>
      <c r="F68" s="178">
        <f>SUM(F27:F67)*C68</f>
        <v>0</v>
      </c>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row>
    <row r="69" spans="1:43" ht="15" thickBot="1" x14ac:dyDescent="0.3">
      <c r="A69" s="98"/>
      <c r="B69" s="99"/>
      <c r="C69" s="100"/>
      <c r="D69" s="184"/>
      <c r="E69" s="243"/>
      <c r="F69" s="178"/>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row>
    <row r="70" spans="1:43" ht="18" thickBot="1" x14ac:dyDescent="0.3">
      <c r="A70" s="188"/>
      <c r="B70" s="189" t="s">
        <v>212</v>
      </c>
      <c r="C70" s="172"/>
      <c r="D70" s="173"/>
      <c r="E70" s="244"/>
      <c r="F70" s="175">
        <f>SUM(F27:F69)</f>
        <v>0</v>
      </c>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row>
    <row r="71" spans="1:43" ht="15" thickBot="1" x14ac:dyDescent="0.3">
      <c r="A71" s="98"/>
      <c r="B71" s="99"/>
      <c r="C71" s="100"/>
      <c r="D71" s="184"/>
      <c r="E71" s="243"/>
      <c r="F71" s="178"/>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row>
    <row r="72" spans="1:43" ht="18" thickBot="1" x14ac:dyDescent="0.3">
      <c r="A72" s="188" t="s">
        <v>316</v>
      </c>
      <c r="B72" s="189" t="s">
        <v>168</v>
      </c>
      <c r="C72" s="172"/>
      <c r="D72" s="173"/>
      <c r="E72" s="244"/>
      <c r="F72" s="175"/>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row>
    <row r="73" spans="1:43" x14ac:dyDescent="0.25">
      <c r="A73" s="98"/>
      <c r="B73" s="99"/>
      <c r="C73" s="100"/>
      <c r="D73" s="184"/>
      <c r="E73" s="243"/>
      <c r="F73" s="178"/>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row>
    <row r="74" spans="1:43" ht="28.5" x14ac:dyDescent="0.25">
      <c r="A74" s="98"/>
      <c r="B74" s="99" t="s">
        <v>237</v>
      </c>
      <c r="C74" s="100"/>
      <c r="D74" s="184"/>
      <c r="E74" s="243"/>
      <c r="F74" s="178"/>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row>
    <row r="75" spans="1:43" x14ac:dyDescent="0.25">
      <c r="A75" s="237">
        <v>1</v>
      </c>
      <c r="B75" s="99" t="s">
        <v>238</v>
      </c>
      <c r="C75" s="100" t="s">
        <v>12</v>
      </c>
      <c r="D75" s="184">
        <v>1</v>
      </c>
      <c r="E75" s="243"/>
      <c r="F75" s="178">
        <f t="shared" ref="F75:F76" si="0">E75*D75</f>
        <v>0</v>
      </c>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row>
    <row r="76" spans="1:43" x14ac:dyDescent="0.25">
      <c r="A76" s="237">
        <f>A75+1</f>
        <v>2</v>
      </c>
      <c r="B76" s="99" t="s">
        <v>239</v>
      </c>
      <c r="C76" s="100" t="s">
        <v>12</v>
      </c>
      <c r="D76" s="184">
        <v>1</v>
      </c>
      <c r="E76" s="243"/>
      <c r="F76" s="178">
        <f t="shared" si="0"/>
        <v>0</v>
      </c>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row>
    <row r="77" spans="1:43" x14ac:dyDescent="0.25">
      <c r="A77" s="184"/>
      <c r="B77" s="99"/>
      <c r="C77" s="100"/>
      <c r="D77" s="184"/>
      <c r="E77" s="243"/>
      <c r="F77" s="178"/>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row>
    <row r="78" spans="1:43" ht="28.5" x14ac:dyDescent="0.25">
      <c r="A78" s="237">
        <f>A76+1</f>
        <v>3</v>
      </c>
      <c r="B78" s="99" t="s">
        <v>240</v>
      </c>
      <c r="C78" s="100" t="s">
        <v>12</v>
      </c>
      <c r="D78" s="184">
        <v>1</v>
      </c>
      <c r="E78" s="243"/>
      <c r="F78" s="178">
        <f>E78*D78</f>
        <v>0</v>
      </c>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row>
    <row r="79" spans="1:43" x14ac:dyDescent="0.25">
      <c r="A79" s="184"/>
      <c r="B79" s="99"/>
      <c r="C79" s="100"/>
      <c r="D79" s="184"/>
      <c r="E79" s="243"/>
      <c r="F79" s="178"/>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row>
    <row r="80" spans="1:43" ht="28.5" x14ac:dyDescent="0.25">
      <c r="A80" s="237">
        <f>A78+1</f>
        <v>4</v>
      </c>
      <c r="B80" s="99" t="s">
        <v>241</v>
      </c>
      <c r="C80" s="100" t="s">
        <v>12</v>
      </c>
      <c r="D80" s="184">
        <v>1</v>
      </c>
      <c r="E80" s="243"/>
      <c r="F80" s="178">
        <f>E80*D80</f>
        <v>0</v>
      </c>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row>
    <row r="81" spans="1:43" x14ac:dyDescent="0.25">
      <c r="A81" s="184"/>
      <c r="B81" s="99"/>
      <c r="C81" s="100"/>
      <c r="D81" s="184"/>
      <c r="E81" s="243"/>
      <c r="F81" s="178"/>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row>
    <row r="82" spans="1:43" ht="42.75" x14ac:dyDescent="0.25">
      <c r="A82" s="237">
        <f>A80+1</f>
        <v>5</v>
      </c>
      <c r="B82" s="99" t="s">
        <v>242</v>
      </c>
      <c r="C82" s="100" t="s">
        <v>12</v>
      </c>
      <c r="D82" s="184">
        <v>2</v>
      </c>
      <c r="E82" s="243"/>
      <c r="F82" s="178">
        <f>E82*D82</f>
        <v>0</v>
      </c>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row>
    <row r="83" spans="1:43" x14ac:dyDescent="0.25">
      <c r="A83" s="184"/>
      <c r="B83" s="99"/>
      <c r="C83" s="100"/>
      <c r="D83" s="184"/>
      <c r="E83" s="243"/>
      <c r="F83" s="178"/>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row>
    <row r="84" spans="1:43" ht="28.5" x14ac:dyDescent="0.25">
      <c r="A84" s="237">
        <f>A82+1</f>
        <v>6</v>
      </c>
      <c r="B84" s="99" t="s">
        <v>243</v>
      </c>
      <c r="C84" s="100" t="s">
        <v>15</v>
      </c>
      <c r="D84" s="184">
        <v>3</v>
      </c>
      <c r="E84" s="243"/>
      <c r="F84" s="178">
        <f>E84*D84</f>
        <v>0</v>
      </c>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row>
    <row r="85" spans="1:43" x14ac:dyDescent="0.25">
      <c r="A85" s="184"/>
      <c r="B85" s="99"/>
      <c r="C85" s="100"/>
      <c r="D85" s="184"/>
      <c r="E85" s="243"/>
      <c r="F85" s="178"/>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row>
    <row r="86" spans="1:43" s="120" customFormat="1" ht="28.5" x14ac:dyDescent="0.25">
      <c r="A86" s="237">
        <f>A84+1</f>
        <v>7</v>
      </c>
      <c r="B86" s="99" t="s">
        <v>244</v>
      </c>
      <c r="C86" s="100" t="s">
        <v>15</v>
      </c>
      <c r="D86" s="184">
        <v>163</v>
      </c>
      <c r="E86" s="243"/>
      <c r="F86" s="178">
        <f>E86*D86</f>
        <v>0</v>
      </c>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row>
    <row r="87" spans="1:43" s="120" customFormat="1" x14ac:dyDescent="0.25">
      <c r="A87" s="184"/>
      <c r="B87" s="99"/>
      <c r="C87" s="100"/>
      <c r="D87" s="184"/>
      <c r="E87" s="243"/>
      <c r="F87" s="178"/>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row>
    <row r="88" spans="1:43" s="90" customFormat="1" ht="28.5" x14ac:dyDescent="0.25">
      <c r="A88" s="237">
        <f>A86+1</f>
        <v>8</v>
      </c>
      <c r="B88" s="99" t="s">
        <v>245</v>
      </c>
      <c r="C88" s="100" t="s">
        <v>12</v>
      </c>
      <c r="D88" s="184">
        <v>60</v>
      </c>
      <c r="E88" s="243"/>
      <c r="F88" s="178">
        <f>E88*D88</f>
        <v>0</v>
      </c>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row>
    <row r="89" spans="1:43" x14ac:dyDescent="0.25">
      <c r="A89" s="184"/>
      <c r="B89" s="99"/>
      <c r="C89" s="100"/>
      <c r="D89" s="184"/>
      <c r="E89" s="243"/>
      <c r="F89" s="178"/>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row>
    <row r="90" spans="1:43" ht="28.5" x14ac:dyDescent="0.25">
      <c r="A90" s="237">
        <f>A88+1</f>
        <v>9</v>
      </c>
      <c r="B90" s="99" t="s">
        <v>246</v>
      </c>
      <c r="C90" s="100" t="s">
        <v>12</v>
      </c>
      <c r="D90" s="184">
        <v>10</v>
      </c>
      <c r="E90" s="243"/>
      <c r="F90" s="178">
        <f>E90*D90</f>
        <v>0</v>
      </c>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row>
    <row r="91" spans="1:43" s="126" customFormat="1" ht="17.25" x14ac:dyDescent="0.25">
      <c r="A91" s="184"/>
      <c r="B91" s="99"/>
      <c r="C91" s="100"/>
      <c r="D91" s="184"/>
      <c r="E91" s="243"/>
      <c r="F91" s="178"/>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row>
    <row r="92" spans="1:43" s="49" customFormat="1" ht="28.5" x14ac:dyDescent="0.25">
      <c r="A92" s="237">
        <f>A90+1</f>
        <v>10</v>
      </c>
      <c r="B92" s="99" t="s">
        <v>247</v>
      </c>
      <c r="C92" s="100" t="s">
        <v>15</v>
      </c>
      <c r="D92" s="184">
        <v>3</v>
      </c>
      <c r="E92" s="243"/>
      <c r="F92" s="178">
        <f>E92*D92</f>
        <v>0</v>
      </c>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row>
    <row r="93" spans="1:43" s="90" customFormat="1" x14ac:dyDescent="0.25">
      <c r="A93" s="184"/>
      <c r="B93" s="99"/>
      <c r="C93" s="100"/>
      <c r="D93" s="184"/>
      <c r="E93" s="243"/>
      <c r="F93" s="178"/>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row>
    <row r="94" spans="1:43" x14ac:dyDescent="0.25">
      <c r="A94" s="237">
        <f>A92+1</f>
        <v>11</v>
      </c>
      <c r="B94" s="99" t="s">
        <v>248</v>
      </c>
      <c r="C94" s="100" t="s">
        <v>12</v>
      </c>
      <c r="D94" s="184">
        <v>2</v>
      </c>
      <c r="E94" s="243"/>
      <c r="F94" s="178">
        <f>E94*D94</f>
        <v>0</v>
      </c>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c r="AQ94" s="54"/>
    </row>
    <row r="95" spans="1:43" x14ac:dyDescent="0.25">
      <c r="A95" s="184"/>
      <c r="B95" s="99"/>
      <c r="C95" s="100"/>
      <c r="D95" s="184"/>
      <c r="E95" s="243"/>
      <c r="F95" s="178"/>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c r="AQ95" s="54"/>
    </row>
    <row r="96" spans="1:43" ht="28.5" x14ac:dyDescent="0.25">
      <c r="A96" s="237">
        <f>A94+1</f>
        <v>12</v>
      </c>
      <c r="B96" s="99" t="s">
        <v>249</v>
      </c>
      <c r="C96" s="100" t="s">
        <v>15</v>
      </c>
      <c r="D96" s="184">
        <v>163</v>
      </c>
      <c r="E96" s="243"/>
      <c r="F96" s="178">
        <f>E96*D96</f>
        <v>0</v>
      </c>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row>
    <row r="97" spans="1:43" s="120" customFormat="1" x14ac:dyDescent="0.25">
      <c r="A97" s="184"/>
      <c r="B97" s="99"/>
      <c r="C97" s="100"/>
      <c r="D97" s="184"/>
      <c r="E97" s="243"/>
      <c r="F97" s="178"/>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row>
    <row r="98" spans="1:43" s="120" customFormat="1" x14ac:dyDescent="0.25">
      <c r="A98" s="237">
        <f>A96+1</f>
        <v>13</v>
      </c>
      <c r="B98" s="99" t="s">
        <v>250</v>
      </c>
      <c r="C98" s="100" t="s">
        <v>12</v>
      </c>
      <c r="D98" s="184">
        <v>10</v>
      </c>
      <c r="E98" s="243"/>
      <c r="F98" s="178">
        <f>E98*D98</f>
        <v>0</v>
      </c>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row>
    <row r="99" spans="1:43" x14ac:dyDescent="0.25">
      <c r="A99" s="184"/>
      <c r="B99" s="99"/>
      <c r="C99" s="100"/>
      <c r="D99" s="184"/>
      <c r="E99" s="243"/>
      <c r="F99" s="178"/>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row>
    <row r="100" spans="1:43" x14ac:dyDescent="0.25">
      <c r="A100" s="237">
        <f>A98+1</f>
        <v>14</v>
      </c>
      <c r="B100" s="99" t="s">
        <v>251</v>
      </c>
      <c r="C100" s="100" t="s">
        <v>12</v>
      </c>
      <c r="D100" s="184">
        <v>8</v>
      </c>
      <c r="E100" s="243"/>
      <c r="F100" s="178">
        <f>E100*D100</f>
        <v>0</v>
      </c>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row>
    <row r="101" spans="1:43" x14ac:dyDescent="0.25">
      <c r="A101" s="184"/>
      <c r="B101" s="99"/>
      <c r="C101" s="100"/>
      <c r="D101" s="184"/>
      <c r="E101" s="243"/>
      <c r="F101" s="178"/>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row>
    <row r="102" spans="1:43" x14ac:dyDescent="0.25">
      <c r="A102" s="237">
        <f>A100+1</f>
        <v>15</v>
      </c>
      <c r="B102" s="99" t="s">
        <v>252</v>
      </c>
      <c r="C102" s="100" t="s">
        <v>12</v>
      </c>
      <c r="D102" s="184">
        <v>17</v>
      </c>
      <c r="E102" s="243"/>
      <c r="F102" s="178">
        <f>E102*D102</f>
        <v>0</v>
      </c>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c r="AM102" s="54"/>
      <c r="AN102" s="54"/>
      <c r="AO102" s="54"/>
      <c r="AP102" s="54"/>
      <c r="AQ102" s="54"/>
    </row>
    <row r="103" spans="1:43" s="120" customFormat="1" x14ac:dyDescent="0.25">
      <c r="A103" s="184"/>
      <c r="B103" s="99"/>
      <c r="C103" s="100"/>
      <c r="D103" s="184"/>
      <c r="E103" s="243"/>
      <c r="F103" s="178"/>
      <c r="G103" s="54"/>
      <c r="H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row>
    <row r="104" spans="1:43" x14ac:dyDescent="0.25">
      <c r="A104" s="237">
        <f>A102+1</f>
        <v>16</v>
      </c>
      <c r="B104" s="99" t="s">
        <v>253</v>
      </c>
      <c r="C104" s="100" t="s">
        <v>12</v>
      </c>
      <c r="D104" s="184">
        <v>2</v>
      </c>
      <c r="E104" s="243"/>
      <c r="F104" s="178">
        <f>E104*D104</f>
        <v>0</v>
      </c>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c r="AG104" s="54"/>
      <c r="AH104" s="54"/>
      <c r="AI104" s="54"/>
      <c r="AJ104" s="54"/>
      <c r="AK104" s="54"/>
      <c r="AL104" s="54"/>
      <c r="AM104" s="54"/>
      <c r="AN104" s="54"/>
      <c r="AO104" s="54"/>
      <c r="AP104" s="54"/>
      <c r="AQ104" s="54"/>
    </row>
    <row r="105" spans="1:43" x14ac:dyDescent="0.25">
      <c r="A105" s="184"/>
      <c r="B105" s="99"/>
      <c r="C105" s="100"/>
      <c r="D105" s="184"/>
      <c r="E105" s="243"/>
      <c r="F105" s="178"/>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row>
    <row r="106" spans="1:43" x14ac:dyDescent="0.25">
      <c r="A106" s="237">
        <f>A104+1</f>
        <v>17</v>
      </c>
      <c r="B106" s="99" t="s">
        <v>254</v>
      </c>
      <c r="C106" s="100" t="s">
        <v>12</v>
      </c>
      <c r="D106" s="184">
        <v>5</v>
      </c>
      <c r="E106" s="243"/>
      <c r="F106" s="178">
        <f>E106*D106</f>
        <v>0</v>
      </c>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c r="AM106" s="54"/>
      <c r="AN106" s="54"/>
      <c r="AO106" s="54"/>
      <c r="AP106" s="54"/>
      <c r="AQ106" s="54"/>
    </row>
    <row r="107" spans="1:43" x14ac:dyDescent="0.25">
      <c r="A107" s="184"/>
      <c r="B107" s="99"/>
      <c r="C107" s="100"/>
      <c r="D107" s="184"/>
      <c r="E107" s="243"/>
      <c r="F107" s="178"/>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c r="AH107" s="54"/>
      <c r="AI107" s="54"/>
      <c r="AJ107" s="54"/>
      <c r="AK107" s="54"/>
      <c r="AL107" s="54"/>
      <c r="AM107" s="54"/>
      <c r="AN107" s="54"/>
      <c r="AO107" s="54"/>
      <c r="AP107" s="54"/>
      <c r="AQ107" s="54"/>
    </row>
    <row r="108" spans="1:43" x14ac:dyDescent="0.25">
      <c r="A108" s="237">
        <f>A106+1</f>
        <v>18</v>
      </c>
      <c r="B108" s="99" t="s">
        <v>255</v>
      </c>
      <c r="C108" s="100" t="s">
        <v>12</v>
      </c>
      <c r="D108" s="184">
        <v>10</v>
      </c>
      <c r="E108" s="243"/>
      <c r="F108" s="178">
        <f>E108*D108</f>
        <v>0</v>
      </c>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c r="AG108" s="54"/>
      <c r="AH108" s="54"/>
      <c r="AI108" s="54"/>
      <c r="AJ108" s="54"/>
      <c r="AK108" s="54"/>
      <c r="AL108" s="54"/>
      <c r="AM108" s="54"/>
      <c r="AN108" s="54"/>
      <c r="AO108" s="54"/>
      <c r="AP108" s="54"/>
      <c r="AQ108" s="54"/>
    </row>
    <row r="109" spans="1:43" s="120" customFormat="1" x14ac:dyDescent="0.25">
      <c r="A109" s="184"/>
      <c r="B109" s="99"/>
      <c r="C109" s="100"/>
      <c r="D109" s="184"/>
      <c r="E109" s="243"/>
      <c r="F109" s="178"/>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c r="AI109" s="54"/>
      <c r="AJ109" s="54"/>
      <c r="AK109" s="54"/>
      <c r="AL109" s="54"/>
      <c r="AM109" s="54"/>
      <c r="AN109" s="54"/>
      <c r="AO109" s="54"/>
      <c r="AP109" s="54"/>
      <c r="AQ109" s="54"/>
    </row>
    <row r="110" spans="1:43" x14ac:dyDescent="0.25">
      <c r="A110" s="237">
        <f>A108+1</f>
        <v>19</v>
      </c>
      <c r="B110" s="99" t="s">
        <v>256</v>
      </c>
      <c r="C110" s="100" t="s">
        <v>12</v>
      </c>
      <c r="D110" s="184">
        <v>2</v>
      </c>
      <c r="E110" s="243"/>
      <c r="F110" s="178">
        <f>E110*D110</f>
        <v>0</v>
      </c>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c r="AG110" s="54"/>
      <c r="AH110" s="54"/>
      <c r="AI110" s="54"/>
      <c r="AJ110" s="54"/>
      <c r="AK110" s="54"/>
      <c r="AL110" s="54"/>
      <c r="AM110" s="54"/>
      <c r="AN110" s="54"/>
      <c r="AO110" s="54"/>
      <c r="AP110" s="54"/>
      <c r="AQ110" s="54"/>
    </row>
    <row r="111" spans="1:43" s="120" customFormat="1" x14ac:dyDescent="0.25">
      <c r="A111" s="184"/>
      <c r="B111" s="99"/>
      <c r="C111" s="100"/>
      <c r="D111" s="184"/>
      <c r="E111" s="243"/>
      <c r="F111" s="178"/>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c r="AG111" s="54"/>
      <c r="AH111" s="54"/>
      <c r="AI111" s="54"/>
      <c r="AJ111" s="54"/>
      <c r="AK111" s="54"/>
      <c r="AL111" s="54"/>
      <c r="AM111" s="54"/>
      <c r="AN111" s="54"/>
      <c r="AO111" s="54"/>
      <c r="AP111" s="54"/>
      <c r="AQ111" s="54"/>
    </row>
    <row r="112" spans="1:43" s="120" customFormat="1" ht="28.5" x14ac:dyDescent="0.25">
      <c r="A112" s="237">
        <f>A110+1</f>
        <v>20</v>
      </c>
      <c r="B112" s="99" t="s">
        <v>257</v>
      </c>
      <c r="C112" s="100" t="s">
        <v>12</v>
      </c>
      <c r="D112" s="184">
        <v>12</v>
      </c>
      <c r="E112" s="243"/>
      <c r="F112" s="178">
        <f>E112*D112</f>
        <v>0</v>
      </c>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c r="AI112" s="54"/>
      <c r="AJ112" s="54"/>
      <c r="AK112" s="54"/>
      <c r="AL112" s="54"/>
      <c r="AM112" s="54"/>
      <c r="AN112" s="54"/>
      <c r="AO112" s="54"/>
      <c r="AP112" s="54"/>
      <c r="AQ112" s="54"/>
    </row>
    <row r="113" spans="1:43" s="120" customFormat="1" x14ac:dyDescent="0.25">
      <c r="A113" s="184"/>
      <c r="B113" s="99"/>
      <c r="C113" s="100"/>
      <c r="D113" s="184"/>
      <c r="E113" s="243"/>
      <c r="F113" s="178"/>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c r="AE113" s="54"/>
      <c r="AF113" s="54"/>
      <c r="AG113" s="54"/>
      <c r="AH113" s="54"/>
      <c r="AI113" s="54"/>
      <c r="AJ113" s="54"/>
      <c r="AK113" s="54"/>
      <c r="AL113" s="54"/>
      <c r="AM113" s="54"/>
      <c r="AN113" s="54"/>
      <c r="AO113" s="54"/>
      <c r="AP113" s="54"/>
      <c r="AQ113" s="54"/>
    </row>
    <row r="114" spans="1:43" s="120" customFormat="1" ht="28.5" x14ac:dyDescent="0.25">
      <c r="A114" s="237">
        <f>A112+1</f>
        <v>21</v>
      </c>
      <c r="B114" s="99" t="s">
        <v>258</v>
      </c>
      <c r="C114" s="100" t="s">
        <v>12</v>
      </c>
      <c r="D114" s="184">
        <v>1</v>
      </c>
      <c r="E114" s="243"/>
      <c r="F114" s="178">
        <f>E114*D114</f>
        <v>0</v>
      </c>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c r="AE114" s="54"/>
      <c r="AF114" s="54"/>
      <c r="AG114" s="54"/>
      <c r="AH114" s="54"/>
      <c r="AI114" s="54"/>
      <c r="AJ114" s="54"/>
      <c r="AK114" s="54"/>
      <c r="AL114" s="54"/>
      <c r="AM114" s="54"/>
      <c r="AN114" s="54"/>
      <c r="AO114" s="54"/>
      <c r="AP114" s="54"/>
      <c r="AQ114" s="54"/>
    </row>
    <row r="115" spans="1:43" s="120" customFormat="1" x14ac:dyDescent="0.25">
      <c r="A115" s="184"/>
      <c r="B115" s="99"/>
      <c r="C115" s="100"/>
      <c r="D115" s="184"/>
      <c r="E115" s="243"/>
      <c r="F115" s="178"/>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c r="AG115" s="54"/>
      <c r="AH115" s="54"/>
      <c r="AI115" s="54"/>
      <c r="AJ115" s="54"/>
      <c r="AK115" s="54"/>
      <c r="AL115" s="54"/>
      <c r="AM115" s="54"/>
      <c r="AN115" s="54"/>
      <c r="AO115" s="54"/>
      <c r="AP115" s="54"/>
      <c r="AQ115" s="54"/>
    </row>
    <row r="116" spans="1:43" s="120" customFormat="1" x14ac:dyDescent="0.25">
      <c r="A116" s="237">
        <f>A114+1</f>
        <v>22</v>
      </c>
      <c r="B116" s="99" t="s">
        <v>259</v>
      </c>
      <c r="C116" s="100" t="s">
        <v>12</v>
      </c>
      <c r="D116" s="184">
        <v>2</v>
      </c>
      <c r="E116" s="243"/>
      <c r="F116" s="178">
        <f>E116*D116</f>
        <v>0</v>
      </c>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c r="AE116" s="54"/>
      <c r="AF116" s="54"/>
      <c r="AG116" s="54"/>
      <c r="AH116" s="54"/>
      <c r="AI116" s="54"/>
      <c r="AJ116" s="54"/>
      <c r="AK116" s="54"/>
      <c r="AL116" s="54"/>
      <c r="AM116" s="54"/>
      <c r="AN116" s="54"/>
      <c r="AO116" s="54"/>
      <c r="AP116" s="54"/>
      <c r="AQ116" s="54"/>
    </row>
    <row r="117" spans="1:43" s="120" customFormat="1" x14ac:dyDescent="0.25">
      <c r="A117" s="184"/>
      <c r="B117" s="99"/>
      <c r="C117" s="100"/>
      <c r="D117" s="184"/>
      <c r="E117" s="243"/>
      <c r="F117" s="178"/>
      <c r="G117" s="54"/>
      <c r="H117" s="54"/>
      <c r="I117" s="54"/>
      <c r="J117" s="54"/>
      <c r="K117" s="54"/>
      <c r="L117" s="54"/>
      <c r="M117" s="54"/>
      <c r="N117" s="54"/>
      <c r="O117" s="54"/>
      <c r="P117" s="54"/>
      <c r="Q117" s="54"/>
      <c r="R117" s="54"/>
      <c r="S117" s="54"/>
      <c r="T117" s="54"/>
      <c r="U117" s="54"/>
      <c r="V117" s="54"/>
      <c r="W117" s="54"/>
      <c r="X117" s="54"/>
      <c r="Y117" s="54"/>
      <c r="Z117" s="54"/>
      <c r="AA117" s="54"/>
      <c r="AB117" s="54"/>
      <c r="AC117" s="54"/>
      <c r="AD117" s="54"/>
      <c r="AE117" s="54"/>
      <c r="AF117" s="54"/>
      <c r="AG117" s="54"/>
      <c r="AH117" s="54"/>
      <c r="AI117" s="54"/>
      <c r="AJ117" s="54"/>
      <c r="AK117" s="54"/>
      <c r="AL117" s="54"/>
      <c r="AM117" s="54"/>
      <c r="AN117" s="54"/>
      <c r="AO117" s="54"/>
      <c r="AP117" s="54"/>
      <c r="AQ117" s="54"/>
    </row>
    <row r="118" spans="1:43" ht="28.5" x14ac:dyDescent="0.25">
      <c r="A118" s="237">
        <f>A116+1</f>
        <v>23</v>
      </c>
      <c r="B118" s="99" t="s">
        <v>260</v>
      </c>
      <c r="C118" s="100" t="s">
        <v>12</v>
      </c>
      <c r="D118" s="184">
        <v>1</v>
      </c>
      <c r="E118" s="243"/>
      <c r="F118" s="178">
        <f>E118*D118</f>
        <v>0</v>
      </c>
      <c r="G118" s="54"/>
      <c r="H118" s="54"/>
      <c r="I118" s="54"/>
      <c r="J118" s="54"/>
      <c r="K118" s="54"/>
      <c r="L118" s="54"/>
      <c r="M118" s="54"/>
      <c r="N118" s="54"/>
      <c r="O118" s="54"/>
      <c r="P118" s="54"/>
      <c r="Q118" s="54"/>
      <c r="R118" s="54"/>
      <c r="S118" s="54"/>
      <c r="T118" s="54"/>
      <c r="U118" s="54"/>
      <c r="V118" s="54"/>
      <c r="W118" s="54"/>
      <c r="X118" s="54"/>
      <c r="Y118" s="54"/>
      <c r="Z118" s="54"/>
      <c r="AA118" s="54"/>
      <c r="AB118" s="54"/>
      <c r="AC118" s="54"/>
      <c r="AD118" s="54"/>
      <c r="AE118" s="54"/>
      <c r="AF118" s="54"/>
      <c r="AG118" s="54"/>
      <c r="AH118" s="54"/>
      <c r="AI118" s="54"/>
      <c r="AJ118" s="54"/>
      <c r="AK118" s="54"/>
      <c r="AL118" s="54"/>
      <c r="AM118" s="54"/>
      <c r="AN118" s="54"/>
      <c r="AO118" s="54"/>
      <c r="AP118" s="54"/>
      <c r="AQ118" s="54"/>
    </row>
    <row r="119" spans="1:43" x14ac:dyDescent="0.25">
      <c r="A119" s="184"/>
      <c r="B119" s="99"/>
      <c r="C119" s="100"/>
      <c r="D119" s="184"/>
      <c r="E119" s="243"/>
      <c r="F119" s="178"/>
      <c r="G119" s="54"/>
      <c r="H119" s="54"/>
      <c r="I119" s="54"/>
      <c r="J119" s="54"/>
      <c r="K119" s="54"/>
      <c r="L119" s="54"/>
      <c r="M119" s="54"/>
      <c r="N119" s="54"/>
      <c r="O119" s="54"/>
      <c r="P119" s="54"/>
      <c r="Q119" s="54"/>
      <c r="R119" s="54"/>
      <c r="S119" s="54"/>
      <c r="T119" s="54"/>
      <c r="U119" s="54"/>
      <c r="V119" s="54"/>
      <c r="W119" s="54"/>
      <c r="X119" s="54"/>
      <c r="Y119" s="54"/>
      <c r="Z119" s="54"/>
      <c r="AA119" s="54"/>
      <c r="AB119" s="54"/>
      <c r="AC119" s="54"/>
      <c r="AD119" s="54"/>
      <c r="AE119" s="54"/>
      <c r="AF119" s="54"/>
      <c r="AG119" s="54"/>
      <c r="AH119" s="54"/>
      <c r="AI119" s="54"/>
      <c r="AJ119" s="54"/>
      <c r="AK119" s="54"/>
      <c r="AL119" s="54"/>
      <c r="AM119" s="54"/>
      <c r="AN119" s="54"/>
      <c r="AO119" s="54"/>
      <c r="AP119" s="54"/>
      <c r="AQ119" s="54"/>
    </row>
    <row r="120" spans="1:43" ht="28.5" x14ac:dyDescent="0.25">
      <c r="A120" s="237">
        <f>A118+1</f>
        <v>24</v>
      </c>
      <c r="B120" s="99" t="s">
        <v>261</v>
      </c>
      <c r="C120" s="100" t="s">
        <v>12</v>
      </c>
      <c r="D120" s="184">
        <v>16</v>
      </c>
      <c r="E120" s="243"/>
      <c r="F120" s="178">
        <f>E120*D120</f>
        <v>0</v>
      </c>
      <c r="G120" s="54"/>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c r="AM120" s="54"/>
      <c r="AN120" s="54"/>
      <c r="AO120" s="54"/>
      <c r="AP120" s="54"/>
      <c r="AQ120" s="54"/>
    </row>
    <row r="121" spans="1:43" x14ac:dyDescent="0.25">
      <c r="A121" s="184"/>
      <c r="B121" s="99"/>
      <c r="C121" s="100"/>
      <c r="D121" s="184"/>
      <c r="E121" s="243"/>
      <c r="F121" s="178"/>
      <c r="G121" s="54"/>
      <c r="H121" s="54"/>
      <c r="I121" s="54"/>
      <c r="J121" s="54"/>
      <c r="K121" s="54"/>
      <c r="L121" s="54"/>
      <c r="M121" s="54"/>
      <c r="N121" s="54"/>
      <c r="O121" s="54"/>
      <c r="P121" s="54"/>
      <c r="Q121" s="54"/>
      <c r="R121" s="54"/>
      <c r="S121" s="54"/>
      <c r="T121" s="54"/>
      <c r="U121" s="54"/>
      <c r="V121" s="54"/>
      <c r="W121" s="54"/>
      <c r="X121" s="54"/>
      <c r="Y121" s="54"/>
      <c r="Z121" s="54"/>
      <c r="AA121" s="54"/>
      <c r="AB121" s="54"/>
      <c r="AC121" s="54"/>
      <c r="AD121" s="54"/>
      <c r="AE121" s="54"/>
      <c r="AF121" s="54"/>
      <c r="AG121" s="54"/>
      <c r="AH121" s="54"/>
      <c r="AI121" s="54"/>
      <c r="AJ121" s="54"/>
      <c r="AK121" s="54"/>
      <c r="AL121" s="54"/>
      <c r="AM121" s="54"/>
      <c r="AN121" s="54"/>
      <c r="AO121" s="54"/>
      <c r="AP121" s="54"/>
      <c r="AQ121" s="54"/>
    </row>
    <row r="122" spans="1:43" x14ac:dyDescent="0.25">
      <c r="A122" s="237">
        <f>A120+1</f>
        <v>25</v>
      </c>
      <c r="B122" s="99" t="s">
        <v>262</v>
      </c>
      <c r="C122" s="100" t="s">
        <v>12</v>
      </c>
      <c r="D122" s="184">
        <v>1</v>
      </c>
      <c r="E122" s="243"/>
      <c r="F122" s="178">
        <f>E122*D122</f>
        <v>0</v>
      </c>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c r="AM122" s="54"/>
      <c r="AN122" s="54"/>
      <c r="AO122" s="54"/>
      <c r="AP122" s="54"/>
      <c r="AQ122" s="54"/>
    </row>
    <row r="123" spans="1:43" s="127" customFormat="1" x14ac:dyDescent="0.25">
      <c r="A123" s="184"/>
      <c r="B123" s="99"/>
      <c r="C123" s="100"/>
      <c r="D123" s="184"/>
      <c r="E123" s="243"/>
      <c r="F123" s="178"/>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c r="AG123" s="54"/>
      <c r="AH123" s="54"/>
      <c r="AI123" s="54"/>
      <c r="AJ123" s="54"/>
      <c r="AK123" s="54"/>
      <c r="AL123" s="54"/>
      <c r="AM123" s="54"/>
      <c r="AN123" s="54"/>
      <c r="AO123" s="54"/>
      <c r="AP123" s="54"/>
      <c r="AQ123" s="54"/>
    </row>
    <row r="124" spans="1:43" s="127" customFormat="1" ht="42.75" x14ac:dyDescent="0.25">
      <c r="A124" s="237">
        <f>A122+1</f>
        <v>26</v>
      </c>
      <c r="B124" s="99" t="s">
        <v>263</v>
      </c>
      <c r="C124" s="100" t="s">
        <v>12</v>
      </c>
      <c r="D124" s="184">
        <v>1</v>
      </c>
      <c r="E124" s="243"/>
      <c r="F124" s="178">
        <f>E124*D124</f>
        <v>0</v>
      </c>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54"/>
      <c r="AN124" s="54"/>
      <c r="AO124" s="54"/>
      <c r="AP124" s="54"/>
      <c r="AQ124" s="54"/>
    </row>
    <row r="125" spans="1:43" s="127" customFormat="1" x14ac:dyDescent="0.25">
      <c r="A125" s="184"/>
      <c r="B125" s="99"/>
      <c r="C125" s="100"/>
      <c r="D125" s="184"/>
      <c r="E125" s="243"/>
      <c r="F125" s="178"/>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row>
    <row r="126" spans="1:43" s="127" customFormat="1" x14ac:dyDescent="0.25">
      <c r="A126" s="237">
        <f>A124+1</f>
        <v>27</v>
      </c>
      <c r="B126" s="99" t="s">
        <v>264</v>
      </c>
      <c r="C126" s="100" t="s">
        <v>12</v>
      </c>
      <c r="D126" s="184">
        <v>2</v>
      </c>
      <c r="E126" s="243"/>
      <c r="F126" s="178">
        <f>E126*D126</f>
        <v>0</v>
      </c>
      <c r="G126" s="54"/>
      <c r="H126" s="54"/>
      <c r="I126" s="54"/>
      <c r="J126" s="54"/>
      <c r="K126" s="54"/>
      <c r="L126" s="54"/>
      <c r="M126" s="54"/>
      <c r="N126" s="54"/>
      <c r="O126" s="54"/>
      <c r="P126" s="54"/>
      <c r="Q126" s="54"/>
      <c r="R126" s="54"/>
      <c r="S126" s="54"/>
      <c r="T126" s="54"/>
      <c r="U126" s="54"/>
      <c r="V126" s="54"/>
      <c r="W126" s="54"/>
      <c r="X126" s="54"/>
      <c r="Y126" s="54"/>
      <c r="Z126" s="54"/>
      <c r="AA126" s="54"/>
      <c r="AB126" s="54"/>
      <c r="AC126" s="54"/>
      <c r="AD126" s="54"/>
      <c r="AE126" s="54"/>
      <c r="AF126" s="54"/>
      <c r="AG126" s="54"/>
      <c r="AH126" s="54"/>
      <c r="AI126" s="54"/>
      <c r="AJ126" s="54"/>
      <c r="AK126" s="54"/>
      <c r="AL126" s="54"/>
      <c r="AM126" s="54"/>
      <c r="AN126" s="54"/>
      <c r="AO126" s="54"/>
      <c r="AP126" s="54"/>
      <c r="AQ126" s="54"/>
    </row>
    <row r="127" spans="1:43" s="127" customFormat="1" x14ac:dyDescent="0.25">
      <c r="A127" s="184"/>
      <c r="B127" s="99"/>
      <c r="C127" s="100"/>
      <c r="D127" s="184"/>
      <c r="E127" s="243"/>
      <c r="F127" s="178"/>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c r="AM127" s="54"/>
      <c r="AN127" s="54"/>
      <c r="AO127" s="54"/>
      <c r="AP127" s="54"/>
      <c r="AQ127" s="54"/>
    </row>
    <row r="128" spans="1:43" s="127" customFormat="1" ht="28.5" x14ac:dyDescent="0.25">
      <c r="A128" s="237">
        <f>A126+1</f>
        <v>28</v>
      </c>
      <c r="B128" s="99" t="s">
        <v>265</v>
      </c>
      <c r="C128" s="100" t="s">
        <v>15</v>
      </c>
      <c r="D128" s="184">
        <v>163</v>
      </c>
      <c r="E128" s="243"/>
      <c r="F128" s="178">
        <f>E128*D128</f>
        <v>0</v>
      </c>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c r="AF128" s="54"/>
      <c r="AG128" s="54"/>
      <c r="AH128" s="54"/>
      <c r="AI128" s="54"/>
      <c r="AJ128" s="54"/>
      <c r="AK128" s="54"/>
      <c r="AL128" s="54"/>
      <c r="AM128" s="54"/>
      <c r="AN128" s="54"/>
      <c r="AO128" s="54"/>
      <c r="AP128" s="54"/>
      <c r="AQ128" s="54"/>
    </row>
    <row r="129" spans="1:43" s="127" customFormat="1" x14ac:dyDescent="0.25">
      <c r="A129" s="184"/>
      <c r="B129" s="99"/>
      <c r="C129" s="100"/>
      <c r="D129" s="184"/>
      <c r="E129" s="243"/>
      <c r="F129" s="178"/>
      <c r="G129" s="54"/>
      <c r="H129" s="54"/>
      <c r="I129" s="54"/>
      <c r="J129" s="54"/>
      <c r="K129" s="54"/>
      <c r="L129" s="54"/>
      <c r="M129" s="54"/>
      <c r="N129" s="54"/>
      <c r="O129" s="54"/>
      <c r="P129" s="54"/>
      <c r="Q129" s="54"/>
      <c r="R129" s="54"/>
      <c r="S129" s="54"/>
      <c r="T129" s="54"/>
      <c r="U129" s="54"/>
      <c r="V129" s="54"/>
      <c r="W129" s="54"/>
      <c r="X129" s="54"/>
      <c r="Y129" s="54"/>
      <c r="Z129" s="54"/>
      <c r="AA129" s="54"/>
      <c r="AB129" s="54"/>
      <c r="AC129" s="54"/>
      <c r="AD129" s="54"/>
      <c r="AE129" s="54"/>
      <c r="AF129" s="54"/>
      <c r="AG129" s="54"/>
      <c r="AH129" s="54"/>
      <c r="AI129" s="54"/>
      <c r="AJ129" s="54"/>
      <c r="AK129" s="54"/>
      <c r="AL129" s="54"/>
      <c r="AM129" s="54"/>
      <c r="AN129" s="54"/>
      <c r="AO129" s="54"/>
      <c r="AP129" s="54"/>
      <c r="AQ129" s="54"/>
    </row>
    <row r="130" spans="1:43" ht="42.75" x14ac:dyDescent="0.25">
      <c r="A130" s="237">
        <f>A128+1</f>
        <v>29</v>
      </c>
      <c r="B130" s="99" t="s">
        <v>266</v>
      </c>
      <c r="C130" s="235">
        <v>0.1</v>
      </c>
      <c r="D130" s="184"/>
      <c r="E130" s="243"/>
      <c r="F130" s="178">
        <f>SUM(F75:F129)*C130</f>
        <v>0</v>
      </c>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c r="AF130" s="54"/>
      <c r="AG130" s="54"/>
      <c r="AH130" s="54"/>
      <c r="AI130" s="54"/>
      <c r="AJ130" s="54"/>
      <c r="AK130" s="54"/>
      <c r="AL130" s="54"/>
      <c r="AM130" s="54"/>
      <c r="AN130" s="54"/>
      <c r="AO130" s="54"/>
      <c r="AP130" s="54"/>
      <c r="AQ130" s="54"/>
    </row>
    <row r="131" spans="1:43" s="120" customFormat="1" ht="15" thickBot="1" x14ac:dyDescent="0.3">
      <c r="A131" s="98"/>
      <c r="B131" s="99"/>
      <c r="C131" s="100"/>
      <c r="D131" s="184"/>
      <c r="E131" s="243"/>
      <c r="F131" s="178"/>
      <c r="G131" s="54"/>
      <c r="H131" s="54"/>
      <c r="I131" s="54"/>
      <c r="J131" s="54"/>
      <c r="K131" s="54"/>
      <c r="L131" s="54"/>
      <c r="M131" s="54"/>
      <c r="N131" s="54"/>
      <c r="O131" s="54"/>
      <c r="P131" s="54"/>
      <c r="Q131" s="54"/>
      <c r="R131" s="54"/>
      <c r="S131" s="54"/>
      <c r="T131" s="54"/>
      <c r="U131" s="54"/>
      <c r="V131" s="54"/>
      <c r="W131" s="54"/>
      <c r="X131" s="54"/>
      <c r="Y131" s="54"/>
      <c r="Z131" s="54"/>
      <c r="AA131" s="54"/>
      <c r="AB131" s="54"/>
      <c r="AC131" s="54"/>
      <c r="AD131" s="54"/>
      <c r="AE131" s="54"/>
      <c r="AF131" s="54"/>
      <c r="AG131" s="54"/>
      <c r="AH131" s="54"/>
      <c r="AI131" s="54"/>
      <c r="AJ131" s="54"/>
      <c r="AK131" s="54"/>
      <c r="AL131" s="54"/>
      <c r="AM131" s="54"/>
      <c r="AN131" s="54"/>
      <c r="AO131" s="54"/>
      <c r="AP131" s="54"/>
      <c r="AQ131" s="54"/>
    </row>
    <row r="132" spans="1:43" s="120" customFormat="1" ht="18" thickBot="1" x14ac:dyDescent="0.3">
      <c r="A132" s="188"/>
      <c r="B132" s="189" t="s">
        <v>168</v>
      </c>
      <c r="C132" s="172"/>
      <c r="D132" s="173"/>
      <c r="E132" s="244"/>
      <c r="F132" s="175">
        <f>SUM(F75:F131)</f>
        <v>0</v>
      </c>
      <c r="G132" s="54"/>
      <c r="H132" s="54"/>
      <c r="I132" s="54"/>
      <c r="J132" s="54"/>
      <c r="K132" s="54"/>
      <c r="L132" s="54"/>
      <c r="M132" s="54"/>
      <c r="N132" s="54"/>
      <c r="O132" s="54"/>
      <c r="P132" s="54"/>
      <c r="Q132" s="54"/>
      <c r="R132" s="54"/>
      <c r="S132" s="54"/>
      <c r="T132" s="54"/>
      <c r="U132" s="54"/>
      <c r="V132" s="54"/>
      <c r="W132" s="54"/>
      <c r="X132" s="54"/>
      <c r="Y132" s="54"/>
      <c r="Z132" s="54"/>
      <c r="AA132" s="54"/>
      <c r="AB132" s="54"/>
      <c r="AC132" s="54"/>
      <c r="AD132" s="54"/>
      <c r="AE132" s="54"/>
      <c r="AF132" s="54"/>
      <c r="AG132" s="54"/>
      <c r="AH132" s="54"/>
      <c r="AI132" s="54"/>
      <c r="AJ132" s="54"/>
      <c r="AK132" s="54"/>
      <c r="AL132" s="54"/>
      <c r="AM132" s="54"/>
      <c r="AN132" s="54"/>
      <c r="AO132" s="54"/>
      <c r="AP132" s="54"/>
      <c r="AQ132" s="54"/>
    </row>
    <row r="133" spans="1:43" ht="15" thickBot="1" x14ac:dyDescent="0.3">
      <c r="A133" s="98"/>
      <c r="B133" s="99"/>
      <c r="C133" s="100"/>
      <c r="D133" s="184"/>
      <c r="E133" s="243"/>
      <c r="F133" s="178"/>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c r="AG133" s="54"/>
      <c r="AH133" s="54"/>
      <c r="AI133" s="54"/>
      <c r="AJ133" s="54"/>
      <c r="AK133" s="54"/>
      <c r="AL133" s="54"/>
      <c r="AM133" s="54"/>
      <c r="AN133" s="54"/>
      <c r="AO133" s="54"/>
      <c r="AP133" s="54"/>
      <c r="AQ133" s="54"/>
    </row>
    <row r="134" spans="1:43" ht="18" thickBot="1" x14ac:dyDescent="0.3">
      <c r="A134" s="188" t="s">
        <v>317</v>
      </c>
      <c r="B134" s="189" t="s">
        <v>267</v>
      </c>
      <c r="C134" s="172"/>
      <c r="D134" s="173"/>
      <c r="E134" s="244"/>
      <c r="F134" s="175"/>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c r="AM134" s="54"/>
      <c r="AN134" s="54"/>
      <c r="AO134" s="54"/>
      <c r="AP134" s="54"/>
      <c r="AQ134" s="54"/>
    </row>
    <row r="135" spans="1:43" ht="15" thickBot="1" x14ac:dyDescent="0.3">
      <c r="A135" s="98"/>
      <c r="B135" s="99"/>
      <c r="C135" s="100"/>
      <c r="D135" s="184"/>
      <c r="E135" s="243"/>
      <c r="F135" s="178"/>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row>
    <row r="136" spans="1:43" ht="15" thickBot="1" x14ac:dyDescent="0.3">
      <c r="A136" s="155"/>
      <c r="B136" s="154" t="s">
        <v>268</v>
      </c>
      <c r="C136" s="153"/>
      <c r="D136" s="152"/>
      <c r="E136" s="253"/>
      <c r="F136" s="151"/>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54"/>
      <c r="AH136" s="54"/>
      <c r="AI136" s="54"/>
      <c r="AJ136" s="54"/>
      <c r="AK136" s="54"/>
      <c r="AL136" s="54"/>
      <c r="AM136" s="54"/>
      <c r="AN136" s="54"/>
      <c r="AO136" s="54"/>
      <c r="AP136" s="54"/>
      <c r="AQ136" s="54"/>
    </row>
    <row r="137" spans="1:43" x14ac:dyDescent="0.25">
      <c r="A137" s="98"/>
      <c r="B137" s="99"/>
      <c r="C137" s="100"/>
      <c r="D137" s="184"/>
      <c r="E137" s="243"/>
      <c r="F137" s="178"/>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c r="AG137" s="54"/>
      <c r="AH137" s="54"/>
      <c r="AI137" s="54"/>
      <c r="AJ137" s="54"/>
      <c r="AK137" s="54"/>
      <c r="AL137" s="54"/>
      <c r="AM137" s="54"/>
      <c r="AN137" s="54"/>
      <c r="AO137" s="54"/>
      <c r="AP137" s="54"/>
      <c r="AQ137" s="54"/>
    </row>
    <row r="138" spans="1:43" x14ac:dyDescent="0.25">
      <c r="A138" s="237">
        <v>1</v>
      </c>
      <c r="B138" s="99" t="s">
        <v>269</v>
      </c>
      <c r="C138" s="100" t="s">
        <v>15</v>
      </c>
      <c r="D138" s="184">
        <v>96</v>
      </c>
      <c r="E138" s="243"/>
      <c r="F138" s="178">
        <f>E138*D138</f>
        <v>0</v>
      </c>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c r="AF138" s="54"/>
      <c r="AG138" s="54"/>
      <c r="AH138" s="54"/>
      <c r="AI138" s="54"/>
      <c r="AJ138" s="54"/>
      <c r="AK138" s="54"/>
      <c r="AL138" s="54"/>
      <c r="AM138" s="54"/>
      <c r="AN138" s="54"/>
      <c r="AO138" s="54"/>
      <c r="AP138" s="54"/>
      <c r="AQ138" s="54"/>
    </row>
    <row r="139" spans="1:43" x14ac:dyDescent="0.25">
      <c r="A139" s="237"/>
      <c r="B139" s="99"/>
      <c r="C139" s="100"/>
      <c r="D139" s="184"/>
      <c r="E139" s="243"/>
      <c r="F139" s="178"/>
      <c r="G139" s="54"/>
      <c r="H139" s="54"/>
      <c r="I139" s="54"/>
      <c r="J139" s="54"/>
      <c r="K139" s="54"/>
      <c r="L139" s="54"/>
      <c r="M139" s="54"/>
      <c r="N139" s="54"/>
      <c r="O139" s="54"/>
      <c r="P139" s="54"/>
      <c r="Q139" s="54"/>
      <c r="R139" s="54"/>
      <c r="S139" s="54"/>
      <c r="T139" s="54"/>
      <c r="U139" s="54"/>
      <c r="V139" s="54"/>
      <c r="W139" s="54"/>
      <c r="X139" s="54"/>
      <c r="Y139" s="54"/>
      <c r="Z139" s="54"/>
      <c r="AA139" s="54"/>
      <c r="AB139" s="54"/>
      <c r="AC139" s="54"/>
      <c r="AD139" s="54"/>
      <c r="AE139" s="54"/>
      <c r="AF139" s="54"/>
      <c r="AG139" s="54"/>
      <c r="AH139" s="54"/>
      <c r="AI139" s="54"/>
      <c r="AJ139" s="54"/>
      <c r="AK139" s="54"/>
      <c r="AL139" s="54"/>
      <c r="AM139" s="54"/>
      <c r="AN139" s="54"/>
      <c r="AO139" s="54"/>
      <c r="AP139" s="54"/>
      <c r="AQ139" s="54"/>
    </row>
    <row r="140" spans="1:43" x14ac:dyDescent="0.25">
      <c r="A140" s="237">
        <f>A138+1</f>
        <v>2</v>
      </c>
      <c r="B140" s="99" t="s">
        <v>270</v>
      </c>
      <c r="C140" s="100" t="s">
        <v>15</v>
      </c>
      <c r="D140" s="184">
        <v>84</v>
      </c>
      <c r="E140" s="243"/>
      <c r="F140" s="178">
        <f>E140*D140</f>
        <v>0</v>
      </c>
      <c r="G140" s="54"/>
      <c r="H140" s="54"/>
      <c r="I140" s="54"/>
      <c r="J140" s="54"/>
      <c r="K140" s="54"/>
      <c r="L140" s="54"/>
      <c r="M140" s="54"/>
      <c r="N140" s="54"/>
      <c r="O140" s="54"/>
      <c r="P140" s="54"/>
      <c r="Q140" s="54"/>
      <c r="R140" s="54"/>
      <c r="S140" s="54"/>
      <c r="T140" s="54"/>
      <c r="U140" s="54"/>
      <c r="V140" s="54"/>
      <c r="W140" s="54"/>
      <c r="X140" s="54"/>
      <c r="Y140" s="54"/>
      <c r="Z140" s="54"/>
      <c r="AA140" s="54"/>
      <c r="AB140" s="54"/>
      <c r="AC140" s="54"/>
      <c r="AD140" s="54"/>
      <c r="AE140" s="54"/>
      <c r="AF140" s="54"/>
      <c r="AG140" s="54"/>
      <c r="AH140" s="54"/>
      <c r="AI140" s="54"/>
      <c r="AJ140" s="54"/>
      <c r="AK140" s="54"/>
      <c r="AL140" s="54"/>
      <c r="AM140" s="54"/>
      <c r="AN140" s="54"/>
      <c r="AO140" s="54"/>
      <c r="AP140" s="54"/>
      <c r="AQ140" s="54"/>
    </row>
    <row r="141" spans="1:43" x14ac:dyDescent="0.25">
      <c r="A141" s="237"/>
      <c r="B141" s="99"/>
      <c r="C141" s="100"/>
      <c r="D141" s="184"/>
      <c r="E141" s="243"/>
      <c r="F141" s="178"/>
      <c r="G141" s="54"/>
      <c r="H141" s="54"/>
      <c r="I141" s="54"/>
      <c r="J141" s="54"/>
      <c r="K141" s="54"/>
      <c r="L141" s="54"/>
      <c r="M141" s="54"/>
      <c r="N141" s="54"/>
      <c r="O141" s="54"/>
      <c r="P141" s="54"/>
      <c r="Q141" s="54"/>
      <c r="R141" s="54"/>
      <c r="S141" s="54"/>
      <c r="T141" s="54"/>
      <c r="U141" s="54"/>
      <c r="V141" s="54"/>
      <c r="W141" s="54"/>
      <c r="X141" s="54"/>
      <c r="Y141" s="54"/>
      <c r="Z141" s="54"/>
      <c r="AA141" s="54"/>
      <c r="AB141" s="54"/>
      <c r="AC141" s="54"/>
      <c r="AD141" s="54"/>
      <c r="AE141" s="54"/>
      <c r="AF141" s="54"/>
      <c r="AG141" s="54"/>
      <c r="AH141" s="54"/>
      <c r="AI141" s="54"/>
      <c r="AJ141" s="54"/>
      <c r="AK141" s="54"/>
      <c r="AL141" s="54"/>
      <c r="AM141" s="54"/>
      <c r="AN141" s="54"/>
      <c r="AO141" s="54"/>
      <c r="AP141" s="54"/>
      <c r="AQ141" s="54"/>
    </row>
    <row r="142" spans="1:43" x14ac:dyDescent="0.25">
      <c r="A142" s="237">
        <f>A140+1</f>
        <v>3</v>
      </c>
      <c r="B142" s="99" t="s">
        <v>271</v>
      </c>
      <c r="C142" s="100" t="s">
        <v>15</v>
      </c>
      <c r="D142" s="184">
        <v>3</v>
      </c>
      <c r="E142" s="243"/>
      <c r="F142" s="178">
        <f>E142*D142</f>
        <v>0</v>
      </c>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c r="AF142" s="54"/>
      <c r="AG142" s="54"/>
      <c r="AH142" s="54"/>
      <c r="AI142" s="54"/>
      <c r="AJ142" s="54"/>
      <c r="AK142" s="54"/>
      <c r="AL142" s="54"/>
      <c r="AM142" s="54"/>
      <c r="AN142" s="54"/>
      <c r="AO142" s="54"/>
      <c r="AP142" s="54"/>
      <c r="AQ142" s="54"/>
    </row>
    <row r="143" spans="1:43" ht="15" thickBot="1" x14ac:dyDescent="0.3">
      <c r="A143" s="237"/>
      <c r="B143" s="99"/>
      <c r="C143" s="100"/>
      <c r="D143" s="184"/>
      <c r="E143" s="243"/>
      <c r="F143" s="178"/>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c r="AF143" s="54"/>
      <c r="AG143" s="54"/>
      <c r="AH143" s="54"/>
      <c r="AI143" s="54"/>
      <c r="AJ143" s="54"/>
      <c r="AK143" s="54"/>
      <c r="AL143" s="54"/>
      <c r="AM143" s="54"/>
      <c r="AN143" s="54"/>
      <c r="AO143" s="54"/>
      <c r="AP143" s="54"/>
      <c r="AQ143" s="54"/>
    </row>
    <row r="144" spans="1:43" ht="15" thickBot="1" x14ac:dyDescent="0.3">
      <c r="A144" s="237"/>
      <c r="B144" s="154" t="s">
        <v>272</v>
      </c>
      <c r="C144" s="153"/>
      <c r="D144" s="152"/>
      <c r="E144" s="253"/>
      <c r="F144" s="151"/>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c r="AM144" s="54"/>
      <c r="AN144" s="54"/>
      <c r="AO144" s="54"/>
      <c r="AP144" s="54"/>
      <c r="AQ144" s="54"/>
    </row>
    <row r="145" spans="1:43" x14ac:dyDescent="0.25">
      <c r="A145" s="237"/>
      <c r="B145" s="99"/>
      <c r="C145" s="100"/>
      <c r="D145" s="184"/>
      <c r="E145" s="243"/>
      <c r="F145" s="178"/>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c r="AM145" s="54"/>
      <c r="AN145" s="54"/>
      <c r="AO145" s="54"/>
      <c r="AP145" s="54"/>
      <c r="AQ145" s="54"/>
    </row>
    <row r="146" spans="1:43" x14ac:dyDescent="0.25">
      <c r="A146" s="237">
        <v>1</v>
      </c>
      <c r="B146" s="99" t="s">
        <v>273</v>
      </c>
      <c r="C146" s="100" t="s">
        <v>12</v>
      </c>
      <c r="D146" s="184">
        <v>5</v>
      </c>
      <c r="E146" s="243"/>
      <c r="F146" s="178">
        <f>E146*D146</f>
        <v>0</v>
      </c>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c r="AM146" s="54"/>
      <c r="AN146" s="54"/>
      <c r="AO146" s="54"/>
      <c r="AP146" s="54"/>
      <c r="AQ146" s="54"/>
    </row>
    <row r="147" spans="1:43" x14ac:dyDescent="0.25">
      <c r="A147" s="237"/>
      <c r="B147" s="99"/>
      <c r="C147" s="100"/>
      <c r="D147" s="184"/>
      <c r="E147" s="243"/>
      <c r="F147" s="178"/>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row>
    <row r="148" spans="1:43" x14ac:dyDescent="0.25">
      <c r="A148" s="237">
        <v>2</v>
      </c>
      <c r="B148" s="99" t="s">
        <v>274</v>
      </c>
      <c r="C148" s="100" t="s">
        <v>12</v>
      </c>
      <c r="D148" s="184">
        <v>1</v>
      </c>
      <c r="E148" s="243"/>
      <c r="F148" s="178">
        <f>E148*D148</f>
        <v>0</v>
      </c>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row>
    <row r="149" spans="1:43" x14ac:dyDescent="0.25">
      <c r="A149" s="237"/>
      <c r="B149" s="99"/>
      <c r="C149" s="100"/>
      <c r="D149" s="184"/>
      <c r="E149" s="243"/>
      <c r="F149" s="178"/>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c r="AK149" s="54"/>
      <c r="AL149" s="54"/>
      <c r="AM149" s="54"/>
      <c r="AN149" s="54"/>
      <c r="AO149" s="54"/>
      <c r="AP149" s="54"/>
      <c r="AQ149" s="54"/>
    </row>
    <row r="150" spans="1:43" x14ac:dyDescent="0.25">
      <c r="A150" s="237">
        <v>3</v>
      </c>
      <c r="B150" s="99" t="s">
        <v>275</v>
      </c>
      <c r="C150" s="100" t="s">
        <v>12</v>
      </c>
      <c r="D150" s="184">
        <v>3</v>
      </c>
      <c r="E150" s="243"/>
      <c r="F150" s="178">
        <f>E150*D150</f>
        <v>0</v>
      </c>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c r="AM150" s="54"/>
      <c r="AN150" s="54"/>
      <c r="AO150" s="54"/>
      <c r="AP150" s="54"/>
      <c r="AQ150" s="54"/>
    </row>
    <row r="151" spans="1:43" x14ac:dyDescent="0.25">
      <c r="A151" s="237"/>
      <c r="B151" s="99"/>
      <c r="C151" s="100"/>
      <c r="D151" s="184"/>
      <c r="E151" s="243"/>
      <c r="F151" s="178"/>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c r="AK151" s="54"/>
      <c r="AL151" s="54"/>
      <c r="AM151" s="54"/>
      <c r="AN151" s="54"/>
      <c r="AO151" s="54"/>
      <c r="AP151" s="54"/>
      <c r="AQ151" s="54"/>
    </row>
    <row r="152" spans="1:43" x14ac:dyDescent="0.25">
      <c r="A152" s="237">
        <v>4</v>
      </c>
      <c r="B152" s="99" t="s">
        <v>276</v>
      </c>
      <c r="C152" s="100" t="s">
        <v>12</v>
      </c>
      <c r="D152" s="184">
        <v>1</v>
      </c>
      <c r="E152" s="243"/>
      <c r="F152" s="178">
        <f>E152*D152</f>
        <v>0</v>
      </c>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c r="AK152" s="54"/>
      <c r="AL152" s="54"/>
      <c r="AM152" s="54"/>
      <c r="AN152" s="54"/>
      <c r="AO152" s="54"/>
      <c r="AP152" s="54"/>
      <c r="AQ152" s="54"/>
    </row>
    <row r="153" spans="1:43" x14ac:dyDescent="0.25">
      <c r="A153" s="237"/>
      <c r="B153" s="99"/>
      <c r="C153" s="100"/>
      <c r="D153" s="184"/>
      <c r="E153" s="243"/>
      <c r="F153" s="178"/>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c r="AK153" s="54"/>
      <c r="AL153" s="54"/>
      <c r="AM153" s="54"/>
      <c r="AN153" s="54"/>
      <c r="AO153" s="54"/>
      <c r="AP153" s="54"/>
      <c r="AQ153" s="54"/>
    </row>
    <row r="154" spans="1:43" x14ac:dyDescent="0.25">
      <c r="A154" s="237">
        <v>5</v>
      </c>
      <c r="B154" s="99" t="s">
        <v>277</v>
      </c>
      <c r="C154" s="100" t="s">
        <v>12</v>
      </c>
      <c r="D154" s="184">
        <v>1</v>
      </c>
      <c r="E154" s="243"/>
      <c r="F154" s="178">
        <f>E154*D154</f>
        <v>0</v>
      </c>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c r="AI154" s="54"/>
      <c r="AJ154" s="54"/>
      <c r="AK154" s="54"/>
      <c r="AL154" s="54"/>
      <c r="AM154" s="54"/>
      <c r="AN154" s="54"/>
      <c r="AO154" s="54"/>
      <c r="AP154" s="54"/>
      <c r="AQ154" s="54"/>
    </row>
    <row r="155" spans="1:43" ht="15" thickBot="1" x14ac:dyDescent="0.3">
      <c r="A155" s="237"/>
      <c r="B155" s="99"/>
      <c r="C155" s="100"/>
      <c r="D155" s="184"/>
      <c r="E155" s="243"/>
      <c r="F155" s="178"/>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c r="AK155" s="54"/>
      <c r="AL155" s="54"/>
      <c r="AM155" s="54"/>
      <c r="AN155" s="54"/>
      <c r="AO155" s="54"/>
      <c r="AP155" s="54"/>
      <c r="AQ155" s="54"/>
    </row>
    <row r="156" spans="1:43" ht="15" thickBot="1" x14ac:dyDescent="0.3">
      <c r="A156" s="237"/>
      <c r="B156" s="154" t="s">
        <v>278</v>
      </c>
      <c r="C156" s="153"/>
      <c r="D156" s="152"/>
      <c r="E156" s="253"/>
      <c r="F156" s="151"/>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c r="AK156" s="54"/>
      <c r="AL156" s="54"/>
      <c r="AM156" s="54"/>
      <c r="AN156" s="54"/>
      <c r="AO156" s="54"/>
      <c r="AP156" s="54"/>
      <c r="AQ156" s="54"/>
    </row>
    <row r="157" spans="1:43" x14ac:dyDescent="0.25">
      <c r="A157" s="237"/>
      <c r="B157" s="99"/>
      <c r="C157" s="100"/>
      <c r="D157" s="184"/>
      <c r="E157" s="243"/>
      <c r="F157" s="178"/>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c r="AK157" s="54"/>
      <c r="AL157" s="54"/>
      <c r="AM157" s="54"/>
      <c r="AN157" s="54"/>
      <c r="AO157" s="54"/>
      <c r="AP157" s="54"/>
      <c r="AQ157" s="54"/>
    </row>
    <row r="158" spans="1:43" x14ac:dyDescent="0.25">
      <c r="A158" s="237">
        <v>1</v>
      </c>
      <c r="B158" s="99" t="s">
        <v>279</v>
      </c>
      <c r="C158" s="100" t="s">
        <v>12</v>
      </c>
      <c r="D158" s="184">
        <v>2</v>
      </c>
      <c r="E158" s="243"/>
      <c r="F158" s="178">
        <f>E158*D158</f>
        <v>0</v>
      </c>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4"/>
      <c r="AN158" s="54"/>
      <c r="AO158" s="54"/>
      <c r="AP158" s="54"/>
      <c r="AQ158" s="54"/>
    </row>
    <row r="159" spans="1:43" x14ac:dyDescent="0.25">
      <c r="A159" s="237"/>
      <c r="B159" s="99"/>
      <c r="C159" s="100"/>
      <c r="D159" s="184"/>
      <c r="E159" s="243"/>
      <c r="F159" s="178"/>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c r="AG159" s="54"/>
      <c r="AH159" s="54"/>
      <c r="AI159" s="54"/>
      <c r="AJ159" s="54"/>
      <c r="AK159" s="54"/>
      <c r="AL159" s="54"/>
      <c r="AM159" s="54"/>
      <c r="AN159" s="54"/>
      <c r="AO159" s="54"/>
      <c r="AP159" s="54"/>
      <c r="AQ159" s="54"/>
    </row>
    <row r="160" spans="1:43" x14ac:dyDescent="0.25">
      <c r="A160" s="237">
        <v>2</v>
      </c>
      <c r="B160" s="99" t="s">
        <v>280</v>
      </c>
      <c r="C160" s="100" t="s">
        <v>12</v>
      </c>
      <c r="D160" s="184">
        <v>1</v>
      </c>
      <c r="E160" s="243"/>
      <c r="F160" s="178">
        <f>E160*D160</f>
        <v>0</v>
      </c>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c r="AF160" s="54"/>
      <c r="AG160" s="54"/>
      <c r="AH160" s="54"/>
      <c r="AI160" s="54"/>
      <c r="AJ160" s="54"/>
      <c r="AK160" s="54"/>
      <c r="AL160" s="54"/>
      <c r="AM160" s="54"/>
      <c r="AN160" s="54"/>
      <c r="AO160" s="54"/>
      <c r="AP160" s="54"/>
      <c r="AQ160" s="54"/>
    </row>
    <row r="161" spans="1:43" x14ac:dyDescent="0.25">
      <c r="A161" s="237"/>
      <c r="B161" s="99"/>
      <c r="C161" s="100"/>
      <c r="D161" s="184"/>
      <c r="E161" s="243"/>
      <c r="F161" s="178"/>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c r="AG161" s="54"/>
      <c r="AH161" s="54"/>
      <c r="AI161" s="54"/>
      <c r="AJ161" s="54"/>
      <c r="AK161" s="54"/>
      <c r="AL161" s="54"/>
      <c r="AM161" s="54"/>
      <c r="AN161" s="54"/>
      <c r="AO161" s="54"/>
      <c r="AP161" s="54"/>
      <c r="AQ161" s="54"/>
    </row>
    <row r="162" spans="1:43" x14ac:dyDescent="0.25">
      <c r="A162" s="237">
        <v>3</v>
      </c>
      <c r="B162" s="99" t="s">
        <v>281</v>
      </c>
      <c r="C162" s="100" t="s">
        <v>12</v>
      </c>
      <c r="D162" s="184">
        <v>1</v>
      </c>
      <c r="E162" s="243"/>
      <c r="F162" s="178">
        <f>E162*D162</f>
        <v>0</v>
      </c>
      <c r="G162" s="54"/>
      <c r="H162" s="54"/>
      <c r="I162" s="54"/>
      <c r="J162" s="54"/>
      <c r="K162" s="54"/>
      <c r="L162" s="54"/>
      <c r="M162" s="54"/>
      <c r="N162" s="54"/>
      <c r="O162" s="54"/>
      <c r="P162" s="54"/>
      <c r="Q162" s="54"/>
      <c r="R162" s="54"/>
      <c r="S162" s="54"/>
      <c r="T162" s="54"/>
      <c r="U162" s="54"/>
      <c r="V162" s="54"/>
      <c r="W162" s="54"/>
      <c r="X162" s="54"/>
      <c r="Y162" s="54"/>
      <c r="Z162" s="54"/>
      <c r="AA162" s="54"/>
      <c r="AB162" s="54"/>
      <c r="AC162" s="54"/>
      <c r="AD162" s="54"/>
      <c r="AE162" s="54"/>
      <c r="AF162" s="54"/>
      <c r="AG162" s="54"/>
      <c r="AH162" s="54"/>
      <c r="AI162" s="54"/>
      <c r="AJ162" s="54"/>
      <c r="AK162" s="54"/>
      <c r="AL162" s="54"/>
      <c r="AM162" s="54"/>
      <c r="AN162" s="54"/>
      <c r="AO162" s="54"/>
      <c r="AP162" s="54"/>
      <c r="AQ162" s="54"/>
    </row>
    <row r="163" spans="1:43" x14ac:dyDescent="0.25">
      <c r="A163" s="237"/>
      <c r="B163" s="99"/>
      <c r="C163" s="100"/>
      <c r="D163" s="184"/>
      <c r="E163" s="243"/>
      <c r="F163" s="178"/>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c r="AF163" s="54"/>
      <c r="AG163" s="54"/>
      <c r="AH163" s="54"/>
      <c r="AI163" s="54"/>
      <c r="AJ163" s="54"/>
      <c r="AK163" s="54"/>
      <c r="AL163" s="54"/>
      <c r="AM163" s="54"/>
      <c r="AN163" s="54"/>
      <c r="AO163" s="54"/>
      <c r="AP163" s="54"/>
      <c r="AQ163" s="54"/>
    </row>
    <row r="164" spans="1:43" x14ac:dyDescent="0.25">
      <c r="A164" s="237">
        <v>4</v>
      </c>
      <c r="B164" s="99" t="s">
        <v>282</v>
      </c>
      <c r="C164" s="100" t="s">
        <v>12</v>
      </c>
      <c r="D164" s="184">
        <v>1</v>
      </c>
      <c r="E164" s="243"/>
      <c r="F164" s="178">
        <f>E164*D164</f>
        <v>0</v>
      </c>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c r="AG164" s="54"/>
      <c r="AH164" s="54"/>
      <c r="AI164" s="54"/>
      <c r="AJ164" s="54"/>
      <c r="AK164" s="54"/>
      <c r="AL164" s="54"/>
      <c r="AM164" s="54"/>
      <c r="AN164" s="54"/>
      <c r="AO164" s="54"/>
      <c r="AP164" s="54"/>
      <c r="AQ164" s="54"/>
    </row>
    <row r="165" spans="1:43" x14ac:dyDescent="0.25">
      <c r="A165" s="237"/>
      <c r="B165" s="99"/>
      <c r="C165" s="100"/>
      <c r="D165" s="184"/>
      <c r="E165" s="243"/>
      <c r="F165" s="178"/>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c r="AG165" s="54"/>
      <c r="AH165" s="54"/>
      <c r="AI165" s="54"/>
      <c r="AJ165" s="54"/>
      <c r="AK165" s="54"/>
      <c r="AL165" s="54"/>
      <c r="AM165" s="54"/>
      <c r="AN165" s="54"/>
      <c r="AO165" s="54"/>
      <c r="AP165" s="54"/>
      <c r="AQ165" s="54"/>
    </row>
    <row r="166" spans="1:43" x14ac:dyDescent="0.25">
      <c r="A166" s="237">
        <v>5</v>
      </c>
      <c r="B166" s="99" t="s">
        <v>283</v>
      </c>
      <c r="C166" s="100" t="s">
        <v>12</v>
      </c>
      <c r="D166" s="184">
        <v>1</v>
      </c>
      <c r="E166" s="243"/>
      <c r="F166" s="178">
        <f>E166*D166</f>
        <v>0</v>
      </c>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c r="AF166" s="54"/>
      <c r="AG166" s="54"/>
      <c r="AH166" s="54"/>
      <c r="AI166" s="54"/>
      <c r="AJ166" s="54"/>
      <c r="AK166" s="54"/>
      <c r="AL166" s="54"/>
      <c r="AM166" s="54"/>
      <c r="AN166" s="54"/>
      <c r="AO166" s="54"/>
      <c r="AP166" s="54"/>
      <c r="AQ166" s="54"/>
    </row>
    <row r="167" spans="1:43" x14ac:dyDescent="0.25">
      <c r="A167" s="237"/>
      <c r="B167" s="99"/>
      <c r="C167" s="100"/>
      <c r="D167" s="184"/>
      <c r="E167" s="243"/>
      <c r="F167" s="178"/>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54"/>
      <c r="AM167" s="54"/>
      <c r="AN167" s="54"/>
      <c r="AO167" s="54"/>
      <c r="AP167" s="54"/>
      <c r="AQ167" s="54"/>
    </row>
    <row r="168" spans="1:43" x14ac:dyDescent="0.25">
      <c r="A168" s="237">
        <v>6</v>
      </c>
      <c r="B168" s="99" t="s">
        <v>284</v>
      </c>
      <c r="C168" s="100" t="s">
        <v>12</v>
      </c>
      <c r="D168" s="184">
        <v>2</v>
      </c>
      <c r="E168" s="243"/>
      <c r="F168" s="178">
        <f>E168*D168</f>
        <v>0</v>
      </c>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c r="AG168" s="54"/>
      <c r="AH168" s="54"/>
      <c r="AI168" s="54"/>
      <c r="AJ168" s="54"/>
      <c r="AK168" s="54"/>
      <c r="AL168" s="54"/>
      <c r="AM168" s="54"/>
      <c r="AN168" s="54"/>
      <c r="AO168" s="54"/>
      <c r="AP168" s="54"/>
      <c r="AQ168" s="54"/>
    </row>
    <row r="169" spans="1:43" x14ac:dyDescent="0.25">
      <c r="A169" s="237"/>
      <c r="B169" s="99"/>
      <c r="C169" s="100"/>
      <c r="D169" s="184"/>
      <c r="E169" s="243"/>
      <c r="F169" s="178"/>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c r="AF169" s="54"/>
      <c r="AG169" s="54"/>
      <c r="AH169" s="54"/>
      <c r="AI169" s="54"/>
      <c r="AJ169" s="54"/>
      <c r="AK169" s="54"/>
      <c r="AL169" s="54"/>
      <c r="AM169" s="54"/>
      <c r="AN169" s="54"/>
      <c r="AO169" s="54"/>
      <c r="AP169" s="54"/>
      <c r="AQ169" s="54"/>
    </row>
    <row r="170" spans="1:43" x14ac:dyDescent="0.25">
      <c r="A170" s="237">
        <v>7</v>
      </c>
      <c r="B170" s="99" t="s">
        <v>285</v>
      </c>
      <c r="C170" s="100" t="s">
        <v>12</v>
      </c>
      <c r="D170" s="184">
        <v>8</v>
      </c>
      <c r="E170" s="243"/>
      <c r="F170" s="178">
        <f>E170*D170</f>
        <v>0</v>
      </c>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c r="AG170" s="54"/>
      <c r="AH170" s="54"/>
      <c r="AI170" s="54"/>
      <c r="AJ170" s="54"/>
      <c r="AK170" s="54"/>
      <c r="AL170" s="54"/>
      <c r="AM170" s="54"/>
      <c r="AN170" s="54"/>
      <c r="AO170" s="54"/>
      <c r="AP170" s="54"/>
      <c r="AQ170" s="54"/>
    </row>
    <row r="171" spans="1:43" x14ac:dyDescent="0.25">
      <c r="A171" s="237"/>
      <c r="B171" s="99"/>
      <c r="C171" s="100"/>
      <c r="D171" s="184"/>
      <c r="E171" s="243"/>
      <c r="F171" s="178"/>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c r="AG171" s="54"/>
      <c r="AH171" s="54"/>
      <c r="AI171" s="54"/>
      <c r="AJ171" s="54"/>
      <c r="AK171" s="54"/>
      <c r="AL171" s="54"/>
      <c r="AM171" s="54"/>
      <c r="AN171" s="54"/>
      <c r="AO171" s="54"/>
      <c r="AP171" s="54"/>
      <c r="AQ171" s="54"/>
    </row>
    <row r="172" spans="1:43" x14ac:dyDescent="0.25">
      <c r="A172" s="237">
        <v>8</v>
      </c>
      <c r="B172" s="99" t="s">
        <v>286</v>
      </c>
      <c r="C172" s="100" t="s">
        <v>12</v>
      </c>
      <c r="D172" s="184">
        <v>1</v>
      </c>
      <c r="E172" s="243"/>
      <c r="F172" s="178">
        <f>E172*D172</f>
        <v>0</v>
      </c>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c r="AI172" s="54"/>
      <c r="AJ172" s="54"/>
      <c r="AK172" s="54"/>
      <c r="AL172" s="54"/>
      <c r="AM172" s="54"/>
      <c r="AN172" s="54"/>
      <c r="AO172" s="54"/>
      <c r="AP172" s="54"/>
      <c r="AQ172" s="54"/>
    </row>
    <row r="173" spans="1:43" x14ac:dyDescent="0.25">
      <c r="A173" s="237"/>
      <c r="B173" s="99"/>
      <c r="C173" s="100"/>
      <c r="D173" s="184"/>
      <c r="E173" s="243"/>
      <c r="F173" s="178"/>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c r="AG173" s="54"/>
      <c r="AH173" s="54"/>
      <c r="AI173" s="54"/>
      <c r="AJ173" s="54"/>
      <c r="AK173" s="54"/>
      <c r="AL173" s="54"/>
      <c r="AM173" s="54"/>
      <c r="AN173" s="54"/>
      <c r="AO173" s="54"/>
      <c r="AP173" s="54"/>
      <c r="AQ173" s="54"/>
    </row>
    <row r="174" spans="1:43" x14ac:dyDescent="0.25">
      <c r="A174" s="237">
        <v>9</v>
      </c>
      <c r="B174" s="99" t="s">
        <v>287</v>
      </c>
      <c r="C174" s="100" t="s">
        <v>12</v>
      </c>
      <c r="D174" s="184">
        <v>2</v>
      </c>
      <c r="E174" s="243"/>
      <c r="F174" s="178">
        <f>E174*D174</f>
        <v>0</v>
      </c>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54"/>
      <c r="AQ174" s="54"/>
    </row>
    <row r="175" spans="1:43" x14ac:dyDescent="0.25">
      <c r="A175" s="237"/>
      <c r="B175" s="99"/>
      <c r="C175" s="100"/>
      <c r="D175" s="184"/>
      <c r="E175" s="243"/>
      <c r="F175" s="178"/>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c r="AG175" s="54"/>
      <c r="AH175" s="54"/>
      <c r="AI175" s="54"/>
      <c r="AJ175" s="54"/>
      <c r="AK175" s="54"/>
      <c r="AL175" s="54"/>
      <c r="AM175" s="54"/>
      <c r="AN175" s="54"/>
      <c r="AO175" s="54"/>
      <c r="AP175" s="54"/>
      <c r="AQ175" s="54"/>
    </row>
    <row r="176" spans="1:43" x14ac:dyDescent="0.25">
      <c r="A176" s="237">
        <v>10</v>
      </c>
      <c r="B176" s="99" t="s">
        <v>288</v>
      </c>
      <c r="C176" s="100" t="s">
        <v>12</v>
      </c>
      <c r="D176" s="184">
        <v>1</v>
      </c>
      <c r="E176" s="243"/>
      <c r="F176" s="178">
        <f>E176*D176</f>
        <v>0</v>
      </c>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c r="AK176" s="54"/>
      <c r="AL176" s="54"/>
      <c r="AM176" s="54"/>
      <c r="AN176" s="54"/>
      <c r="AO176" s="54"/>
      <c r="AP176" s="54"/>
      <c r="AQ176" s="54"/>
    </row>
    <row r="177" spans="1:43" x14ac:dyDescent="0.25">
      <c r="A177" s="237"/>
      <c r="B177" s="99"/>
      <c r="C177" s="100"/>
      <c r="D177" s="184"/>
      <c r="E177" s="243"/>
      <c r="F177" s="178"/>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c r="AG177" s="54"/>
      <c r="AH177" s="54"/>
      <c r="AI177" s="54"/>
      <c r="AJ177" s="54"/>
      <c r="AK177" s="54"/>
      <c r="AL177" s="54"/>
      <c r="AM177" s="54"/>
      <c r="AN177" s="54"/>
      <c r="AO177" s="54"/>
      <c r="AP177" s="54"/>
      <c r="AQ177" s="54"/>
    </row>
    <row r="178" spans="1:43" x14ac:dyDescent="0.25">
      <c r="A178" s="237">
        <v>11</v>
      </c>
      <c r="B178" s="99" t="s">
        <v>289</v>
      </c>
      <c r="C178" s="100" t="s">
        <v>12</v>
      </c>
      <c r="D178" s="184">
        <v>8</v>
      </c>
      <c r="E178" s="243"/>
      <c r="F178" s="178">
        <f>E178*D178</f>
        <v>0</v>
      </c>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c r="AG178" s="54"/>
      <c r="AH178" s="54"/>
      <c r="AI178" s="54"/>
      <c r="AJ178" s="54"/>
      <c r="AK178" s="54"/>
      <c r="AL178" s="54"/>
      <c r="AM178" s="54"/>
      <c r="AN178" s="54"/>
      <c r="AO178" s="54"/>
      <c r="AP178" s="54"/>
      <c r="AQ178" s="54"/>
    </row>
    <row r="179" spans="1:43" x14ac:dyDescent="0.25">
      <c r="A179" s="237"/>
      <c r="B179" s="99"/>
      <c r="C179" s="100"/>
      <c r="D179" s="184"/>
      <c r="E179" s="243"/>
      <c r="F179" s="178"/>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c r="AF179" s="54"/>
      <c r="AG179" s="54"/>
      <c r="AH179" s="54"/>
      <c r="AI179" s="54"/>
      <c r="AJ179" s="54"/>
      <c r="AK179" s="54"/>
      <c r="AL179" s="54"/>
      <c r="AM179" s="54"/>
      <c r="AN179" s="54"/>
      <c r="AO179" s="54"/>
      <c r="AP179" s="54"/>
      <c r="AQ179" s="54"/>
    </row>
    <row r="180" spans="1:43" x14ac:dyDescent="0.25">
      <c r="A180" s="237">
        <v>12</v>
      </c>
      <c r="B180" s="99" t="s">
        <v>290</v>
      </c>
      <c r="C180" s="100" t="s">
        <v>12</v>
      </c>
      <c r="D180" s="184">
        <v>2</v>
      </c>
      <c r="E180" s="243"/>
      <c r="F180" s="178">
        <f>E180*D180</f>
        <v>0</v>
      </c>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4"/>
      <c r="AJ180" s="54"/>
      <c r="AK180" s="54"/>
      <c r="AL180" s="54"/>
      <c r="AM180" s="54"/>
      <c r="AN180" s="54"/>
      <c r="AO180" s="54"/>
      <c r="AP180" s="54"/>
      <c r="AQ180" s="54"/>
    </row>
    <row r="181" spans="1:43" x14ac:dyDescent="0.25">
      <c r="A181" s="237"/>
      <c r="B181" s="99"/>
      <c r="C181" s="100"/>
      <c r="D181" s="184"/>
      <c r="E181" s="243"/>
      <c r="F181" s="178"/>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c r="AK181" s="54"/>
      <c r="AL181" s="54"/>
      <c r="AM181" s="54"/>
      <c r="AN181" s="54"/>
      <c r="AO181" s="54"/>
      <c r="AP181" s="54"/>
      <c r="AQ181" s="54"/>
    </row>
    <row r="182" spans="1:43" x14ac:dyDescent="0.25">
      <c r="A182" s="237">
        <v>13</v>
      </c>
      <c r="B182" s="99" t="s">
        <v>291</v>
      </c>
      <c r="C182" s="100" t="s">
        <v>12</v>
      </c>
      <c r="D182" s="184">
        <v>2</v>
      </c>
      <c r="E182" s="243"/>
      <c r="F182" s="178">
        <f>E182*D182</f>
        <v>0</v>
      </c>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c r="AM182" s="54"/>
      <c r="AN182" s="54"/>
      <c r="AO182" s="54"/>
      <c r="AP182" s="54"/>
      <c r="AQ182" s="54"/>
    </row>
    <row r="183" spans="1:43" ht="15" thickBot="1" x14ac:dyDescent="0.3">
      <c r="A183" s="237"/>
      <c r="B183" s="99"/>
      <c r="C183" s="100"/>
      <c r="D183" s="184"/>
      <c r="E183" s="243"/>
      <c r="F183" s="178"/>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c r="AM183" s="54"/>
      <c r="AN183" s="54"/>
      <c r="AO183" s="54"/>
      <c r="AP183" s="54"/>
      <c r="AQ183" s="54"/>
    </row>
    <row r="184" spans="1:43" ht="15" thickBot="1" x14ac:dyDescent="0.3">
      <c r="A184" s="237"/>
      <c r="B184" s="154" t="s">
        <v>292</v>
      </c>
      <c r="C184" s="153"/>
      <c r="D184" s="152"/>
      <c r="E184" s="253"/>
      <c r="F184" s="151"/>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c r="AG184" s="54"/>
      <c r="AH184" s="54"/>
      <c r="AI184" s="54"/>
      <c r="AJ184" s="54"/>
      <c r="AK184" s="54"/>
      <c r="AL184" s="54"/>
      <c r="AM184" s="54"/>
      <c r="AN184" s="54"/>
      <c r="AO184" s="54"/>
      <c r="AP184" s="54"/>
      <c r="AQ184" s="54"/>
    </row>
    <row r="185" spans="1:43" x14ac:dyDescent="0.25">
      <c r="A185" s="237"/>
      <c r="B185" s="99"/>
      <c r="C185" s="100"/>
      <c r="D185" s="184"/>
      <c r="E185" s="243"/>
      <c r="F185" s="178"/>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c r="AG185" s="54"/>
      <c r="AH185" s="54"/>
      <c r="AI185" s="54"/>
      <c r="AJ185" s="54"/>
      <c r="AK185" s="54"/>
      <c r="AL185" s="54"/>
      <c r="AM185" s="54"/>
      <c r="AN185" s="54"/>
      <c r="AO185" s="54"/>
      <c r="AP185" s="54"/>
      <c r="AQ185" s="54"/>
    </row>
    <row r="186" spans="1:43" x14ac:dyDescent="0.25">
      <c r="A186" s="237">
        <v>1</v>
      </c>
      <c r="B186" s="99" t="s">
        <v>293</v>
      </c>
      <c r="C186" s="100" t="s">
        <v>12</v>
      </c>
      <c r="D186" s="184">
        <v>10</v>
      </c>
      <c r="E186" s="243"/>
      <c r="F186" s="178">
        <f>E186*D186</f>
        <v>0</v>
      </c>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c r="AK186" s="54"/>
      <c r="AL186" s="54"/>
      <c r="AM186" s="54"/>
      <c r="AN186" s="54"/>
      <c r="AO186" s="54"/>
      <c r="AP186" s="54"/>
      <c r="AQ186" s="54"/>
    </row>
    <row r="187" spans="1:43" ht="15" thickBot="1" x14ac:dyDescent="0.3">
      <c r="A187" s="237"/>
      <c r="B187" s="99"/>
      <c r="C187" s="100"/>
      <c r="D187" s="184"/>
      <c r="E187" s="243"/>
      <c r="F187" s="178"/>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c r="AG187" s="54"/>
      <c r="AH187" s="54"/>
      <c r="AI187" s="54"/>
      <c r="AJ187" s="54"/>
      <c r="AK187" s="54"/>
      <c r="AL187" s="54"/>
      <c r="AM187" s="54"/>
      <c r="AN187" s="54"/>
      <c r="AO187" s="54"/>
      <c r="AP187" s="54"/>
      <c r="AQ187" s="54"/>
    </row>
    <row r="188" spans="1:43" ht="15" thickBot="1" x14ac:dyDescent="0.3">
      <c r="A188" s="237"/>
      <c r="B188" s="154" t="s">
        <v>294</v>
      </c>
      <c r="C188" s="153"/>
      <c r="D188" s="152"/>
      <c r="E188" s="253"/>
      <c r="F188" s="151"/>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c r="AK188" s="54"/>
      <c r="AL188" s="54"/>
      <c r="AM188" s="54"/>
      <c r="AN188" s="54"/>
      <c r="AO188" s="54"/>
      <c r="AP188" s="54"/>
      <c r="AQ188" s="54"/>
    </row>
    <row r="189" spans="1:43" x14ac:dyDescent="0.25">
      <c r="A189" s="237"/>
      <c r="B189" s="99"/>
      <c r="C189" s="100"/>
      <c r="D189" s="184"/>
      <c r="E189" s="243"/>
      <c r="F189" s="178"/>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c r="AK189" s="54"/>
      <c r="AL189" s="54"/>
      <c r="AM189" s="54"/>
      <c r="AN189" s="54"/>
      <c r="AO189" s="54"/>
      <c r="AP189" s="54"/>
      <c r="AQ189" s="54"/>
    </row>
    <row r="190" spans="1:43" x14ac:dyDescent="0.25">
      <c r="A190" s="237">
        <v>1</v>
      </c>
      <c r="B190" s="99" t="s">
        <v>295</v>
      </c>
      <c r="C190" s="100" t="s">
        <v>12</v>
      </c>
      <c r="D190" s="184">
        <v>2</v>
      </c>
      <c r="E190" s="243"/>
      <c r="F190" s="178">
        <f>E190*D190</f>
        <v>0</v>
      </c>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c r="AG190" s="54"/>
      <c r="AH190" s="54"/>
      <c r="AI190" s="54"/>
      <c r="AJ190" s="54"/>
      <c r="AK190" s="54"/>
      <c r="AL190" s="54"/>
      <c r="AM190" s="54"/>
      <c r="AN190" s="54"/>
      <c r="AO190" s="54"/>
      <c r="AP190" s="54"/>
      <c r="AQ190" s="54"/>
    </row>
    <row r="191" spans="1:43" ht="15" thickBot="1" x14ac:dyDescent="0.3">
      <c r="A191" s="237"/>
      <c r="B191" s="99"/>
      <c r="C191" s="100"/>
      <c r="D191" s="184"/>
      <c r="E191" s="243"/>
      <c r="F191" s="178"/>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c r="AI191" s="54"/>
      <c r="AJ191" s="54"/>
      <c r="AK191" s="54"/>
      <c r="AL191" s="54"/>
      <c r="AM191" s="54"/>
      <c r="AN191" s="54"/>
      <c r="AO191" s="54"/>
      <c r="AP191" s="54"/>
      <c r="AQ191" s="54"/>
    </row>
    <row r="192" spans="1:43" ht="15" thickBot="1" x14ac:dyDescent="0.3">
      <c r="A192" s="237"/>
      <c r="B192" s="154" t="s">
        <v>296</v>
      </c>
      <c r="C192" s="153"/>
      <c r="D192" s="152"/>
      <c r="E192" s="253"/>
      <c r="F192" s="151"/>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c r="AH192" s="54"/>
      <c r="AI192" s="54"/>
      <c r="AJ192" s="54"/>
      <c r="AK192" s="54"/>
      <c r="AL192" s="54"/>
      <c r="AM192" s="54"/>
      <c r="AN192" s="54"/>
      <c r="AO192" s="54"/>
      <c r="AP192" s="54"/>
      <c r="AQ192" s="54"/>
    </row>
    <row r="193" spans="1:43" x14ac:dyDescent="0.25">
      <c r="A193" s="237"/>
      <c r="B193" s="99"/>
      <c r="C193" s="100"/>
      <c r="D193" s="184"/>
      <c r="E193" s="243"/>
      <c r="F193" s="178"/>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c r="AK193" s="54"/>
      <c r="AL193" s="54"/>
      <c r="AM193" s="54"/>
      <c r="AN193" s="54"/>
      <c r="AO193" s="54"/>
      <c r="AP193" s="54"/>
      <c r="AQ193" s="54"/>
    </row>
    <row r="194" spans="1:43" ht="28.5" x14ac:dyDescent="0.25">
      <c r="A194" s="237">
        <v>1</v>
      </c>
      <c r="B194" s="99" t="s">
        <v>297</v>
      </c>
      <c r="C194" s="100" t="s">
        <v>12</v>
      </c>
      <c r="D194" s="184">
        <v>12</v>
      </c>
      <c r="E194" s="243"/>
      <c r="F194" s="178">
        <f>E194*D194</f>
        <v>0</v>
      </c>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c r="AK194" s="54"/>
      <c r="AL194" s="54"/>
      <c r="AM194" s="54"/>
      <c r="AN194" s="54"/>
      <c r="AO194" s="54"/>
      <c r="AP194" s="54"/>
      <c r="AQ194" s="54"/>
    </row>
    <row r="195" spans="1:43" s="120" customFormat="1" x14ac:dyDescent="0.25">
      <c r="A195" s="237"/>
      <c r="B195" s="99"/>
      <c r="C195" s="100"/>
      <c r="D195" s="184"/>
      <c r="E195" s="243"/>
      <c r="F195" s="178"/>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c r="AK195" s="54"/>
      <c r="AL195" s="54"/>
      <c r="AM195" s="54"/>
      <c r="AN195" s="54"/>
      <c r="AO195" s="54"/>
      <c r="AP195" s="54"/>
      <c r="AQ195" s="54"/>
    </row>
    <row r="196" spans="1:43" ht="28.5" x14ac:dyDescent="0.25">
      <c r="A196" s="237">
        <v>2</v>
      </c>
      <c r="B196" s="99" t="s">
        <v>298</v>
      </c>
      <c r="C196" s="100" t="s">
        <v>12</v>
      </c>
      <c r="D196" s="184">
        <v>1</v>
      </c>
      <c r="E196" s="243"/>
      <c r="F196" s="178">
        <f>E196*D196</f>
        <v>0</v>
      </c>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c r="AM196" s="54"/>
      <c r="AN196" s="54"/>
      <c r="AO196" s="54"/>
      <c r="AP196" s="54"/>
      <c r="AQ196" s="54"/>
    </row>
    <row r="197" spans="1:43" x14ac:dyDescent="0.25">
      <c r="A197" s="237"/>
      <c r="B197" s="99"/>
      <c r="C197" s="100"/>
      <c r="D197" s="184"/>
      <c r="E197" s="243"/>
      <c r="F197" s="178"/>
      <c r="G197" s="54"/>
      <c r="H197" s="54"/>
      <c r="I197" s="54"/>
      <c r="J197" s="54"/>
      <c r="K197" s="54"/>
      <c r="L197" s="54"/>
      <c r="M197" s="54"/>
      <c r="N197" s="54"/>
      <c r="O197" s="54"/>
      <c r="P197" s="54"/>
      <c r="Q197" s="54"/>
      <c r="R197" s="54"/>
      <c r="S197" s="54"/>
      <c r="T197" s="54"/>
      <c r="U197" s="54"/>
      <c r="V197" s="54"/>
      <c r="W197" s="54"/>
      <c r="X197" s="54"/>
      <c r="Y197" s="54"/>
      <c r="Z197" s="54"/>
      <c r="AA197" s="54"/>
      <c r="AB197" s="54"/>
      <c r="AC197" s="54"/>
      <c r="AD197" s="54"/>
      <c r="AE197" s="54"/>
      <c r="AF197" s="54"/>
      <c r="AG197" s="54"/>
      <c r="AH197" s="54"/>
      <c r="AI197" s="54"/>
      <c r="AJ197" s="54"/>
      <c r="AK197" s="54"/>
      <c r="AL197" s="54"/>
      <c r="AM197" s="54"/>
      <c r="AN197" s="54"/>
      <c r="AO197" s="54"/>
      <c r="AP197" s="54"/>
      <c r="AQ197" s="54"/>
    </row>
    <row r="198" spans="1:43" x14ac:dyDescent="0.25">
      <c r="A198" s="237">
        <v>3</v>
      </c>
      <c r="B198" s="99" t="s">
        <v>299</v>
      </c>
      <c r="C198" s="100" t="s">
        <v>12</v>
      </c>
      <c r="D198" s="184">
        <v>2</v>
      </c>
      <c r="E198" s="243"/>
      <c r="F198" s="178">
        <f>E198*D198</f>
        <v>0</v>
      </c>
      <c r="G198" s="54"/>
      <c r="H198" s="54"/>
      <c r="I198" s="54"/>
      <c r="J198" s="54"/>
      <c r="K198" s="54"/>
      <c r="L198" s="54"/>
      <c r="M198" s="54"/>
      <c r="N198" s="54"/>
      <c r="O198" s="54"/>
      <c r="P198" s="54"/>
      <c r="Q198" s="54"/>
      <c r="R198" s="54"/>
      <c r="S198" s="54"/>
      <c r="T198" s="54"/>
      <c r="U198" s="54"/>
      <c r="V198" s="54"/>
      <c r="W198" s="54"/>
      <c r="X198" s="54"/>
      <c r="Y198" s="54"/>
      <c r="Z198" s="54"/>
      <c r="AA198" s="54"/>
      <c r="AB198" s="54"/>
      <c r="AC198" s="54"/>
      <c r="AD198" s="54"/>
      <c r="AE198" s="54"/>
      <c r="AF198" s="54"/>
      <c r="AG198" s="54"/>
      <c r="AH198" s="54"/>
      <c r="AI198" s="54"/>
      <c r="AJ198" s="54"/>
      <c r="AK198" s="54"/>
      <c r="AL198" s="54"/>
      <c r="AM198" s="54"/>
      <c r="AN198" s="54"/>
      <c r="AO198" s="54"/>
      <c r="AP198" s="54"/>
      <c r="AQ198" s="54"/>
    </row>
    <row r="199" spans="1:43" x14ac:dyDescent="0.25">
      <c r="A199" s="237"/>
      <c r="B199" s="99"/>
      <c r="C199" s="100"/>
      <c r="D199" s="184"/>
      <c r="E199" s="243"/>
      <c r="F199" s="178"/>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4"/>
      <c r="AN199" s="54"/>
      <c r="AO199" s="54"/>
      <c r="AP199" s="54"/>
      <c r="AQ199" s="54"/>
    </row>
    <row r="200" spans="1:43" ht="28.5" x14ac:dyDescent="0.25">
      <c r="A200" s="237">
        <v>4</v>
      </c>
      <c r="B200" s="99" t="s">
        <v>300</v>
      </c>
      <c r="C200" s="100" t="s">
        <v>12</v>
      </c>
      <c r="D200" s="184">
        <v>1</v>
      </c>
      <c r="E200" s="243"/>
      <c r="F200" s="178">
        <f>E200*D200</f>
        <v>0</v>
      </c>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54"/>
      <c r="AQ200" s="54"/>
    </row>
    <row r="201" spans="1:43" ht="15" thickBot="1" x14ac:dyDescent="0.3">
      <c r="A201" s="237"/>
      <c r="B201" s="99"/>
      <c r="C201" s="100"/>
      <c r="D201" s="184"/>
      <c r="E201" s="243"/>
      <c r="F201" s="178"/>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c r="AG201" s="54"/>
      <c r="AH201" s="54"/>
      <c r="AI201" s="54"/>
      <c r="AJ201" s="54"/>
      <c r="AK201" s="54"/>
      <c r="AL201" s="54"/>
      <c r="AM201" s="54"/>
      <c r="AN201" s="54"/>
      <c r="AO201" s="54"/>
      <c r="AP201" s="54"/>
      <c r="AQ201" s="54"/>
    </row>
    <row r="202" spans="1:43" ht="15" thickBot="1" x14ac:dyDescent="0.3">
      <c r="A202" s="237"/>
      <c r="B202" s="154" t="s">
        <v>301</v>
      </c>
      <c r="C202" s="153"/>
      <c r="D202" s="152"/>
      <c r="E202" s="253"/>
      <c r="F202" s="151"/>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c r="AG202" s="54"/>
      <c r="AH202" s="54"/>
      <c r="AI202" s="54"/>
      <c r="AJ202" s="54"/>
      <c r="AK202" s="54"/>
      <c r="AL202" s="54"/>
      <c r="AM202" s="54"/>
      <c r="AN202" s="54"/>
      <c r="AO202" s="54"/>
      <c r="AP202" s="54"/>
      <c r="AQ202" s="54"/>
    </row>
    <row r="203" spans="1:43" x14ac:dyDescent="0.25">
      <c r="A203" s="237"/>
      <c r="B203" s="99"/>
      <c r="C203" s="100"/>
      <c r="D203" s="184"/>
      <c r="E203" s="243"/>
      <c r="F203" s="178"/>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4"/>
      <c r="AN203" s="54"/>
      <c r="AO203" s="54"/>
      <c r="AP203" s="54"/>
      <c r="AQ203" s="54"/>
    </row>
    <row r="204" spans="1:43" x14ac:dyDescent="0.25">
      <c r="A204" s="237">
        <v>1</v>
      </c>
      <c r="B204" s="99" t="s">
        <v>302</v>
      </c>
      <c r="C204" s="100" t="s">
        <v>12</v>
      </c>
      <c r="D204" s="184">
        <v>2</v>
      </c>
      <c r="E204" s="243"/>
      <c r="F204" s="178">
        <f>E204*D204</f>
        <v>0</v>
      </c>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4"/>
      <c r="AN204" s="54"/>
      <c r="AO204" s="54"/>
      <c r="AP204" s="54"/>
      <c r="AQ204" s="54"/>
    </row>
    <row r="205" spans="1:43" x14ac:dyDescent="0.25">
      <c r="A205" s="237"/>
      <c r="B205" s="99"/>
      <c r="C205" s="100"/>
      <c r="D205" s="184"/>
      <c r="E205" s="243"/>
      <c r="F205" s="178"/>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c r="AG205" s="54"/>
      <c r="AH205" s="54"/>
      <c r="AI205" s="54"/>
      <c r="AJ205" s="54"/>
      <c r="AK205" s="54"/>
      <c r="AL205" s="54"/>
      <c r="AM205" s="54"/>
      <c r="AN205" s="54"/>
      <c r="AO205" s="54"/>
      <c r="AP205" s="54"/>
      <c r="AQ205" s="54"/>
    </row>
    <row r="206" spans="1:43" x14ac:dyDescent="0.25">
      <c r="A206" s="237">
        <v>2</v>
      </c>
      <c r="B206" s="99" t="s">
        <v>303</v>
      </c>
      <c r="C206" s="100"/>
      <c r="D206" s="184"/>
      <c r="E206" s="243"/>
      <c r="F206" s="178"/>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c r="AM206" s="54"/>
      <c r="AN206" s="54"/>
      <c r="AO206" s="54"/>
      <c r="AP206" s="54"/>
      <c r="AQ206" s="54"/>
    </row>
    <row r="207" spans="1:43" x14ac:dyDescent="0.25">
      <c r="A207" s="237"/>
      <c r="B207" s="99" t="s">
        <v>304</v>
      </c>
      <c r="C207" s="100" t="s">
        <v>12</v>
      </c>
      <c r="D207" s="184">
        <v>8</v>
      </c>
      <c r="E207" s="243"/>
      <c r="F207" s="178">
        <f t="shared" ref="F207:F210" si="1">E207*D207</f>
        <v>0</v>
      </c>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4"/>
      <c r="AK207" s="54"/>
      <c r="AL207" s="54"/>
      <c r="AM207" s="54"/>
      <c r="AN207" s="54"/>
      <c r="AO207" s="54"/>
      <c r="AP207" s="54"/>
      <c r="AQ207" s="54"/>
    </row>
    <row r="208" spans="1:43" x14ac:dyDescent="0.25">
      <c r="A208" s="237"/>
      <c r="B208" s="99" t="s">
        <v>305</v>
      </c>
      <c r="C208" s="100" t="s">
        <v>12</v>
      </c>
      <c r="D208" s="184">
        <v>32</v>
      </c>
      <c r="E208" s="243"/>
      <c r="F208" s="178">
        <f t="shared" si="1"/>
        <v>0</v>
      </c>
      <c r="G208" s="54"/>
      <c r="H208" s="54"/>
      <c r="I208" s="54"/>
      <c r="J208" s="54"/>
      <c r="K208" s="54"/>
      <c r="L208" s="54"/>
      <c r="M208" s="54"/>
      <c r="N208" s="54"/>
      <c r="O208" s="54"/>
      <c r="P208" s="54"/>
      <c r="Q208" s="54"/>
      <c r="R208" s="54"/>
      <c r="S208" s="54"/>
      <c r="T208" s="54"/>
      <c r="U208" s="54"/>
      <c r="V208" s="54"/>
      <c r="W208" s="54"/>
      <c r="X208" s="54"/>
      <c r="Y208" s="54"/>
      <c r="Z208" s="54"/>
      <c r="AA208" s="54"/>
      <c r="AB208" s="54"/>
      <c r="AC208" s="54"/>
      <c r="AD208" s="54"/>
      <c r="AE208" s="54"/>
      <c r="AF208" s="54"/>
      <c r="AG208" s="54"/>
      <c r="AH208" s="54"/>
      <c r="AI208" s="54"/>
      <c r="AJ208" s="54"/>
      <c r="AK208" s="54"/>
      <c r="AL208" s="54"/>
      <c r="AM208" s="54"/>
      <c r="AN208" s="54"/>
      <c r="AO208" s="54"/>
      <c r="AP208" s="54"/>
      <c r="AQ208" s="54"/>
    </row>
    <row r="209" spans="1:43" x14ac:dyDescent="0.25">
      <c r="A209" s="237"/>
      <c r="B209" s="99" t="s">
        <v>306</v>
      </c>
      <c r="C209" s="100" t="s">
        <v>12</v>
      </c>
      <c r="D209" s="184">
        <v>2</v>
      </c>
      <c r="E209" s="243"/>
      <c r="F209" s="178">
        <f t="shared" si="1"/>
        <v>0</v>
      </c>
      <c r="G209" s="54"/>
      <c r="H209" s="54"/>
      <c r="I209" s="54"/>
      <c r="J209" s="54"/>
      <c r="K209" s="54"/>
      <c r="L209" s="54"/>
      <c r="M209" s="54"/>
      <c r="N209" s="54"/>
      <c r="O209" s="54"/>
      <c r="P209" s="54"/>
      <c r="Q209" s="54"/>
      <c r="R209" s="54"/>
      <c r="S209" s="54"/>
      <c r="T209" s="54"/>
      <c r="U209" s="54"/>
      <c r="V209" s="54"/>
      <c r="W209" s="54"/>
      <c r="X209" s="54"/>
      <c r="Y209" s="54"/>
      <c r="Z209" s="54"/>
      <c r="AA209" s="54"/>
      <c r="AB209" s="54"/>
      <c r="AC209" s="54"/>
      <c r="AD209" s="54"/>
      <c r="AE209" s="54"/>
      <c r="AF209" s="54"/>
      <c r="AG209" s="54"/>
      <c r="AH209" s="54"/>
      <c r="AI209" s="54"/>
      <c r="AJ209" s="54"/>
      <c r="AK209" s="54"/>
      <c r="AL209" s="54"/>
      <c r="AM209" s="54"/>
      <c r="AN209" s="54"/>
      <c r="AO209" s="54"/>
      <c r="AP209" s="54"/>
      <c r="AQ209" s="54"/>
    </row>
    <row r="210" spans="1:43" x14ac:dyDescent="0.25">
      <c r="A210" s="237"/>
      <c r="B210" s="99" t="s">
        <v>307</v>
      </c>
      <c r="C210" s="100" t="s">
        <v>12</v>
      </c>
      <c r="D210" s="184">
        <v>6</v>
      </c>
      <c r="E210" s="243"/>
      <c r="F210" s="178">
        <f t="shared" si="1"/>
        <v>0</v>
      </c>
      <c r="G210" s="54"/>
      <c r="H210" s="54"/>
      <c r="I210" s="54"/>
      <c r="J210" s="54"/>
      <c r="K210" s="54"/>
      <c r="L210" s="54"/>
      <c r="M210" s="54"/>
      <c r="N210" s="54"/>
      <c r="O210" s="54"/>
      <c r="P210" s="54"/>
      <c r="Q210" s="54"/>
      <c r="R210" s="54"/>
      <c r="S210" s="54"/>
      <c r="T210" s="54"/>
      <c r="U210" s="54"/>
      <c r="V210" s="54"/>
      <c r="W210" s="54"/>
      <c r="X210" s="54"/>
      <c r="Y210" s="54"/>
      <c r="Z210" s="54"/>
      <c r="AA210" s="54"/>
      <c r="AB210" s="54"/>
      <c r="AC210" s="54"/>
      <c r="AD210" s="54"/>
      <c r="AE210" s="54"/>
      <c r="AF210" s="54"/>
      <c r="AG210" s="54"/>
      <c r="AH210" s="54"/>
      <c r="AI210" s="54"/>
      <c r="AJ210" s="54"/>
      <c r="AK210" s="54"/>
      <c r="AL210" s="54"/>
      <c r="AM210" s="54"/>
      <c r="AN210" s="54"/>
      <c r="AO210" s="54"/>
      <c r="AP210" s="54"/>
      <c r="AQ210" s="54"/>
    </row>
    <row r="211" spans="1:43" x14ac:dyDescent="0.25">
      <c r="A211" s="237"/>
      <c r="B211" s="99"/>
      <c r="C211" s="100"/>
      <c r="D211" s="184"/>
      <c r="E211" s="243"/>
      <c r="F211" s="178"/>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c r="AG211" s="54"/>
      <c r="AH211" s="54"/>
      <c r="AI211" s="54"/>
      <c r="AJ211" s="54"/>
      <c r="AK211" s="54"/>
      <c r="AL211" s="54"/>
      <c r="AM211" s="54"/>
      <c r="AN211" s="54"/>
      <c r="AO211" s="54"/>
      <c r="AP211" s="54"/>
      <c r="AQ211" s="54"/>
    </row>
    <row r="212" spans="1:43" x14ac:dyDescent="0.25">
      <c r="A212" s="237">
        <v>3</v>
      </c>
      <c r="B212" s="99" t="s">
        <v>308</v>
      </c>
      <c r="C212" s="100"/>
      <c r="D212" s="184"/>
      <c r="E212" s="243"/>
      <c r="F212" s="178"/>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c r="AG212" s="54"/>
      <c r="AH212" s="54"/>
      <c r="AI212" s="54"/>
      <c r="AJ212" s="54"/>
      <c r="AK212" s="54"/>
      <c r="AL212" s="54"/>
      <c r="AM212" s="54"/>
      <c r="AN212" s="54"/>
      <c r="AO212" s="54"/>
      <c r="AP212" s="54"/>
      <c r="AQ212" s="54"/>
    </row>
    <row r="213" spans="1:43" x14ac:dyDescent="0.25">
      <c r="A213" s="237"/>
      <c r="B213" s="99" t="s">
        <v>309</v>
      </c>
      <c r="C213" s="100" t="s">
        <v>12</v>
      </c>
      <c r="D213" s="184">
        <v>32</v>
      </c>
      <c r="E213" s="243"/>
      <c r="F213" s="178">
        <f t="shared" ref="F213:F216" si="2">E213*D213</f>
        <v>0</v>
      </c>
      <c r="G213" s="54"/>
      <c r="H213" s="54"/>
      <c r="I213" s="54"/>
      <c r="J213" s="54"/>
      <c r="K213" s="54"/>
      <c r="L213" s="54"/>
      <c r="M213" s="54"/>
      <c r="N213" s="54"/>
      <c r="O213" s="54"/>
      <c r="P213" s="54"/>
      <c r="Q213" s="54"/>
      <c r="R213" s="54"/>
      <c r="S213" s="54"/>
      <c r="T213" s="54"/>
      <c r="U213" s="54"/>
      <c r="V213" s="54"/>
      <c r="W213" s="54"/>
      <c r="X213" s="54"/>
      <c r="Y213" s="54"/>
      <c r="Z213" s="54"/>
      <c r="AA213" s="54"/>
      <c r="AB213" s="54"/>
      <c r="AC213" s="54"/>
      <c r="AD213" s="54"/>
      <c r="AE213" s="54"/>
      <c r="AF213" s="54"/>
      <c r="AG213" s="54"/>
      <c r="AH213" s="54"/>
      <c r="AI213" s="54"/>
      <c r="AJ213" s="54"/>
      <c r="AK213" s="54"/>
      <c r="AL213" s="54"/>
      <c r="AM213" s="54"/>
      <c r="AN213" s="54"/>
      <c r="AO213" s="54"/>
      <c r="AP213" s="54"/>
      <c r="AQ213" s="54"/>
    </row>
    <row r="214" spans="1:43" x14ac:dyDescent="0.25">
      <c r="A214" s="237"/>
      <c r="B214" s="99" t="s">
        <v>310</v>
      </c>
      <c r="C214" s="100" t="s">
        <v>12</v>
      </c>
      <c r="D214" s="184">
        <v>256</v>
      </c>
      <c r="E214" s="243"/>
      <c r="F214" s="178">
        <f t="shared" si="2"/>
        <v>0</v>
      </c>
      <c r="G214" s="54"/>
      <c r="H214" s="54"/>
      <c r="I214" s="54"/>
      <c r="J214" s="54"/>
      <c r="K214" s="54"/>
      <c r="L214" s="54"/>
      <c r="M214" s="54"/>
      <c r="N214" s="54"/>
      <c r="O214" s="54"/>
      <c r="P214" s="54"/>
      <c r="Q214" s="54"/>
      <c r="R214" s="54"/>
      <c r="S214" s="54"/>
      <c r="T214" s="54"/>
      <c r="U214" s="54"/>
      <c r="V214" s="54"/>
      <c r="W214" s="54"/>
      <c r="X214" s="54"/>
      <c r="Y214" s="54"/>
      <c r="Z214" s="54"/>
      <c r="AA214" s="54"/>
      <c r="AB214" s="54"/>
      <c r="AC214" s="54"/>
      <c r="AD214" s="54"/>
      <c r="AE214" s="54"/>
      <c r="AF214" s="54"/>
      <c r="AG214" s="54"/>
      <c r="AH214" s="54"/>
      <c r="AI214" s="54"/>
      <c r="AJ214" s="54"/>
      <c r="AK214" s="54"/>
      <c r="AL214" s="54"/>
      <c r="AM214" s="54"/>
      <c r="AN214" s="54"/>
      <c r="AO214" s="54"/>
      <c r="AP214" s="54"/>
      <c r="AQ214" s="54"/>
    </row>
    <row r="215" spans="1:43" x14ac:dyDescent="0.25">
      <c r="A215" s="237"/>
      <c r="B215" s="99" t="s">
        <v>311</v>
      </c>
      <c r="C215" s="100" t="s">
        <v>12</v>
      </c>
      <c r="D215" s="184">
        <v>16</v>
      </c>
      <c r="E215" s="243"/>
      <c r="F215" s="178">
        <f t="shared" si="2"/>
        <v>0</v>
      </c>
      <c r="G215" s="54"/>
      <c r="H215" s="54"/>
      <c r="I215" s="54"/>
      <c r="J215" s="54"/>
      <c r="K215" s="54"/>
      <c r="L215" s="54"/>
      <c r="M215" s="54"/>
      <c r="N215" s="54"/>
      <c r="O215" s="54"/>
      <c r="P215" s="54"/>
      <c r="Q215" s="54"/>
      <c r="R215" s="54"/>
      <c r="S215" s="54"/>
      <c r="T215" s="54"/>
      <c r="U215" s="54"/>
      <c r="V215" s="54"/>
      <c r="W215" s="54"/>
      <c r="X215" s="54"/>
      <c r="Y215" s="54"/>
      <c r="Z215" s="54"/>
      <c r="AA215" s="54"/>
      <c r="AB215" s="54"/>
      <c r="AC215" s="54"/>
      <c r="AD215" s="54"/>
      <c r="AE215" s="54"/>
      <c r="AF215" s="54"/>
      <c r="AG215" s="54"/>
      <c r="AH215" s="54"/>
      <c r="AI215" s="54"/>
      <c r="AJ215" s="54"/>
      <c r="AK215" s="54"/>
      <c r="AL215" s="54"/>
      <c r="AM215" s="54"/>
      <c r="AN215" s="54"/>
      <c r="AO215" s="54"/>
      <c r="AP215" s="54"/>
      <c r="AQ215" s="54"/>
    </row>
    <row r="216" spans="1:43" x14ac:dyDescent="0.25">
      <c r="A216" s="237"/>
      <c r="B216" s="99" t="s">
        <v>312</v>
      </c>
      <c r="C216" s="100" t="s">
        <v>12</v>
      </c>
      <c r="D216" s="184">
        <v>48</v>
      </c>
      <c r="E216" s="243"/>
      <c r="F216" s="178">
        <f t="shared" si="2"/>
        <v>0</v>
      </c>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c r="AK216" s="54"/>
      <c r="AL216" s="54"/>
      <c r="AM216" s="54"/>
      <c r="AN216" s="54"/>
      <c r="AO216" s="54"/>
      <c r="AP216" s="54"/>
      <c r="AQ216" s="54"/>
    </row>
    <row r="217" spans="1:43" x14ac:dyDescent="0.25">
      <c r="A217" s="237"/>
      <c r="B217" s="99"/>
      <c r="C217" s="100"/>
      <c r="D217" s="184"/>
      <c r="E217" s="243"/>
      <c r="F217" s="178"/>
      <c r="G217" s="54"/>
      <c r="H217" s="54"/>
      <c r="I217" s="54"/>
      <c r="J217" s="54"/>
      <c r="K217" s="54"/>
      <c r="L217" s="54"/>
      <c r="M217" s="54"/>
      <c r="N217" s="54"/>
      <c r="O217" s="54"/>
      <c r="P217" s="54"/>
      <c r="Q217" s="54"/>
      <c r="R217" s="54"/>
      <c r="S217" s="54"/>
      <c r="T217" s="54"/>
      <c r="U217" s="54"/>
      <c r="V217" s="54"/>
      <c r="W217" s="54"/>
      <c r="X217" s="54"/>
      <c r="Y217" s="54"/>
      <c r="Z217" s="54"/>
      <c r="AA217" s="54"/>
      <c r="AB217" s="54"/>
      <c r="AC217" s="54"/>
      <c r="AD217" s="54"/>
      <c r="AE217" s="54"/>
      <c r="AF217" s="54"/>
      <c r="AG217" s="54"/>
      <c r="AH217" s="54"/>
      <c r="AI217" s="54"/>
      <c r="AJ217" s="54"/>
      <c r="AK217" s="54"/>
      <c r="AL217" s="54"/>
      <c r="AM217" s="54"/>
      <c r="AN217" s="54"/>
      <c r="AO217" s="54"/>
      <c r="AP217" s="54"/>
      <c r="AQ217" s="54"/>
    </row>
    <row r="218" spans="1:43" x14ac:dyDescent="0.25">
      <c r="A218" s="237">
        <v>4</v>
      </c>
      <c r="B218" s="99" t="s">
        <v>313</v>
      </c>
      <c r="C218" s="235">
        <v>0.1</v>
      </c>
      <c r="D218" s="184"/>
      <c r="E218" s="243"/>
      <c r="F218" s="178">
        <f>SUM(F138:F217)*C218</f>
        <v>0</v>
      </c>
      <c r="G218" s="54"/>
      <c r="H218" s="54"/>
      <c r="I218" s="54"/>
      <c r="J218" s="54"/>
      <c r="K218" s="54"/>
      <c r="L218" s="54"/>
      <c r="M218" s="54"/>
      <c r="N218" s="54"/>
      <c r="O218" s="54"/>
      <c r="P218" s="54"/>
      <c r="Q218" s="54"/>
      <c r="R218" s="54"/>
      <c r="S218" s="54"/>
      <c r="T218" s="54"/>
      <c r="U218" s="54"/>
      <c r="V218" s="54"/>
      <c r="W218" s="54"/>
      <c r="X218" s="54"/>
      <c r="Y218" s="54"/>
      <c r="Z218" s="54"/>
      <c r="AA218" s="54"/>
      <c r="AB218" s="54"/>
      <c r="AC218" s="54"/>
      <c r="AD218" s="54"/>
      <c r="AE218" s="54"/>
      <c r="AF218" s="54"/>
      <c r="AG218" s="54"/>
      <c r="AH218" s="54"/>
      <c r="AI218" s="54"/>
      <c r="AJ218" s="54"/>
      <c r="AK218" s="54"/>
      <c r="AL218" s="54"/>
      <c r="AM218" s="54"/>
      <c r="AN218" s="54"/>
      <c r="AO218" s="54"/>
      <c r="AP218" s="54"/>
      <c r="AQ218" s="54"/>
    </row>
    <row r="219" spans="1:43" x14ac:dyDescent="0.25">
      <c r="A219" s="237"/>
      <c r="B219" s="99"/>
      <c r="C219" s="100"/>
      <c r="D219" s="184"/>
      <c r="E219" s="243"/>
      <c r="F219" s="178"/>
      <c r="G219" s="54"/>
      <c r="H219" s="54"/>
      <c r="I219" s="54"/>
      <c r="J219" s="54"/>
      <c r="K219" s="54"/>
      <c r="L219" s="54"/>
      <c r="M219" s="54"/>
      <c r="N219" s="54"/>
      <c r="O219" s="54"/>
      <c r="P219" s="54"/>
      <c r="Q219" s="54"/>
      <c r="R219" s="54"/>
      <c r="S219" s="54"/>
      <c r="T219" s="54"/>
      <c r="U219" s="54"/>
      <c r="V219" s="54"/>
      <c r="W219" s="54"/>
      <c r="X219" s="54"/>
      <c r="Y219" s="54"/>
      <c r="Z219" s="54"/>
      <c r="AA219" s="54"/>
      <c r="AB219" s="54"/>
      <c r="AC219" s="54"/>
      <c r="AD219" s="54"/>
      <c r="AE219" s="54"/>
      <c r="AF219" s="54"/>
      <c r="AG219" s="54"/>
      <c r="AH219" s="54"/>
      <c r="AI219" s="54"/>
      <c r="AJ219" s="54"/>
      <c r="AK219" s="54"/>
      <c r="AL219" s="54"/>
      <c r="AM219" s="54"/>
      <c r="AN219" s="54"/>
      <c r="AO219" s="54"/>
      <c r="AP219" s="54"/>
      <c r="AQ219" s="54"/>
    </row>
    <row r="220" spans="1:43" x14ac:dyDescent="0.25">
      <c r="A220" s="237">
        <v>5</v>
      </c>
      <c r="B220" s="99" t="s">
        <v>314</v>
      </c>
      <c r="C220" s="100" t="s">
        <v>12</v>
      </c>
      <c r="D220" s="184">
        <v>1</v>
      </c>
      <c r="E220" s="243"/>
      <c r="F220" s="178">
        <f>E220*D220</f>
        <v>0</v>
      </c>
      <c r="G220" s="54"/>
      <c r="H220" s="54"/>
      <c r="I220" s="54"/>
      <c r="J220" s="54"/>
      <c r="K220" s="54"/>
      <c r="L220" s="54"/>
      <c r="M220" s="54"/>
      <c r="N220" s="54"/>
      <c r="O220" s="54"/>
      <c r="P220" s="54"/>
      <c r="Q220" s="54"/>
      <c r="R220" s="54"/>
      <c r="S220" s="54"/>
      <c r="T220" s="54"/>
      <c r="U220" s="54"/>
      <c r="V220" s="54"/>
      <c r="W220" s="54"/>
      <c r="X220" s="54"/>
      <c r="Y220" s="54"/>
      <c r="Z220" s="54"/>
      <c r="AA220" s="54"/>
      <c r="AB220" s="54"/>
      <c r="AC220" s="54"/>
      <c r="AD220" s="54"/>
      <c r="AE220" s="54"/>
      <c r="AF220" s="54"/>
      <c r="AG220" s="54"/>
      <c r="AH220" s="54"/>
      <c r="AI220" s="54"/>
      <c r="AJ220" s="54"/>
      <c r="AK220" s="54"/>
      <c r="AL220" s="54"/>
      <c r="AM220" s="54"/>
      <c r="AN220" s="54"/>
      <c r="AO220" s="54"/>
      <c r="AP220" s="54"/>
      <c r="AQ220" s="54"/>
    </row>
    <row r="221" spans="1:43" ht="15" thickBot="1" x14ac:dyDescent="0.3">
      <c r="A221" s="237"/>
      <c r="B221" s="99"/>
      <c r="C221" s="100"/>
      <c r="D221" s="184"/>
      <c r="E221" s="243"/>
      <c r="F221" s="178"/>
      <c r="G221" s="54"/>
      <c r="H221" s="54"/>
      <c r="I221" s="54"/>
      <c r="J221" s="54"/>
      <c r="K221" s="54"/>
      <c r="L221" s="54"/>
      <c r="M221" s="54"/>
      <c r="N221" s="54"/>
      <c r="O221" s="54"/>
      <c r="P221" s="54"/>
      <c r="Q221" s="54"/>
      <c r="R221" s="54"/>
      <c r="S221" s="54"/>
      <c r="T221" s="54"/>
      <c r="U221" s="54"/>
      <c r="V221" s="54"/>
      <c r="W221" s="54"/>
      <c r="X221" s="54"/>
      <c r="Y221" s="54"/>
      <c r="Z221" s="54"/>
      <c r="AA221" s="54"/>
      <c r="AB221" s="54"/>
      <c r="AC221" s="54"/>
      <c r="AD221" s="54"/>
      <c r="AE221" s="54"/>
      <c r="AF221" s="54"/>
      <c r="AG221" s="54"/>
      <c r="AH221" s="54"/>
      <c r="AI221" s="54"/>
      <c r="AJ221" s="54"/>
      <c r="AK221" s="54"/>
      <c r="AL221" s="54"/>
      <c r="AM221" s="54"/>
      <c r="AN221" s="54"/>
      <c r="AO221" s="54"/>
      <c r="AP221" s="54"/>
      <c r="AQ221" s="54"/>
    </row>
    <row r="222" spans="1:43" ht="18" thickBot="1" x14ac:dyDescent="0.3">
      <c r="A222" s="237"/>
      <c r="B222" s="189" t="s">
        <v>315</v>
      </c>
      <c r="C222" s="172"/>
      <c r="D222" s="173"/>
      <c r="E222" s="244"/>
      <c r="F222" s="175">
        <f>SUM(F137:F221)</f>
        <v>0</v>
      </c>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c r="AE222" s="54"/>
      <c r="AF222" s="54"/>
      <c r="AG222" s="54"/>
      <c r="AH222" s="54"/>
      <c r="AI222" s="54"/>
      <c r="AJ222" s="54"/>
      <c r="AK222" s="54"/>
      <c r="AL222" s="54"/>
      <c r="AM222" s="54"/>
      <c r="AN222" s="54"/>
      <c r="AO222" s="54"/>
      <c r="AP222" s="54"/>
      <c r="AQ222" s="54"/>
    </row>
    <row r="223" spans="1:43" x14ac:dyDescent="0.25">
      <c r="A223" s="237"/>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c r="AE223" s="54"/>
      <c r="AF223" s="54"/>
      <c r="AG223" s="54"/>
      <c r="AH223" s="54"/>
      <c r="AI223" s="54"/>
      <c r="AJ223" s="54"/>
      <c r="AK223" s="54"/>
      <c r="AL223" s="54"/>
      <c r="AM223" s="54"/>
      <c r="AN223" s="54"/>
      <c r="AO223" s="54"/>
      <c r="AP223" s="54"/>
      <c r="AQ223" s="54"/>
    </row>
    <row r="224" spans="1:43" x14ac:dyDescent="0.25">
      <c r="A224" s="237"/>
      <c r="G224" s="54"/>
      <c r="H224" s="54"/>
      <c r="I224" s="54"/>
      <c r="J224" s="54"/>
      <c r="K224" s="54"/>
      <c r="L224" s="54"/>
      <c r="M224" s="54"/>
      <c r="N224" s="54"/>
      <c r="O224" s="54"/>
      <c r="P224" s="54"/>
      <c r="Q224" s="54"/>
      <c r="R224" s="54"/>
      <c r="S224" s="54"/>
      <c r="T224" s="54"/>
      <c r="U224" s="54"/>
      <c r="V224" s="54"/>
      <c r="W224" s="54"/>
      <c r="X224" s="54"/>
      <c r="Y224" s="54"/>
      <c r="Z224" s="54"/>
      <c r="AA224" s="54"/>
      <c r="AB224" s="54"/>
      <c r="AC224" s="54"/>
      <c r="AD224" s="54"/>
      <c r="AE224" s="54"/>
      <c r="AF224" s="54"/>
      <c r="AG224" s="54"/>
      <c r="AH224" s="54"/>
      <c r="AI224" s="54"/>
      <c r="AJ224" s="54"/>
      <c r="AK224" s="54"/>
      <c r="AL224" s="54"/>
      <c r="AM224" s="54"/>
      <c r="AN224" s="54"/>
      <c r="AO224" s="54"/>
      <c r="AP224" s="54"/>
      <c r="AQ224" s="54"/>
    </row>
    <row r="225" spans="1:43" x14ac:dyDescent="0.25">
      <c r="A225" s="237"/>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c r="AG225" s="54"/>
      <c r="AH225" s="54"/>
      <c r="AI225" s="54"/>
      <c r="AJ225" s="54"/>
      <c r="AK225" s="54"/>
      <c r="AL225" s="54"/>
      <c r="AM225" s="54"/>
      <c r="AN225" s="54"/>
      <c r="AO225" s="54"/>
      <c r="AP225" s="54"/>
      <c r="AQ225" s="54"/>
    </row>
    <row r="226" spans="1:43" x14ac:dyDescent="0.25">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c r="AK226" s="54"/>
      <c r="AL226" s="54"/>
      <c r="AM226" s="54"/>
      <c r="AN226" s="54"/>
      <c r="AO226" s="54"/>
      <c r="AP226" s="54"/>
      <c r="AQ226" s="54"/>
    </row>
    <row r="227" spans="1:43" x14ac:dyDescent="0.25">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c r="AG227" s="54"/>
      <c r="AH227" s="54"/>
      <c r="AI227" s="54"/>
      <c r="AJ227" s="54"/>
      <c r="AK227" s="54"/>
      <c r="AL227" s="54"/>
      <c r="AM227" s="54"/>
      <c r="AN227" s="54"/>
      <c r="AO227" s="54"/>
      <c r="AP227" s="54"/>
      <c r="AQ227" s="54"/>
    </row>
    <row r="228" spans="1:43" x14ac:dyDescent="0.25">
      <c r="G228" s="54"/>
      <c r="H228" s="54"/>
      <c r="I228" s="54"/>
      <c r="J228" s="54"/>
      <c r="K228" s="54"/>
      <c r="L228" s="54"/>
      <c r="M228" s="54"/>
      <c r="N228" s="54"/>
      <c r="O228" s="54"/>
      <c r="P228" s="54"/>
      <c r="Q228" s="54"/>
      <c r="R228" s="54"/>
      <c r="S228" s="54"/>
      <c r="T228" s="54"/>
      <c r="U228" s="54"/>
      <c r="V228" s="54"/>
      <c r="W228" s="54"/>
      <c r="X228" s="54"/>
      <c r="Y228" s="54"/>
      <c r="Z228" s="54"/>
      <c r="AA228" s="54"/>
      <c r="AB228" s="54"/>
      <c r="AC228" s="54"/>
      <c r="AD228" s="54"/>
      <c r="AE228" s="54"/>
      <c r="AF228" s="54"/>
      <c r="AG228" s="54"/>
      <c r="AH228" s="54"/>
      <c r="AI228" s="54"/>
      <c r="AJ228" s="54"/>
      <c r="AK228" s="54"/>
      <c r="AL228" s="54"/>
      <c r="AM228" s="54"/>
      <c r="AN228" s="54"/>
      <c r="AO228" s="54"/>
      <c r="AP228" s="54"/>
      <c r="AQ228" s="54"/>
    </row>
    <row r="229" spans="1:43" x14ac:dyDescent="0.25">
      <c r="G229" s="54"/>
      <c r="H229" s="54"/>
      <c r="I229" s="54"/>
      <c r="J229" s="54"/>
      <c r="K229" s="54"/>
      <c r="L229" s="54"/>
      <c r="M229" s="54"/>
      <c r="N229" s="54"/>
      <c r="O229" s="54"/>
      <c r="P229" s="54"/>
      <c r="Q229" s="54"/>
      <c r="R229" s="54"/>
      <c r="S229" s="54"/>
      <c r="T229" s="54"/>
      <c r="U229" s="54"/>
      <c r="V229" s="54"/>
      <c r="W229" s="54"/>
      <c r="X229" s="54"/>
      <c r="Y229" s="54"/>
      <c r="Z229" s="54"/>
      <c r="AA229" s="54"/>
      <c r="AB229" s="54"/>
      <c r="AC229" s="54"/>
      <c r="AD229" s="54"/>
      <c r="AE229" s="54"/>
      <c r="AF229" s="54"/>
      <c r="AG229" s="54"/>
      <c r="AH229" s="54"/>
      <c r="AI229" s="54"/>
      <c r="AJ229" s="54"/>
      <c r="AK229" s="54"/>
      <c r="AL229" s="54"/>
      <c r="AM229" s="54"/>
      <c r="AN229" s="54"/>
      <c r="AO229" s="54"/>
      <c r="AP229" s="54"/>
      <c r="AQ229" s="54"/>
    </row>
    <row r="230" spans="1:43" x14ac:dyDescent="0.25">
      <c r="G230" s="54"/>
      <c r="H230" s="54"/>
      <c r="I230" s="54"/>
      <c r="J230" s="54"/>
      <c r="K230" s="54"/>
      <c r="L230" s="54"/>
      <c r="M230" s="54"/>
      <c r="N230" s="54"/>
      <c r="O230" s="54"/>
      <c r="P230" s="54"/>
      <c r="Q230" s="54"/>
      <c r="R230" s="54"/>
      <c r="S230" s="54"/>
      <c r="T230" s="54"/>
      <c r="U230" s="54"/>
      <c r="V230" s="54"/>
      <c r="W230" s="54"/>
      <c r="X230" s="54"/>
      <c r="Y230" s="54"/>
      <c r="Z230" s="54"/>
      <c r="AA230" s="54"/>
      <c r="AB230" s="54"/>
      <c r="AC230" s="54"/>
      <c r="AD230" s="54"/>
      <c r="AE230" s="54"/>
      <c r="AF230" s="54"/>
      <c r="AG230" s="54"/>
      <c r="AH230" s="54"/>
      <c r="AI230" s="54"/>
      <c r="AJ230" s="54"/>
      <c r="AK230" s="54"/>
      <c r="AL230" s="54"/>
      <c r="AM230" s="54"/>
      <c r="AN230" s="54"/>
      <c r="AO230" s="54"/>
      <c r="AP230" s="54"/>
      <c r="AQ230" s="54"/>
    </row>
  </sheetData>
  <autoFilter ref="A7:F223"/>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rowBreaks count="2" manualBreakCount="2">
    <brk id="105" max="5" man="1"/>
    <brk id="17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389"/>
  <sheetViews>
    <sheetView zoomScale="130" zoomScaleNormal="130" zoomScaleSheetLayoutView="115" workbookViewId="0">
      <selection activeCell="E10" sqref="E10:E389"/>
    </sheetView>
  </sheetViews>
  <sheetFormatPr defaultColWidth="10.28515625" defaultRowHeight="14.25" x14ac:dyDescent="0.25"/>
  <cols>
    <col min="1" max="1" width="10.42578125" style="131" bestFit="1" customWidth="1"/>
    <col min="2" max="2" width="75.5703125" style="132" customWidth="1"/>
    <col min="3" max="3" width="6.42578125" style="128" bestFit="1" customWidth="1"/>
    <col min="4" max="4" width="9.42578125" style="129" bestFit="1" customWidth="1"/>
    <col min="5" max="5" width="11" style="130" bestFit="1" customWidth="1"/>
    <col min="6" max="6" width="13.7109375" style="133" bestFit="1"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122</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65" customFormat="1" ht="15" thickBot="1" x14ac:dyDescent="0.3">
      <c r="A7" s="181"/>
      <c r="B7" s="119"/>
      <c r="C7" s="86"/>
      <c r="D7" s="87"/>
      <c r="E7" s="88"/>
      <c r="F7" s="178"/>
    </row>
    <row r="8" spans="1:43" s="65" customFormat="1" ht="18" thickBot="1" x14ac:dyDescent="0.3">
      <c r="A8" s="188" t="s">
        <v>62</v>
      </c>
      <c r="B8" s="189" t="s">
        <v>212</v>
      </c>
      <c r="C8" s="172"/>
      <c r="D8" s="173"/>
      <c r="E8" s="174"/>
      <c r="F8" s="175"/>
    </row>
    <row r="9" spans="1:43" s="83" customFormat="1" ht="15" thickBot="1" x14ac:dyDescent="0.3">
      <c r="A9" s="77"/>
      <c r="B9" s="78"/>
      <c r="C9" s="79"/>
      <c r="D9" s="80"/>
      <c r="E9" s="81"/>
      <c r="F9" s="82"/>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row>
    <row r="10" spans="1:43" s="90" customFormat="1" ht="15" thickBot="1" x14ac:dyDescent="0.3">
      <c r="A10" s="155" t="s">
        <v>63</v>
      </c>
      <c r="B10" s="154" t="s">
        <v>354</v>
      </c>
      <c r="C10" s="153"/>
      <c r="D10" s="152"/>
      <c r="E10" s="253"/>
      <c r="F10" s="151"/>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x14ac:dyDescent="0.25">
      <c r="A11" s="181"/>
      <c r="B11" s="177" t="s">
        <v>319</v>
      </c>
      <c r="C11" s="86"/>
      <c r="D11" s="87"/>
      <c r="E11" s="257"/>
      <c r="F11" s="178"/>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row>
    <row r="12" spans="1:43" s="166" customFormat="1" x14ac:dyDescent="0.25">
      <c r="A12" s="181"/>
      <c r="B12" s="119"/>
      <c r="C12" s="86"/>
      <c r="D12" s="87"/>
      <c r="E12" s="257"/>
      <c r="F12" s="178"/>
      <c r="G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row>
    <row r="13" spans="1:43" x14ac:dyDescent="0.25">
      <c r="A13" s="181">
        <v>1</v>
      </c>
      <c r="B13" s="119" t="s">
        <v>320</v>
      </c>
      <c r="C13" s="86"/>
      <c r="D13" s="87"/>
      <c r="E13" s="257"/>
      <c r="F13" s="178"/>
      <c r="G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row>
    <row r="14" spans="1:43" ht="28.5" x14ac:dyDescent="0.25">
      <c r="A14" s="181"/>
      <c r="B14" s="119" t="s">
        <v>321</v>
      </c>
      <c r="C14" s="86"/>
      <c r="D14" s="87"/>
      <c r="E14" s="257"/>
      <c r="F14" s="178"/>
      <c r="G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row>
    <row r="15" spans="1:43" x14ac:dyDescent="0.25">
      <c r="A15" s="181"/>
      <c r="B15" s="119"/>
      <c r="C15" s="86" t="s">
        <v>15</v>
      </c>
      <c r="D15" s="87">
        <v>3</v>
      </c>
      <c r="E15" s="257"/>
      <c r="F15" s="178">
        <f>E15*D15</f>
        <v>0</v>
      </c>
      <c r="G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row>
    <row r="16" spans="1:43" x14ac:dyDescent="0.25">
      <c r="A16" s="181"/>
      <c r="B16" s="119"/>
      <c r="C16" s="86"/>
      <c r="D16" s="87"/>
      <c r="E16" s="257"/>
      <c r="F16" s="178"/>
      <c r="G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row>
    <row r="17" spans="1:43" x14ac:dyDescent="0.25">
      <c r="A17" s="181">
        <v>2</v>
      </c>
      <c r="B17" s="119" t="s">
        <v>322</v>
      </c>
      <c r="C17" s="86"/>
      <c r="D17" s="87"/>
      <c r="E17" s="257"/>
      <c r="F17" s="178"/>
      <c r="G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row>
    <row r="18" spans="1:43" ht="57" x14ac:dyDescent="0.25">
      <c r="A18" s="181"/>
      <c r="B18" s="119" t="s">
        <v>323</v>
      </c>
      <c r="C18" s="86"/>
      <c r="D18" s="87"/>
      <c r="E18" s="257"/>
      <c r="F18" s="178"/>
      <c r="G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x14ac:dyDescent="0.25">
      <c r="A19" s="181"/>
      <c r="B19" s="119"/>
      <c r="C19" s="86" t="s">
        <v>13</v>
      </c>
      <c r="D19" s="87">
        <v>5</v>
      </c>
      <c r="E19" s="257"/>
      <c r="F19" s="178">
        <f>E19*D19</f>
        <v>0</v>
      </c>
      <c r="G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x14ac:dyDescent="0.25">
      <c r="A20" s="181"/>
      <c r="B20" s="119"/>
      <c r="C20" s="86"/>
      <c r="D20" s="87"/>
      <c r="E20" s="257"/>
      <c r="F20" s="178"/>
      <c r="G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x14ac:dyDescent="0.25">
      <c r="A21" s="181">
        <v>3</v>
      </c>
      <c r="B21" s="119" t="s">
        <v>324</v>
      </c>
      <c r="C21" s="86"/>
      <c r="D21" s="87"/>
      <c r="E21" s="257"/>
      <c r="F21" s="178"/>
      <c r="G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ht="28.5" x14ac:dyDescent="0.25">
      <c r="A22" s="181"/>
      <c r="B22" s="119" t="s">
        <v>325</v>
      </c>
      <c r="C22" s="86"/>
      <c r="D22" s="87"/>
      <c r="E22" s="257"/>
      <c r="F22" s="178"/>
      <c r="G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x14ac:dyDescent="0.25">
      <c r="A23" s="181"/>
      <c r="B23" s="119"/>
      <c r="C23" s="86" t="s">
        <v>13</v>
      </c>
      <c r="D23" s="87">
        <v>6</v>
      </c>
      <c r="E23" s="257"/>
      <c r="F23" s="178">
        <f>E23*D23</f>
        <v>0</v>
      </c>
      <c r="G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x14ac:dyDescent="0.25">
      <c r="A24" s="181"/>
      <c r="B24" s="119"/>
      <c r="C24" s="86"/>
      <c r="D24" s="87"/>
      <c r="E24" s="257"/>
      <c r="F24" s="178"/>
      <c r="G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row>
    <row r="25" spans="1:43" x14ac:dyDescent="0.25">
      <c r="A25" s="181">
        <v>4</v>
      </c>
      <c r="B25" s="119" t="s">
        <v>326</v>
      </c>
      <c r="C25" s="86"/>
      <c r="D25" s="87"/>
      <c r="E25" s="257"/>
      <c r="F25" s="178"/>
      <c r="G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row>
    <row r="26" spans="1:43" ht="57" x14ac:dyDescent="0.25">
      <c r="A26" s="181"/>
      <c r="B26" s="119" t="s">
        <v>327</v>
      </c>
      <c r="C26" s="86"/>
      <c r="D26" s="87"/>
      <c r="E26" s="257"/>
      <c r="F26" s="178"/>
      <c r="G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row>
    <row r="27" spans="1:43" x14ac:dyDescent="0.25">
      <c r="A27" s="181"/>
      <c r="B27" s="119" t="s">
        <v>328</v>
      </c>
      <c r="C27" s="86" t="s">
        <v>13</v>
      </c>
      <c r="D27" s="87">
        <v>6</v>
      </c>
      <c r="E27" s="257"/>
      <c r="F27" s="178">
        <f>E27*D27</f>
        <v>0</v>
      </c>
      <c r="G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row>
    <row r="28" spans="1:43" x14ac:dyDescent="0.25">
      <c r="A28" s="181"/>
      <c r="B28" s="119"/>
      <c r="C28" s="86"/>
      <c r="D28" s="87"/>
      <c r="E28" s="257"/>
      <c r="F28" s="178"/>
      <c r="G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row>
    <row r="29" spans="1:43" x14ac:dyDescent="0.25">
      <c r="A29" s="181">
        <v>5</v>
      </c>
      <c r="B29" s="119" t="s">
        <v>329</v>
      </c>
      <c r="C29" s="86"/>
      <c r="D29" s="87"/>
      <c r="E29" s="257"/>
      <c r="F29" s="178"/>
      <c r="G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row>
    <row r="30" spans="1:43" ht="57" x14ac:dyDescent="0.25">
      <c r="A30" s="181"/>
      <c r="B30" s="119" t="s">
        <v>330</v>
      </c>
      <c r="C30" s="86"/>
      <c r="D30" s="87"/>
      <c r="E30" s="257"/>
      <c r="F30" s="178"/>
      <c r="G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row>
    <row r="31" spans="1:43" x14ac:dyDescent="0.25">
      <c r="A31" s="181"/>
      <c r="B31" s="119"/>
      <c r="C31" s="86" t="s">
        <v>13</v>
      </c>
      <c r="D31" s="87">
        <v>1</v>
      </c>
      <c r="E31" s="257"/>
      <c r="F31" s="178">
        <f>E31*D31</f>
        <v>0</v>
      </c>
      <c r="G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row>
    <row r="32" spans="1:43" x14ac:dyDescent="0.25">
      <c r="A32" s="181"/>
      <c r="B32" s="119"/>
      <c r="C32" s="86"/>
      <c r="D32" s="87"/>
      <c r="E32" s="257"/>
      <c r="F32" s="178"/>
      <c r="G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row>
    <row r="33" spans="1:43" x14ac:dyDescent="0.25">
      <c r="A33" s="181">
        <v>5</v>
      </c>
      <c r="B33" s="119" t="s">
        <v>331</v>
      </c>
      <c r="C33" s="86"/>
      <c r="D33" s="87"/>
      <c r="E33" s="257"/>
      <c r="F33" s="178"/>
      <c r="G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row>
    <row r="34" spans="1:43" x14ac:dyDescent="0.25">
      <c r="A34" s="181"/>
      <c r="B34" s="119" t="s">
        <v>332</v>
      </c>
      <c r="C34" s="86"/>
      <c r="D34" s="87"/>
      <c r="E34" s="257"/>
      <c r="F34" s="178"/>
    </row>
    <row r="35" spans="1:43" x14ac:dyDescent="0.25">
      <c r="A35" s="181"/>
      <c r="B35" s="119"/>
      <c r="C35" s="86" t="s">
        <v>13</v>
      </c>
      <c r="D35" s="87">
        <v>2</v>
      </c>
      <c r="E35" s="257"/>
      <c r="F35" s="178">
        <f>E35*D35</f>
        <v>0</v>
      </c>
    </row>
    <row r="36" spans="1:43" x14ac:dyDescent="0.25">
      <c r="A36" s="181"/>
      <c r="B36" s="119"/>
      <c r="C36" s="86"/>
      <c r="D36" s="87"/>
      <c r="E36" s="257"/>
      <c r="F36" s="178"/>
    </row>
    <row r="37" spans="1:43" x14ac:dyDescent="0.25">
      <c r="A37" s="181">
        <v>7</v>
      </c>
      <c r="B37" s="119" t="s">
        <v>333</v>
      </c>
      <c r="C37" s="86"/>
      <c r="D37" s="87"/>
      <c r="E37" s="257"/>
      <c r="F37" s="178"/>
    </row>
    <row r="38" spans="1:43" ht="28.5" x14ac:dyDescent="0.25">
      <c r="A38" s="181"/>
      <c r="B38" s="119" t="s">
        <v>334</v>
      </c>
      <c r="C38" s="86"/>
      <c r="D38" s="87"/>
      <c r="E38" s="257"/>
      <c r="F38" s="178"/>
    </row>
    <row r="39" spans="1:43" x14ac:dyDescent="0.25">
      <c r="A39" s="181"/>
      <c r="B39" s="119" t="s">
        <v>335</v>
      </c>
      <c r="C39" s="86" t="s">
        <v>14</v>
      </c>
      <c r="D39" s="87">
        <v>4</v>
      </c>
      <c r="E39" s="257"/>
      <c r="F39" s="178">
        <f t="shared" ref="F39:F40" si="0">E39*D39</f>
        <v>0</v>
      </c>
    </row>
    <row r="40" spans="1:43" x14ac:dyDescent="0.25">
      <c r="A40" s="181"/>
      <c r="B40" s="119" t="s">
        <v>336</v>
      </c>
      <c r="C40" s="86" t="s">
        <v>14</v>
      </c>
      <c r="D40" s="87">
        <v>1</v>
      </c>
      <c r="E40" s="257"/>
      <c r="F40" s="178">
        <f t="shared" si="0"/>
        <v>0</v>
      </c>
    </row>
    <row r="41" spans="1:43" x14ac:dyDescent="0.25">
      <c r="A41" s="181"/>
      <c r="B41" s="119"/>
      <c r="C41" s="86"/>
      <c r="D41" s="87"/>
      <c r="E41" s="257"/>
      <c r="F41" s="178"/>
    </row>
    <row r="42" spans="1:43" x14ac:dyDescent="0.25">
      <c r="A42" s="181">
        <v>8</v>
      </c>
      <c r="B42" s="119" t="s">
        <v>337</v>
      </c>
      <c r="C42" s="86"/>
      <c r="D42" s="87"/>
      <c r="E42" s="257"/>
      <c r="F42" s="178"/>
    </row>
    <row r="43" spans="1:43" ht="114" x14ac:dyDescent="0.25">
      <c r="A43" s="181"/>
      <c r="B43" s="119" t="s">
        <v>338</v>
      </c>
      <c r="C43" s="86"/>
      <c r="D43" s="87"/>
      <c r="E43" s="257"/>
      <c r="F43" s="178"/>
    </row>
    <row r="44" spans="1:43" x14ac:dyDescent="0.25">
      <c r="A44" s="181"/>
      <c r="B44" s="119"/>
      <c r="C44" s="86" t="s">
        <v>14</v>
      </c>
      <c r="D44" s="87">
        <v>3</v>
      </c>
      <c r="E44" s="257"/>
      <c r="F44" s="178">
        <f>E44*D44</f>
        <v>0</v>
      </c>
    </row>
    <row r="45" spans="1:43" x14ac:dyDescent="0.25">
      <c r="A45" s="181"/>
      <c r="B45" s="119"/>
      <c r="C45" s="86"/>
      <c r="D45" s="87"/>
      <c r="E45" s="257"/>
      <c r="F45" s="178"/>
    </row>
    <row r="46" spans="1:43" x14ac:dyDescent="0.25">
      <c r="A46" s="181">
        <v>9</v>
      </c>
      <c r="B46" s="119" t="s">
        <v>339</v>
      </c>
      <c r="C46" s="86"/>
      <c r="D46" s="87"/>
      <c r="E46" s="257"/>
      <c r="F46" s="178"/>
    </row>
    <row r="47" spans="1:43" ht="42.75" x14ac:dyDescent="0.25">
      <c r="A47" s="181"/>
      <c r="B47" s="119" t="s">
        <v>340</v>
      </c>
      <c r="C47" s="86"/>
      <c r="D47" s="87"/>
      <c r="E47" s="257"/>
      <c r="F47" s="178"/>
    </row>
    <row r="48" spans="1:43" x14ac:dyDescent="0.25">
      <c r="A48" s="181"/>
      <c r="B48" s="119"/>
      <c r="C48" s="86" t="s">
        <v>14</v>
      </c>
      <c r="D48" s="87">
        <v>1</v>
      </c>
      <c r="E48" s="257"/>
      <c r="F48" s="178">
        <f>E48*D48</f>
        <v>0</v>
      </c>
    </row>
    <row r="49" spans="1:6" x14ac:dyDescent="0.25">
      <c r="A49" s="181"/>
      <c r="B49" s="119"/>
      <c r="C49" s="86"/>
      <c r="D49" s="87"/>
      <c r="E49" s="257"/>
      <c r="F49" s="178"/>
    </row>
    <row r="50" spans="1:6" x14ac:dyDescent="0.25">
      <c r="A50" s="181">
        <v>10</v>
      </c>
      <c r="B50" s="119" t="s">
        <v>341</v>
      </c>
      <c r="C50" s="86"/>
      <c r="D50" s="87"/>
      <c r="E50" s="257"/>
      <c r="F50" s="178"/>
    </row>
    <row r="51" spans="1:6" ht="42.75" x14ac:dyDescent="0.25">
      <c r="A51" s="181"/>
      <c r="B51" s="119" t="s">
        <v>342</v>
      </c>
      <c r="C51" s="86"/>
      <c r="D51" s="87"/>
      <c r="E51" s="257"/>
      <c r="F51" s="178"/>
    </row>
    <row r="52" spans="1:6" x14ac:dyDescent="0.25">
      <c r="A52" s="181"/>
      <c r="B52" s="119"/>
      <c r="C52" s="86" t="s">
        <v>14</v>
      </c>
      <c r="D52" s="87">
        <v>2</v>
      </c>
      <c r="E52" s="257"/>
      <c r="F52" s="178">
        <f>E52*D52</f>
        <v>0</v>
      </c>
    </row>
    <row r="53" spans="1:6" x14ac:dyDescent="0.25">
      <c r="A53" s="181"/>
      <c r="B53" s="119"/>
      <c r="C53" s="86"/>
      <c r="D53" s="87"/>
      <c r="E53" s="257"/>
      <c r="F53" s="178"/>
    </row>
    <row r="54" spans="1:6" x14ac:dyDescent="0.25">
      <c r="A54" s="181">
        <v>11</v>
      </c>
      <c r="B54" s="119" t="s">
        <v>343</v>
      </c>
      <c r="C54" s="86"/>
      <c r="D54" s="87"/>
      <c r="E54" s="257"/>
      <c r="F54" s="178"/>
    </row>
    <row r="55" spans="1:6" ht="42.75" x14ac:dyDescent="0.25">
      <c r="A55" s="181"/>
      <c r="B55" s="119" t="s">
        <v>344</v>
      </c>
      <c r="C55" s="86"/>
      <c r="D55" s="87"/>
      <c r="E55" s="257"/>
      <c r="F55" s="178"/>
    </row>
    <row r="56" spans="1:6" x14ac:dyDescent="0.25">
      <c r="A56" s="181"/>
      <c r="B56" s="119"/>
      <c r="C56" s="86" t="s">
        <v>14</v>
      </c>
      <c r="D56" s="87">
        <v>2</v>
      </c>
      <c r="E56" s="257"/>
      <c r="F56" s="178">
        <f>E56*D56</f>
        <v>0</v>
      </c>
    </row>
    <row r="57" spans="1:6" x14ac:dyDescent="0.25">
      <c r="A57" s="181"/>
      <c r="B57" s="119"/>
      <c r="C57" s="86"/>
      <c r="D57" s="87"/>
      <c r="E57" s="257"/>
      <c r="F57" s="178"/>
    </row>
    <row r="58" spans="1:6" x14ac:dyDescent="0.25">
      <c r="A58" s="181">
        <v>12</v>
      </c>
      <c r="B58" s="119" t="s">
        <v>345</v>
      </c>
      <c r="C58" s="86"/>
      <c r="D58" s="87"/>
      <c r="E58" s="257"/>
      <c r="F58" s="178"/>
    </row>
    <row r="59" spans="1:6" ht="28.5" x14ac:dyDescent="0.25">
      <c r="A59" s="181"/>
      <c r="B59" s="119" t="s">
        <v>346</v>
      </c>
      <c r="C59" s="86"/>
      <c r="D59" s="87"/>
      <c r="E59" s="257"/>
      <c r="F59" s="178"/>
    </row>
    <row r="60" spans="1:6" x14ac:dyDescent="0.25">
      <c r="A60" s="181"/>
      <c r="B60" s="119"/>
      <c r="C60" s="86" t="s">
        <v>14</v>
      </c>
      <c r="D60" s="87">
        <v>5</v>
      </c>
      <c r="E60" s="257"/>
      <c r="F60" s="178">
        <f>E60*D60</f>
        <v>0</v>
      </c>
    </row>
    <row r="61" spans="1:6" x14ac:dyDescent="0.25">
      <c r="A61" s="181"/>
      <c r="B61" s="119"/>
      <c r="C61" s="86"/>
      <c r="D61" s="87"/>
      <c r="E61" s="257"/>
      <c r="F61" s="178"/>
    </row>
    <row r="62" spans="1:6" x14ac:dyDescent="0.25">
      <c r="A62" s="181">
        <v>13</v>
      </c>
      <c r="B62" s="119" t="s">
        <v>347</v>
      </c>
      <c r="C62" s="86"/>
      <c r="D62" s="87"/>
      <c r="E62" s="257"/>
      <c r="F62" s="178"/>
    </row>
    <row r="63" spans="1:6" ht="57" x14ac:dyDescent="0.25">
      <c r="A63" s="181"/>
      <c r="B63" s="119" t="s">
        <v>348</v>
      </c>
      <c r="C63" s="86"/>
      <c r="D63" s="87"/>
      <c r="E63" s="257"/>
      <c r="F63" s="178"/>
    </row>
    <row r="64" spans="1:6" x14ac:dyDescent="0.25">
      <c r="A64" s="181"/>
      <c r="B64" s="119"/>
      <c r="C64" s="236">
        <v>0.05</v>
      </c>
      <c r="D64" s="87"/>
      <c r="E64" s="257"/>
      <c r="F64" s="178">
        <f>SUM($F$12:$F$63)*C64</f>
        <v>0</v>
      </c>
    </row>
    <row r="65" spans="1:6" x14ac:dyDescent="0.25">
      <c r="A65" s="181"/>
      <c r="B65" s="119"/>
      <c r="C65" s="236"/>
      <c r="D65" s="87"/>
      <c r="E65" s="257"/>
      <c r="F65" s="178"/>
    </row>
    <row r="66" spans="1:6" x14ac:dyDescent="0.25">
      <c r="A66" s="181">
        <v>14</v>
      </c>
      <c r="B66" s="119" t="s">
        <v>349</v>
      </c>
      <c r="C66" s="236"/>
      <c r="D66" s="87"/>
      <c r="E66" s="257"/>
      <c r="F66" s="178"/>
    </row>
    <row r="67" spans="1:6" ht="28.5" x14ac:dyDescent="0.25">
      <c r="A67" s="181"/>
      <c r="B67" s="119" t="s">
        <v>350</v>
      </c>
      <c r="C67" s="236"/>
      <c r="D67" s="87"/>
      <c r="E67" s="257"/>
      <c r="F67" s="178"/>
    </row>
    <row r="68" spans="1:6" x14ac:dyDescent="0.25">
      <c r="A68" s="181"/>
      <c r="B68" s="119"/>
      <c r="C68" s="236">
        <v>0.05</v>
      </c>
      <c r="D68" s="87"/>
      <c r="E68" s="257"/>
      <c r="F68" s="178">
        <f>SUM($F$12:$F$63)*C68</f>
        <v>0</v>
      </c>
    </row>
    <row r="69" spans="1:6" x14ac:dyDescent="0.25">
      <c r="A69" s="181"/>
      <c r="B69" s="119"/>
      <c r="C69" s="236"/>
      <c r="D69" s="87"/>
      <c r="E69" s="257"/>
      <c r="F69" s="178"/>
    </row>
    <row r="70" spans="1:6" x14ac:dyDescent="0.25">
      <c r="A70" s="181">
        <v>15</v>
      </c>
      <c r="B70" s="119" t="s">
        <v>351</v>
      </c>
      <c r="C70" s="236"/>
      <c r="D70" s="87"/>
      <c r="E70" s="257"/>
      <c r="F70" s="178"/>
    </row>
    <row r="71" spans="1:6" ht="28.5" x14ac:dyDescent="0.25">
      <c r="A71" s="181"/>
      <c r="B71" s="119" t="s">
        <v>352</v>
      </c>
      <c r="C71" s="236">
        <v>0.1</v>
      </c>
      <c r="D71" s="87"/>
      <c r="E71" s="257"/>
      <c r="F71" s="178">
        <f>SUM($F$12:$F$63)*C71</f>
        <v>0</v>
      </c>
    </row>
    <row r="72" spans="1:6" ht="15" thickBot="1" x14ac:dyDescent="0.3">
      <c r="A72" s="181"/>
      <c r="B72" s="119"/>
      <c r="C72" s="86"/>
      <c r="D72" s="87"/>
      <c r="E72" s="257"/>
      <c r="F72" s="178"/>
    </row>
    <row r="73" spans="1:6" ht="15" thickBot="1" x14ac:dyDescent="0.3">
      <c r="A73" s="155"/>
      <c r="B73" s="154" t="s">
        <v>353</v>
      </c>
      <c r="C73" s="153"/>
      <c r="D73" s="152"/>
      <c r="E73" s="253"/>
      <c r="F73" s="151">
        <f>SUM(F11:F72)</f>
        <v>0</v>
      </c>
    </row>
    <row r="74" spans="1:6" ht="15" thickBot="1" x14ac:dyDescent="0.3">
      <c r="E74" s="254"/>
    </row>
    <row r="75" spans="1:6" ht="15" thickBot="1" x14ac:dyDescent="0.3">
      <c r="A75" s="155" t="s">
        <v>64</v>
      </c>
      <c r="B75" s="154" t="s">
        <v>359</v>
      </c>
      <c r="C75" s="153"/>
      <c r="D75" s="152"/>
      <c r="E75" s="253"/>
      <c r="F75" s="151"/>
    </row>
    <row r="76" spans="1:6" x14ac:dyDescent="0.25">
      <c r="A76" s="181"/>
      <c r="B76" s="177" t="s">
        <v>358</v>
      </c>
      <c r="C76" s="86"/>
      <c r="D76" s="87"/>
      <c r="E76" s="257"/>
      <c r="F76" s="178"/>
    </row>
    <row r="77" spans="1:6" x14ac:dyDescent="0.25">
      <c r="A77" s="181"/>
      <c r="B77" s="119"/>
      <c r="C77" s="86"/>
      <c r="D77" s="87"/>
      <c r="E77" s="257"/>
      <c r="F77" s="178"/>
    </row>
    <row r="78" spans="1:6" x14ac:dyDescent="0.25">
      <c r="A78" s="181">
        <v>1</v>
      </c>
      <c r="B78" s="119" t="s">
        <v>320</v>
      </c>
      <c r="C78" s="86"/>
      <c r="D78" s="87"/>
      <c r="E78" s="257"/>
      <c r="F78" s="178"/>
    </row>
    <row r="79" spans="1:6" ht="28.5" x14ac:dyDescent="0.25">
      <c r="A79" s="181"/>
      <c r="B79" s="119" t="s">
        <v>321</v>
      </c>
      <c r="C79" s="86"/>
      <c r="D79" s="87"/>
      <c r="E79" s="257"/>
      <c r="F79" s="178"/>
    </row>
    <row r="80" spans="1:6" x14ac:dyDescent="0.25">
      <c r="A80" s="181"/>
      <c r="B80" s="119"/>
      <c r="C80" s="86" t="s">
        <v>15</v>
      </c>
      <c r="D80" s="87">
        <v>5</v>
      </c>
      <c r="E80" s="257"/>
      <c r="F80" s="178">
        <f>E80*D80</f>
        <v>0</v>
      </c>
    </row>
    <row r="81" spans="1:6" x14ac:dyDescent="0.25">
      <c r="A81" s="181"/>
      <c r="B81" s="119"/>
      <c r="C81" s="86"/>
      <c r="D81" s="87"/>
      <c r="E81" s="257"/>
      <c r="F81" s="178"/>
    </row>
    <row r="82" spans="1:6" x14ac:dyDescent="0.25">
      <c r="A82" s="181">
        <v>2</v>
      </c>
      <c r="B82" s="119" t="s">
        <v>322</v>
      </c>
      <c r="C82" s="86"/>
      <c r="D82" s="87"/>
      <c r="E82" s="257"/>
      <c r="F82" s="178"/>
    </row>
    <row r="83" spans="1:6" ht="57" x14ac:dyDescent="0.25">
      <c r="A83" s="181"/>
      <c r="B83" s="119" t="s">
        <v>323</v>
      </c>
      <c r="C83" s="86"/>
      <c r="D83" s="87"/>
      <c r="E83" s="257"/>
      <c r="F83" s="178"/>
    </row>
    <row r="84" spans="1:6" x14ac:dyDescent="0.25">
      <c r="A84" s="181"/>
      <c r="B84" s="119"/>
      <c r="C84" s="86" t="s">
        <v>13</v>
      </c>
      <c r="D84" s="87">
        <v>10</v>
      </c>
      <c r="E84" s="257"/>
      <c r="F84" s="178">
        <f>E84*D84</f>
        <v>0</v>
      </c>
    </row>
    <row r="85" spans="1:6" x14ac:dyDescent="0.25">
      <c r="A85" s="181"/>
      <c r="B85" s="119"/>
      <c r="C85" s="86"/>
      <c r="D85" s="87"/>
      <c r="E85" s="257"/>
      <c r="F85" s="178"/>
    </row>
    <row r="86" spans="1:6" x14ac:dyDescent="0.25">
      <c r="A86" s="181">
        <v>3</v>
      </c>
      <c r="B86" s="119" t="s">
        <v>324</v>
      </c>
      <c r="C86" s="86"/>
      <c r="D86" s="87"/>
      <c r="E86" s="257"/>
      <c r="F86" s="178"/>
    </row>
    <row r="87" spans="1:6" ht="28.5" x14ac:dyDescent="0.25">
      <c r="A87" s="181"/>
      <c r="B87" s="119" t="s">
        <v>325</v>
      </c>
      <c r="C87" s="86"/>
      <c r="D87" s="87"/>
      <c r="E87" s="257"/>
      <c r="F87" s="178"/>
    </row>
    <row r="88" spans="1:6" x14ac:dyDescent="0.25">
      <c r="A88" s="181"/>
      <c r="B88" s="119"/>
      <c r="C88" s="86" t="s">
        <v>13</v>
      </c>
      <c r="D88" s="87">
        <v>5</v>
      </c>
      <c r="E88" s="257"/>
      <c r="F88" s="178">
        <f>E88*D88</f>
        <v>0</v>
      </c>
    </row>
    <row r="89" spans="1:6" x14ac:dyDescent="0.25">
      <c r="A89" s="181"/>
      <c r="B89" s="119"/>
      <c r="C89" s="86"/>
      <c r="D89" s="87"/>
      <c r="E89" s="257"/>
      <c r="F89" s="178"/>
    </row>
    <row r="90" spans="1:6" x14ac:dyDescent="0.25">
      <c r="A90" s="181">
        <v>4</v>
      </c>
      <c r="B90" s="119" t="s">
        <v>326</v>
      </c>
      <c r="C90" s="86"/>
      <c r="D90" s="87"/>
      <c r="E90" s="257"/>
      <c r="F90" s="178"/>
    </row>
    <row r="91" spans="1:6" ht="57" x14ac:dyDescent="0.25">
      <c r="A91" s="181"/>
      <c r="B91" s="119" t="s">
        <v>327</v>
      </c>
      <c r="C91" s="86"/>
      <c r="D91" s="87"/>
      <c r="E91" s="257"/>
      <c r="F91" s="178"/>
    </row>
    <row r="92" spans="1:6" x14ac:dyDescent="0.25">
      <c r="A92" s="181"/>
      <c r="B92" s="119" t="s">
        <v>328</v>
      </c>
      <c r="C92" s="86" t="s">
        <v>13</v>
      </c>
      <c r="D92" s="87">
        <v>5</v>
      </c>
      <c r="E92" s="257"/>
      <c r="F92" s="178">
        <f>E92*D92</f>
        <v>0</v>
      </c>
    </row>
    <row r="93" spans="1:6" x14ac:dyDescent="0.25">
      <c r="A93" s="181"/>
      <c r="B93" s="119"/>
      <c r="C93" s="86"/>
      <c r="D93" s="87"/>
      <c r="E93" s="257"/>
      <c r="F93" s="178"/>
    </row>
    <row r="94" spans="1:6" x14ac:dyDescent="0.25">
      <c r="A94" s="181">
        <v>5</v>
      </c>
      <c r="B94" s="119" t="s">
        <v>329</v>
      </c>
      <c r="C94" s="86"/>
      <c r="D94" s="87"/>
      <c r="E94" s="257"/>
      <c r="F94" s="178"/>
    </row>
    <row r="95" spans="1:6" ht="57" x14ac:dyDescent="0.25">
      <c r="A95" s="181"/>
      <c r="B95" s="119" t="s">
        <v>330</v>
      </c>
      <c r="C95" s="86"/>
      <c r="D95" s="87"/>
      <c r="E95" s="257"/>
      <c r="F95" s="178"/>
    </row>
    <row r="96" spans="1:6" x14ac:dyDescent="0.25">
      <c r="A96" s="181"/>
      <c r="B96" s="119"/>
      <c r="C96" s="86" t="s">
        <v>13</v>
      </c>
      <c r="D96" s="87">
        <v>1</v>
      </c>
      <c r="E96" s="257"/>
      <c r="F96" s="178">
        <f>E96*D96</f>
        <v>0</v>
      </c>
    </row>
    <row r="97" spans="1:6" x14ac:dyDescent="0.25">
      <c r="A97" s="181"/>
      <c r="B97" s="119"/>
      <c r="C97" s="86"/>
      <c r="D97" s="87"/>
      <c r="E97" s="257"/>
      <c r="F97" s="178"/>
    </row>
    <row r="98" spans="1:6" x14ac:dyDescent="0.25">
      <c r="A98" s="181">
        <v>5</v>
      </c>
      <c r="B98" s="119" t="s">
        <v>331</v>
      </c>
      <c r="C98" s="86"/>
      <c r="D98" s="87"/>
      <c r="E98" s="257"/>
      <c r="F98" s="178"/>
    </row>
    <row r="99" spans="1:6" x14ac:dyDescent="0.25">
      <c r="A99" s="181"/>
      <c r="B99" s="119" t="s">
        <v>332</v>
      </c>
      <c r="C99" s="86"/>
      <c r="D99" s="87"/>
      <c r="E99" s="257"/>
      <c r="F99" s="178"/>
    </row>
    <row r="100" spans="1:6" x14ac:dyDescent="0.25">
      <c r="A100" s="181"/>
      <c r="B100" s="119"/>
      <c r="C100" s="86" t="s">
        <v>13</v>
      </c>
      <c r="D100" s="87">
        <v>4</v>
      </c>
      <c r="E100" s="257"/>
      <c r="F100" s="178">
        <f>E100*D100</f>
        <v>0</v>
      </c>
    </row>
    <row r="101" spans="1:6" x14ac:dyDescent="0.25">
      <c r="A101" s="181"/>
      <c r="B101" s="119"/>
      <c r="C101" s="86"/>
      <c r="D101" s="87"/>
      <c r="E101" s="257"/>
      <c r="F101" s="178"/>
    </row>
    <row r="102" spans="1:6" x14ac:dyDescent="0.25">
      <c r="A102" s="181">
        <v>7</v>
      </c>
      <c r="B102" s="119" t="s">
        <v>333</v>
      </c>
      <c r="C102" s="86"/>
      <c r="D102" s="87"/>
      <c r="E102" s="257"/>
      <c r="F102" s="178"/>
    </row>
    <row r="103" spans="1:6" ht="28.5" x14ac:dyDescent="0.25">
      <c r="A103" s="181"/>
      <c r="B103" s="119" t="s">
        <v>334</v>
      </c>
      <c r="C103" s="86"/>
      <c r="D103" s="87"/>
      <c r="E103" s="257"/>
      <c r="F103" s="178"/>
    </row>
    <row r="104" spans="1:6" x14ac:dyDescent="0.25">
      <c r="A104" s="181"/>
      <c r="B104" s="119" t="s">
        <v>335</v>
      </c>
      <c r="C104" s="86" t="s">
        <v>14</v>
      </c>
      <c r="D104" s="87">
        <v>7</v>
      </c>
      <c r="E104" s="257"/>
      <c r="F104" s="178">
        <f t="shared" ref="F104:F105" si="1">E104*D104</f>
        <v>0</v>
      </c>
    </row>
    <row r="105" spans="1:6" x14ac:dyDescent="0.25">
      <c r="A105" s="181"/>
      <c r="B105" s="119" t="s">
        <v>336</v>
      </c>
      <c r="C105" s="86" t="s">
        <v>14</v>
      </c>
      <c r="D105" s="87">
        <v>2</v>
      </c>
      <c r="E105" s="257"/>
      <c r="F105" s="178">
        <f t="shared" si="1"/>
        <v>0</v>
      </c>
    </row>
    <row r="106" spans="1:6" x14ac:dyDescent="0.25">
      <c r="A106" s="181"/>
      <c r="B106" s="119"/>
      <c r="C106" s="86"/>
      <c r="D106" s="87"/>
      <c r="E106" s="257"/>
      <c r="F106" s="178"/>
    </row>
    <row r="107" spans="1:6" x14ac:dyDescent="0.25">
      <c r="A107" s="181">
        <v>8</v>
      </c>
      <c r="B107" s="119" t="s">
        <v>337</v>
      </c>
      <c r="C107" s="86"/>
      <c r="D107" s="87"/>
      <c r="E107" s="257"/>
      <c r="F107" s="178"/>
    </row>
    <row r="108" spans="1:6" ht="114" x14ac:dyDescent="0.25">
      <c r="A108" s="181"/>
      <c r="B108" s="119" t="s">
        <v>338</v>
      </c>
      <c r="C108" s="86"/>
      <c r="D108" s="87"/>
      <c r="E108" s="257"/>
      <c r="F108" s="178"/>
    </row>
    <row r="109" spans="1:6" x14ac:dyDescent="0.25">
      <c r="A109" s="181"/>
      <c r="B109" s="119"/>
      <c r="C109" s="86" t="s">
        <v>14</v>
      </c>
      <c r="D109" s="87">
        <v>5</v>
      </c>
      <c r="E109" s="257"/>
      <c r="F109" s="178">
        <f>E109*D109</f>
        <v>0</v>
      </c>
    </row>
    <row r="110" spans="1:6" x14ac:dyDescent="0.25">
      <c r="A110" s="181"/>
      <c r="B110" s="119"/>
      <c r="C110" s="86"/>
      <c r="D110" s="87"/>
      <c r="E110" s="257"/>
      <c r="F110" s="178"/>
    </row>
    <row r="111" spans="1:6" x14ac:dyDescent="0.25">
      <c r="A111" s="181">
        <v>9</v>
      </c>
      <c r="B111" s="119" t="s">
        <v>339</v>
      </c>
      <c r="C111" s="86"/>
      <c r="D111" s="87"/>
      <c r="E111" s="257"/>
      <c r="F111" s="178"/>
    </row>
    <row r="112" spans="1:6" ht="42.75" x14ac:dyDescent="0.25">
      <c r="A112" s="181"/>
      <c r="B112" s="119" t="s">
        <v>340</v>
      </c>
      <c r="C112" s="86"/>
      <c r="D112" s="87"/>
      <c r="E112" s="257"/>
      <c r="F112" s="178"/>
    </row>
    <row r="113" spans="1:6" x14ac:dyDescent="0.25">
      <c r="A113" s="181"/>
      <c r="B113" s="119"/>
      <c r="C113" s="86" t="s">
        <v>14</v>
      </c>
      <c r="D113" s="87">
        <v>5</v>
      </c>
      <c r="E113" s="257"/>
      <c r="F113" s="178">
        <f>E113*D113</f>
        <v>0</v>
      </c>
    </row>
    <row r="114" spans="1:6" x14ac:dyDescent="0.25">
      <c r="A114" s="181"/>
      <c r="B114" s="119"/>
      <c r="C114" s="86"/>
      <c r="D114" s="87"/>
      <c r="E114" s="257"/>
      <c r="F114" s="178"/>
    </row>
    <row r="115" spans="1:6" x14ac:dyDescent="0.25">
      <c r="A115" s="181">
        <v>10</v>
      </c>
      <c r="B115" s="119" t="s">
        <v>341</v>
      </c>
      <c r="C115" s="86"/>
      <c r="D115" s="87"/>
      <c r="E115" s="257"/>
      <c r="F115" s="178"/>
    </row>
    <row r="116" spans="1:6" ht="42.75" x14ac:dyDescent="0.25">
      <c r="A116" s="181"/>
      <c r="B116" s="119" t="s">
        <v>342</v>
      </c>
      <c r="C116" s="86"/>
      <c r="D116" s="87"/>
      <c r="E116" s="257"/>
      <c r="F116" s="178"/>
    </row>
    <row r="117" spans="1:6" x14ac:dyDescent="0.25">
      <c r="A117" s="181"/>
      <c r="B117" s="119"/>
      <c r="C117" s="86" t="s">
        <v>14</v>
      </c>
      <c r="D117" s="87">
        <v>2</v>
      </c>
      <c r="E117" s="257"/>
      <c r="F117" s="178">
        <f>E117*D117</f>
        <v>0</v>
      </c>
    </row>
    <row r="118" spans="1:6" x14ac:dyDescent="0.25">
      <c r="A118" s="181"/>
      <c r="B118" s="119"/>
      <c r="C118" s="86"/>
      <c r="D118" s="87"/>
      <c r="E118" s="257"/>
      <c r="F118" s="178"/>
    </row>
    <row r="119" spans="1:6" x14ac:dyDescent="0.25">
      <c r="A119" s="181">
        <v>11</v>
      </c>
      <c r="B119" s="119" t="s">
        <v>343</v>
      </c>
      <c r="C119" s="86"/>
      <c r="D119" s="87"/>
      <c r="E119" s="257"/>
      <c r="F119" s="178"/>
    </row>
    <row r="120" spans="1:6" ht="42.75" x14ac:dyDescent="0.25">
      <c r="A120" s="181"/>
      <c r="B120" s="119" t="s">
        <v>344</v>
      </c>
      <c r="C120" s="86"/>
      <c r="D120" s="87"/>
      <c r="E120" s="257"/>
      <c r="F120" s="178"/>
    </row>
    <row r="121" spans="1:6" x14ac:dyDescent="0.25">
      <c r="A121" s="181"/>
      <c r="B121" s="119"/>
      <c r="C121" s="86" t="s">
        <v>14</v>
      </c>
      <c r="D121" s="87">
        <v>2</v>
      </c>
      <c r="E121" s="257"/>
      <c r="F121" s="178">
        <f>E121*D121</f>
        <v>0</v>
      </c>
    </row>
    <row r="122" spans="1:6" x14ac:dyDescent="0.25">
      <c r="A122" s="181"/>
      <c r="B122" s="119"/>
      <c r="C122" s="86"/>
      <c r="D122" s="87"/>
      <c r="E122" s="257"/>
      <c r="F122" s="178"/>
    </row>
    <row r="123" spans="1:6" x14ac:dyDescent="0.25">
      <c r="A123" s="181">
        <v>12</v>
      </c>
      <c r="B123" s="119" t="s">
        <v>345</v>
      </c>
      <c r="C123" s="86"/>
      <c r="D123" s="87"/>
      <c r="E123" s="257"/>
      <c r="F123" s="178"/>
    </row>
    <row r="124" spans="1:6" ht="28.5" x14ac:dyDescent="0.25">
      <c r="A124" s="181"/>
      <c r="B124" s="119" t="s">
        <v>346</v>
      </c>
      <c r="C124" s="86"/>
      <c r="D124" s="87"/>
      <c r="E124" s="257"/>
      <c r="F124" s="178"/>
    </row>
    <row r="125" spans="1:6" x14ac:dyDescent="0.25">
      <c r="A125" s="181"/>
      <c r="B125" s="119"/>
      <c r="C125" s="86" t="s">
        <v>14</v>
      </c>
      <c r="D125" s="87">
        <v>5</v>
      </c>
      <c r="E125" s="257"/>
      <c r="F125" s="178">
        <f>E125*D125</f>
        <v>0</v>
      </c>
    </row>
    <row r="126" spans="1:6" x14ac:dyDescent="0.25">
      <c r="A126" s="181"/>
      <c r="B126" s="119"/>
      <c r="C126" s="86"/>
      <c r="D126" s="87"/>
      <c r="E126" s="257"/>
      <c r="F126" s="178"/>
    </row>
    <row r="127" spans="1:6" x14ac:dyDescent="0.25">
      <c r="A127" s="181">
        <v>13</v>
      </c>
      <c r="B127" s="119" t="s">
        <v>347</v>
      </c>
      <c r="C127" s="86"/>
      <c r="D127" s="87"/>
      <c r="E127" s="257"/>
      <c r="F127" s="178"/>
    </row>
    <row r="128" spans="1:6" ht="57" x14ac:dyDescent="0.25">
      <c r="A128" s="181"/>
      <c r="B128" s="119" t="s">
        <v>348</v>
      </c>
      <c r="C128" s="86"/>
      <c r="D128" s="87"/>
      <c r="E128" s="257"/>
      <c r="F128" s="178"/>
    </row>
    <row r="129" spans="1:6" x14ac:dyDescent="0.25">
      <c r="A129" s="181"/>
      <c r="B129" s="119"/>
      <c r="C129" s="236">
        <v>0.05</v>
      </c>
      <c r="D129" s="87"/>
      <c r="E129" s="257"/>
      <c r="F129" s="178">
        <f>SUM($F$77:$F$128)*C129</f>
        <v>0</v>
      </c>
    </row>
    <row r="130" spans="1:6" x14ac:dyDescent="0.25">
      <c r="A130" s="181"/>
      <c r="B130" s="119"/>
      <c r="C130" s="236"/>
      <c r="D130" s="87"/>
      <c r="E130" s="257"/>
      <c r="F130" s="178"/>
    </row>
    <row r="131" spans="1:6" x14ac:dyDescent="0.25">
      <c r="A131" s="181">
        <v>14</v>
      </c>
      <c r="B131" s="119" t="s">
        <v>349</v>
      </c>
      <c r="C131" s="236"/>
      <c r="D131" s="87"/>
      <c r="E131" s="257"/>
      <c r="F131" s="178"/>
    </row>
    <row r="132" spans="1:6" ht="28.5" x14ac:dyDescent="0.25">
      <c r="A132" s="181"/>
      <c r="B132" s="119" t="s">
        <v>350</v>
      </c>
      <c r="C132" s="236"/>
      <c r="D132" s="87"/>
      <c r="E132" s="257"/>
      <c r="F132" s="178"/>
    </row>
    <row r="133" spans="1:6" x14ac:dyDescent="0.25">
      <c r="A133" s="181"/>
      <c r="B133" s="119"/>
      <c r="C133" s="236">
        <v>0.05</v>
      </c>
      <c r="D133" s="87"/>
      <c r="E133" s="257"/>
      <c r="F133" s="178">
        <f>SUM($F$77:$F$128)*C133</f>
        <v>0</v>
      </c>
    </row>
    <row r="134" spans="1:6" x14ac:dyDescent="0.25">
      <c r="A134" s="181"/>
      <c r="B134" s="119"/>
      <c r="C134" s="236"/>
      <c r="D134" s="87"/>
      <c r="E134" s="257"/>
      <c r="F134" s="178"/>
    </row>
    <row r="135" spans="1:6" x14ac:dyDescent="0.25">
      <c r="A135" s="181">
        <v>15</v>
      </c>
      <c r="B135" s="119" t="s">
        <v>351</v>
      </c>
      <c r="C135" s="236"/>
      <c r="D135" s="87"/>
      <c r="E135" s="257"/>
      <c r="F135" s="178"/>
    </row>
    <row r="136" spans="1:6" ht="28.5" x14ac:dyDescent="0.25">
      <c r="A136" s="181"/>
      <c r="B136" s="119" t="s">
        <v>352</v>
      </c>
      <c r="C136" s="236">
        <v>0.1</v>
      </c>
      <c r="D136" s="87"/>
      <c r="E136" s="257"/>
      <c r="F136" s="178">
        <f>SUM($F$77:$F$128)*C136</f>
        <v>0</v>
      </c>
    </row>
    <row r="137" spans="1:6" ht="15" thickBot="1" x14ac:dyDescent="0.3">
      <c r="A137" s="181"/>
      <c r="B137" s="119"/>
      <c r="C137" s="86"/>
      <c r="D137" s="87"/>
      <c r="E137" s="257"/>
      <c r="F137" s="178"/>
    </row>
    <row r="138" spans="1:6" ht="15" thickBot="1" x14ac:dyDescent="0.3">
      <c r="A138" s="155"/>
      <c r="B138" s="154" t="s">
        <v>353</v>
      </c>
      <c r="C138" s="153"/>
      <c r="D138" s="152"/>
      <c r="E138" s="253"/>
      <c r="F138" s="151">
        <f>SUM(F76:F137)</f>
        <v>0</v>
      </c>
    </row>
    <row r="139" spans="1:6" ht="15" thickBot="1" x14ac:dyDescent="0.3">
      <c r="A139" s="181"/>
      <c r="B139" s="119"/>
      <c r="C139" s="86"/>
      <c r="D139" s="87"/>
      <c r="E139" s="257"/>
      <c r="F139" s="178"/>
    </row>
    <row r="140" spans="1:6" ht="15" thickBot="1" x14ac:dyDescent="0.3">
      <c r="A140" s="155" t="s">
        <v>74</v>
      </c>
      <c r="B140" s="154" t="s">
        <v>360</v>
      </c>
      <c r="C140" s="153"/>
      <c r="D140" s="152"/>
      <c r="E140" s="253"/>
      <c r="F140" s="151"/>
    </row>
    <row r="141" spans="1:6" x14ac:dyDescent="0.25">
      <c r="A141" s="181"/>
      <c r="B141" s="177" t="s">
        <v>361</v>
      </c>
      <c r="C141" s="86"/>
      <c r="D141" s="87"/>
      <c r="E141" s="257"/>
      <c r="F141" s="178"/>
    </row>
    <row r="142" spans="1:6" x14ac:dyDescent="0.25">
      <c r="A142" s="181"/>
      <c r="B142" s="119"/>
      <c r="C142" s="86"/>
      <c r="D142" s="87"/>
      <c r="E142" s="257"/>
      <c r="F142" s="178"/>
    </row>
    <row r="143" spans="1:6" x14ac:dyDescent="0.25">
      <c r="A143" s="181">
        <v>1</v>
      </c>
      <c r="B143" s="119" t="s">
        <v>320</v>
      </c>
      <c r="C143" s="86"/>
      <c r="D143" s="87"/>
      <c r="E143" s="257"/>
      <c r="F143" s="178"/>
    </row>
    <row r="144" spans="1:6" ht="28.5" x14ac:dyDescent="0.25">
      <c r="A144" s="181"/>
      <c r="B144" s="119" t="s">
        <v>321</v>
      </c>
      <c r="C144" s="86"/>
      <c r="D144" s="87"/>
      <c r="E144" s="257"/>
      <c r="F144" s="178"/>
    </row>
    <row r="145" spans="1:6" x14ac:dyDescent="0.25">
      <c r="A145" s="181"/>
      <c r="B145" s="119"/>
      <c r="C145" s="86" t="s">
        <v>15</v>
      </c>
      <c r="D145" s="87">
        <v>20</v>
      </c>
      <c r="E145" s="257"/>
      <c r="F145" s="178">
        <f>E145*D145</f>
        <v>0</v>
      </c>
    </row>
    <row r="146" spans="1:6" x14ac:dyDescent="0.25">
      <c r="A146" s="181"/>
      <c r="B146" s="119"/>
      <c r="C146" s="86"/>
      <c r="D146" s="87"/>
      <c r="E146" s="257"/>
      <c r="F146" s="178"/>
    </row>
    <row r="147" spans="1:6" x14ac:dyDescent="0.25">
      <c r="A147" s="181">
        <v>2</v>
      </c>
      <c r="B147" s="119" t="s">
        <v>324</v>
      </c>
      <c r="C147" s="86"/>
      <c r="D147" s="87"/>
      <c r="E147" s="257"/>
      <c r="F147" s="178"/>
    </row>
    <row r="148" spans="1:6" ht="28.5" x14ac:dyDescent="0.25">
      <c r="A148" s="181"/>
      <c r="B148" s="119" t="s">
        <v>325</v>
      </c>
      <c r="C148" s="86"/>
      <c r="D148" s="87"/>
      <c r="E148" s="257"/>
      <c r="F148" s="178"/>
    </row>
    <row r="149" spans="1:6" x14ac:dyDescent="0.25">
      <c r="A149" s="181"/>
      <c r="B149" s="119"/>
      <c r="C149" s="86" t="s">
        <v>13</v>
      </c>
      <c r="D149" s="87">
        <v>4</v>
      </c>
      <c r="E149" s="257"/>
      <c r="F149" s="178">
        <f>E149*D149</f>
        <v>0</v>
      </c>
    </row>
    <row r="150" spans="1:6" x14ac:dyDescent="0.25">
      <c r="A150" s="181"/>
      <c r="B150" s="119"/>
      <c r="C150" s="86"/>
      <c r="D150" s="87"/>
      <c r="E150" s="257"/>
      <c r="F150" s="178"/>
    </row>
    <row r="151" spans="1:6" x14ac:dyDescent="0.25">
      <c r="A151" s="181">
        <v>3</v>
      </c>
      <c r="B151" s="119" t="s">
        <v>326</v>
      </c>
      <c r="C151" s="86"/>
      <c r="D151" s="87"/>
      <c r="E151" s="257"/>
      <c r="F151" s="178"/>
    </row>
    <row r="152" spans="1:6" ht="57" x14ac:dyDescent="0.25">
      <c r="A152" s="181"/>
      <c r="B152" s="119" t="s">
        <v>327</v>
      </c>
      <c r="C152" s="86"/>
      <c r="D152" s="87"/>
      <c r="E152" s="257"/>
      <c r="F152" s="178"/>
    </row>
    <row r="153" spans="1:6" x14ac:dyDescent="0.25">
      <c r="A153" s="181"/>
      <c r="B153" s="119" t="s">
        <v>328</v>
      </c>
      <c r="C153" s="86" t="s">
        <v>13</v>
      </c>
      <c r="D153" s="87">
        <v>4</v>
      </c>
      <c r="E153" s="257"/>
      <c r="F153" s="178">
        <f>E153*D153</f>
        <v>0</v>
      </c>
    </row>
    <row r="154" spans="1:6" x14ac:dyDescent="0.25">
      <c r="A154" s="181"/>
      <c r="B154" s="119"/>
      <c r="C154" s="86"/>
      <c r="D154" s="87"/>
      <c r="E154" s="257"/>
      <c r="F154" s="178"/>
    </row>
    <row r="155" spans="1:6" x14ac:dyDescent="0.25">
      <c r="A155" s="181">
        <v>4</v>
      </c>
      <c r="B155" s="119" t="s">
        <v>329</v>
      </c>
      <c r="C155" s="86"/>
      <c r="D155" s="87"/>
      <c r="E155" s="257"/>
      <c r="F155" s="178"/>
    </row>
    <row r="156" spans="1:6" ht="57" x14ac:dyDescent="0.25">
      <c r="A156" s="181"/>
      <c r="B156" s="119" t="s">
        <v>330</v>
      </c>
      <c r="C156" s="86"/>
      <c r="D156" s="87"/>
      <c r="E156" s="257"/>
      <c r="F156" s="178"/>
    </row>
    <row r="157" spans="1:6" x14ac:dyDescent="0.25">
      <c r="A157" s="181"/>
      <c r="B157" s="119"/>
      <c r="C157" s="86" t="s">
        <v>13</v>
      </c>
      <c r="D157" s="87">
        <v>1</v>
      </c>
      <c r="E157" s="257"/>
      <c r="F157" s="178">
        <f>E157*D157</f>
        <v>0</v>
      </c>
    </row>
    <row r="158" spans="1:6" x14ac:dyDescent="0.25">
      <c r="A158" s="181"/>
      <c r="B158" s="119"/>
      <c r="C158" s="86"/>
      <c r="D158" s="87"/>
      <c r="E158" s="257"/>
      <c r="F158" s="178"/>
    </row>
    <row r="159" spans="1:6" x14ac:dyDescent="0.25">
      <c r="A159" s="181">
        <v>4</v>
      </c>
      <c r="B159" s="119" t="s">
        <v>331</v>
      </c>
      <c r="C159" s="86"/>
      <c r="D159" s="87"/>
      <c r="E159" s="257"/>
      <c r="F159" s="178"/>
    </row>
    <row r="160" spans="1:6" x14ac:dyDescent="0.25">
      <c r="A160" s="181"/>
      <c r="B160" s="119" t="s">
        <v>332</v>
      </c>
      <c r="C160" s="86"/>
      <c r="D160" s="87"/>
      <c r="E160" s="257"/>
      <c r="F160" s="178"/>
    </row>
    <row r="161" spans="1:6" x14ac:dyDescent="0.25">
      <c r="A161" s="181"/>
      <c r="B161" s="119"/>
      <c r="C161" s="86" t="s">
        <v>13</v>
      </c>
      <c r="D161" s="87">
        <v>16</v>
      </c>
      <c r="E161" s="257"/>
      <c r="F161" s="178">
        <f>E161*D161</f>
        <v>0</v>
      </c>
    </row>
    <row r="162" spans="1:6" x14ac:dyDescent="0.25">
      <c r="A162" s="181"/>
      <c r="B162" s="119"/>
      <c r="C162" s="86"/>
      <c r="D162" s="87"/>
      <c r="E162" s="257"/>
      <c r="F162" s="178"/>
    </row>
    <row r="163" spans="1:6" x14ac:dyDescent="0.25">
      <c r="A163" s="181">
        <v>6</v>
      </c>
      <c r="B163" s="119" t="s">
        <v>333</v>
      </c>
      <c r="C163" s="86"/>
      <c r="D163" s="87"/>
      <c r="E163" s="257"/>
      <c r="F163" s="178"/>
    </row>
    <row r="164" spans="1:6" ht="42.75" x14ac:dyDescent="0.25">
      <c r="A164" s="181"/>
      <c r="B164" s="119" t="s">
        <v>362</v>
      </c>
      <c r="C164" s="86"/>
      <c r="D164" s="87"/>
      <c r="E164" s="257"/>
      <c r="F164" s="178"/>
    </row>
    <row r="165" spans="1:6" x14ac:dyDescent="0.25">
      <c r="A165" s="181"/>
      <c r="B165" s="119" t="s">
        <v>335</v>
      </c>
      <c r="C165" s="86" t="s">
        <v>14</v>
      </c>
      <c r="D165" s="87">
        <v>10</v>
      </c>
      <c r="E165" s="257"/>
      <c r="F165" s="178">
        <f t="shared" ref="F165:F166" si="2">E165*D165</f>
        <v>0</v>
      </c>
    </row>
    <row r="166" spans="1:6" x14ac:dyDescent="0.25">
      <c r="A166" s="181"/>
      <c r="B166" s="119" t="s">
        <v>336</v>
      </c>
      <c r="C166" s="86" t="s">
        <v>14</v>
      </c>
      <c r="D166" s="87">
        <v>3</v>
      </c>
      <c r="E166" s="257"/>
      <c r="F166" s="178">
        <f t="shared" si="2"/>
        <v>0</v>
      </c>
    </row>
    <row r="167" spans="1:6" x14ac:dyDescent="0.25">
      <c r="A167" s="181"/>
      <c r="B167" s="119"/>
      <c r="C167" s="86"/>
      <c r="D167" s="87"/>
      <c r="E167" s="257"/>
      <c r="F167" s="178"/>
    </row>
    <row r="168" spans="1:6" x14ac:dyDescent="0.25">
      <c r="A168" s="181">
        <v>7</v>
      </c>
      <c r="B168" s="119" t="s">
        <v>337</v>
      </c>
      <c r="C168" s="86"/>
      <c r="D168" s="87"/>
      <c r="E168" s="257"/>
      <c r="F168" s="178"/>
    </row>
    <row r="169" spans="1:6" ht="114" x14ac:dyDescent="0.25">
      <c r="A169" s="181"/>
      <c r="B169" s="119" t="s">
        <v>338</v>
      </c>
      <c r="C169" s="86"/>
      <c r="D169" s="87"/>
      <c r="E169" s="257"/>
      <c r="F169" s="178"/>
    </row>
    <row r="170" spans="1:6" x14ac:dyDescent="0.25">
      <c r="A170" s="181"/>
      <c r="B170" s="119"/>
      <c r="C170" s="86" t="s">
        <v>14</v>
      </c>
      <c r="D170" s="87">
        <v>12</v>
      </c>
      <c r="E170" s="257"/>
      <c r="F170" s="178">
        <f>E170*D170</f>
        <v>0</v>
      </c>
    </row>
    <row r="171" spans="1:6" x14ac:dyDescent="0.25">
      <c r="A171" s="181"/>
      <c r="B171" s="119"/>
      <c r="C171" s="86"/>
      <c r="D171" s="87"/>
      <c r="E171" s="257"/>
      <c r="F171" s="178"/>
    </row>
    <row r="172" spans="1:6" x14ac:dyDescent="0.25">
      <c r="A172" s="181">
        <v>8</v>
      </c>
      <c r="B172" s="119" t="s">
        <v>339</v>
      </c>
      <c r="C172" s="86"/>
      <c r="D172" s="87"/>
      <c r="E172" s="257"/>
      <c r="F172" s="178"/>
    </row>
    <row r="173" spans="1:6" ht="42.75" x14ac:dyDescent="0.25">
      <c r="A173" s="181"/>
      <c r="B173" s="119" t="s">
        <v>340</v>
      </c>
      <c r="C173" s="86"/>
      <c r="D173" s="87"/>
      <c r="E173" s="257"/>
      <c r="F173" s="178"/>
    </row>
    <row r="174" spans="1:6" x14ac:dyDescent="0.25">
      <c r="A174" s="181"/>
      <c r="B174" s="119"/>
      <c r="C174" s="86" t="s">
        <v>14</v>
      </c>
      <c r="D174" s="87">
        <v>2</v>
      </c>
      <c r="E174" s="257"/>
      <c r="F174" s="178">
        <f>E174*D174</f>
        <v>0</v>
      </c>
    </row>
    <row r="175" spans="1:6" x14ac:dyDescent="0.25">
      <c r="A175" s="181"/>
      <c r="B175" s="119"/>
      <c r="C175" s="86"/>
      <c r="D175" s="87"/>
      <c r="E175" s="257"/>
      <c r="F175" s="178"/>
    </row>
    <row r="176" spans="1:6" x14ac:dyDescent="0.25">
      <c r="A176" s="181">
        <v>9</v>
      </c>
      <c r="B176" s="119" t="s">
        <v>363</v>
      </c>
      <c r="C176" s="86"/>
      <c r="D176" s="87"/>
      <c r="E176" s="257"/>
      <c r="F176" s="178"/>
    </row>
    <row r="177" spans="1:6" ht="42.75" x14ac:dyDescent="0.25">
      <c r="A177" s="181"/>
      <c r="B177" s="119" t="s">
        <v>364</v>
      </c>
      <c r="C177" s="86"/>
      <c r="D177" s="87"/>
      <c r="E177" s="257"/>
      <c r="F177" s="178"/>
    </row>
    <row r="178" spans="1:6" x14ac:dyDescent="0.25">
      <c r="A178" s="181"/>
      <c r="B178" s="119"/>
      <c r="C178" s="86" t="s">
        <v>14</v>
      </c>
      <c r="D178" s="87">
        <v>3</v>
      </c>
      <c r="E178" s="257"/>
      <c r="F178" s="178">
        <f>E178*D178</f>
        <v>0</v>
      </c>
    </row>
    <row r="179" spans="1:6" x14ac:dyDescent="0.25">
      <c r="A179" s="181"/>
      <c r="B179" s="119"/>
      <c r="C179" s="86"/>
      <c r="D179" s="87"/>
      <c r="E179" s="257"/>
      <c r="F179" s="178"/>
    </row>
    <row r="180" spans="1:6" x14ac:dyDescent="0.25">
      <c r="A180" s="181">
        <v>10</v>
      </c>
      <c r="B180" s="119" t="s">
        <v>341</v>
      </c>
      <c r="C180" s="86"/>
      <c r="D180" s="87"/>
      <c r="E180" s="257"/>
      <c r="F180" s="178"/>
    </row>
    <row r="181" spans="1:6" ht="42.75" x14ac:dyDescent="0.25">
      <c r="A181" s="181"/>
      <c r="B181" s="119" t="s">
        <v>342</v>
      </c>
      <c r="C181" s="86"/>
      <c r="D181" s="87"/>
      <c r="E181" s="257"/>
      <c r="F181" s="178"/>
    </row>
    <row r="182" spans="1:6" x14ac:dyDescent="0.25">
      <c r="A182" s="181"/>
      <c r="B182" s="119"/>
      <c r="C182" s="86" t="s">
        <v>14</v>
      </c>
      <c r="D182" s="87">
        <v>6</v>
      </c>
      <c r="E182" s="257"/>
      <c r="F182" s="178">
        <f>E182*D182</f>
        <v>0</v>
      </c>
    </row>
    <row r="183" spans="1:6" x14ac:dyDescent="0.25">
      <c r="A183" s="181"/>
      <c r="B183" s="119"/>
      <c r="C183" s="86"/>
      <c r="D183" s="87"/>
      <c r="E183" s="257"/>
      <c r="F183" s="178"/>
    </row>
    <row r="184" spans="1:6" x14ac:dyDescent="0.25">
      <c r="A184" s="181">
        <v>11</v>
      </c>
      <c r="B184" s="119" t="s">
        <v>343</v>
      </c>
      <c r="C184" s="86"/>
      <c r="D184" s="87"/>
      <c r="E184" s="257"/>
      <c r="F184" s="178"/>
    </row>
    <row r="185" spans="1:6" ht="42.75" x14ac:dyDescent="0.25">
      <c r="A185" s="181"/>
      <c r="B185" s="119" t="s">
        <v>344</v>
      </c>
      <c r="C185" s="86"/>
      <c r="D185" s="87"/>
      <c r="E185" s="257"/>
      <c r="F185" s="178"/>
    </row>
    <row r="186" spans="1:6" x14ac:dyDescent="0.25">
      <c r="A186" s="181"/>
      <c r="B186" s="119"/>
      <c r="C186" s="86" t="s">
        <v>14</v>
      </c>
      <c r="D186" s="87">
        <v>2</v>
      </c>
      <c r="E186" s="257"/>
      <c r="F186" s="178">
        <f>E186*D186</f>
        <v>0</v>
      </c>
    </row>
    <row r="187" spans="1:6" x14ac:dyDescent="0.25">
      <c r="A187" s="181"/>
      <c r="B187" s="119"/>
      <c r="C187" s="86"/>
      <c r="D187" s="87"/>
      <c r="E187" s="257"/>
      <c r="F187" s="178"/>
    </row>
    <row r="188" spans="1:6" x14ac:dyDescent="0.25">
      <c r="A188" s="181">
        <v>12</v>
      </c>
      <c r="B188" s="119" t="s">
        <v>345</v>
      </c>
      <c r="C188" s="86"/>
      <c r="D188" s="87"/>
      <c r="E188" s="257"/>
      <c r="F188" s="178"/>
    </row>
    <row r="189" spans="1:6" ht="28.5" x14ac:dyDescent="0.25">
      <c r="A189" s="181"/>
      <c r="B189" s="119" t="s">
        <v>346</v>
      </c>
      <c r="C189" s="86"/>
      <c r="D189" s="87"/>
      <c r="E189" s="257"/>
      <c r="F189" s="178"/>
    </row>
    <row r="190" spans="1:6" x14ac:dyDescent="0.25">
      <c r="A190" s="181"/>
      <c r="B190" s="119"/>
      <c r="C190" s="86" t="s">
        <v>14</v>
      </c>
      <c r="D190" s="87">
        <v>14</v>
      </c>
      <c r="E190" s="257"/>
      <c r="F190" s="178">
        <f>E190*D190</f>
        <v>0</v>
      </c>
    </row>
    <row r="191" spans="1:6" x14ac:dyDescent="0.25">
      <c r="A191" s="181"/>
      <c r="B191" s="119"/>
      <c r="C191" s="86"/>
      <c r="D191" s="87"/>
      <c r="E191" s="257"/>
      <c r="F191" s="178"/>
    </row>
    <row r="192" spans="1:6" x14ac:dyDescent="0.25">
      <c r="A192" s="181">
        <v>13</v>
      </c>
      <c r="B192" s="119" t="s">
        <v>365</v>
      </c>
      <c r="C192" s="86"/>
      <c r="D192" s="87"/>
      <c r="E192" s="257"/>
      <c r="F192" s="178"/>
    </row>
    <row r="193" spans="1:6" ht="28.5" x14ac:dyDescent="0.25">
      <c r="A193" s="181"/>
      <c r="B193" s="119" t="s">
        <v>366</v>
      </c>
      <c r="C193" s="86"/>
      <c r="D193" s="87"/>
      <c r="E193" s="257"/>
      <c r="F193" s="178"/>
    </row>
    <row r="194" spans="1:6" x14ac:dyDescent="0.25">
      <c r="A194" s="181"/>
      <c r="B194" s="119"/>
      <c r="C194" s="86" t="s">
        <v>15</v>
      </c>
      <c r="D194" s="87">
        <v>20</v>
      </c>
      <c r="E194" s="257"/>
      <c r="F194" s="178">
        <f>E194*D194</f>
        <v>0</v>
      </c>
    </row>
    <row r="195" spans="1:6" x14ac:dyDescent="0.25">
      <c r="A195" s="181"/>
      <c r="B195" s="119"/>
      <c r="C195" s="86"/>
      <c r="D195" s="87"/>
      <c r="E195" s="257"/>
      <c r="F195" s="178"/>
    </row>
    <row r="196" spans="1:6" x14ac:dyDescent="0.25">
      <c r="A196" s="181">
        <v>14</v>
      </c>
      <c r="B196" s="119" t="s">
        <v>367</v>
      </c>
      <c r="C196" s="86"/>
      <c r="D196" s="87"/>
      <c r="E196" s="257"/>
      <c r="F196" s="178"/>
    </row>
    <row r="197" spans="1:6" ht="28.5" x14ac:dyDescent="0.25">
      <c r="A197" s="181"/>
      <c r="B197" s="119" t="s">
        <v>368</v>
      </c>
      <c r="C197" s="86"/>
      <c r="D197" s="87"/>
      <c r="E197" s="257"/>
      <c r="F197" s="178"/>
    </row>
    <row r="198" spans="1:6" x14ac:dyDescent="0.25">
      <c r="A198" s="181"/>
      <c r="B198" s="119"/>
      <c r="C198" s="86" t="s">
        <v>12</v>
      </c>
      <c r="D198" s="87">
        <v>1</v>
      </c>
      <c r="E198" s="257"/>
      <c r="F198" s="178">
        <f>E198*D198</f>
        <v>0</v>
      </c>
    </row>
    <row r="199" spans="1:6" x14ac:dyDescent="0.25">
      <c r="A199" s="181"/>
      <c r="B199" s="119"/>
      <c r="C199" s="86"/>
      <c r="D199" s="87"/>
      <c r="E199" s="257"/>
      <c r="F199" s="178"/>
    </row>
    <row r="200" spans="1:6" x14ac:dyDescent="0.25">
      <c r="A200" s="181">
        <v>15</v>
      </c>
      <c r="B200" s="119" t="s">
        <v>369</v>
      </c>
      <c r="C200" s="86"/>
      <c r="D200" s="87"/>
      <c r="E200" s="257"/>
      <c r="F200" s="178"/>
    </row>
    <row r="201" spans="1:6" x14ac:dyDescent="0.25">
      <c r="A201" s="181"/>
      <c r="B201" s="119" t="s">
        <v>370</v>
      </c>
      <c r="C201" s="86"/>
      <c r="D201" s="87"/>
      <c r="E201" s="257"/>
      <c r="F201" s="178"/>
    </row>
    <row r="202" spans="1:6" x14ac:dyDescent="0.25">
      <c r="A202" s="181"/>
      <c r="B202" s="119"/>
      <c r="C202" s="86" t="s">
        <v>12</v>
      </c>
      <c r="D202" s="87">
        <v>1</v>
      </c>
      <c r="E202" s="257"/>
      <c r="F202" s="178">
        <f>E202*D202</f>
        <v>0</v>
      </c>
    </row>
    <row r="203" spans="1:6" x14ac:dyDescent="0.25">
      <c r="A203" s="181"/>
      <c r="B203" s="119"/>
      <c r="C203" s="86"/>
      <c r="D203" s="87"/>
      <c r="E203" s="257"/>
      <c r="F203" s="178"/>
    </row>
    <row r="204" spans="1:6" x14ac:dyDescent="0.25">
      <c r="A204" s="181"/>
      <c r="B204" s="119"/>
      <c r="C204" s="86"/>
      <c r="D204" s="87"/>
      <c r="E204" s="257"/>
      <c r="F204" s="178"/>
    </row>
    <row r="205" spans="1:6" x14ac:dyDescent="0.25">
      <c r="A205" s="181">
        <v>16</v>
      </c>
      <c r="B205" s="119" t="s">
        <v>347</v>
      </c>
      <c r="C205" s="86"/>
      <c r="D205" s="87"/>
      <c r="E205" s="257"/>
      <c r="F205" s="178"/>
    </row>
    <row r="206" spans="1:6" ht="57" x14ac:dyDescent="0.25">
      <c r="A206" s="181"/>
      <c r="B206" s="119" t="s">
        <v>348</v>
      </c>
      <c r="C206" s="86"/>
      <c r="D206" s="87"/>
      <c r="E206" s="257"/>
      <c r="F206" s="178"/>
    </row>
    <row r="207" spans="1:6" x14ac:dyDescent="0.25">
      <c r="A207" s="181"/>
      <c r="B207" s="119"/>
      <c r="C207" s="236">
        <v>0.05</v>
      </c>
      <c r="D207" s="87"/>
      <c r="E207" s="257"/>
      <c r="F207" s="178">
        <f>SUM($F$155:$F$206)*C207</f>
        <v>0</v>
      </c>
    </row>
    <row r="208" spans="1:6" x14ac:dyDescent="0.25">
      <c r="A208" s="181"/>
      <c r="B208" s="119"/>
      <c r="C208" s="236"/>
      <c r="D208" s="87"/>
      <c r="E208" s="257"/>
      <c r="F208" s="178"/>
    </row>
    <row r="209" spans="1:6" x14ac:dyDescent="0.25">
      <c r="A209" s="181">
        <v>17</v>
      </c>
      <c r="B209" s="119" t="s">
        <v>349</v>
      </c>
      <c r="C209" s="236"/>
      <c r="D209" s="87"/>
      <c r="E209" s="257"/>
      <c r="F209" s="178"/>
    </row>
    <row r="210" spans="1:6" ht="28.5" x14ac:dyDescent="0.25">
      <c r="A210" s="181"/>
      <c r="B210" s="119" t="s">
        <v>350</v>
      </c>
      <c r="C210" s="236"/>
      <c r="D210" s="87"/>
      <c r="E210" s="257"/>
      <c r="F210" s="178"/>
    </row>
    <row r="211" spans="1:6" x14ac:dyDescent="0.25">
      <c r="A211" s="181"/>
      <c r="B211" s="119"/>
      <c r="C211" s="236">
        <v>0.05</v>
      </c>
      <c r="D211" s="87"/>
      <c r="E211" s="257"/>
      <c r="F211" s="178">
        <f>SUM($F$155:$F$206)*C211</f>
        <v>0</v>
      </c>
    </row>
    <row r="212" spans="1:6" x14ac:dyDescent="0.25">
      <c r="A212" s="181"/>
      <c r="B212" s="119"/>
      <c r="C212" s="236"/>
      <c r="D212" s="87"/>
      <c r="E212" s="257"/>
      <c r="F212" s="178"/>
    </row>
    <row r="213" spans="1:6" x14ac:dyDescent="0.25">
      <c r="A213" s="181">
        <v>18</v>
      </c>
      <c r="B213" s="119" t="s">
        <v>351</v>
      </c>
      <c r="C213" s="236"/>
      <c r="D213" s="87"/>
      <c r="E213" s="257"/>
      <c r="F213" s="178"/>
    </row>
    <row r="214" spans="1:6" ht="28.5" x14ac:dyDescent="0.25">
      <c r="A214" s="181"/>
      <c r="B214" s="119" t="s">
        <v>352</v>
      </c>
      <c r="C214" s="236">
        <v>0.1</v>
      </c>
      <c r="D214" s="87"/>
      <c r="E214" s="257"/>
      <c r="F214" s="178">
        <f>SUM($F$155:$F$206)*C214</f>
        <v>0</v>
      </c>
    </row>
    <row r="215" spans="1:6" ht="15" thickBot="1" x14ac:dyDescent="0.3">
      <c r="A215" s="181"/>
      <c r="B215" s="119"/>
      <c r="C215" s="86"/>
      <c r="D215" s="87"/>
      <c r="E215" s="257"/>
      <c r="F215" s="178"/>
    </row>
    <row r="216" spans="1:6" ht="15" thickBot="1" x14ac:dyDescent="0.3">
      <c r="A216" s="155"/>
      <c r="B216" s="154" t="s">
        <v>353</v>
      </c>
      <c r="C216" s="153"/>
      <c r="D216" s="152"/>
      <c r="E216" s="253"/>
      <c r="F216" s="151">
        <f>SUM(F142:F214)</f>
        <v>0</v>
      </c>
    </row>
    <row r="217" spans="1:6" ht="15" thickBot="1" x14ac:dyDescent="0.3">
      <c r="E217" s="254"/>
    </row>
    <row r="218" spans="1:6" ht="18" thickBot="1" x14ac:dyDescent="0.3">
      <c r="A218" s="188" t="s">
        <v>62</v>
      </c>
      <c r="B218" s="189" t="s">
        <v>212</v>
      </c>
      <c r="C218" s="172"/>
      <c r="D218" s="173"/>
      <c r="E218" s="244"/>
      <c r="F218" s="175">
        <f>F216+F138+F73</f>
        <v>0</v>
      </c>
    </row>
    <row r="219" spans="1:6" ht="15" thickBot="1" x14ac:dyDescent="0.3">
      <c r="E219" s="254"/>
    </row>
    <row r="220" spans="1:6" ht="18" thickBot="1" x14ac:dyDescent="0.3">
      <c r="A220" s="188" t="s">
        <v>67</v>
      </c>
      <c r="B220" s="189" t="s">
        <v>371</v>
      </c>
      <c r="C220" s="172"/>
      <c r="D220" s="173"/>
      <c r="E220" s="244"/>
      <c r="F220" s="175"/>
    </row>
    <row r="221" spans="1:6" ht="15" thickBot="1" x14ac:dyDescent="0.3">
      <c r="E221" s="254"/>
    </row>
    <row r="222" spans="1:6" ht="15" thickBot="1" x14ac:dyDescent="0.3">
      <c r="A222" s="155" t="s">
        <v>68</v>
      </c>
      <c r="B222" s="154" t="s">
        <v>318</v>
      </c>
      <c r="C222" s="153"/>
      <c r="D222" s="152"/>
      <c r="E222" s="253"/>
      <c r="F222" s="151"/>
    </row>
    <row r="223" spans="1:6" x14ac:dyDescent="0.25">
      <c r="A223" s="181"/>
      <c r="B223" s="177" t="s">
        <v>319</v>
      </c>
      <c r="C223" s="86"/>
      <c r="D223" s="87"/>
      <c r="E223" s="257"/>
      <c r="F223" s="178"/>
    </row>
    <row r="224" spans="1:6" x14ac:dyDescent="0.25">
      <c r="A224" s="181"/>
      <c r="B224" s="119"/>
      <c r="C224" s="236"/>
      <c r="D224" s="87"/>
      <c r="E224" s="257"/>
      <c r="F224" s="178"/>
    </row>
    <row r="225" spans="1:6" x14ac:dyDescent="0.25">
      <c r="A225" s="181">
        <v>1</v>
      </c>
      <c r="B225" s="119" t="s">
        <v>394</v>
      </c>
      <c r="C225" s="236"/>
      <c r="D225" s="87"/>
      <c r="E225" s="257"/>
      <c r="F225" s="178"/>
    </row>
    <row r="226" spans="1:6" x14ac:dyDescent="0.25">
      <c r="A226" s="181"/>
      <c r="B226" s="119" t="s">
        <v>395</v>
      </c>
      <c r="C226" s="236"/>
      <c r="D226" s="87"/>
      <c r="E226" s="257"/>
      <c r="F226" s="178"/>
    </row>
    <row r="227" spans="1:6" x14ac:dyDescent="0.25">
      <c r="A227" s="181"/>
      <c r="B227" s="119" t="s">
        <v>396</v>
      </c>
      <c r="C227" s="236" t="s">
        <v>15</v>
      </c>
      <c r="D227" s="87">
        <v>1</v>
      </c>
      <c r="E227" s="257"/>
      <c r="F227" s="178">
        <f>E227*D227</f>
        <v>0</v>
      </c>
    </row>
    <row r="228" spans="1:6" x14ac:dyDescent="0.25">
      <c r="A228" s="181"/>
      <c r="B228" s="119"/>
      <c r="C228" s="236"/>
      <c r="D228" s="87"/>
      <c r="E228" s="257"/>
      <c r="F228" s="178"/>
    </row>
    <row r="229" spans="1:6" x14ac:dyDescent="0.25">
      <c r="A229" s="181">
        <v>2</v>
      </c>
      <c r="B229" s="119" t="s">
        <v>397</v>
      </c>
      <c r="C229" s="236"/>
      <c r="D229" s="87"/>
      <c r="E229" s="257"/>
      <c r="F229" s="178"/>
    </row>
    <row r="230" spans="1:6" x14ac:dyDescent="0.25">
      <c r="A230" s="181"/>
      <c r="B230" s="119" t="s">
        <v>398</v>
      </c>
      <c r="C230" s="236"/>
      <c r="D230" s="87"/>
      <c r="E230" s="257"/>
      <c r="F230" s="178"/>
    </row>
    <row r="231" spans="1:6" x14ac:dyDescent="0.25">
      <c r="A231" s="181"/>
      <c r="B231" s="119" t="s">
        <v>399</v>
      </c>
      <c r="C231" s="236" t="s">
        <v>12</v>
      </c>
      <c r="D231" s="87">
        <v>2</v>
      </c>
      <c r="E231" s="257"/>
      <c r="F231" s="178">
        <f>E231*D231</f>
        <v>0</v>
      </c>
    </row>
    <row r="232" spans="1:6" x14ac:dyDescent="0.25">
      <c r="A232" s="181"/>
      <c r="B232" s="119"/>
      <c r="C232" s="236"/>
      <c r="D232" s="87"/>
      <c r="E232" s="257"/>
      <c r="F232" s="178"/>
    </row>
    <row r="233" spans="1:6" x14ac:dyDescent="0.25">
      <c r="A233" s="181">
        <v>3</v>
      </c>
      <c r="B233" s="119" t="s">
        <v>400</v>
      </c>
      <c r="C233" s="236"/>
      <c r="D233" s="87"/>
      <c r="E233" s="257"/>
      <c r="F233" s="178"/>
    </row>
    <row r="234" spans="1:6" ht="42.75" x14ac:dyDescent="0.25">
      <c r="A234" s="181"/>
      <c r="B234" s="119" t="s">
        <v>401</v>
      </c>
      <c r="C234" s="236"/>
      <c r="D234" s="87"/>
      <c r="E234" s="257"/>
      <c r="F234" s="178"/>
    </row>
    <row r="235" spans="1:6" x14ac:dyDescent="0.25">
      <c r="A235" s="181"/>
      <c r="B235" s="119"/>
      <c r="C235" s="236" t="s">
        <v>12</v>
      </c>
      <c r="D235" s="87">
        <v>2</v>
      </c>
      <c r="E235" s="257"/>
      <c r="F235" s="178">
        <f>E235*D235</f>
        <v>0</v>
      </c>
    </row>
    <row r="236" spans="1:6" x14ac:dyDescent="0.25">
      <c r="A236" s="181"/>
      <c r="B236" s="119"/>
      <c r="C236" s="236"/>
      <c r="D236" s="87"/>
      <c r="E236" s="257"/>
      <c r="F236" s="178"/>
    </row>
    <row r="237" spans="1:6" x14ac:dyDescent="0.25">
      <c r="A237" s="181">
        <v>4</v>
      </c>
      <c r="B237" s="119" t="s">
        <v>402</v>
      </c>
      <c r="C237" s="236"/>
      <c r="D237" s="87"/>
      <c r="E237" s="257"/>
      <c r="F237" s="178"/>
    </row>
    <row r="238" spans="1:6" ht="28.5" x14ac:dyDescent="0.25">
      <c r="A238" s="181"/>
      <c r="B238" s="119" t="s">
        <v>403</v>
      </c>
      <c r="C238" s="236"/>
      <c r="D238" s="87"/>
      <c r="E238" s="257"/>
      <c r="F238" s="178"/>
    </row>
    <row r="239" spans="1:6" x14ac:dyDescent="0.25">
      <c r="A239" s="181"/>
      <c r="B239" s="119"/>
      <c r="C239" s="236" t="s">
        <v>15</v>
      </c>
      <c r="D239" s="87">
        <v>3</v>
      </c>
      <c r="E239" s="257"/>
      <c r="F239" s="178">
        <f>E239*D239</f>
        <v>0</v>
      </c>
    </row>
    <row r="240" spans="1:6" x14ac:dyDescent="0.25">
      <c r="A240" s="181"/>
      <c r="B240" s="119"/>
      <c r="C240" s="236"/>
      <c r="D240" s="87"/>
      <c r="E240" s="257"/>
      <c r="F240" s="178"/>
    </row>
    <row r="241" spans="1:6" x14ac:dyDescent="0.25">
      <c r="A241" s="181">
        <v>5</v>
      </c>
      <c r="B241" s="119" t="s">
        <v>404</v>
      </c>
      <c r="C241" s="236"/>
      <c r="D241" s="87"/>
      <c r="E241" s="257"/>
      <c r="F241" s="178"/>
    </row>
    <row r="242" spans="1:6" ht="28.5" x14ac:dyDescent="0.25">
      <c r="A242" s="181"/>
      <c r="B242" s="119" t="s">
        <v>405</v>
      </c>
      <c r="C242" s="236"/>
      <c r="D242" s="87"/>
      <c r="E242" s="257"/>
      <c r="F242" s="178"/>
    </row>
    <row r="243" spans="1:6" x14ac:dyDescent="0.25">
      <c r="A243" s="181"/>
      <c r="B243" s="119"/>
      <c r="C243" s="236" t="s">
        <v>12</v>
      </c>
      <c r="D243" s="87">
        <v>1</v>
      </c>
      <c r="E243" s="257"/>
      <c r="F243" s="178">
        <f>E243*D243</f>
        <v>0</v>
      </c>
    </row>
    <row r="244" spans="1:6" x14ac:dyDescent="0.25">
      <c r="A244" s="181"/>
      <c r="B244" s="119"/>
      <c r="C244" s="236"/>
      <c r="D244" s="87"/>
      <c r="E244" s="257"/>
      <c r="F244" s="178"/>
    </row>
    <row r="245" spans="1:6" x14ac:dyDescent="0.25">
      <c r="A245" s="181">
        <v>6</v>
      </c>
      <c r="B245" s="119" t="s">
        <v>406</v>
      </c>
      <c r="C245" s="236"/>
      <c r="D245" s="87"/>
      <c r="E245" s="257"/>
      <c r="F245" s="178"/>
    </row>
    <row r="246" spans="1:6" x14ac:dyDescent="0.25">
      <c r="A246" s="181"/>
      <c r="B246" s="119" t="s">
        <v>407</v>
      </c>
      <c r="C246" s="236"/>
      <c r="D246" s="87"/>
      <c r="E246" s="257"/>
      <c r="F246" s="178"/>
    </row>
    <row r="247" spans="1:6" x14ac:dyDescent="0.25">
      <c r="A247" s="181"/>
      <c r="B247" s="119"/>
      <c r="C247" s="236">
        <v>0.1</v>
      </c>
      <c r="D247" s="87"/>
      <c r="E247" s="257"/>
      <c r="F247" s="178">
        <f>SUM($F$224:$F$246)*C247</f>
        <v>0</v>
      </c>
    </row>
    <row r="248" spans="1:6" x14ac:dyDescent="0.25">
      <c r="A248" s="181"/>
      <c r="B248" s="119"/>
      <c r="C248" s="236"/>
      <c r="D248" s="87"/>
      <c r="E248" s="257"/>
      <c r="F248" s="178"/>
    </row>
    <row r="249" spans="1:6" x14ac:dyDescent="0.25">
      <c r="A249" s="181">
        <v>7</v>
      </c>
      <c r="B249" s="119" t="s">
        <v>408</v>
      </c>
      <c r="C249" s="236"/>
      <c r="D249" s="87"/>
      <c r="E249" s="257"/>
      <c r="F249" s="178"/>
    </row>
    <row r="250" spans="1:6" x14ac:dyDescent="0.25">
      <c r="A250" s="181"/>
      <c r="B250" s="119" t="s">
        <v>409</v>
      </c>
      <c r="C250" s="236"/>
      <c r="D250" s="87"/>
      <c r="E250" s="257"/>
      <c r="F250" s="178"/>
    </row>
    <row r="251" spans="1:6" x14ac:dyDescent="0.25">
      <c r="A251" s="181"/>
      <c r="B251" s="119"/>
      <c r="C251" s="236">
        <v>0.1</v>
      </c>
      <c r="D251" s="87"/>
      <c r="E251" s="257"/>
      <c r="F251" s="178">
        <f>SUM($F$224:$F$246)*C251</f>
        <v>0</v>
      </c>
    </row>
    <row r="252" spans="1:6" x14ac:dyDescent="0.25">
      <c r="A252" s="181"/>
      <c r="B252" s="119"/>
      <c r="C252" s="236"/>
      <c r="D252" s="87"/>
      <c r="E252" s="257"/>
      <c r="F252" s="178"/>
    </row>
    <row r="253" spans="1:6" x14ac:dyDescent="0.25">
      <c r="A253" s="181">
        <v>8</v>
      </c>
      <c r="B253" s="119" t="s">
        <v>410</v>
      </c>
      <c r="C253" s="236"/>
      <c r="D253" s="87"/>
      <c r="E253" s="257"/>
      <c r="F253" s="178"/>
    </row>
    <row r="254" spans="1:6" ht="28.5" x14ac:dyDescent="0.25">
      <c r="A254" s="181"/>
      <c r="B254" s="119" t="s">
        <v>352</v>
      </c>
      <c r="C254" s="236"/>
      <c r="D254" s="87"/>
      <c r="E254" s="257"/>
      <c r="F254" s="178"/>
    </row>
    <row r="255" spans="1:6" x14ac:dyDescent="0.25">
      <c r="A255" s="181"/>
      <c r="B255" s="119"/>
      <c r="C255" s="236">
        <v>0.1</v>
      </c>
      <c r="D255" s="87"/>
      <c r="E255" s="257"/>
      <c r="F255" s="178">
        <f>SUM($F$224:$F$246)*C255</f>
        <v>0</v>
      </c>
    </row>
    <row r="256" spans="1:6" ht="15" thickBot="1" x14ac:dyDescent="0.3">
      <c r="A256" s="181"/>
      <c r="B256" s="119"/>
      <c r="C256" s="236"/>
      <c r="D256" s="87"/>
      <c r="E256" s="257"/>
      <c r="F256" s="178"/>
    </row>
    <row r="257" spans="1:6" ht="15" thickBot="1" x14ac:dyDescent="0.3">
      <c r="A257" s="155"/>
      <c r="B257" s="154" t="s">
        <v>411</v>
      </c>
      <c r="C257" s="153"/>
      <c r="D257" s="152"/>
      <c r="E257" s="253"/>
      <c r="F257" s="151">
        <f>SUM(F224:F256)</f>
        <v>0</v>
      </c>
    </row>
    <row r="258" spans="1:6" ht="15" thickBot="1" x14ac:dyDescent="0.3">
      <c r="E258" s="254"/>
    </row>
    <row r="259" spans="1:6" ht="15" thickBot="1" x14ac:dyDescent="0.3">
      <c r="A259" s="155" t="s">
        <v>69</v>
      </c>
      <c r="B259" s="154" t="s">
        <v>357</v>
      </c>
      <c r="C259" s="153"/>
      <c r="D259" s="152"/>
      <c r="E259" s="253"/>
      <c r="F259" s="151"/>
    </row>
    <row r="260" spans="1:6" x14ac:dyDescent="0.25">
      <c r="A260" s="181"/>
      <c r="B260" s="177" t="s">
        <v>358</v>
      </c>
      <c r="C260" s="86"/>
      <c r="D260" s="87"/>
      <c r="E260" s="257"/>
      <c r="F260" s="178"/>
    </row>
    <row r="261" spans="1:6" x14ac:dyDescent="0.25">
      <c r="A261" s="181"/>
      <c r="B261" s="119"/>
      <c r="C261" s="236"/>
      <c r="D261" s="87"/>
      <c r="E261" s="257"/>
      <c r="F261" s="178"/>
    </row>
    <row r="262" spans="1:6" x14ac:dyDescent="0.25">
      <c r="A262" s="181">
        <v>1</v>
      </c>
      <c r="B262" s="119" t="s">
        <v>394</v>
      </c>
      <c r="C262" s="236"/>
      <c r="D262" s="87"/>
      <c r="E262" s="257"/>
      <c r="F262" s="178"/>
    </row>
    <row r="263" spans="1:6" x14ac:dyDescent="0.25">
      <c r="A263" s="181"/>
      <c r="B263" s="119" t="s">
        <v>395</v>
      </c>
      <c r="C263" s="236"/>
      <c r="D263" s="87"/>
      <c r="E263" s="257"/>
      <c r="F263" s="178"/>
    </row>
    <row r="264" spans="1:6" x14ac:dyDescent="0.25">
      <c r="A264" s="181"/>
      <c r="B264" s="119" t="s">
        <v>396</v>
      </c>
      <c r="C264" s="236" t="s">
        <v>15</v>
      </c>
      <c r="D264" s="87">
        <v>1</v>
      </c>
      <c r="E264" s="257"/>
      <c r="F264" s="178">
        <f>E264*D264</f>
        <v>0</v>
      </c>
    </row>
    <row r="265" spans="1:6" x14ac:dyDescent="0.25">
      <c r="A265" s="181"/>
      <c r="B265" s="119"/>
      <c r="C265" s="236"/>
      <c r="D265" s="87"/>
      <c r="E265" s="257"/>
      <c r="F265" s="178"/>
    </row>
    <row r="266" spans="1:6" x14ac:dyDescent="0.25">
      <c r="A266" s="181">
        <v>2</v>
      </c>
      <c r="B266" s="119" t="s">
        <v>397</v>
      </c>
      <c r="C266" s="236"/>
      <c r="D266" s="87"/>
      <c r="E266" s="257"/>
      <c r="F266" s="178"/>
    </row>
    <row r="267" spans="1:6" x14ac:dyDescent="0.25">
      <c r="A267" s="181"/>
      <c r="B267" s="119" t="s">
        <v>398</v>
      </c>
      <c r="C267" s="236"/>
      <c r="D267" s="87"/>
      <c r="E267" s="257"/>
      <c r="F267" s="178"/>
    </row>
    <row r="268" spans="1:6" x14ac:dyDescent="0.25">
      <c r="A268" s="181"/>
      <c r="B268" s="119" t="s">
        <v>399</v>
      </c>
      <c r="C268" s="236" t="s">
        <v>12</v>
      </c>
      <c r="D268" s="87">
        <v>2</v>
      </c>
      <c r="E268" s="257"/>
      <c r="F268" s="178">
        <f>E268*D268</f>
        <v>0</v>
      </c>
    </row>
    <row r="269" spans="1:6" x14ac:dyDescent="0.25">
      <c r="A269" s="181"/>
      <c r="B269" s="119"/>
      <c r="C269" s="236"/>
      <c r="D269" s="87"/>
      <c r="E269" s="257"/>
      <c r="F269" s="178"/>
    </row>
    <row r="270" spans="1:6" x14ac:dyDescent="0.25">
      <c r="A270" s="181">
        <v>3</v>
      </c>
      <c r="B270" s="119" t="s">
        <v>400</v>
      </c>
      <c r="C270" s="236"/>
      <c r="D270" s="87"/>
      <c r="E270" s="257"/>
      <c r="F270" s="178"/>
    </row>
    <row r="271" spans="1:6" ht="42.75" x14ac:dyDescent="0.25">
      <c r="A271" s="181"/>
      <c r="B271" s="119" t="s">
        <v>401</v>
      </c>
      <c r="C271" s="236"/>
      <c r="D271" s="87"/>
      <c r="E271" s="257"/>
      <c r="F271" s="178"/>
    </row>
    <row r="272" spans="1:6" x14ac:dyDescent="0.25">
      <c r="A272" s="181"/>
      <c r="B272" s="119"/>
      <c r="C272" s="236" t="s">
        <v>12</v>
      </c>
      <c r="D272" s="87">
        <v>2</v>
      </c>
      <c r="E272" s="257"/>
      <c r="F272" s="178">
        <f>E272*D272</f>
        <v>0</v>
      </c>
    </row>
    <row r="273" spans="1:6" x14ac:dyDescent="0.25">
      <c r="A273" s="181"/>
      <c r="B273" s="119"/>
      <c r="C273" s="236"/>
      <c r="D273" s="87"/>
      <c r="E273" s="257"/>
      <c r="F273" s="178"/>
    </row>
    <row r="274" spans="1:6" x14ac:dyDescent="0.25">
      <c r="A274" s="181">
        <v>4</v>
      </c>
      <c r="B274" s="119" t="s">
        <v>402</v>
      </c>
      <c r="C274" s="236"/>
      <c r="D274" s="87"/>
      <c r="E274" s="257"/>
      <c r="F274" s="178"/>
    </row>
    <row r="275" spans="1:6" ht="28.5" x14ac:dyDescent="0.25">
      <c r="A275" s="181"/>
      <c r="B275" s="119" t="s">
        <v>403</v>
      </c>
      <c r="C275" s="236"/>
      <c r="D275" s="87"/>
      <c r="E275" s="257"/>
      <c r="F275" s="178"/>
    </row>
    <row r="276" spans="1:6" x14ac:dyDescent="0.25">
      <c r="A276" s="181"/>
      <c r="B276" s="119"/>
      <c r="C276" s="236" t="s">
        <v>15</v>
      </c>
      <c r="D276" s="87">
        <v>5</v>
      </c>
      <c r="E276" s="257"/>
      <c r="F276" s="178">
        <f>E276*D276</f>
        <v>0</v>
      </c>
    </row>
    <row r="277" spans="1:6" x14ac:dyDescent="0.25">
      <c r="A277" s="181"/>
      <c r="B277" s="119"/>
      <c r="C277" s="236"/>
      <c r="D277" s="87"/>
      <c r="E277" s="257"/>
      <c r="F277" s="178"/>
    </row>
    <row r="278" spans="1:6" x14ac:dyDescent="0.25">
      <c r="A278" s="181">
        <v>5</v>
      </c>
      <c r="B278" s="119" t="s">
        <v>404</v>
      </c>
      <c r="C278" s="236"/>
      <c r="D278" s="87"/>
      <c r="E278" s="257"/>
      <c r="F278" s="178"/>
    </row>
    <row r="279" spans="1:6" ht="28.5" x14ac:dyDescent="0.25">
      <c r="A279" s="181"/>
      <c r="B279" s="119" t="s">
        <v>405</v>
      </c>
      <c r="C279" s="236"/>
      <c r="D279" s="87"/>
      <c r="E279" s="257"/>
      <c r="F279" s="178"/>
    </row>
    <row r="280" spans="1:6" x14ac:dyDescent="0.25">
      <c r="A280" s="181"/>
      <c r="B280" s="119"/>
      <c r="C280" s="236" t="s">
        <v>12</v>
      </c>
      <c r="D280" s="87">
        <v>1</v>
      </c>
      <c r="E280" s="257"/>
      <c r="F280" s="178">
        <f>E280*D280</f>
        <v>0</v>
      </c>
    </row>
    <row r="281" spans="1:6" x14ac:dyDescent="0.25">
      <c r="A281" s="181"/>
      <c r="B281" s="119"/>
      <c r="C281" s="236"/>
      <c r="D281" s="87"/>
      <c r="E281" s="257"/>
      <c r="F281" s="178"/>
    </row>
    <row r="282" spans="1:6" x14ac:dyDescent="0.25">
      <c r="A282" s="181">
        <v>6</v>
      </c>
      <c r="B282" s="119" t="s">
        <v>406</v>
      </c>
      <c r="C282" s="236"/>
      <c r="D282" s="87"/>
      <c r="E282" s="257"/>
      <c r="F282" s="178"/>
    </row>
    <row r="283" spans="1:6" x14ac:dyDescent="0.25">
      <c r="A283" s="181"/>
      <c r="B283" s="119" t="s">
        <v>407</v>
      </c>
      <c r="C283" s="236"/>
      <c r="D283" s="87"/>
      <c r="E283" s="257"/>
      <c r="F283" s="178"/>
    </row>
    <row r="284" spans="1:6" x14ac:dyDescent="0.25">
      <c r="A284" s="181"/>
      <c r="B284" s="119"/>
      <c r="C284" s="236">
        <v>0.1</v>
      </c>
      <c r="D284" s="87"/>
      <c r="E284" s="257"/>
      <c r="F284" s="178">
        <f>SUM($F$261:$F$283)*C284</f>
        <v>0</v>
      </c>
    </row>
    <row r="285" spans="1:6" x14ac:dyDescent="0.25">
      <c r="A285" s="181"/>
      <c r="B285" s="119"/>
      <c r="C285" s="236"/>
      <c r="D285" s="87"/>
      <c r="E285" s="257"/>
      <c r="F285" s="178"/>
    </row>
    <row r="286" spans="1:6" x14ac:dyDescent="0.25">
      <c r="A286" s="181">
        <v>7</v>
      </c>
      <c r="B286" s="119" t="s">
        <v>408</v>
      </c>
      <c r="C286" s="236"/>
      <c r="D286" s="87"/>
      <c r="E286" s="257"/>
      <c r="F286" s="178"/>
    </row>
    <row r="287" spans="1:6" x14ac:dyDescent="0.25">
      <c r="A287" s="181"/>
      <c r="B287" s="119" t="s">
        <v>409</v>
      </c>
      <c r="C287" s="236"/>
      <c r="D287" s="87"/>
      <c r="E287" s="257"/>
      <c r="F287" s="178"/>
    </row>
    <row r="288" spans="1:6" x14ac:dyDescent="0.25">
      <c r="A288" s="181"/>
      <c r="B288" s="119"/>
      <c r="C288" s="236">
        <v>0.1</v>
      </c>
      <c r="D288" s="87"/>
      <c r="E288" s="257"/>
      <c r="F288" s="178">
        <f>SUM($F$261:$F$283)*C288</f>
        <v>0</v>
      </c>
    </row>
    <row r="289" spans="1:6" x14ac:dyDescent="0.25">
      <c r="A289" s="181"/>
      <c r="B289" s="119"/>
      <c r="C289" s="236"/>
      <c r="D289" s="87"/>
      <c r="E289" s="257"/>
      <c r="F289" s="178"/>
    </row>
    <row r="290" spans="1:6" x14ac:dyDescent="0.25">
      <c r="A290" s="181">
        <v>8</v>
      </c>
      <c r="B290" s="119" t="s">
        <v>410</v>
      </c>
      <c r="C290" s="236"/>
      <c r="D290" s="87"/>
      <c r="E290" s="257"/>
      <c r="F290" s="178"/>
    </row>
    <row r="291" spans="1:6" ht="28.5" x14ac:dyDescent="0.25">
      <c r="A291" s="181"/>
      <c r="B291" s="119" t="s">
        <v>352</v>
      </c>
      <c r="C291" s="236"/>
      <c r="D291" s="87"/>
      <c r="E291" s="257"/>
      <c r="F291" s="178"/>
    </row>
    <row r="292" spans="1:6" x14ac:dyDescent="0.25">
      <c r="A292" s="181"/>
      <c r="B292" s="119"/>
      <c r="C292" s="236">
        <v>0.1</v>
      </c>
      <c r="D292" s="87"/>
      <c r="E292" s="257"/>
      <c r="F292" s="178">
        <f>SUM($F$261:$F$283)*C292</f>
        <v>0</v>
      </c>
    </row>
    <row r="293" spans="1:6" ht="15" thickBot="1" x14ac:dyDescent="0.3">
      <c r="A293" s="181"/>
      <c r="B293" s="119"/>
      <c r="C293" s="236"/>
      <c r="D293" s="87"/>
      <c r="E293" s="257"/>
      <c r="F293" s="178"/>
    </row>
    <row r="294" spans="1:6" ht="15" thickBot="1" x14ac:dyDescent="0.3">
      <c r="A294" s="155"/>
      <c r="B294" s="154" t="s">
        <v>411</v>
      </c>
      <c r="C294" s="153"/>
      <c r="D294" s="152"/>
      <c r="E294" s="253"/>
      <c r="F294" s="151">
        <f>SUM(F261:F293)</f>
        <v>0</v>
      </c>
    </row>
    <row r="295" spans="1:6" s="166" customFormat="1" ht="15" thickBot="1" x14ac:dyDescent="0.3">
      <c r="A295" s="155"/>
      <c r="B295" s="154"/>
      <c r="C295" s="153"/>
      <c r="D295" s="152"/>
      <c r="E295" s="253"/>
      <c r="F295" s="151"/>
    </row>
    <row r="296" spans="1:6" ht="15" thickBot="1" x14ac:dyDescent="0.3">
      <c r="A296" s="155" t="s">
        <v>70</v>
      </c>
      <c r="B296" s="154" t="s">
        <v>360</v>
      </c>
      <c r="C296" s="153"/>
      <c r="D296" s="152"/>
      <c r="E296" s="253"/>
      <c r="F296" s="151"/>
    </row>
    <row r="297" spans="1:6" x14ac:dyDescent="0.25">
      <c r="A297" s="181"/>
      <c r="B297" s="177" t="s">
        <v>361</v>
      </c>
      <c r="C297" s="86"/>
      <c r="D297" s="87"/>
      <c r="E297" s="257"/>
      <c r="F297" s="178"/>
    </row>
    <row r="298" spans="1:6" x14ac:dyDescent="0.25">
      <c r="A298" s="181"/>
      <c r="B298" s="119"/>
      <c r="C298" s="236"/>
      <c r="D298" s="87"/>
      <c r="E298" s="257"/>
      <c r="F298" s="178"/>
    </row>
    <row r="299" spans="1:6" x14ac:dyDescent="0.25">
      <c r="A299" s="181">
        <v>1</v>
      </c>
      <c r="B299" s="119" t="s">
        <v>394</v>
      </c>
      <c r="C299" s="236"/>
      <c r="D299" s="87"/>
      <c r="E299" s="257"/>
      <c r="F299" s="178"/>
    </row>
    <row r="300" spans="1:6" x14ac:dyDescent="0.25">
      <c r="A300" s="181"/>
      <c r="B300" s="119" t="s">
        <v>395</v>
      </c>
      <c r="C300" s="236"/>
      <c r="D300" s="87"/>
      <c r="E300" s="257"/>
      <c r="F300" s="178"/>
    </row>
    <row r="301" spans="1:6" x14ac:dyDescent="0.25">
      <c r="A301" s="181"/>
      <c r="B301" s="119" t="s">
        <v>412</v>
      </c>
      <c r="C301" s="236" t="s">
        <v>15</v>
      </c>
      <c r="D301" s="87">
        <v>20</v>
      </c>
      <c r="E301" s="257"/>
      <c r="F301" s="178">
        <f>E301*D301</f>
        <v>0</v>
      </c>
    </row>
    <row r="302" spans="1:6" x14ac:dyDescent="0.25">
      <c r="A302" s="181"/>
      <c r="B302" s="119"/>
      <c r="C302" s="236"/>
      <c r="D302" s="87"/>
      <c r="E302" s="257"/>
      <c r="F302" s="178"/>
    </row>
    <row r="303" spans="1:6" x14ac:dyDescent="0.25">
      <c r="A303" s="181">
        <v>2</v>
      </c>
      <c r="B303" s="119" t="s">
        <v>413</v>
      </c>
      <c r="C303" s="236"/>
      <c r="D303" s="87"/>
      <c r="E303" s="257"/>
      <c r="F303" s="178"/>
    </row>
    <row r="304" spans="1:6" x14ac:dyDescent="0.25">
      <c r="A304" s="181"/>
      <c r="B304" s="119" t="s">
        <v>414</v>
      </c>
      <c r="C304" s="236"/>
      <c r="D304" s="87"/>
      <c r="E304" s="257"/>
      <c r="F304" s="178"/>
    </row>
    <row r="305" spans="1:6" x14ac:dyDescent="0.25">
      <c r="A305" s="181"/>
      <c r="B305" s="119" t="s">
        <v>415</v>
      </c>
      <c r="C305" s="236" t="s">
        <v>12</v>
      </c>
      <c r="D305" s="87">
        <v>1</v>
      </c>
      <c r="E305" s="257"/>
      <c r="F305" s="178">
        <f>E305*D305</f>
        <v>0</v>
      </c>
    </row>
    <row r="306" spans="1:6" x14ac:dyDescent="0.25">
      <c r="A306" s="181"/>
      <c r="B306" s="119"/>
      <c r="C306" s="236"/>
      <c r="D306" s="87"/>
      <c r="E306" s="257"/>
      <c r="F306" s="178"/>
    </row>
    <row r="307" spans="1:6" x14ac:dyDescent="0.25">
      <c r="A307" s="181">
        <v>3</v>
      </c>
      <c r="B307" s="119" t="s">
        <v>416</v>
      </c>
      <c r="C307" s="236"/>
      <c r="D307" s="87"/>
      <c r="E307" s="257"/>
      <c r="F307" s="178"/>
    </row>
    <row r="308" spans="1:6" x14ac:dyDescent="0.25">
      <c r="A308" s="181"/>
      <c r="B308" s="119" t="s">
        <v>417</v>
      </c>
      <c r="C308" s="236"/>
      <c r="D308" s="87"/>
      <c r="E308" s="257"/>
      <c r="F308" s="178"/>
    </row>
    <row r="309" spans="1:6" x14ac:dyDescent="0.25">
      <c r="A309" s="181"/>
      <c r="B309" s="119" t="s">
        <v>418</v>
      </c>
      <c r="C309" s="236" t="s">
        <v>12</v>
      </c>
      <c r="D309" s="87">
        <v>1</v>
      </c>
      <c r="E309" s="257"/>
      <c r="F309" s="178">
        <f>E309*D309</f>
        <v>0</v>
      </c>
    </row>
    <row r="310" spans="1:6" x14ac:dyDescent="0.25">
      <c r="A310" s="181"/>
      <c r="B310" s="119"/>
      <c r="C310" s="236"/>
      <c r="D310" s="87"/>
      <c r="E310" s="257"/>
      <c r="F310" s="178"/>
    </row>
    <row r="311" spans="1:6" x14ac:dyDescent="0.25">
      <c r="A311" s="181">
        <v>4</v>
      </c>
      <c r="B311" s="119" t="s">
        <v>397</v>
      </c>
      <c r="C311" s="236"/>
      <c r="D311" s="87"/>
      <c r="E311" s="257"/>
      <c r="F311" s="178"/>
    </row>
    <row r="312" spans="1:6" x14ac:dyDescent="0.25">
      <c r="A312" s="181"/>
      <c r="B312" s="119" t="s">
        <v>398</v>
      </c>
      <c r="C312" s="236"/>
      <c r="D312" s="87"/>
      <c r="E312" s="257"/>
      <c r="F312" s="178"/>
    </row>
    <row r="313" spans="1:6" x14ac:dyDescent="0.25">
      <c r="A313" s="181"/>
      <c r="B313" s="119" t="s">
        <v>419</v>
      </c>
      <c r="C313" s="236" t="s">
        <v>12</v>
      </c>
      <c r="D313" s="87">
        <v>7</v>
      </c>
      <c r="E313" s="257"/>
      <c r="F313" s="178">
        <f t="shared" ref="F313:F314" si="3">E313*D313</f>
        <v>0</v>
      </c>
    </row>
    <row r="314" spans="1:6" x14ac:dyDescent="0.25">
      <c r="A314" s="181"/>
      <c r="B314" s="119" t="s">
        <v>399</v>
      </c>
      <c r="C314" s="236" t="s">
        <v>12</v>
      </c>
      <c r="D314" s="87">
        <v>2</v>
      </c>
      <c r="E314" s="257"/>
      <c r="F314" s="178">
        <f t="shared" si="3"/>
        <v>0</v>
      </c>
    </row>
    <row r="315" spans="1:6" x14ac:dyDescent="0.25">
      <c r="A315" s="181"/>
      <c r="B315" s="119"/>
      <c r="C315" s="236"/>
      <c r="D315" s="87"/>
      <c r="E315" s="257"/>
      <c r="F315" s="178"/>
    </row>
    <row r="316" spans="1:6" x14ac:dyDescent="0.25">
      <c r="A316" s="181">
        <v>5</v>
      </c>
      <c r="B316" s="119" t="s">
        <v>451</v>
      </c>
      <c r="C316" s="236"/>
      <c r="D316" s="87"/>
      <c r="E316" s="257"/>
      <c r="F316" s="178"/>
    </row>
    <row r="317" spans="1:6" x14ac:dyDescent="0.25">
      <c r="A317" s="181"/>
      <c r="B317" s="119" t="s">
        <v>452</v>
      </c>
      <c r="C317" s="236"/>
      <c r="D317" s="87"/>
      <c r="E317" s="257"/>
      <c r="F317" s="178"/>
    </row>
    <row r="318" spans="1:6" x14ac:dyDescent="0.25">
      <c r="A318" s="181"/>
      <c r="B318" s="119" t="s">
        <v>420</v>
      </c>
      <c r="C318" s="236" t="s">
        <v>12</v>
      </c>
      <c r="D318" s="87">
        <v>1</v>
      </c>
      <c r="E318" s="257"/>
      <c r="F318" s="178">
        <f>E318*D318</f>
        <v>0</v>
      </c>
    </row>
    <row r="319" spans="1:6" x14ac:dyDescent="0.25">
      <c r="A319" s="181"/>
      <c r="B319" s="119"/>
      <c r="C319" s="236"/>
      <c r="D319" s="87"/>
      <c r="E319" s="257"/>
      <c r="F319" s="178"/>
    </row>
    <row r="320" spans="1:6" x14ac:dyDescent="0.25">
      <c r="A320" s="181">
        <v>6</v>
      </c>
      <c r="B320" s="119" t="s">
        <v>421</v>
      </c>
      <c r="C320" s="236"/>
      <c r="D320" s="87"/>
      <c r="E320" s="257"/>
      <c r="F320" s="178"/>
    </row>
    <row r="321" spans="1:6" ht="28.5" x14ac:dyDescent="0.25">
      <c r="A321" s="181"/>
      <c r="B321" s="119" t="s">
        <v>422</v>
      </c>
      <c r="C321" s="236"/>
      <c r="D321" s="87"/>
      <c r="E321" s="257"/>
      <c r="F321" s="178"/>
    </row>
    <row r="322" spans="1:6" x14ac:dyDescent="0.25">
      <c r="A322" s="181"/>
      <c r="B322" s="119" t="s">
        <v>420</v>
      </c>
      <c r="C322" s="236" t="s">
        <v>12</v>
      </c>
      <c r="D322" s="87">
        <v>1</v>
      </c>
      <c r="E322" s="257"/>
      <c r="F322" s="178">
        <f>E322*D322</f>
        <v>0</v>
      </c>
    </row>
    <row r="323" spans="1:6" x14ac:dyDescent="0.25">
      <c r="A323" s="181"/>
      <c r="B323" s="119"/>
      <c r="C323" s="236"/>
      <c r="D323" s="87"/>
      <c r="E323" s="257"/>
      <c r="F323" s="178"/>
    </row>
    <row r="324" spans="1:6" x14ac:dyDescent="0.25">
      <c r="A324" s="181">
        <v>7</v>
      </c>
      <c r="B324" s="119" t="s">
        <v>423</v>
      </c>
      <c r="C324" s="236"/>
      <c r="D324" s="87"/>
      <c r="E324" s="257"/>
      <c r="F324" s="178"/>
    </row>
    <row r="325" spans="1:6" ht="28.5" x14ac:dyDescent="0.25">
      <c r="A325" s="181"/>
      <c r="B325" s="119" t="s">
        <v>424</v>
      </c>
      <c r="C325" s="236"/>
      <c r="D325" s="87"/>
      <c r="E325" s="257"/>
      <c r="F325" s="178"/>
    </row>
    <row r="326" spans="1:6" x14ac:dyDescent="0.25">
      <c r="A326" s="181"/>
      <c r="B326" s="119" t="s">
        <v>425</v>
      </c>
      <c r="C326" s="236" t="s">
        <v>12</v>
      </c>
      <c r="D326" s="87">
        <v>1</v>
      </c>
      <c r="E326" s="257"/>
      <c r="F326" s="178">
        <f>E326*D326</f>
        <v>0</v>
      </c>
    </row>
    <row r="327" spans="1:6" x14ac:dyDescent="0.25">
      <c r="A327" s="181"/>
      <c r="B327" s="119"/>
      <c r="C327" s="236"/>
      <c r="D327" s="87"/>
      <c r="E327" s="257"/>
      <c r="F327" s="178"/>
    </row>
    <row r="328" spans="1:6" x14ac:dyDescent="0.25">
      <c r="A328" s="181"/>
      <c r="B328" s="119"/>
      <c r="C328" s="236"/>
      <c r="D328" s="87"/>
      <c r="E328" s="257"/>
      <c r="F328" s="178"/>
    </row>
    <row r="329" spans="1:6" x14ac:dyDescent="0.25">
      <c r="A329" s="181">
        <v>8</v>
      </c>
      <c r="B329" s="119" t="s">
        <v>426</v>
      </c>
      <c r="C329" s="236"/>
      <c r="D329" s="87"/>
      <c r="E329" s="257"/>
      <c r="F329" s="178"/>
    </row>
    <row r="330" spans="1:6" ht="28.5" x14ac:dyDescent="0.25">
      <c r="A330" s="181"/>
      <c r="B330" s="119" t="s">
        <v>427</v>
      </c>
      <c r="C330" s="236"/>
      <c r="D330" s="87"/>
      <c r="E330" s="257"/>
      <c r="F330" s="178"/>
    </row>
    <row r="331" spans="1:6" x14ac:dyDescent="0.25">
      <c r="A331" s="181"/>
      <c r="B331" s="119"/>
      <c r="C331" s="236" t="s">
        <v>12</v>
      </c>
      <c r="D331" s="87">
        <v>1</v>
      </c>
      <c r="E331" s="257"/>
      <c r="F331" s="178">
        <f>E331*D331</f>
        <v>0</v>
      </c>
    </row>
    <row r="332" spans="1:6" x14ac:dyDescent="0.25">
      <c r="A332" s="181"/>
      <c r="B332" s="119"/>
      <c r="C332" s="236"/>
      <c r="D332" s="87"/>
      <c r="E332" s="257"/>
      <c r="F332" s="178"/>
    </row>
    <row r="333" spans="1:6" x14ac:dyDescent="0.25">
      <c r="A333" s="181">
        <v>9</v>
      </c>
      <c r="B333" s="119" t="s">
        <v>428</v>
      </c>
      <c r="C333" s="236"/>
      <c r="D333" s="87"/>
      <c r="E333" s="257"/>
      <c r="F333" s="178"/>
    </row>
    <row r="334" spans="1:6" ht="28.5" x14ac:dyDescent="0.25">
      <c r="A334" s="181"/>
      <c r="B334" s="119" t="s">
        <v>453</v>
      </c>
      <c r="C334" s="236"/>
      <c r="D334" s="87"/>
      <c r="E334" s="257"/>
      <c r="F334" s="178"/>
    </row>
    <row r="335" spans="1:6" x14ac:dyDescent="0.25">
      <c r="A335" s="181"/>
      <c r="B335" s="119" t="s">
        <v>429</v>
      </c>
      <c r="C335" s="236" t="s">
        <v>15</v>
      </c>
      <c r="D335" s="87">
        <v>2</v>
      </c>
      <c r="E335" s="257"/>
      <c r="F335" s="178">
        <f>E335*D335</f>
        <v>0</v>
      </c>
    </row>
    <row r="336" spans="1:6" x14ac:dyDescent="0.25">
      <c r="A336" s="181"/>
      <c r="B336" s="119"/>
      <c r="C336" s="236"/>
      <c r="D336" s="87"/>
      <c r="E336" s="257"/>
      <c r="F336" s="178"/>
    </row>
    <row r="337" spans="1:6" x14ac:dyDescent="0.25">
      <c r="A337" s="181">
        <v>10</v>
      </c>
      <c r="B337" s="119" t="s">
        <v>454</v>
      </c>
      <c r="C337" s="236"/>
      <c r="D337" s="87"/>
      <c r="E337" s="257"/>
      <c r="F337" s="178"/>
    </row>
    <row r="338" spans="1:6" ht="28.5" x14ac:dyDescent="0.25">
      <c r="A338" s="181"/>
      <c r="B338" s="119" t="s">
        <v>455</v>
      </c>
      <c r="C338" s="236"/>
      <c r="D338" s="87"/>
      <c r="E338" s="257"/>
      <c r="F338" s="178"/>
    </row>
    <row r="339" spans="1:6" x14ac:dyDescent="0.25">
      <c r="A339" s="181"/>
      <c r="B339" s="119" t="s">
        <v>306</v>
      </c>
      <c r="C339" s="236" t="s">
        <v>12</v>
      </c>
      <c r="D339" s="87">
        <v>2</v>
      </c>
      <c r="E339" s="257"/>
      <c r="F339" s="178">
        <f>E339*D339</f>
        <v>0</v>
      </c>
    </row>
    <row r="340" spans="1:6" x14ac:dyDescent="0.25">
      <c r="A340" s="181"/>
      <c r="B340" s="119"/>
      <c r="C340" s="236"/>
      <c r="D340" s="87"/>
      <c r="E340" s="257"/>
      <c r="F340" s="178"/>
    </row>
    <row r="341" spans="1:6" x14ac:dyDescent="0.25">
      <c r="A341" s="181">
        <v>11</v>
      </c>
      <c r="B341" s="119" t="s">
        <v>430</v>
      </c>
      <c r="C341" s="236"/>
      <c r="D341" s="87"/>
      <c r="E341" s="257"/>
      <c r="F341" s="178"/>
    </row>
    <row r="342" spans="1:6" ht="28.5" x14ac:dyDescent="0.25">
      <c r="A342" s="181"/>
      <c r="B342" s="119" t="s">
        <v>431</v>
      </c>
      <c r="C342" s="236"/>
      <c r="D342" s="87"/>
      <c r="E342" s="257"/>
      <c r="F342" s="178"/>
    </row>
    <row r="343" spans="1:6" ht="28.5" x14ac:dyDescent="0.25">
      <c r="A343" s="181"/>
      <c r="B343" s="119" t="s">
        <v>432</v>
      </c>
      <c r="C343" s="236"/>
      <c r="D343" s="87"/>
      <c r="E343" s="257"/>
      <c r="F343" s="178"/>
    </row>
    <row r="344" spans="1:6" x14ac:dyDescent="0.25">
      <c r="A344" s="181"/>
      <c r="B344" s="119" t="s">
        <v>433</v>
      </c>
      <c r="C344" s="236" t="s">
        <v>12</v>
      </c>
      <c r="D344" s="87">
        <v>1</v>
      </c>
      <c r="E344" s="257"/>
      <c r="F344" s="178">
        <f>E344*D344</f>
        <v>0</v>
      </c>
    </row>
    <row r="345" spans="1:6" x14ac:dyDescent="0.25">
      <c r="A345" s="181"/>
      <c r="B345" s="119"/>
      <c r="C345" s="236"/>
      <c r="D345" s="87"/>
      <c r="E345" s="257"/>
      <c r="F345" s="178"/>
    </row>
    <row r="346" spans="1:6" x14ac:dyDescent="0.25">
      <c r="A346" s="181">
        <v>12</v>
      </c>
      <c r="B346" s="119" t="s">
        <v>434</v>
      </c>
      <c r="C346" s="236"/>
      <c r="D346" s="87"/>
      <c r="E346" s="257"/>
      <c r="F346" s="178"/>
    </row>
    <row r="347" spans="1:6" ht="42.75" x14ac:dyDescent="0.25">
      <c r="A347" s="181"/>
      <c r="B347" s="119" t="s">
        <v>456</v>
      </c>
      <c r="C347" s="236"/>
      <c r="D347" s="87"/>
      <c r="E347" s="257"/>
      <c r="F347" s="178"/>
    </row>
    <row r="348" spans="1:6" x14ac:dyDescent="0.25">
      <c r="A348" s="181"/>
      <c r="B348" s="119" t="s">
        <v>306</v>
      </c>
      <c r="C348" s="236" t="s">
        <v>12</v>
      </c>
      <c r="D348" s="87">
        <v>1</v>
      </c>
      <c r="E348" s="257"/>
      <c r="F348" s="178">
        <f>E348*D348</f>
        <v>0</v>
      </c>
    </row>
    <row r="349" spans="1:6" x14ac:dyDescent="0.25">
      <c r="A349" s="181"/>
      <c r="B349" s="119"/>
      <c r="C349" s="236"/>
      <c r="D349" s="87"/>
      <c r="E349" s="257"/>
      <c r="F349" s="178"/>
    </row>
    <row r="350" spans="1:6" x14ac:dyDescent="0.25">
      <c r="A350" s="181">
        <v>13</v>
      </c>
      <c r="B350" s="119" t="s">
        <v>435</v>
      </c>
      <c r="C350" s="236"/>
      <c r="D350" s="87"/>
      <c r="E350" s="257"/>
      <c r="F350" s="178"/>
    </row>
    <row r="351" spans="1:6" ht="42.75" x14ac:dyDescent="0.25">
      <c r="A351" s="181"/>
      <c r="B351" s="119" t="s">
        <v>457</v>
      </c>
      <c r="C351" s="236"/>
      <c r="D351" s="87"/>
      <c r="E351" s="257"/>
      <c r="F351" s="178"/>
    </row>
    <row r="352" spans="1:6" x14ac:dyDescent="0.25">
      <c r="A352" s="181"/>
      <c r="B352" s="119" t="s">
        <v>306</v>
      </c>
      <c r="C352" s="236" t="s">
        <v>12</v>
      </c>
      <c r="D352" s="87">
        <v>1</v>
      </c>
      <c r="E352" s="257"/>
      <c r="F352" s="178">
        <f>E352*D352</f>
        <v>0</v>
      </c>
    </row>
    <row r="353" spans="1:6" x14ac:dyDescent="0.25">
      <c r="A353" s="181"/>
      <c r="B353" s="119"/>
      <c r="C353" s="236"/>
      <c r="D353" s="87"/>
      <c r="E353" s="257"/>
      <c r="F353" s="178"/>
    </row>
    <row r="354" spans="1:6" x14ac:dyDescent="0.25">
      <c r="A354" s="181">
        <v>14</v>
      </c>
      <c r="B354" s="119" t="s">
        <v>436</v>
      </c>
      <c r="C354" s="236"/>
      <c r="D354" s="87"/>
      <c r="E354" s="257"/>
      <c r="F354" s="178"/>
    </row>
    <row r="355" spans="1:6" x14ac:dyDescent="0.25">
      <c r="A355" s="181"/>
      <c r="B355" s="119" t="s">
        <v>437</v>
      </c>
      <c r="C355" s="236"/>
      <c r="D355" s="87"/>
      <c r="E355" s="257"/>
      <c r="F355" s="178"/>
    </row>
    <row r="356" spans="1:6" ht="28.5" x14ac:dyDescent="0.25">
      <c r="A356" s="181"/>
      <c r="B356" s="119" t="s">
        <v>438</v>
      </c>
      <c r="C356" s="236"/>
      <c r="D356" s="87"/>
      <c r="E356" s="257"/>
      <c r="F356" s="178"/>
    </row>
    <row r="357" spans="1:6" x14ac:dyDescent="0.25">
      <c r="A357" s="181"/>
      <c r="B357" s="119" t="s">
        <v>439</v>
      </c>
      <c r="C357" s="236" t="s">
        <v>12</v>
      </c>
      <c r="D357" s="87">
        <v>1</v>
      </c>
      <c r="E357" s="257"/>
      <c r="F357" s="178">
        <f>E357*D357</f>
        <v>0</v>
      </c>
    </row>
    <row r="358" spans="1:6" x14ac:dyDescent="0.25">
      <c r="A358" s="181"/>
      <c r="B358" s="119"/>
      <c r="C358" s="236"/>
      <c r="D358" s="87"/>
      <c r="E358" s="257"/>
      <c r="F358" s="178"/>
    </row>
    <row r="359" spans="1:6" x14ac:dyDescent="0.25">
      <c r="A359" s="181">
        <v>15</v>
      </c>
      <c r="B359" s="119" t="s">
        <v>440</v>
      </c>
      <c r="C359" s="236"/>
      <c r="D359" s="87"/>
      <c r="E359" s="257"/>
      <c r="F359" s="178"/>
    </row>
    <row r="360" spans="1:6" x14ac:dyDescent="0.25">
      <c r="A360" s="181"/>
      <c r="B360" s="119" t="s">
        <v>441</v>
      </c>
      <c r="C360" s="236"/>
      <c r="D360" s="87"/>
      <c r="E360" s="257"/>
      <c r="F360" s="178"/>
    </row>
    <row r="361" spans="1:6" x14ac:dyDescent="0.25">
      <c r="A361" s="181"/>
      <c r="B361" s="119"/>
      <c r="C361" s="236" t="s">
        <v>13</v>
      </c>
      <c r="D361" s="87">
        <v>4</v>
      </c>
      <c r="E361" s="257"/>
      <c r="F361" s="178">
        <f>E361*D361</f>
        <v>0</v>
      </c>
    </row>
    <row r="362" spans="1:6" x14ac:dyDescent="0.25">
      <c r="A362" s="181"/>
      <c r="B362" s="119"/>
      <c r="C362" s="236"/>
      <c r="D362" s="87"/>
      <c r="E362" s="257"/>
      <c r="F362" s="178"/>
    </row>
    <row r="363" spans="1:6" x14ac:dyDescent="0.25">
      <c r="A363" s="181">
        <v>16</v>
      </c>
      <c r="B363" s="119" t="s">
        <v>442</v>
      </c>
      <c r="C363" s="236"/>
      <c r="D363" s="87"/>
      <c r="E363" s="257"/>
      <c r="F363" s="178"/>
    </row>
    <row r="364" spans="1:6" ht="28.5" x14ac:dyDescent="0.25">
      <c r="A364" s="181"/>
      <c r="B364" s="119" t="s">
        <v>443</v>
      </c>
      <c r="C364" s="236"/>
      <c r="D364" s="87"/>
      <c r="E364" s="257"/>
      <c r="F364" s="178"/>
    </row>
    <row r="365" spans="1:6" x14ac:dyDescent="0.25">
      <c r="A365" s="181"/>
      <c r="B365" s="119" t="s">
        <v>307</v>
      </c>
      <c r="C365" s="236" t="s">
        <v>12</v>
      </c>
      <c r="D365" s="87">
        <v>2</v>
      </c>
      <c r="E365" s="257"/>
      <c r="F365" s="178">
        <f>E365*D365</f>
        <v>0</v>
      </c>
    </row>
    <row r="366" spans="1:6" x14ac:dyDescent="0.25">
      <c r="A366" s="181"/>
      <c r="B366" s="119"/>
      <c r="C366" s="236"/>
      <c r="D366" s="87"/>
      <c r="E366" s="257"/>
      <c r="F366" s="178"/>
    </row>
    <row r="367" spans="1:6" x14ac:dyDescent="0.25">
      <c r="A367" s="181">
        <v>17</v>
      </c>
      <c r="B367" s="119" t="s">
        <v>444</v>
      </c>
      <c r="C367" s="236"/>
      <c r="D367" s="87"/>
      <c r="E367" s="257"/>
      <c r="F367" s="178"/>
    </row>
    <row r="368" spans="1:6" ht="28.5" x14ac:dyDescent="0.25">
      <c r="A368" s="181"/>
      <c r="B368" s="119" t="s">
        <v>445</v>
      </c>
      <c r="C368" s="236"/>
      <c r="D368" s="87"/>
      <c r="E368" s="257"/>
      <c r="F368" s="178"/>
    </row>
    <row r="369" spans="1:6" x14ac:dyDescent="0.25">
      <c r="A369" s="181"/>
      <c r="B369" s="119"/>
      <c r="C369" s="236" t="s">
        <v>131</v>
      </c>
      <c r="D369" s="87">
        <v>1</v>
      </c>
      <c r="E369" s="257"/>
      <c r="F369" s="178">
        <f>E369*D369</f>
        <v>0</v>
      </c>
    </row>
    <row r="370" spans="1:6" x14ac:dyDescent="0.25">
      <c r="A370" s="181"/>
      <c r="B370" s="119"/>
      <c r="C370" s="236"/>
      <c r="D370" s="87"/>
      <c r="E370" s="257"/>
      <c r="F370" s="178"/>
    </row>
    <row r="371" spans="1:6" x14ac:dyDescent="0.25">
      <c r="A371" s="181">
        <v>18</v>
      </c>
      <c r="B371" s="119" t="s">
        <v>406</v>
      </c>
      <c r="C371" s="236"/>
      <c r="D371" s="87"/>
      <c r="E371" s="257"/>
      <c r="F371" s="178"/>
    </row>
    <row r="372" spans="1:6" x14ac:dyDescent="0.25">
      <c r="A372" s="181"/>
      <c r="B372" s="119" t="s">
        <v>446</v>
      </c>
      <c r="C372" s="236"/>
      <c r="D372" s="87"/>
      <c r="E372" s="257"/>
      <c r="F372" s="178"/>
    </row>
    <row r="373" spans="1:6" x14ac:dyDescent="0.25">
      <c r="A373" s="181"/>
      <c r="B373" s="119"/>
      <c r="C373" s="236">
        <v>0.05</v>
      </c>
      <c r="D373" s="87"/>
      <c r="E373" s="257"/>
      <c r="F373" s="178">
        <f>SUM($F$299:$F$372)*C373</f>
        <v>0</v>
      </c>
    </row>
    <row r="374" spans="1:6" x14ac:dyDescent="0.25">
      <c r="A374" s="181"/>
      <c r="B374" s="119"/>
      <c r="C374" s="236"/>
      <c r="D374" s="87"/>
      <c r="E374" s="257"/>
      <c r="F374" s="178"/>
    </row>
    <row r="375" spans="1:6" x14ac:dyDescent="0.25">
      <c r="A375" s="181">
        <v>19</v>
      </c>
      <c r="B375" s="119" t="s">
        <v>447</v>
      </c>
      <c r="C375" s="236"/>
      <c r="D375" s="87"/>
      <c r="E375" s="257"/>
      <c r="F375" s="178"/>
    </row>
    <row r="376" spans="1:6" ht="28.5" x14ac:dyDescent="0.25">
      <c r="A376" s="181"/>
      <c r="B376" s="119" t="s">
        <v>448</v>
      </c>
      <c r="C376" s="236"/>
      <c r="D376" s="87"/>
      <c r="E376" s="257"/>
      <c r="F376" s="178"/>
    </row>
    <row r="377" spans="1:6" x14ac:dyDescent="0.25">
      <c r="A377" s="181"/>
      <c r="B377" s="119"/>
      <c r="C377" s="236">
        <v>0.05</v>
      </c>
      <c r="D377" s="87"/>
      <c r="E377" s="257"/>
      <c r="F377" s="178">
        <f>SUM($F$299:$F$372)*C377</f>
        <v>0</v>
      </c>
    </row>
    <row r="378" spans="1:6" x14ac:dyDescent="0.25">
      <c r="A378" s="181"/>
      <c r="B378" s="119"/>
      <c r="C378" s="236"/>
      <c r="D378" s="87"/>
      <c r="E378" s="257"/>
      <c r="F378" s="178"/>
    </row>
    <row r="379" spans="1:6" x14ac:dyDescent="0.25">
      <c r="A379" s="181">
        <v>20</v>
      </c>
      <c r="B379" s="119" t="s">
        <v>449</v>
      </c>
      <c r="C379" s="236"/>
      <c r="D379" s="87"/>
      <c r="E379" s="257"/>
      <c r="F379" s="178"/>
    </row>
    <row r="380" spans="1:6" ht="28.5" x14ac:dyDescent="0.25">
      <c r="A380" s="181"/>
      <c r="B380" s="119" t="s">
        <v>450</v>
      </c>
      <c r="C380" s="236"/>
      <c r="D380" s="87"/>
      <c r="E380" s="257"/>
      <c r="F380" s="178"/>
    </row>
    <row r="381" spans="1:6" x14ac:dyDescent="0.25">
      <c r="A381" s="181"/>
      <c r="B381" s="119"/>
      <c r="C381" s="236">
        <v>0.05</v>
      </c>
      <c r="D381" s="87"/>
      <c r="E381" s="257"/>
      <c r="F381" s="178">
        <f>SUM($F$299:$F$372)*C381</f>
        <v>0</v>
      </c>
    </row>
    <row r="382" spans="1:6" x14ac:dyDescent="0.25">
      <c r="A382" s="181"/>
      <c r="B382" s="119"/>
      <c r="C382" s="236"/>
      <c r="D382" s="87"/>
      <c r="E382" s="257"/>
      <c r="F382" s="178"/>
    </row>
    <row r="383" spans="1:6" x14ac:dyDescent="0.25">
      <c r="A383" s="181">
        <v>21</v>
      </c>
      <c r="B383" s="119" t="s">
        <v>410</v>
      </c>
      <c r="C383" s="236"/>
      <c r="D383" s="87"/>
      <c r="E383" s="257"/>
      <c r="F383" s="178"/>
    </row>
    <row r="384" spans="1:6" ht="28.5" x14ac:dyDescent="0.25">
      <c r="A384" s="181"/>
      <c r="B384" s="119" t="s">
        <v>352</v>
      </c>
      <c r="C384" s="236"/>
      <c r="D384" s="87"/>
      <c r="E384" s="257"/>
      <c r="F384" s="178"/>
    </row>
    <row r="385" spans="1:6" x14ac:dyDescent="0.25">
      <c r="A385" s="181"/>
      <c r="B385" s="119"/>
      <c r="C385" s="236">
        <v>0.1</v>
      </c>
      <c r="D385" s="87"/>
      <c r="E385" s="257"/>
      <c r="F385" s="178">
        <f>SUM($F$299:$F$372)*C385</f>
        <v>0</v>
      </c>
    </row>
    <row r="386" spans="1:6" ht="15" thickBot="1" x14ac:dyDescent="0.3">
      <c r="A386" s="181"/>
      <c r="B386" s="119"/>
      <c r="C386" s="236"/>
      <c r="D386" s="87"/>
      <c r="E386" s="257"/>
      <c r="F386" s="178"/>
    </row>
    <row r="387" spans="1:6" ht="15" thickBot="1" x14ac:dyDescent="0.3">
      <c r="A387" s="155"/>
      <c r="B387" s="154" t="s">
        <v>411</v>
      </c>
      <c r="C387" s="153"/>
      <c r="D387" s="152"/>
      <c r="E387" s="253"/>
      <c r="F387" s="151">
        <f>SUM(F299:F386)</f>
        <v>0</v>
      </c>
    </row>
    <row r="388" spans="1:6" ht="15" thickBot="1" x14ac:dyDescent="0.3">
      <c r="E388" s="254"/>
    </row>
    <row r="389" spans="1:6" ht="18" thickBot="1" x14ac:dyDescent="0.3">
      <c r="A389" s="188" t="s">
        <v>67</v>
      </c>
      <c r="B389" s="189" t="s">
        <v>371</v>
      </c>
      <c r="C389" s="172"/>
      <c r="D389" s="173"/>
      <c r="E389" s="244"/>
      <c r="F389" s="175">
        <f>F387+F294+F257</f>
        <v>0</v>
      </c>
    </row>
  </sheetData>
  <autoFilter ref="A9:F387"/>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36"/>
  <sheetViews>
    <sheetView topLeftCell="A29" zoomScale="130" zoomScaleNormal="130" zoomScaleSheetLayoutView="115" workbookViewId="0">
      <selection activeCell="F47" sqref="F47"/>
    </sheetView>
  </sheetViews>
  <sheetFormatPr defaultColWidth="10.28515625" defaultRowHeight="14.25" x14ac:dyDescent="0.25"/>
  <cols>
    <col min="1" max="1" width="10.42578125" style="131" bestFit="1" customWidth="1"/>
    <col min="2" max="2" width="75.5703125" style="132" customWidth="1"/>
    <col min="3" max="3" width="6.42578125" style="128" bestFit="1" customWidth="1"/>
    <col min="4" max="4" width="9.42578125" style="129" bestFit="1" customWidth="1"/>
    <col min="5" max="5" width="11" style="130" bestFit="1" customWidth="1"/>
    <col min="6" max="6" width="15.85546875" style="133" customWidth="1"/>
    <col min="7" max="16384" width="10.28515625" style="59"/>
  </cols>
  <sheetData>
    <row r="1" spans="1:43" s="49" customFormat="1" x14ac:dyDescent="0.25">
      <c r="A1" s="220" t="str">
        <f>Info!B1</f>
        <v>JAVNA KOMUNALNA INFRASTRUKTURA V OBMOČJU OPPN 252 STANOVANJSKA SOSESKA BRDO - ENOTA E1</v>
      </c>
      <c r="B1" s="221"/>
      <c r="C1" s="221"/>
      <c r="D1" s="221"/>
      <c r="E1" s="221"/>
      <c r="F1" s="222"/>
    </row>
    <row r="2" spans="1:43" s="49" customFormat="1" ht="15" thickBot="1" x14ac:dyDescent="0.3">
      <c r="A2" s="223"/>
      <c r="B2" s="224"/>
      <c r="C2" s="224"/>
      <c r="D2" s="224"/>
      <c r="E2" s="224"/>
      <c r="F2" s="225"/>
    </row>
    <row r="3" spans="1:43" s="49" customFormat="1" ht="15" thickBot="1" x14ac:dyDescent="0.3">
      <c r="A3" s="226"/>
      <c r="B3" s="227"/>
      <c r="C3" s="50"/>
      <c r="D3" s="51"/>
      <c r="E3" s="52"/>
      <c r="F3" s="53"/>
    </row>
    <row r="4" spans="1:43" s="54" customFormat="1" ht="18" thickBot="1" x14ac:dyDescent="0.3">
      <c r="A4" s="228" t="s">
        <v>75</v>
      </c>
      <c r="B4" s="229"/>
      <c r="C4" s="229"/>
      <c r="D4" s="229"/>
      <c r="E4" s="229"/>
      <c r="F4" s="230"/>
    </row>
    <row r="5" spans="1:43" x14ac:dyDescent="0.25">
      <c r="A5" s="55"/>
      <c r="B5" s="56"/>
      <c r="C5" s="57"/>
      <c r="D5" s="57"/>
      <c r="E5" s="58"/>
      <c r="F5" s="58"/>
    </row>
    <row r="6" spans="1:43" s="65" customFormat="1" ht="28.5" x14ac:dyDescent="0.25">
      <c r="A6" s="60" t="s">
        <v>2</v>
      </c>
      <c r="B6" s="61" t="s">
        <v>3</v>
      </c>
      <c r="C6" s="62" t="s">
        <v>5</v>
      </c>
      <c r="D6" s="63" t="s">
        <v>11</v>
      </c>
      <c r="E6" s="64" t="s">
        <v>6</v>
      </c>
      <c r="F6" s="64" t="s">
        <v>7</v>
      </c>
    </row>
    <row r="7" spans="1:43" s="49" customFormat="1" ht="15" thickBot="1" x14ac:dyDescent="0.3">
      <c r="A7" s="66"/>
      <c r="B7" s="67"/>
      <c r="C7" s="68"/>
      <c r="D7" s="69"/>
      <c r="E7" s="70"/>
      <c r="F7" s="71"/>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row>
    <row r="8" spans="1:43" ht="18" thickBot="1" x14ac:dyDescent="0.3">
      <c r="A8" s="188" t="s">
        <v>380</v>
      </c>
      <c r="B8" s="189" t="s">
        <v>71</v>
      </c>
      <c r="C8" s="172"/>
      <c r="D8" s="173"/>
      <c r="E8" s="174"/>
      <c r="F8" s="175"/>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row>
    <row r="9" spans="1:43" x14ac:dyDescent="0.25">
      <c r="A9" s="176"/>
      <c r="B9" s="177"/>
      <c r="C9" s="179"/>
      <c r="D9" s="92"/>
      <c r="E9" s="241"/>
      <c r="F9" s="180"/>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row>
    <row r="10" spans="1:43" ht="28.5" x14ac:dyDescent="0.25">
      <c r="A10" s="98" t="s">
        <v>381</v>
      </c>
      <c r="B10" s="99" t="s">
        <v>193</v>
      </c>
      <c r="C10" s="100" t="s">
        <v>72</v>
      </c>
      <c r="D10" s="184">
        <v>30</v>
      </c>
      <c r="E10" s="243"/>
      <c r="F10" s="185">
        <f>E10*D10</f>
        <v>0</v>
      </c>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row>
    <row r="11" spans="1:43" x14ac:dyDescent="0.25">
      <c r="A11" s="176"/>
      <c r="B11" s="99"/>
      <c r="C11" s="100"/>
      <c r="D11" s="184"/>
      <c r="E11" s="243"/>
      <c r="F11" s="185"/>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row>
    <row r="12" spans="1:43" ht="28.5" x14ac:dyDescent="0.25">
      <c r="A12" s="98" t="s">
        <v>382</v>
      </c>
      <c r="B12" s="186" t="s">
        <v>194</v>
      </c>
      <c r="C12" s="187" t="s">
        <v>72</v>
      </c>
      <c r="D12" s="184">
        <v>20</v>
      </c>
      <c r="E12" s="243"/>
      <c r="F12" s="185">
        <f>E12*D12</f>
        <v>0</v>
      </c>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row>
    <row r="13" spans="1:43" s="166" customFormat="1" x14ac:dyDescent="0.25">
      <c r="A13" s="176"/>
      <c r="B13" s="186"/>
      <c r="C13" s="187"/>
      <c r="D13" s="184"/>
      <c r="E13" s="243"/>
      <c r="F13" s="178"/>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row>
    <row r="14" spans="1:43" s="166" customFormat="1" ht="28.5" x14ac:dyDescent="0.25">
      <c r="A14" s="98" t="s">
        <v>383</v>
      </c>
      <c r="B14" s="186" t="s">
        <v>203</v>
      </c>
      <c r="C14" s="187" t="s">
        <v>73</v>
      </c>
      <c r="D14" s="184">
        <v>1</v>
      </c>
      <c r="E14" s="243"/>
      <c r="F14" s="185">
        <f>E14*D14</f>
        <v>0</v>
      </c>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row>
    <row r="15" spans="1:43" x14ac:dyDescent="0.25">
      <c r="A15" s="176"/>
      <c r="B15" s="186"/>
      <c r="C15" s="187"/>
      <c r="D15" s="184"/>
      <c r="E15" s="243"/>
      <c r="F15" s="178"/>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row>
    <row r="16" spans="1:43" ht="28.5" x14ac:dyDescent="0.25">
      <c r="A16" s="98" t="s">
        <v>384</v>
      </c>
      <c r="B16" s="186" t="s">
        <v>195</v>
      </c>
      <c r="C16" s="187" t="s">
        <v>73</v>
      </c>
      <c r="D16" s="184">
        <v>1</v>
      </c>
      <c r="E16" s="243"/>
      <c r="F16" s="185">
        <f>E16*D16</f>
        <v>0</v>
      </c>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row>
    <row r="17" spans="1:43" x14ac:dyDescent="0.25">
      <c r="A17" s="176"/>
      <c r="B17" s="186"/>
      <c r="C17" s="187"/>
      <c r="D17" s="184"/>
      <c r="E17" s="243"/>
      <c r="F17" s="178"/>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row>
    <row r="18" spans="1:43" ht="28.5" x14ac:dyDescent="0.25">
      <c r="A18" s="98" t="s">
        <v>385</v>
      </c>
      <c r="B18" s="186" t="s">
        <v>196</v>
      </c>
      <c r="C18" s="187" t="s">
        <v>73</v>
      </c>
      <c r="D18" s="184">
        <v>1</v>
      </c>
      <c r="E18" s="243"/>
      <c r="F18" s="185">
        <f>E18*D18</f>
        <v>0</v>
      </c>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row>
    <row r="19" spans="1:43" x14ac:dyDescent="0.25">
      <c r="A19" s="176"/>
      <c r="B19" s="186"/>
      <c r="C19" s="187"/>
      <c r="D19" s="184"/>
      <c r="E19" s="243"/>
      <c r="F19" s="178"/>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row>
    <row r="20" spans="1:43" ht="28.5" x14ac:dyDescent="0.25">
      <c r="A20" s="98" t="s">
        <v>386</v>
      </c>
      <c r="B20" s="186" t="s">
        <v>197</v>
      </c>
      <c r="C20" s="187" t="s">
        <v>73</v>
      </c>
      <c r="D20" s="184">
        <v>1</v>
      </c>
      <c r="E20" s="243"/>
      <c r="F20" s="185">
        <f>E20*D20</f>
        <v>0</v>
      </c>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row>
    <row r="21" spans="1:43" x14ac:dyDescent="0.25">
      <c r="A21" s="176"/>
      <c r="B21" s="186"/>
      <c r="C21" s="187"/>
      <c r="D21" s="184"/>
      <c r="E21" s="243"/>
      <c r="F21" s="178"/>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row>
    <row r="22" spans="1:43" ht="28.5" x14ac:dyDescent="0.25">
      <c r="A22" s="98" t="s">
        <v>387</v>
      </c>
      <c r="B22" s="186" t="s">
        <v>198</v>
      </c>
      <c r="C22" s="187" t="s">
        <v>73</v>
      </c>
      <c r="D22" s="184">
        <v>1</v>
      </c>
      <c r="E22" s="243"/>
      <c r="F22" s="185">
        <f>E22*D22</f>
        <v>0</v>
      </c>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row>
    <row r="23" spans="1:43" x14ac:dyDescent="0.25">
      <c r="A23" s="176"/>
      <c r="B23" s="186"/>
      <c r="C23" s="187"/>
      <c r="D23" s="184"/>
      <c r="E23" s="243"/>
      <c r="F23" s="178"/>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row>
    <row r="24" spans="1:43" ht="42.75" x14ac:dyDescent="0.25">
      <c r="A24" s="98" t="s">
        <v>388</v>
      </c>
      <c r="B24" s="186" t="s">
        <v>204</v>
      </c>
      <c r="C24" s="187" t="s">
        <v>73</v>
      </c>
      <c r="D24" s="184">
        <v>1</v>
      </c>
      <c r="E24" s="243"/>
      <c r="F24" s="185">
        <f>E24*D24</f>
        <v>0</v>
      </c>
    </row>
    <row r="25" spans="1:43" x14ac:dyDescent="0.25">
      <c r="A25" s="176"/>
      <c r="B25" s="186"/>
      <c r="C25" s="187"/>
      <c r="D25" s="184"/>
      <c r="E25" s="243"/>
      <c r="F25" s="178"/>
    </row>
    <row r="26" spans="1:43" ht="99.75" x14ac:dyDescent="0.25">
      <c r="A26" s="98" t="s">
        <v>389</v>
      </c>
      <c r="B26" s="186" t="s">
        <v>199</v>
      </c>
      <c r="C26" s="187" t="s">
        <v>12</v>
      </c>
      <c r="D26" s="184">
        <v>1</v>
      </c>
      <c r="E26" s="243"/>
      <c r="F26" s="185">
        <f>E26*D26</f>
        <v>0</v>
      </c>
    </row>
    <row r="27" spans="1:43" x14ac:dyDescent="0.25">
      <c r="A27" s="176"/>
      <c r="B27" s="186"/>
      <c r="C27" s="187"/>
      <c r="D27" s="184"/>
      <c r="E27" s="243"/>
      <c r="F27" s="185"/>
    </row>
    <row r="28" spans="1:43" ht="114" x14ac:dyDescent="0.25">
      <c r="A28" s="98" t="s">
        <v>390</v>
      </c>
      <c r="B28" s="186" t="s">
        <v>200</v>
      </c>
      <c r="C28" s="187" t="s">
        <v>12</v>
      </c>
      <c r="D28" s="184">
        <v>1</v>
      </c>
      <c r="E28" s="243"/>
      <c r="F28" s="185">
        <f>E28*D28</f>
        <v>0</v>
      </c>
    </row>
    <row r="29" spans="1:43" x14ac:dyDescent="0.25">
      <c r="A29" s="176"/>
      <c r="B29" s="186"/>
      <c r="C29" s="187"/>
      <c r="D29" s="184"/>
      <c r="E29" s="243"/>
      <c r="F29" s="185"/>
    </row>
    <row r="30" spans="1:43" ht="28.5" x14ac:dyDescent="0.25">
      <c r="A30" s="98" t="s">
        <v>391</v>
      </c>
      <c r="B30" s="186" t="s">
        <v>356</v>
      </c>
      <c r="C30" s="187" t="s">
        <v>12</v>
      </c>
      <c r="D30" s="184">
        <v>1</v>
      </c>
      <c r="E30" s="243"/>
      <c r="F30" s="185">
        <f>E30*D30</f>
        <v>0</v>
      </c>
    </row>
    <row r="31" spans="1:43" x14ac:dyDescent="0.25">
      <c r="A31" s="176"/>
      <c r="B31" s="186"/>
      <c r="C31" s="187"/>
      <c r="D31" s="184"/>
      <c r="E31" s="243"/>
      <c r="F31" s="185"/>
    </row>
    <row r="32" spans="1:43" ht="28.5" x14ac:dyDescent="0.25">
      <c r="A32" s="98" t="s">
        <v>392</v>
      </c>
      <c r="B32" s="186" t="s">
        <v>201</v>
      </c>
      <c r="C32" s="187" t="s">
        <v>73</v>
      </c>
      <c r="D32" s="184">
        <v>1</v>
      </c>
      <c r="E32" s="243"/>
      <c r="F32" s="185">
        <f>E32*D32</f>
        <v>0</v>
      </c>
    </row>
    <row r="33" spans="1:6" x14ac:dyDescent="0.25">
      <c r="A33" s="176"/>
      <c r="B33" s="186"/>
      <c r="C33" s="187"/>
      <c r="D33" s="184"/>
      <c r="E33" s="243"/>
      <c r="F33" s="185"/>
    </row>
    <row r="34" spans="1:6" ht="28.5" x14ac:dyDescent="0.25">
      <c r="A34" s="98" t="s">
        <v>393</v>
      </c>
      <c r="B34" s="186" t="s">
        <v>202</v>
      </c>
      <c r="C34" s="193">
        <v>0.05</v>
      </c>
      <c r="D34" s="184"/>
      <c r="E34" s="243"/>
      <c r="F34" s="185">
        <f>SUM(F10:F33)*C34</f>
        <v>0</v>
      </c>
    </row>
    <row r="35" spans="1:6" ht="15" thickBot="1" x14ac:dyDescent="0.3">
      <c r="A35" s="98"/>
      <c r="B35" s="186"/>
      <c r="C35" s="187"/>
      <c r="D35" s="184"/>
      <c r="E35" s="243"/>
      <c r="F35" s="185"/>
    </row>
    <row r="36" spans="1:6" ht="18" thickBot="1" x14ac:dyDescent="0.3">
      <c r="A36" s="188" t="s">
        <v>379</v>
      </c>
      <c r="B36" s="189" t="s">
        <v>71</v>
      </c>
      <c r="C36" s="172"/>
      <c r="D36" s="173"/>
      <c r="E36" s="244"/>
      <c r="F36" s="232">
        <f>SUM(F9:F35)</f>
        <v>0</v>
      </c>
    </row>
  </sheetData>
  <autoFilter ref="A9:F36"/>
  <mergeCells count="3">
    <mergeCell ref="A1:F2"/>
    <mergeCell ref="A3:B3"/>
    <mergeCell ref="A4:F4"/>
  </mergeCells>
  <pageMargins left="0.70866141732283472" right="0.70866141732283472" top="0.74803149606299213" bottom="0.74803149606299213" header="0.31496062992125984" footer="0.31496062992125984"/>
  <pageSetup paperSize="9" scale="67" firstPageNumber="3" fitToHeight="0" orientation="portrait"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2"/>
  <sheetViews>
    <sheetView workbookViewId="0">
      <selection activeCell="B2" sqref="B2"/>
    </sheetView>
  </sheetViews>
  <sheetFormatPr defaultRowHeight="15" x14ac:dyDescent="0.25"/>
  <cols>
    <col min="1" max="1" width="28" customWidth="1"/>
    <col min="2" max="2" width="41.42578125" customWidth="1"/>
  </cols>
  <sheetData>
    <row r="1" spans="1:12" ht="42.75" x14ac:dyDescent="0.25">
      <c r="A1" s="134" t="s">
        <v>78</v>
      </c>
      <c r="B1" s="135" t="s">
        <v>185</v>
      </c>
      <c r="G1" s="231"/>
      <c r="H1" s="231"/>
      <c r="I1" s="231"/>
      <c r="J1" s="231"/>
      <c r="K1" s="231"/>
      <c r="L1" s="231"/>
    </row>
    <row r="2" spans="1:12" x14ac:dyDescent="0.25">
      <c r="A2" s="134" t="s">
        <v>82</v>
      </c>
      <c r="B2" s="136" t="s">
        <v>86</v>
      </c>
      <c r="G2" s="16"/>
      <c r="H2" s="16"/>
      <c r="I2" s="16"/>
      <c r="J2" s="16"/>
      <c r="K2" s="16"/>
      <c r="L2" s="16"/>
    </row>
    <row r="3" spans="1:12" x14ac:dyDescent="0.25">
      <c r="A3" s="134" t="s">
        <v>80</v>
      </c>
      <c r="B3" s="136" t="s">
        <v>81</v>
      </c>
      <c r="G3" s="16"/>
      <c r="H3" s="16"/>
      <c r="I3" s="16"/>
      <c r="J3" s="16"/>
      <c r="K3" s="16"/>
      <c r="L3" s="16"/>
    </row>
    <row r="4" spans="1:12" x14ac:dyDescent="0.25">
      <c r="A4" s="134" t="s">
        <v>79</v>
      </c>
      <c r="B4" s="137">
        <v>8257</v>
      </c>
      <c r="C4" s="14"/>
      <c r="D4" s="14"/>
    </row>
    <row r="5" spans="1:12" ht="28.5" x14ac:dyDescent="0.25">
      <c r="A5" s="134" t="s">
        <v>83</v>
      </c>
      <c r="B5" s="135" t="s">
        <v>87</v>
      </c>
      <c r="C5" s="14"/>
      <c r="D5" s="14"/>
    </row>
    <row r="6" spans="1:12" x14ac:dyDescent="0.25">
      <c r="A6" s="134" t="s">
        <v>84</v>
      </c>
      <c r="B6" s="135"/>
      <c r="C6" s="14"/>
      <c r="D6" s="14"/>
    </row>
    <row r="7" spans="1:12" x14ac:dyDescent="0.25">
      <c r="A7" s="134" t="s">
        <v>85</v>
      </c>
      <c r="B7" s="138"/>
      <c r="C7" s="14"/>
      <c r="D7" s="14"/>
    </row>
    <row r="8" spans="1:12" x14ac:dyDescent="0.25">
      <c r="A8" s="14"/>
      <c r="B8" s="14"/>
      <c r="C8" s="14"/>
      <c r="D8" s="14"/>
    </row>
    <row r="9" spans="1:12" x14ac:dyDescent="0.25">
      <c r="A9" s="14"/>
      <c r="B9" s="14"/>
      <c r="C9" s="14"/>
      <c r="D9" s="14"/>
    </row>
    <row r="10" spans="1:12" x14ac:dyDescent="0.25">
      <c r="A10" s="11"/>
      <c r="B10" s="11"/>
      <c r="C10" s="14"/>
      <c r="D10" s="14"/>
    </row>
    <row r="11" spans="1:12" x14ac:dyDescent="0.25">
      <c r="A11" s="14"/>
      <c r="B11" s="14"/>
      <c r="C11" s="14"/>
      <c r="D11" s="14"/>
    </row>
    <row r="12" spans="1:12" x14ac:dyDescent="0.25">
      <c r="A12" s="14"/>
      <c r="B12" s="14"/>
      <c r="C12" s="14"/>
      <c r="D12" s="14"/>
    </row>
  </sheetData>
  <mergeCells count="3">
    <mergeCell ref="G1:H1"/>
    <mergeCell ref="I1:J1"/>
    <mergeCell ref="K1: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Splošno</vt:lpstr>
      <vt:lpstr>Rekapitulacija</vt:lpstr>
      <vt:lpstr>Cestni priključek</vt:lpstr>
      <vt:lpstr>Fek. kanal</vt:lpstr>
      <vt:lpstr>Met. kanal</vt:lpstr>
      <vt:lpstr>Vodovod</vt:lpstr>
      <vt:lpstr>Plinovod</vt:lpstr>
      <vt:lpstr>Tuje storitve</vt:lpstr>
      <vt:lpstr>Info</vt:lpstr>
      <vt:lpstr>'Cestni priključek'!Print_Area</vt:lpstr>
      <vt:lpstr>'Fek. kanal'!Print_Area</vt:lpstr>
      <vt:lpstr>'Met. kanal'!Print_Area</vt:lpstr>
      <vt:lpstr>Plinovod!Print_Area</vt:lpstr>
      <vt:lpstr>Rekapitulacija!Print_Area</vt:lpstr>
      <vt:lpstr>'Tuje storitve'!Print_Area</vt:lpstr>
      <vt:lpstr>Vodovod!Print_Area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domen.dolsak@luz.si</dc:creator>
  <cp:lastModifiedBy>Uroš Maršič</cp:lastModifiedBy>
  <cp:lastPrinted>2019-12-17T07:25:21Z</cp:lastPrinted>
  <dcterms:created xsi:type="dcterms:W3CDTF">2013-04-10T05:29:44Z</dcterms:created>
  <dcterms:modified xsi:type="dcterms:W3CDTF">2020-04-03T15:18:24Z</dcterms:modified>
</cp:coreProperties>
</file>