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kti\8257_infrastruktura_252_Brdo\04_PZI\transfer\20200402_Maja_razpis\"/>
    </mc:Choice>
  </mc:AlternateContent>
  <bookViews>
    <workbookView xWindow="0" yWindow="0" windowWidth="28800" windowHeight="12420" activeTab="1"/>
  </bookViews>
  <sheets>
    <sheet name="Splošno" sheetId="11" r:id="rId1"/>
    <sheet name="Rekapitulacija" sheetId="1" r:id="rId2"/>
    <sheet name="Fek. kanal" sheetId="6" r:id="rId3"/>
    <sheet name="Vodovod" sheetId="8" r:id="rId4"/>
    <sheet name="Plinovod" sheetId="9" r:id="rId5"/>
    <sheet name="Tuje storitve" sheetId="10" r:id="rId6"/>
    <sheet name="Info" sheetId="5" r:id="rId7"/>
  </sheets>
  <definedNames>
    <definedName name="_xlnm._FilterDatabase" localSheetId="2" hidden="1">'Fek. kanal'!$A$7:$F$117</definedName>
    <definedName name="_xlnm._FilterDatabase" localSheetId="4" hidden="1">Plinovod!$A$9:$F$386</definedName>
    <definedName name="_xlnm._FilterDatabase" localSheetId="5" hidden="1">'Tuje storitve'!$A$9:$F$36</definedName>
    <definedName name="_xlnm._FilterDatabase" localSheetId="3" hidden="1">Vodovod!$A$7:$F$230</definedName>
    <definedName name="_Toc103495609" localSheetId="2">'Fek. kanal'!#REF!</definedName>
    <definedName name="_Toc103495609" localSheetId="4">Plinovod!#REF!</definedName>
    <definedName name="_Toc103495609" localSheetId="5">'Tuje storitve'!#REF!</definedName>
    <definedName name="_Toc103495609" localSheetId="3">Vodovod!#REF!</definedName>
    <definedName name="_Toc92683859" localSheetId="2">'Fek. kanal'!#REF!</definedName>
    <definedName name="_Toc92683859" localSheetId="4">Plinovod!#REF!</definedName>
    <definedName name="_Toc92683859" localSheetId="5">'Tuje storitve'!#REF!</definedName>
    <definedName name="_Toc92683859" localSheetId="3">Vodovod!#REF!</definedName>
    <definedName name="CENA" localSheetId="2">#REF!</definedName>
    <definedName name="CENA" localSheetId="4">#REF!</definedName>
    <definedName name="CENA" localSheetId="5">#REF!</definedName>
    <definedName name="CENA" localSheetId="3">#REF!</definedName>
    <definedName name="KOLIC" localSheetId="2">#REF!</definedName>
    <definedName name="KOLIC" localSheetId="4">#REF!</definedName>
    <definedName name="KOLIC" localSheetId="5">#REF!</definedName>
    <definedName name="KOLIC" localSheetId="3">#REF!</definedName>
    <definedName name="_xlnm.Print_Area" localSheetId="2">'Fek. kanal'!$A$1:$F$7</definedName>
    <definedName name="_xlnm.Print_Area" localSheetId="4">Plinovod!$A$1:$F$10</definedName>
    <definedName name="_xlnm.Print_Area" localSheetId="1">Rekapitulacija!$A$1:$D$33</definedName>
    <definedName name="_xlnm.Print_Area" localSheetId="5">'Tuje storitve'!$A$1:$F$7</definedName>
    <definedName name="_xlnm.Print_Area" localSheetId="3">Vodovod!$A$1:$F$230</definedName>
  </definedNames>
  <calcPr calcId="152511"/>
</workbook>
</file>

<file path=xl/calcChain.xml><?xml version="1.0" encoding="utf-8"?>
<calcChain xmlns="http://schemas.openxmlformats.org/spreadsheetml/2006/main">
  <c r="F369" i="9" l="1"/>
  <c r="F365" i="9"/>
  <c r="F361" i="9"/>
  <c r="F357" i="9"/>
  <c r="F352" i="9"/>
  <c r="F348" i="9"/>
  <c r="F344" i="9"/>
  <c r="F339" i="9"/>
  <c r="F335" i="9"/>
  <c r="F331" i="9"/>
  <c r="F326" i="9"/>
  <c r="F322" i="9"/>
  <c r="F318" i="9"/>
  <c r="F314" i="9"/>
  <c r="F310" i="9"/>
  <c r="F309" i="9"/>
  <c r="F305" i="9"/>
  <c r="F301" i="9"/>
  <c r="F297" i="9"/>
  <c r="F276" i="9"/>
  <c r="F272" i="9"/>
  <c r="F268" i="9"/>
  <c r="F264" i="9"/>
  <c r="F260" i="9"/>
  <c r="F239" i="9"/>
  <c r="F235" i="9"/>
  <c r="F231" i="9"/>
  <c r="F227" i="9"/>
  <c r="F223" i="9"/>
  <c r="F247" i="9" s="1"/>
  <c r="F198" i="9"/>
  <c r="F194" i="9"/>
  <c r="F190" i="9"/>
  <c r="F186" i="9"/>
  <c r="F182" i="9"/>
  <c r="F178" i="9"/>
  <c r="F174" i="9"/>
  <c r="F170" i="9"/>
  <c r="F166" i="9"/>
  <c r="F162" i="9"/>
  <c r="F161" i="9"/>
  <c r="F157" i="9"/>
  <c r="F153" i="9"/>
  <c r="F149" i="9"/>
  <c r="F145" i="9"/>
  <c r="F125" i="9"/>
  <c r="F121" i="9"/>
  <c r="F117" i="9"/>
  <c r="F113" i="9"/>
  <c r="F109" i="9"/>
  <c r="F105" i="9"/>
  <c r="F104" i="9"/>
  <c r="F100" i="9"/>
  <c r="F96" i="9"/>
  <c r="F92" i="9"/>
  <c r="F88" i="9"/>
  <c r="F84" i="9"/>
  <c r="F80" i="9"/>
  <c r="F60" i="9"/>
  <c r="F56" i="9"/>
  <c r="F52" i="9"/>
  <c r="F48" i="9"/>
  <c r="F44" i="9"/>
  <c r="F40" i="9"/>
  <c r="F39" i="9"/>
  <c r="F35" i="9"/>
  <c r="F31" i="9"/>
  <c r="F27" i="9"/>
  <c r="F23" i="9"/>
  <c r="F19" i="9"/>
  <c r="F15" i="9"/>
  <c r="F377" i="9" l="1"/>
  <c r="F284" i="9"/>
  <c r="F251" i="9"/>
  <c r="F381" i="9"/>
  <c r="F243" i="9"/>
  <c r="F385" i="9"/>
  <c r="F280" i="9"/>
  <c r="F288" i="9"/>
  <c r="F373" i="9"/>
  <c r="F386" i="9" l="1"/>
  <c r="F290" i="9"/>
  <c r="F209" i="9" l="1"/>
  <c r="F206" i="9"/>
  <c r="F202" i="9"/>
  <c r="F212" i="9" s="1"/>
  <c r="F136" i="9"/>
  <c r="F133" i="9"/>
  <c r="F129" i="9"/>
  <c r="F138" i="9"/>
  <c r="F71" i="9"/>
  <c r="F68" i="9"/>
  <c r="F64" i="9"/>
  <c r="F228" i="8" l="1"/>
  <c r="F224" i="8"/>
  <c r="F223" i="8"/>
  <c r="F222" i="8"/>
  <c r="F219" i="8"/>
  <c r="F218" i="8"/>
  <c r="F217" i="8"/>
  <c r="F214" i="8"/>
  <c r="F210" i="8"/>
  <c r="F208" i="8"/>
  <c r="F206" i="8"/>
  <c r="F204" i="8"/>
  <c r="F200" i="8"/>
  <c r="F198" i="8"/>
  <c r="F196" i="8"/>
  <c r="F194" i="8"/>
  <c r="F190" i="8"/>
  <c r="F188" i="8"/>
  <c r="F186" i="8"/>
  <c r="F184" i="8"/>
  <c r="F182" i="8"/>
  <c r="F180" i="8"/>
  <c r="F178" i="8"/>
  <c r="F176" i="8"/>
  <c r="F174" i="8"/>
  <c r="F172" i="8"/>
  <c r="F170" i="8"/>
  <c r="F168" i="8"/>
  <c r="F164" i="8"/>
  <c r="F162" i="8"/>
  <c r="F156" i="8"/>
  <c r="F154" i="8"/>
  <c r="F152" i="8"/>
  <c r="F150" i="8"/>
  <c r="F140" i="8"/>
  <c r="F138" i="8"/>
  <c r="F136" i="8"/>
  <c r="F134" i="8"/>
  <c r="F132" i="8"/>
  <c r="F130" i="8"/>
  <c r="F128" i="8"/>
  <c r="F126" i="8"/>
  <c r="F124" i="8"/>
  <c r="F122" i="8"/>
  <c r="F120" i="8"/>
  <c r="F118" i="8"/>
  <c r="F116" i="8"/>
  <c r="F114" i="8"/>
  <c r="F110" i="8"/>
  <c r="F108" i="8"/>
  <c r="F106" i="8"/>
  <c r="F104" i="8"/>
  <c r="F100" i="8"/>
  <c r="F98" i="8"/>
  <c r="F94" i="8"/>
  <c r="F90" i="8"/>
  <c r="F88" i="8"/>
  <c r="F86" i="8"/>
  <c r="F84" i="8"/>
  <c r="F83" i="8"/>
  <c r="F74" i="8"/>
  <c r="F72" i="8"/>
  <c r="F70" i="8"/>
  <c r="F68" i="8"/>
  <c r="F66" i="8"/>
  <c r="F64" i="8"/>
  <c r="F62" i="8"/>
  <c r="F60" i="8"/>
  <c r="F58" i="8"/>
  <c r="F56" i="8"/>
  <c r="F54" i="8"/>
  <c r="F52" i="8"/>
  <c r="F50" i="8"/>
  <c r="F48" i="8"/>
  <c r="F46" i="8"/>
  <c r="F44" i="8"/>
  <c r="F42" i="8"/>
  <c r="F40" i="8"/>
  <c r="F38" i="8"/>
  <c r="F36" i="8"/>
  <c r="F34" i="8"/>
  <c r="F32" i="8"/>
  <c r="F30" i="8"/>
  <c r="F28" i="8"/>
  <c r="F16" i="8"/>
  <c r="F14" i="8"/>
  <c r="A228" i="8"/>
  <c r="A226" i="8"/>
  <c r="A221" i="8"/>
  <c r="A216" i="8"/>
  <c r="A214" i="8"/>
  <c r="A210" i="8"/>
  <c r="A208" i="8"/>
  <c r="A206" i="8"/>
  <c r="A204" i="8"/>
  <c r="A200" i="8"/>
  <c r="A198" i="8"/>
  <c r="A196" i="8"/>
  <c r="A194" i="8"/>
  <c r="A190" i="8"/>
  <c r="A188" i="8"/>
  <c r="A186" i="8"/>
  <c r="A184" i="8"/>
  <c r="A182" i="8"/>
  <c r="A180" i="8"/>
  <c r="A178" i="8"/>
  <c r="A176" i="8"/>
  <c r="A174" i="8"/>
  <c r="A172" i="8"/>
  <c r="A170" i="8"/>
  <c r="A168" i="8"/>
  <c r="A164" i="8"/>
  <c r="A162" i="8"/>
  <c r="A158" i="8"/>
  <c r="A156" i="8"/>
  <c r="A154" i="8"/>
  <c r="A152" i="8"/>
  <c r="A150" i="8"/>
  <c r="A142" i="8"/>
  <c r="A140" i="8"/>
  <c r="A138" i="8"/>
  <c r="A136" i="8"/>
  <c r="A134" i="8"/>
  <c r="A132" i="8"/>
  <c r="A130" i="8"/>
  <c r="A128" i="8"/>
  <c r="A126" i="8"/>
  <c r="A124" i="8"/>
  <c r="A122" i="8"/>
  <c r="A120" i="8"/>
  <c r="A118" i="8"/>
  <c r="A116" i="8"/>
  <c r="A114" i="8"/>
  <c r="A112" i="8"/>
  <c r="A110" i="8"/>
  <c r="A108" i="8"/>
  <c r="A106" i="8"/>
  <c r="A104" i="8"/>
  <c r="A102" i="8"/>
  <c r="A100" i="8"/>
  <c r="A98" i="8"/>
  <c r="A96" i="8"/>
  <c r="A94" i="8"/>
  <c r="A92" i="8"/>
  <c r="A90" i="8"/>
  <c r="A88" i="8"/>
  <c r="A86" i="8"/>
  <c r="A84" i="8"/>
  <c r="A83" i="8"/>
  <c r="A76" i="8"/>
  <c r="A74" i="8"/>
  <c r="A72" i="8"/>
  <c r="A70" i="8"/>
  <c r="A68" i="8"/>
  <c r="A66" i="8"/>
  <c r="A64" i="8"/>
  <c r="A62" i="8"/>
  <c r="A60" i="8"/>
  <c r="A58" i="8"/>
  <c r="A56" i="8"/>
  <c r="A54" i="8"/>
  <c r="A52" i="8"/>
  <c r="A50" i="8"/>
  <c r="A48" i="8"/>
  <c r="A46" i="8"/>
  <c r="A44" i="8"/>
  <c r="A42" i="8"/>
  <c r="A40" i="8"/>
  <c r="A38" i="8"/>
  <c r="A36" i="8"/>
  <c r="A34" i="8"/>
  <c r="A32" i="8"/>
  <c r="A30" i="8"/>
  <c r="A28" i="8"/>
  <c r="A18" i="8"/>
  <c r="A16" i="8"/>
  <c r="A14" i="8"/>
  <c r="A12" i="8"/>
  <c r="F226" i="8" l="1"/>
  <c r="F230" i="8" s="1"/>
  <c r="C19" i="1" s="1"/>
  <c r="F112" i="8"/>
  <c r="F102" i="8"/>
  <c r="F96" i="8"/>
  <c r="F92" i="8"/>
  <c r="F12" i="8"/>
  <c r="F76" i="8" l="1"/>
  <c r="F78" i="8" s="1"/>
  <c r="C17" i="1" s="1"/>
  <c r="F142" i="8"/>
  <c r="F144" i="8" s="1"/>
  <c r="C18" i="1" s="1"/>
  <c r="F18" i="8"/>
  <c r="F20" i="8" s="1"/>
  <c r="C16" i="1" s="1"/>
  <c r="D15" i="1" l="1"/>
  <c r="A106" i="6" l="1"/>
  <c r="A104" i="6"/>
  <c r="A90" i="6"/>
  <c r="A88" i="6"/>
  <c r="A86" i="6"/>
  <c r="A56" i="6"/>
  <c r="A54" i="6"/>
  <c r="A52" i="6"/>
  <c r="A50" i="6"/>
  <c r="A36" i="6"/>
  <c r="A22" i="6"/>
  <c r="A14" i="6"/>
  <c r="A12" i="6"/>
  <c r="H108" i="6"/>
  <c r="H110" i="6" s="1"/>
  <c r="H112" i="6" s="1"/>
  <c r="A112" i="6" s="1"/>
  <c r="H106" i="6"/>
  <c r="H90" i="6"/>
  <c r="H92" i="6" s="1"/>
  <c r="H88" i="6"/>
  <c r="H54" i="6"/>
  <c r="H56" i="6" s="1"/>
  <c r="H58" i="6" s="1"/>
  <c r="H60" i="6" s="1"/>
  <c r="H62" i="6" s="1"/>
  <c r="H64" i="6" s="1"/>
  <c r="H66" i="6" s="1"/>
  <c r="H68" i="6" s="1"/>
  <c r="H70" i="6" s="1"/>
  <c r="H72" i="6" s="1"/>
  <c r="H74" i="6" s="1"/>
  <c r="A74" i="6" s="1"/>
  <c r="H52" i="6"/>
  <c r="H38" i="6"/>
  <c r="A38" i="6" s="1"/>
  <c r="H24" i="6"/>
  <c r="A24" i="6" s="1"/>
  <c r="H16" i="6"/>
  <c r="A16" i="6" s="1"/>
  <c r="H14" i="6"/>
  <c r="F110" i="6"/>
  <c r="F108" i="6"/>
  <c r="F106" i="6"/>
  <c r="F104" i="6"/>
  <c r="F96" i="6"/>
  <c r="F94" i="6"/>
  <c r="F92" i="6"/>
  <c r="F90" i="6"/>
  <c r="F88" i="6"/>
  <c r="F86" i="6"/>
  <c r="F74" i="6"/>
  <c r="F72" i="6"/>
  <c r="F70" i="6"/>
  <c r="F68" i="6"/>
  <c r="F66" i="6"/>
  <c r="F64" i="6"/>
  <c r="F62" i="6"/>
  <c r="F60" i="6"/>
  <c r="F58" i="6"/>
  <c r="F56" i="6"/>
  <c r="F54" i="6"/>
  <c r="F52" i="6"/>
  <c r="F50" i="6"/>
  <c r="F38" i="6"/>
  <c r="F36" i="6"/>
  <c r="F28" i="6"/>
  <c r="F26" i="6"/>
  <c r="F24" i="6"/>
  <c r="F22" i="6"/>
  <c r="F14" i="6"/>
  <c r="F12" i="6"/>
  <c r="H94" i="6" l="1"/>
  <c r="A92" i="6"/>
  <c r="F98" i="6"/>
  <c r="F100" i="6" s="1"/>
  <c r="A58" i="6"/>
  <c r="H26" i="6"/>
  <c r="H40" i="6"/>
  <c r="A40" i="6" s="1"/>
  <c r="A60" i="6"/>
  <c r="A62" i="6"/>
  <c r="A64" i="6"/>
  <c r="A66" i="6"/>
  <c r="A70" i="6"/>
  <c r="A108" i="6"/>
  <c r="A72" i="6"/>
  <c r="A110" i="6"/>
  <c r="A68" i="6"/>
  <c r="F76" i="6"/>
  <c r="F30" i="6"/>
  <c r="F112" i="6"/>
  <c r="F114" i="6" s="1"/>
  <c r="H28" i="6" l="1"/>
  <c r="A26" i="6"/>
  <c r="H96" i="6"/>
  <c r="A94" i="6"/>
  <c r="H98" i="6" l="1"/>
  <c r="A98" i="6" s="1"/>
  <c r="A96" i="6"/>
  <c r="H30" i="6"/>
  <c r="A30" i="6" s="1"/>
  <c r="A28" i="6"/>
  <c r="F32" i="10" l="1"/>
  <c r="F30" i="10"/>
  <c r="F28" i="10"/>
  <c r="F26" i="10"/>
  <c r="F24" i="10"/>
  <c r="F22" i="10"/>
  <c r="F20" i="10"/>
  <c r="F18" i="10"/>
  <c r="F16" i="10"/>
  <c r="F14" i="10"/>
  <c r="F12" i="10"/>
  <c r="F253" i="9" l="1"/>
  <c r="F388" i="9" s="1"/>
  <c r="C23" i="1" s="1"/>
  <c r="F73" i="9" l="1"/>
  <c r="F214" i="9" s="1"/>
  <c r="C22" i="1" l="1"/>
  <c r="F10" i="10" l="1"/>
  <c r="F34" i="10" l="1"/>
  <c r="F36" i="10" l="1"/>
  <c r="C26" i="1" s="1"/>
  <c r="F78" i="6"/>
  <c r="F80" i="6" s="1"/>
  <c r="C12" i="1" s="1"/>
  <c r="B11" i="1"/>
  <c r="F116" i="6" l="1"/>
  <c r="C13" i="1" s="1"/>
  <c r="F32" i="6"/>
  <c r="F40" i="6"/>
  <c r="F42" i="6" s="1"/>
  <c r="F16" i="6"/>
  <c r="F18" i="6" s="1"/>
  <c r="F44" i="6" l="1"/>
  <c r="C11" i="1" s="1"/>
  <c r="D10" i="1" s="1"/>
  <c r="A1" i="10" l="1"/>
  <c r="A1" i="9"/>
  <c r="A1" i="8"/>
  <c r="A1" i="6"/>
  <c r="C9" i="1" l="1"/>
  <c r="A3" i="1"/>
  <c r="A9" i="1" l="1"/>
  <c r="A2" i="1"/>
  <c r="D25" i="1" l="1"/>
  <c r="D21" i="1" l="1"/>
  <c r="D29" i="1" s="1"/>
  <c r="D30" i="1" l="1"/>
  <c r="D31" i="1" s="1"/>
</calcChain>
</file>

<file path=xl/sharedStrings.xml><?xml version="1.0" encoding="utf-8"?>
<sst xmlns="http://schemas.openxmlformats.org/spreadsheetml/2006/main" count="762" uniqueCount="398">
  <si>
    <t>1.2</t>
  </si>
  <si>
    <t>1.3</t>
  </si>
  <si>
    <t>Št. postavke</t>
  </si>
  <si>
    <t>Opis</t>
  </si>
  <si>
    <t>Znesek v EUR brez DDV</t>
  </si>
  <si>
    <t>Enota</t>
  </si>
  <si>
    <t>Cena v EUR</t>
  </si>
  <si>
    <t>Vrednost brez DDV</t>
  </si>
  <si>
    <t>Količina</t>
  </si>
  <si>
    <t>kos</t>
  </si>
  <si>
    <t>m2</t>
  </si>
  <si>
    <t>m3</t>
  </si>
  <si>
    <t>m1</t>
  </si>
  <si>
    <t>Rekapitulacija</t>
  </si>
  <si>
    <t>3.1</t>
  </si>
  <si>
    <t>V priloženem popisu je v nekaterih postavkah zaradi ustreznejšega opisa materialov ali opreme v informativne namene naveden tudi proizvajalec in tip materiala ali opreme. Navedba je zgolj informativne narave in se lahko ponudi material oz. oprema, ki je enakovredna (68 člen ZJN-3).</t>
  </si>
  <si>
    <t>DDV (22%)</t>
  </si>
  <si>
    <t>GEODETSKA DELA</t>
  </si>
  <si>
    <t>ČIŠČENJE TERENA</t>
  </si>
  <si>
    <t>OSTALA PREDDELA</t>
  </si>
  <si>
    <t>Zemeljska dela</t>
  </si>
  <si>
    <t>Skupaj ČIŠČENJE TERENA:</t>
  </si>
  <si>
    <t>Skupaj OSTALA PREDDELA:</t>
  </si>
  <si>
    <t>dan</t>
  </si>
  <si>
    <t>Skupaj GEODETSKA DELA:</t>
  </si>
  <si>
    <t>PREDDELA</t>
  </si>
  <si>
    <t>ZEMELJSKA DELA</t>
  </si>
  <si>
    <t>SKUPAJ  (BREZ DDV)</t>
  </si>
  <si>
    <t>SKUPAJ  (Z DDV)</t>
  </si>
  <si>
    <t>1.</t>
  </si>
  <si>
    <t>1.1</t>
  </si>
  <si>
    <t>2.</t>
  </si>
  <si>
    <t>2.1</t>
  </si>
  <si>
    <t>2.2</t>
  </si>
  <si>
    <t>2.3</t>
  </si>
  <si>
    <t>2.4</t>
  </si>
  <si>
    <t>3.</t>
  </si>
  <si>
    <t>3.2</t>
  </si>
  <si>
    <t>4.</t>
  </si>
  <si>
    <t>4.1</t>
  </si>
  <si>
    <t>4.2</t>
  </si>
  <si>
    <t>5.1</t>
  </si>
  <si>
    <t>5.1.1</t>
  </si>
  <si>
    <t>5.1.2</t>
  </si>
  <si>
    <t>5.2</t>
  </si>
  <si>
    <t>5.2.1</t>
  </si>
  <si>
    <t>5.2.2</t>
  </si>
  <si>
    <t>5.2.3</t>
  </si>
  <si>
    <t>Tuje storitve</t>
  </si>
  <si>
    <t>ur</t>
  </si>
  <si>
    <t>kpl</t>
  </si>
  <si>
    <t>5.1.3</t>
  </si>
  <si>
    <t>TUJE STORITVE</t>
  </si>
  <si>
    <t>Projekt</t>
  </si>
  <si>
    <t>Šifra projeka</t>
  </si>
  <si>
    <t>Faza</t>
  </si>
  <si>
    <t>PZI</t>
  </si>
  <si>
    <t>Vrsta gradnje</t>
  </si>
  <si>
    <t>Investitior</t>
  </si>
  <si>
    <t>Odgovorna oseba</t>
  </si>
  <si>
    <t>Datum</t>
  </si>
  <si>
    <t>Novogradnja</t>
  </si>
  <si>
    <t>MESTNA OBČINA LJUBLJANA 
  Mestni trg 1, 1000 Ljubljana</t>
  </si>
  <si>
    <t>1</t>
  </si>
  <si>
    <t>KANALIZACIJA ZA ODPADNO VODO</t>
  </si>
  <si>
    <t>VODOVOD</t>
  </si>
  <si>
    <t>PLINOVOD</t>
  </si>
  <si>
    <t>Nepredvidena dela vpisna v gradbeni dnevnik in potrjena s strani odgovornega nadzornika</t>
  </si>
  <si>
    <t>Zakoličenje osi kanalizacije, z zavarovanjem osi in oznako revizijskih jaškov in vsa druga geodetska dela v času gradnje, ki so potrebna za nemoteno izvajanje del (smeri, višine, vmesne, začasne in končne zakoličbe…)</t>
  </si>
  <si>
    <t>Postavitev gradbenih profilov na vzpostavljeno os trase cevovoda, ter določitev nivoja za merjenje globine izkopa in polaganje cevovoda.</t>
  </si>
  <si>
    <t>kom</t>
  </si>
  <si>
    <t>Odstranitev grmovja na redko porasli površini (do 50 % pokritega tlorisa) - strojno, vključno z odvozom in s stroški deponiranjana stalni deponiji</t>
  </si>
  <si>
    <t>Rezkanje, odvoz in deponiranje asfaltne krovne plasti v debelini nad 10 cm, vključno z odvozom in s stroški deponiranjana stalni deponiji</t>
  </si>
  <si>
    <t>Rezanje asfaltne plasti s talno diamantno žago, debele 11 do 15 cm, vključno z odvozom in s stroški deponiranja na stalni deponiji</t>
  </si>
  <si>
    <t>Rušenje, odvoz in deponiranje cestnih robnikov in robnikov iz granitnih kock, vključno s stroški deponiranja na stalni deponiji</t>
  </si>
  <si>
    <t>Zavarovanje gradbišča v času gradnje z začasno zaporo prometa in usmerjanjem s semaforji</t>
  </si>
  <si>
    <t xml:space="preserve">Vzdrževanje vseh prekopanih javnih površin v času od rušitve cestišča do vzpostavitve v prvotno stanje, ki zajema polivanje-protiprašna zaščito, dosip udarnih jam, izdelava nasipov za dostope do objektov, utrjevanje in planiranje vključno z dobavo materiala in delom.  </t>
  </si>
  <si>
    <t>Površinski izkop plodne zemljine – 1. kategorije – strojno z nakladanjem in odvozom na začasno deponijo. Obračun po dejanskih kubaturah.</t>
  </si>
  <si>
    <t xml:space="preserve">Strojni izkop jarka, skladno z določili geomehanskega poročila, globine 0-4m, v terenu III. kat. z nakladanjem na kamion in odvozom na začasno gradbeno deponijo do 2km, s stroškom začasne deponije. </t>
  </si>
  <si>
    <t xml:space="preserve">Ročni izkop jarka globine 0 - 2 m, z nakladanjem na kamion in odvozom na začasno gradbeno deponijo do 2 km, s stroškom začasne deponije  </t>
  </si>
  <si>
    <t>Ureditev črpalnih jaškov in črpanje talne vode iz gradbene jame pri izvedbi del.</t>
  </si>
  <si>
    <t>Nabava, dobava in vgraditev geotekstila za ločilno plast in ovijanje obsipa cevi, natezna trdnost 14 do 16 kN/m2, gostote minimalno 300 g/m2. V ceni so zajeti preklopi in ves potreben pritrdilni material.</t>
  </si>
  <si>
    <t>Ročno planiranje dna jarka s točnostjo +/- 3 cm po projektiranem padcu.</t>
  </si>
  <si>
    <t>Dobava in vgraditev peščenega materiala granulacije 8 do 16 mm za peščeno ležišče cevi (POSTELJICA) s sprotno višinsko kontrolo do predpisane kote dna cevi (10cm + D/10) z komprimacijo do stopnje 97% SPP (standardni Proctorjev preizkus), vključno z nabavo in transportom materiala.</t>
  </si>
  <si>
    <t>Dobava in vgraditev peščenega materiala granulacije 8 do 16 mm s komprimacijo, v coni cevovoda v debelini 30 cm nad temenom, s komprimacijo v plasteh po 20 cm, zbitost 95% po proctorju, vključno z nabavo in transportom materiala.</t>
  </si>
  <si>
    <t>Zasipavanje jarka z izkopanim materialom, s komprimiranjem v slojih po 30 cm, do 95 % zgoščenosti po standardnem Proctorjevem postopku, vključno z dovozom z začasne deponije.</t>
  </si>
  <si>
    <t>Zasip jarka z dovozom novega gramoznega zasipnega materiala  z utrjevanjem v slojih po 30 cm do 95 % trdnosti po standardnem Proctorjevem postopku; vključno z  nabavo in dobavo  zasipnega materiala.</t>
  </si>
  <si>
    <t>Zavarovanje gradbene jame z razpiranjem z  jeklenimi opaži -sistem z vodili (SBH, KRINGS ali podobno) . Globina jarka do 4,0m.  Vključno z vsemi pomožnimi materiali,  deli in transporti.</t>
  </si>
  <si>
    <t>Humuziranje (globina 50 cm) in zatravitev zelenice na poti Rdečega križa</t>
  </si>
  <si>
    <t>Skupaj ZEMELJSKA DELA:</t>
  </si>
  <si>
    <t>Kanalizacijska dela</t>
  </si>
  <si>
    <t>MONTAŽNA DELA</t>
  </si>
  <si>
    <t>Nabava, dobava in montaža kanalizacijskih cevi DN 250 mm iz armiranega poliestra (GRP) izdelane po SIST EN 14364: 2013, nazivne togosti SN 10.000 N/m2, kompletno z potrebnimi spojkami. Cev ima na eni strani montirano spojko iz poliestra z EPDM tesnilom. Spoj (tesnilo) mora biti zaradi zagotovitve kvalitete spoja preizkušen skupaj s cevmi (certifikat). Notranji zaščitni sloj cevi iz čistega poliestra, brez polnila in ojačitve, mora imeti minimalno debelino 1,0 mm s ciljem doseganja tesnosti, kemijske in abrazijske obstojnosti in odpornosti na obrus pri visokotlačnem čiščenju. Vključen je tudi prevoz in prenos kanalizacijskih cevi iz deponije do mesta vgradnje.</t>
  </si>
  <si>
    <t>Nabava, dobava in montaža revizijskih jaškov iz armiranega poliestra  po SIST EN 14 364: 2013, komplet z izdelano muldo. Premer jaška 1000mm, globina 2 - 3 m. Minimalna debelina sten revizijskega jaška je 8mm. V ceni je vključena tudi izdelava AB temeljne plošče jaška debeline 20cm, iz betona C25/30.</t>
  </si>
  <si>
    <t>Nabava, dobava in montaža revizijskih jaškov iz armiranega poliestra  po SIST EN 14 364: 2013, komplet z izdelano muldo. Premer jaška 1000mm, globina 3 - 4 m. Minimalna debelina sten revizijskega jaška je 8mm. V ceni je vključena tudi izdelava AB temeljne plošče jaška debeline 20cm, iz betona C25/30.</t>
  </si>
  <si>
    <t>Izdelava priklopa na kanalizacijski zbiralnik z vpadom. Izdelati iz ustreznih cevi in fazonskih kosov iz poliestra.</t>
  </si>
  <si>
    <t xml:space="preserve">Dobava in vgradnja LTŽ pokrova fi 600mm, skladno s SIST EN 124-2 nosilnosti D 400 kN. Pokrov izveden na zaklep z odprtinami za zračenje. Tip Norinco, PAM ali enakovredno. Skupaj z razbremenilno AB ploščo za montažo na cev DN 1000 mm, ter vsemi potrebnimi deli in materiali. Vključno z AB vencem za vgradnjo LTŽ pokrova ter  dobavo  in vgrajevanjem betona C16/20 in vso potrebno armaturo za betoniranje pete revizijskih jaškov. </t>
  </si>
  <si>
    <t>Nabava, dobava in montaža fazonskega kosa za priklop hišnega priključka iz PVC cevi DN 200mm. V ceni zajeti vsi fazonski kosi, obbetoniranje priklopa z betonom C16/20, vsa pomožna dela, materiali in prenosi. Skladno z detajlom iz načrta. Obračun po dejanskih stroških.</t>
  </si>
  <si>
    <t>Skupaj MONTAŽNA DELA:</t>
  </si>
  <si>
    <t>OSTALA DELA</t>
  </si>
  <si>
    <t>Izvedba križanja z obstoječim vodovodom.</t>
  </si>
  <si>
    <t>Skupaj OSTALA DELA:</t>
  </si>
  <si>
    <t>Pregled in čiščenje kanala pred izvedbo preizkusa tesnosti.</t>
  </si>
  <si>
    <t>Preizkus tesnosti kanala po standardu SIST EN 1610 ali DIN 4033 - gravitacijski kanal. Vključno z vsemi dodatnimi in zaščitnimi deli.</t>
  </si>
  <si>
    <t>Pregled in snemanje s TV kamero vseh gravitacijskih kanalizacijskih cevi,  jaškov in vseh cevnih odsekov. Snemanje kanala po standardu SIST EN 13508-2:2003 in skladno z nemškimi smernicami ATV-M 143-2.</t>
  </si>
  <si>
    <t>SKUPAJ PREDDELA</t>
  </si>
  <si>
    <t>KANALIZACIJSKA DELA</t>
  </si>
  <si>
    <t>Projektantski nadzor v katerem so vključeni vsi odgovorni projektanti na projektu. Obračun po dejanskih stroških in po potrditvi s strani odgovornega nadzornika</t>
  </si>
  <si>
    <t>Geotehnični nadzor, prevzem gradbene jame in temeljnih tal. Obračun po dejanskih stroških in po potrditvi s strani odgovornega nadzornika.</t>
  </si>
  <si>
    <t>Izdelava elaborata zapore ceste za vse faze gradnje in pridobitev dovoljenja za zaporo ceste.</t>
  </si>
  <si>
    <t>Izvedba kvalitativnega nadzora predstavnika javnega vodovodnega omrežja. Vključno z izdelavo poročila o ogledu in vpisom v gradbeni dnevnik.</t>
  </si>
  <si>
    <t>Izvedba kvalitativnega nadzora predstavnika  javnega kanalizacijskega omrežja. Vključno z izdelavo poročila o ogledu in vpisom v gradbeni dnevnik.</t>
  </si>
  <si>
    <t>Izvedba kvalitativnega nadzora predstavnika  javnega plinovodnega omrežja. Vključno z izdelavo poročila o ogledu in vpisom v gradbeni dnevnik.</t>
  </si>
  <si>
    <t>Izdeleva geodetskega snemanja terena pred pričetkom del skupaj s potekom obstoječih komunalnih vodov. Geodetski posnetek mora vključevati tudi aero-foto snemnje območja zrakoplovom (brezpilotno letalo ali alterntivno). Topografski posnetki terena morajo biti geolocirani v državnem koordinatnem sistemu, ločljivost točke aero-foto snemnja mora znašati 5 cm na terenu. Geodetski posnetek je namenjen obračunu gradbenih del in se investitorju preda v 2-eh pisnih izvodih in v digitalni obliki (DWG, TIFF, TFW).</t>
  </si>
  <si>
    <t>Izdeleva geodetskega snemanja terena po končanju del skupaj s potekom obstoječih komunalnih vodov. V posnetku je potrebno zajeti celoten potek obnovljenih površin, zasaditve in potek obstoječih in novih komunalnih naprav. Geodetski posnetek mora biti opremljen s certifikatom. Del geodetskega posnetka je tudi foto aero snemanje območja gradbišča (brezpilotno letalo ali alterntivno). Topografski posnetki terena morajo biti geolocirani v državnem koordinatnem sistemu, ločljivost točke aero-foto snemanja mora znašati 5 cm na terenu. Geodetski posnetek  se investitorju preda v 4-ih pisnih izvodih in v digitalni obliki (DWG, TIFF, TFW).</t>
  </si>
  <si>
    <t>Izdelava dokazila zanesljivosti objekta DZO, vključno z navodili za obratovanje in vzdrževanje objekta skladno z gradbenim zakonom.</t>
  </si>
  <si>
    <t>Nepredvidena dela vpisana v gradbeni dnevnik in potrjena s strani odgovornega nadzornika.</t>
  </si>
  <si>
    <t>Arehološki nadzor ob gradnji, vključno s končnim konservatorskim poročilom. Obračun po dejanskih stroških in po potrditvi s strani odgovornega nadzornika.</t>
  </si>
  <si>
    <t>Izdelava PID projektne dokumentacije (v šestih (6) izvodih in en (1) izvod v elektronski verziji - Acad, DWG). V ceni so zajeti vsi načrti, ki so bili izdelani tudi na nivoju projekta PZI.</t>
  </si>
  <si>
    <t>PRIPRAVLJANA DELA</t>
  </si>
  <si>
    <t>opomba:
priprava gradbišča je predmet Načrta prometnih površin</t>
  </si>
  <si>
    <t>Zakoličenje osi cevovoda z zavarovanjem osi, oznako horizontalnih in vertikalnih lomov, oznako vozlišč, odcepov in zakoličba mesta prevezave na obstoječi cevovod. Obračun za 1 m1.</t>
  </si>
  <si>
    <t>Zakoličba obstoječih komunalnih vodov, oznaka križanj in stroški nadzora pri križanju vodovoda z ostalimi komunalnimi vodi. 
Obračun po dejanskih stroških.</t>
  </si>
  <si>
    <t>Postavitev gradbenih profilov na vzpostavljeno os trase cevovoda ter določitev nivoja za merjenje globine izkopa in polaganje cevovoda. Obračun za 1 kos.</t>
  </si>
  <si>
    <t>Ostala dodatna in nepredvidena dela. Obračun stroškov po dejanskih stroških porabe časa in materiala po vpisu v gradbeni dnevnik. 
Ocena stroškov 10% vrednosti pripravljalnih del.</t>
  </si>
  <si>
    <t>PRIPRAVLJALNA DELA</t>
  </si>
  <si>
    <t>skupaj</t>
  </si>
  <si>
    <t>GRADBENA DELA</t>
  </si>
  <si>
    <t>opomba:
Izkop gradbenega jarka je upoštevan od nivoja nivelete. Predvidena je odstranitev gradbišče poti v deb. 30 cm in odvoz na začasno deponijo gradbenega materiala. Po končani vgradnji vodovoda se izvede zasip jarka do nivoja gradbiščne poti z izkopanim materialom, nato se ponovno izvede gradbiščna pot v deb. 30 cm. Polovica izkopanega materiala se uporabi za ponoven zasip gradbenega jarka, preostali del se odeplje na trajno deponijo gradbenega materiala. Dodaten del zasipa se izvede z dobavljenim drobljencem GW/GP 0/100. Končna ureditev vozišča se izvede skladno z Načrtom prometnih površin.</t>
  </si>
  <si>
    <t>Koeficient razrahljivosti materiala je upoštevan v ceni za enoto.</t>
  </si>
  <si>
    <t>Čiščenje terena po končanih delih je predmet Načrta prometnih površin.</t>
  </si>
  <si>
    <t>Strojni izkop nasipa gradbiščne poti, deb.  0,30 m z nakladanjem na kamion.  Obračun za 1 m3.</t>
  </si>
  <si>
    <t>Odvoz odkopanega materiala  na začasno gradbeno deponijo do 5 km z nakladanjem na kamion in razkladanjem. Cena na enoto vsebuje strošek deponije. Obračun za 1 m3.</t>
  </si>
  <si>
    <t>Odvoz odkopanega materiala  na trajno gradbeno deponijo do 15 km z nakladanjem na kamion, razkladanjem, razgrinjanjem, planiranjem in utrjevanjem v slojih po 50 cm. Obračun za 1 m3.</t>
  </si>
  <si>
    <t>Stroški trajne deponije gradbenega materiala. Obračun za 1 m3.</t>
  </si>
  <si>
    <t>Ročno planiranje dna jarka v projektiranem padcu. Obračun za 1 m2.</t>
  </si>
  <si>
    <t>Nabava in dobava peska gr. 0-16 mm in izdelava nasipa za izravnavo dna jarka debeline 10 cm, s planiranjem in utrjevanjem do 95 % trdnosti po standardnem Proktorjevem postopku.
Obračun za 1 m3.</t>
  </si>
  <si>
    <t>Nabava, dobava in izdelava nasipa 20 cm nad temenom cevi iz peska granulacije 0-16 mm. Na peščeno posteljico se izvede 3-5 cm deb. ležišče cevi. Obsip cevi se izvaja v slojih po 15 cm, istočasno na obeh straneh cevi z utrjevanjem po standardem Proktorjevem postopku. 
Obračun za 1 m3.</t>
  </si>
  <si>
    <t>Dovoz izkopanega materiala z začasne gradbene deponije in zasip jarka z izkopanim materialom do nivoja tampona z utrjevanjem v plasteh po 20 cm.  Obračun za 1 m3.</t>
  </si>
  <si>
    <t>Dobava, nabava zasipnega materiala -kamniti drobljenec GW/GP 0/100 in zasip jarka do nivoja tampona z utrjevanjem v plasteh po 20 cm.  Obračun za 1 m3.</t>
  </si>
  <si>
    <t>Dovoz izkopanega materiala z začasne gradbene deponije in izvedba začasne transpotne poti v debelini 30 cm.  Obračun za 1 m3.</t>
  </si>
  <si>
    <t>Obbetoniranje odcepov, hidrantov, odzračevalnih garnitur, lokov in podbetoniranje NL elementov v jaških, s porabo betona do 0.15-0.40 m3/kos.</t>
  </si>
  <si>
    <t>Zavarovanje nastavkov za zasune, odzračevalne garniture in hidrante z betonskimi montažnimi podložkami, ter namestitev cestnih kap na končno niveleto terena ali cestišča. Obračun za 1 kos.</t>
  </si>
  <si>
    <t>Nabava in vgradnja sider in stebričkov  označevalnih tablic  za oznako hidrantov, odzračevalnih garnitur in zasunov. Sidro: vroče cinkano, dolžina 600 mm. Stebriček: Al cev d 50 mm, višina 2400 mm.  Obračun za 1 kos.</t>
  </si>
  <si>
    <t>Obsip hidrantov in odzračevalnih garnitur z gramoznim materialom (cca 2 m3/ kos fr., 16-32 mm).
Obračun za 1 kos.</t>
  </si>
  <si>
    <t>Rušenje površine in izkop gradbene jame na mestu demontaže obstoječega odcepa. Zasip gradbene jame in ponovno asfaltiranje kolesarske steze. Obračun za 1 kos.</t>
  </si>
  <si>
    <t>Črpanje vode iz gradbene jame v času gradnje.
Obračun za 1 uro.</t>
  </si>
  <si>
    <t>Ostala dodatna in nepredvidena dela. Obračun stroškov po dejanskih stroških porabe časa in materiala po vpisu v gradbeni dnevnik. 
Ocena stroškov 10% vrednosti gradbenih del.</t>
  </si>
  <si>
    <t>Priprava gradbišča, določitev deponije vodovodnega materiala in zavarovanje. Po končanih delih se gradbišče pospravi in vzpostavi v prvotno stanje.</t>
  </si>
  <si>
    <t>priprava 100%</t>
  </si>
  <si>
    <t>vzpostavitev 100%</t>
  </si>
  <si>
    <t>Prekinitev oskrbe na obstoječem vodovodnem cevovodu z obvestilom porabnikom. Ocena stroškov.</t>
  </si>
  <si>
    <t>Izpraznitev obstoječega cevovoda DN 150, odrez cevi za izvedbo novega priključka. Obračun za 1 kos.</t>
  </si>
  <si>
    <t>Prenos, spuščanje in polaganje cevi poliestrske cevi DN 300 v jarek in ter poravnanje v horizontalni in vertikalni smeri. Obračun za 1 m1.</t>
  </si>
  <si>
    <t>Prenos, spuščanje in polaganje cevi NL DN 150 v jarek in ter poravnanje v horizontalni in vertikalni smeri. Obračun za 1 m1.</t>
  </si>
  <si>
    <t>Prenos, spuščanje in polaganje NL elementov teže do 25 kg v jarek ter poravnanje v vertikalni in horizontalni smeri. Obračun za 1 kos.</t>
  </si>
  <si>
    <t>Prenos, spuščanje in polaganje NL elementov teže 25-50 kg v jarek ter poravnanje v vertikalni in horizontalni smeri. Obračun za 1 kos.</t>
  </si>
  <si>
    <t>Montaža poliesterske cevi DN 300 na predhodno pripravljeno peščeno posteljico po navodilih projektanta in proizvajalca. Obračun za 1 m1.</t>
  </si>
  <si>
    <t>Montaža drsnih vodil na cevovod NL DN 150. Obračun za 1 kos.</t>
  </si>
  <si>
    <t>Montaža NL cevi DN 150 na predhodno pripravljeno peščeno posteljico po navodilih projektanta in proizvajalca. Obračun za 1 m1.</t>
  </si>
  <si>
    <t>Montaža ravnih vmesnih cevnih kosov DN 150. Obračun za 1 kos.</t>
  </si>
  <si>
    <t>Montaža fazonskih kosov DN 80 na prirobnico. Obračun za 1 kos.</t>
  </si>
  <si>
    <t>Montaža fazonskih kosov DN 100 na prirobnico. Obračun za 1 kos.</t>
  </si>
  <si>
    <t>Montaža fazonskih kosov DN 150 na prirobnico. Obračun za 1 kos.</t>
  </si>
  <si>
    <t>Montaža fazonskih kosov DN 150 na obojko. Obračun za 1 kos.</t>
  </si>
  <si>
    <t>Montaža zapornega ventila z vgradno garnituro, talno kapo in montažno podložno ploščo, DN 80, na prirobnico. Obračun za 1 kos.</t>
  </si>
  <si>
    <t>Montaža nadtalnega hidranta, DN 80, na prirobnico. Obračun za 1 kos.</t>
  </si>
  <si>
    <t>Montaža odzračevalne armature s talno kapo in montažno podložno ploščo, DN 80, na prirobnico. Obračun za 1 kos.</t>
  </si>
  <si>
    <t>Nabava, dobava in montaža 
tablic za označevanje hidrantov, zračnikov in zasunov. Obračun za 1 kos.</t>
  </si>
  <si>
    <t>Izvedba tlačnega preizkusa cevovoda. Obračun za 1 kos.</t>
  </si>
  <si>
    <t>Dezinfekcija cevovoda pred izvedbo prevezav in vključitvijo v obratovanje. Postavka vključuje izpiranje cevovoda in pridobitev atesta ustreznosti kvalitete vode. Obračun za 1 kos.</t>
  </si>
  <si>
    <t>Izvedba meritev pretokov vode na hidrantih. Obračun za 1 kos.</t>
  </si>
  <si>
    <t>Nabava in polaganje opozorilnega traku nad vodovodnimi cevmi.
Obračun po 1 m1.</t>
  </si>
  <si>
    <t>Ostala dodatna in nepredvidena dela. Obračun stroškov po dejanskih stroških porabe časa in materiala po vpisu v gradbeni dnevnik. 
Ocena stroškov 10% vrednosti montažnih del.</t>
  </si>
  <si>
    <t>NABAVA MATERIALA</t>
  </si>
  <si>
    <t>cevi</t>
  </si>
  <si>
    <t>NL cev, standard C40, NATURAL, s tesnilom za Standard spoj, DN 150.</t>
  </si>
  <si>
    <t>NL cev, standard C40, NATURAL, s tesnilom za Vi spoj, DN 150.</t>
  </si>
  <si>
    <t>Kanalizacijska poliesterska cev GRP, DN 300, SN 8.</t>
  </si>
  <si>
    <t>NL ravni vmesni cevni kosi</t>
  </si>
  <si>
    <t>ravni vmesni cevni kos, l=500 mm, DN 150</t>
  </si>
  <si>
    <t>NL fazonski kosi, prirobnični spoj</t>
  </si>
  <si>
    <t>T kos, PN 10-16, DN 150/150.</t>
  </si>
  <si>
    <t>F kos, PN 10-16, DN 150.</t>
  </si>
  <si>
    <t>FF kos, l=500 mm, PN 10-16, DN 80.</t>
  </si>
  <si>
    <t>N kos, PN 10-16, DN 80.</t>
  </si>
  <si>
    <t>X kos, PN 10-16, DN 100.</t>
  </si>
  <si>
    <t>NL fazonski kosi, obojčni spoj</t>
  </si>
  <si>
    <t>NL vodovodne armature</t>
  </si>
  <si>
    <t>Zaporni ventil z vgradno garnituro, talno kapo in montažno podložno ploščo, PN 10, DN 80, hvgr=1.5-2.3 m.</t>
  </si>
  <si>
    <t>Nadtalni hidrant, lomna izvedba, DN 80, PN 10, z vgradno dolžino l=1.25 m.</t>
  </si>
  <si>
    <t>Odzračevalna armatura, z vgradno dolžino l=1.10 m, s cestno kapo in montažno podložno ploščo, DN 80, PN 10.</t>
  </si>
  <si>
    <t xml:space="preserve">drsna vodila </t>
  </si>
  <si>
    <t>Drsna vodila za cev NL DN 150 z višino noge 50 mm.</t>
  </si>
  <si>
    <t>profilirana medprirobnična tesnila z jeklenim obročem</t>
  </si>
  <si>
    <t>DN 80</t>
  </si>
  <si>
    <t>DN 100</t>
  </si>
  <si>
    <t>DN 150</t>
  </si>
  <si>
    <t xml:space="preserve">vijaki z matico in podložko iz nerjavečega materiala </t>
  </si>
  <si>
    <t>za DN 80 - M16/70</t>
  </si>
  <si>
    <t>za DN 100 - M 16/70</t>
  </si>
  <si>
    <t>za DN 150 - M 20/80</t>
  </si>
  <si>
    <t>Dodatni in nepredvideni material: 10% od vrednosti.</t>
  </si>
  <si>
    <t>Transportni stroški nabave materiala.</t>
  </si>
  <si>
    <t>NABAVA VODOVODNEGA MATERIALA</t>
  </si>
  <si>
    <t>4.3</t>
  </si>
  <si>
    <t>4.4</t>
  </si>
  <si>
    <t>Zakoličba</t>
  </si>
  <si>
    <t>Priprava gradbišča, zarisovanje trase, določitev globin izkopa in zakoličba trase, zavarovanje zakoličbe in izdelava zakoličbenega načrta.</t>
  </si>
  <si>
    <t>Površinski odkop humusa  - rob jarka</t>
  </si>
  <si>
    <t xml:space="preserve">Površinski odkop humusa debeline do 30 cm, z odlaganjem na rob izkopa, premet do 10 m od gradbene jame z vsemi manipulacijami. Strojno razgrinjanje in fino ročno planiranje humusa, ponovna zatravitev v povprečni deb. 20 cm z odrivom ali s premetom materiala do 10 m. </t>
  </si>
  <si>
    <t>Asfalt na pločniku - rezanje in rušenje</t>
  </si>
  <si>
    <t xml:space="preserve">Rezanje, rušenje in odstranitev asfalta na pločniku, z vsemi manipulacijami, z odvozom na stalno deponijo in vključno s pristojbino. </t>
  </si>
  <si>
    <t>Asfalt - vgradnja pločnik - enoslojni</t>
  </si>
  <si>
    <t>Dobava in vgrajevanje enoslojnega asfalta, odstranjevanje sloja tampona v debelini grobega in finega asfalta, fino planiranje in valjanje podlage, obrizg  z emulzijo, obdelava stika med novim in starim asfaltom in (po potrebi) obnovitvitev horizontalne prometne signalizacije. Kolesarska steza obarvana z rdečim pigmentom.</t>
  </si>
  <si>
    <t>bitumenski beton BB 8k;  d = 4 cm</t>
  </si>
  <si>
    <t>Granitne kocke - tlak</t>
  </si>
  <si>
    <t xml:space="preserve">Rušenje tlaka iz granitnih kock,  s čiščenjem, odlaganjem na deponijo ob gradbišču in ponovna vgradnja obstoječih kock 10/10 cm na betonsko podlago kvalitete C12/15 in debeline od 7 do 10 cm. Fuge položenih granitnih kock se polnijo s epoksidno fugirno maso v prvotni barvi. </t>
  </si>
  <si>
    <t>Planiranje dna jarka</t>
  </si>
  <si>
    <t>Planiranje dna jarka z natančnostjo +,- 3 cm.</t>
  </si>
  <si>
    <t>Kombinirani izkop - odmet ob rob jarka</t>
  </si>
  <si>
    <t xml:space="preserve">Kombinirani izkop jarka za cevovod v terenu III-V kategorije, globine do 2,0 m, z odmetom na rob jarka oz. na začasno deponijo na gradbišču.                                                                                                                                                                                                                                                  </t>
  </si>
  <si>
    <t>a) strojni izkop</t>
  </si>
  <si>
    <t>b) ročni izkop</t>
  </si>
  <si>
    <t>Delovni plato</t>
  </si>
  <si>
    <t>Izkop in ponovna izdelava začasnega delovnega platoja (pred pričetkom izvajanja voziščne konstrukcije) iz drobljenega naravnega kamnitega materiala v debelini do 60 cm. V ceni je zajet izkop do globine 60 cm, prevoz do začasne gradbene deponije, prevoz materiala iz začasne gradbene deponije do gradbišča in vgradnja do globine 60 cm z razprostiranjem, utrjevanjem in vzdrževanjem v času gradnje. V ceni je potrebno upoštevati izkop delovnega platoja v debelini 60 cm, odvoz na začasno delovno deponijo, vse prevoze iz začasne gradbene deponije na območje gradbišča ter izdelavo novega delovnega platoja v debelini 60 cm. Obračun po izkazu kubatur.</t>
  </si>
  <si>
    <t>Zasip - obstoječi izkopani material</t>
  </si>
  <si>
    <t xml:space="preserve">Zasip z obstoječim materialom do višine potrebne za končno ureditev terena, s komprimiranjem v slojih deb. 20 cm do predpisane zbitosti in planiranje površine s točnostjo +- 1.0 cm 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</si>
  <si>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</si>
  <si>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</si>
  <si>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</si>
  <si>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</si>
  <si>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Odvoz materiala</t>
  </si>
  <si>
    <t>Odvoz odvečnega izkopanega materiala, z vsemi manipulacijami na stalno deponijo, vključno s pristojbino.</t>
  </si>
  <si>
    <t>Zavarovanje in nadzor podzemnih instalacij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</si>
  <si>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</si>
  <si>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Zapora ceste - signalizacija / plinovodi</t>
  </si>
  <si>
    <t>Stroški zapore ceste, prometna signalizacija in osvetlitev zapore - ocena.
(obračun po dejanskih stroških oz. po m)</t>
  </si>
  <si>
    <t>Nepredvidena  dela</t>
  </si>
  <si>
    <t>Nepredvidena dela odobrena s strani nadzora in obračunana po analizi cen v skladu s kalkulativnimi elementi.</t>
  </si>
  <si>
    <t>SKUPAJ:</t>
  </si>
  <si>
    <t>Zunanja kontrola vgrajenih materialov, ki jo zagotavlja akreditiran laboratorij s področja testiranja materialov in konstrukcij.</t>
  </si>
  <si>
    <t xml:space="preserve">Kombinirani izkop jarka za cevovod v terenu III-V kategorije, globine do 2,0 m, z odmetom na rob jarka oz. na začasno deponijo na gradbišču. Upoštevan izkop -0,6 m pod nivojem terena.                                                                                                                                                                                                                                                  </t>
  </si>
  <si>
    <t>Zasip - posteljica / plinovodi</t>
  </si>
  <si>
    <t>Dobava in vgradnja posteljice z dopeljanim peskom 0/4 mm za posteljico in obsip plinovoda, do višine 10 cm nad temenom cevi (po detajlu iz projekta), s planiranjem in utrjevanjem. Natančnost izdelave posteljice je +/- 1 cm.</t>
  </si>
  <si>
    <t>Opozorilni trak</t>
  </si>
  <si>
    <t>Dobava in polaganje opozorilnega PVC traku, rumene barve z oznako POZOR PLINOVOD.</t>
  </si>
  <si>
    <t>AB plošča</t>
  </si>
  <si>
    <t>Dobava montažne armiranobetonske plošče iz C 12/15 za cestno kapo in postavitev na niveleto.</t>
  </si>
  <si>
    <t>Obbetoniranje LŽ kape</t>
  </si>
  <si>
    <t>Postavitev in obbetoniranje litoželezne kape.</t>
  </si>
  <si>
    <t>STROJNA DELA</t>
  </si>
  <si>
    <t>6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</si>
  <si>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</si>
  <si>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</si>
  <si>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</si>
  <si>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</si>
  <si>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</si>
  <si>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</si>
  <si>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</si>
  <si>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</si>
  <si>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</si>
  <si>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</si>
  <si>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</si>
  <si>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</si>
  <si>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</si>
  <si>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</si>
  <si>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Cev iz materiala PE100- SDR 17</t>
  </si>
  <si>
    <t>Cev iz materiala PE100, po SIST EN 12007-2, SDR 17 skupaj z dodatkom  za razrez.</t>
  </si>
  <si>
    <t>PE225x13,4</t>
  </si>
  <si>
    <t>Obojka iz materiala PE100</t>
  </si>
  <si>
    <t>Obojka  iz  PE100 z vgrajeno elektro-uporovno žico, skupaj z varjenjem.</t>
  </si>
  <si>
    <t xml:space="preserve">PE225         </t>
  </si>
  <si>
    <t>Zapora obstoječega plinovoda - baloniranje</t>
  </si>
  <si>
    <t xml:space="preserve">Zapora obstoječega plinovoda PE 225x13,4 se izvede s t.i. baloniranjem, upoštevan je ves drobni material za izvedbo baloniranja, vključno z uprabo balona in garnituro za izvedbo baloniranja. </t>
  </si>
  <si>
    <t>Odstranitev obstoječe PE cevi</t>
  </si>
  <si>
    <t>Odstranitev obstoječe PE cevi skupaj z garnituro in odvoz na stalno deponijo, vključno s pristojbino.</t>
  </si>
  <si>
    <t>Tlačni preizkusi</t>
  </si>
  <si>
    <t>Tlačni preizkusi  plinovoda, izvedeni po navodilih  iz  projekta,  skupaj z izdelavo zapisnikov o preizkusih.  (Obračun po dejanskih stroških distributerja!)</t>
  </si>
  <si>
    <t>Spuščanje plina</t>
  </si>
  <si>
    <t>Spuščanje plina v plinovod, ki ga opravi distributer plina.</t>
  </si>
  <si>
    <t>Prekinitev dobave plina</t>
  </si>
  <si>
    <t>Prekinitev dobave plina, ki ga opravi distributer plina.</t>
  </si>
  <si>
    <t>Nepredvidena  dela:</t>
  </si>
  <si>
    <t>SKUPAJ</t>
  </si>
  <si>
    <t>PE110x6,6</t>
  </si>
  <si>
    <t>Prehodni kos iz materiala PE100-SDR 11/jeklo</t>
  </si>
  <si>
    <t>Prehodni kos PE/jeklo iz materiala PE100.</t>
  </si>
  <si>
    <t>PE110/DN100</t>
  </si>
  <si>
    <t>Reducirni T-kos iz materiala PE100</t>
  </si>
  <si>
    <t>Reducirni odcepni T-kos iz materiala PE100.</t>
  </si>
  <si>
    <t xml:space="preserve">PE225/110  </t>
  </si>
  <si>
    <t xml:space="preserve">PE110         </t>
  </si>
  <si>
    <t>PE110</t>
  </si>
  <si>
    <t>Krogelna pipa iz materiala PE100 - podzemna vgradnja</t>
  </si>
  <si>
    <t>Krogelna pipa iz materiala PE100, tlačne stopnje PN 4, za zemeljski plin, s teleskopsko vgradbilno garnituro z evro nastavkom.</t>
  </si>
  <si>
    <t>Cestna  kapa</t>
  </si>
  <si>
    <t>Litoželezna zaščitna cestna kapa, material SL 18, z napisom plin na pokrovu, zaščitena z bitumnom.</t>
  </si>
  <si>
    <t xml:space="preserve">DN190        </t>
  </si>
  <si>
    <t>Pozicijska tablica-armatura</t>
  </si>
  <si>
    <t>Pozicijska tablica po DIN 4065 za  oznako armatur plinovoda, skupaj s pritrdilnim materialom in izmero.</t>
  </si>
  <si>
    <t>Črna brezšivna cev</t>
  </si>
  <si>
    <t>DN 100 (114.3x3.6)</t>
  </si>
  <si>
    <t>Krogelna pipa - jeklo</t>
  </si>
  <si>
    <t xml:space="preserve">Krogelna pipa s prirobničnima priključkoma, tlačne stopnje PN 16, standardne dolžine s prigrajenim izolacijskim elementom, </t>
  </si>
  <si>
    <t>atestirana za zemeljski plin, zaprta s slepo prirobnico, z ročko za posluževanje, skupaj z izolacijskim elementom in tesnilnim materialom.</t>
  </si>
  <si>
    <t>DN 100 (prirobnična)</t>
  </si>
  <si>
    <t>Varilne grlate prirobnice</t>
  </si>
  <si>
    <t>Jeklena prirobnica - slepa</t>
  </si>
  <si>
    <t>Omarica - tip E</t>
  </si>
  <si>
    <t xml:space="preserve">Omarica za zaporno pipo, izdelana iz nerjaveče pločevine po delavniški </t>
  </si>
  <si>
    <t>risbi proizvajalca, prirejena za pritrditev na zid s pocinkano zaščitno cevjo in z napisom: GLAVNA PLINSKAZA PORNA PIPA.</t>
  </si>
  <si>
    <t>Izolacija  jeklene cevi</t>
  </si>
  <si>
    <t>Izolacija  jeklene cevi za kororzijsko in mehansko zaščito.</t>
  </si>
  <si>
    <t>Preboj</t>
  </si>
  <si>
    <t>Zaščitna cev pri  preboju  skozi zid, zaščitena pred korozijo in zatesnjena s   trajno   elastičnim   materialom, izdelana po priloženi skici.</t>
  </si>
  <si>
    <t>Montaža plinovoda in tlačni  preizkus</t>
  </si>
  <si>
    <t>Tlačni  preizkus  priključnih plinovodov izvedenih  po  navodilih iz projekta, izdaja atesta.</t>
  </si>
  <si>
    <t>Spuščanje plina v priključni plinovod, ki ga opravi distributer plina.</t>
  </si>
  <si>
    <t>Prevezava priključnega plinovoda</t>
  </si>
  <si>
    <t>Prevezava priključnega plinovoda, ki ga opravi distributer plina.  (Obračun po dejanskih stroških distributerja!)</t>
  </si>
  <si>
    <t>Pomožna  gradbena  dela</t>
  </si>
  <si>
    <t>Pomožna  gradbena  dela, zarisovanje, vrtanje zidov,  beljenje zidov, vzpostavitev v prvotno stanje.</t>
  </si>
  <si>
    <t>Lok iz materiala PE100-450</t>
  </si>
  <si>
    <t>Lok iz materiala PE100, 450.</t>
  </si>
  <si>
    <t>Cevovodi izdelani iz jeklenih cevi iz celega po DIN EN10216-1, material: P235TR2, W.nr.: 1.0255, skupaj z  varilnim materialom in dodatkom za razrez.</t>
  </si>
  <si>
    <t>Jekleni cevni lok 90o</t>
  </si>
  <si>
    <t>Jeklen cevni lok 90° po DIN EN 10253-1, tip: 3D, material: S253, skupaj z varilnim, tesnilnim in pritrdilnim materialom.</t>
  </si>
  <si>
    <t xml:space="preserve">Varilne grlate prirobnice po standardu     DIN EN 1092-1, tip prirobnice: 11, tip tesnenja: B1, material: S235GH, tlačne  stopnje: PN 6, skupaj s pritrdilnim in tesnilnim materialom.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</si>
  <si>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Varilne slepe prirobnice po standardu     DIN EN 1092-1, tip prirobnice: 11, tip tesnenja: B1, material: S235GH, tlačne  stopnje: PN 6, skupaj s pritrdilnim in tesnilnim materialom.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</si>
  <si>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</t>
  </si>
  <si>
    <t>3</t>
  </si>
  <si>
    <t>4</t>
  </si>
  <si>
    <t>SPLOŠNO:</t>
  </si>
  <si>
    <t>(-) Dela je potrebno izvajati po projektni dokumentaciji, v skladu z veljavnimi tehničnimi predpisi, normativi in standardi ob upoštevanju zahtev iz varstva pri delu. Uporabljati je potrebno samo materiale, ki ustrezajo predpisom in standardom.</t>
  </si>
  <si>
    <t>(-) Za vse vgrajene materiale mora izvajalec del predložiti dokumentacijo (atesti, certifikati, meritve....).</t>
  </si>
  <si>
    <t>(-) Izvajalec del mora pri izvedbi del upoštevati navodila tehničnega poročila.</t>
  </si>
  <si>
    <t>(-) V enotnih cenah morajo biti zajeti tudi naslednji stroški:</t>
  </si>
  <si>
    <t>... ureditev gradbišča, postavitev gradbiščne table, zaščitna ograja in obvestila ter ostala pripravljalna dela, z vsemi deli in materialom ter dnevno čiščenje gradbišča,</t>
  </si>
  <si>
    <t>... ves potreben material z dobavo, transporti in vgrajevanjem,</t>
  </si>
  <si>
    <t>... izvedba dela po popisu iz postavke in načrta,</t>
  </si>
  <si>
    <t>... zavarovanja gradbišča,</t>
  </si>
  <si>
    <t>... začasne in stalne deponije in pripadajoči transporti,</t>
  </si>
  <si>
    <t>... koordinacija med investitorjem, upravljalci, izvajalci, podizvajalci in soglasodajalci,</t>
  </si>
  <si>
    <t>... sortiranje odpadkov na gradbišču (gradbiščni odpadki), stroški nakladanja, odvoza na registrirano stalno deponijo ter plačilo stroškov deponije in taks (če v postavki ni drugače določeno)</t>
  </si>
  <si>
    <t>(-) Obračun se mora izvajati na osnovi dejansko opravljenih količin, katere z vpisom v gradbeni dnevnik potrdi odgovorni nadzornik.</t>
  </si>
  <si>
    <t>JAVNA KOMUNALNA INFRASTRUKTURA V OBMOČJU OPPN 252 STANOVANJSKA SOSESKA BRDO - ENOTA E2</t>
  </si>
  <si>
    <t>1.1.1</t>
  </si>
  <si>
    <t>1.1.2</t>
  </si>
  <si>
    <t>1.1.3</t>
  </si>
  <si>
    <t>1.2.1</t>
  </si>
  <si>
    <t>1.3.1</t>
  </si>
  <si>
    <t>1.3.2</t>
  </si>
  <si>
    <t xml:space="preserve">Strojni izkop jarka, skladno z določili geomehanskega poročila, globine 0-4m, v terenu III. kat. z nakladanjem na kamion in odvozom na trajno gradbeno deponijo, vključno s stroški deponije. </t>
  </si>
  <si>
    <t>Rušenje obstoječih robnikov, čiščenje in začasno deponiranje. Obračun za 1 m1.</t>
  </si>
  <si>
    <t>Rušenje asfaltnih plasti do debeline 12 cm; nakladanje in odvoz porušenega asfalta na ustrezno deponijo po izboru izvajalca in s plačilom deponijske takse. Obračun za 1 m2.</t>
  </si>
  <si>
    <t>Strojni izkop jarka globine do 2,0 m v terenu III. kat. z nakladanjem na kamion. Brežine se izvajajo v naklonu 70°. Obračun za 1 m3.</t>
  </si>
  <si>
    <t>Strojni izkop jarka globine do 2,0 m v terenu IV. kat. z nakladanjem na kamion. Brežine se izvajajo v naklonu 70°. Obračun za 1 m3.</t>
  </si>
  <si>
    <t>Ročni izkop jarka globine do 2,0 m v terenu III. kat. z nakladanjem na kamion. Brežine se izvajajo v naklonu 70°. Obračun za 1 m3.</t>
  </si>
  <si>
    <t>Odvoz odkopanega materiala  gradbiščne poti na začasno deponijo materiala za gradbiščno pot z nakladanjem na kamion in razkladanjem. Cena na enoto vsebuje strošek deponije. Obračun za 1 m3.</t>
  </si>
  <si>
    <t>Izdelava nevezane nosilne plasti asfaltnega vozišča iz enakomerno zrnatega drobljenca gr. 0/32 mm, deb. 30 cm, z utrjevanjem. Obračun za 1 m3.</t>
  </si>
  <si>
    <t>Izdelava asfaltirane kolesarske steze v debelini 8 do 5 cm) in sestavi enaki obstoječi. Obračun za 1 m2.</t>
  </si>
  <si>
    <t>Demontaža obstoječih fazonskih kosov in armatur, kot npr. zasuni, hidranti, cestne kape, vgradne garniture, premerov DN 50 do DN 100. Odvoz na deponijo gradbenega materiala. Obračun za 1 kos.</t>
  </si>
  <si>
    <t>Prenos, spuščanje in polaganje cevi NL DN 100 v jarek in ter poravnanje v horizontalni in vertikalni smeri. Obračun za 1 m1.</t>
  </si>
  <si>
    <t>Montaža NL cevi DN 100 na predhodno pripravljeno peščeno posteljico po navodilih projektanta in proizvajalca. Obračun za 1 m1.</t>
  </si>
  <si>
    <t>Montaža ravnih vmesnih cevnih kosov DN 100. Obračun za 1 kos.</t>
  </si>
  <si>
    <t>Montaža fazonskih kosov DN 100 na obojko. Obračun za 1 kos.</t>
  </si>
  <si>
    <t>Montaža zapornega ventila z vgradno garnituro, talno kapo in montažno podložno ploščo, DN 100, na prirobnico. Obračun za 1 kos.</t>
  </si>
  <si>
    <t>NL cev, standard C40, NATURAL, s tesnilom za Standard spoj, DN 100.</t>
  </si>
  <si>
    <t>NL cev, standard C40, NATURAL, s tesnilom za Vi spoj, DN 100.</t>
  </si>
  <si>
    <t>ravni vmesni cevni kos, l=500 mm, DN 100</t>
  </si>
  <si>
    <t>T kos, PN 10-16, DN 100/80.</t>
  </si>
  <si>
    <t>T kos, PN 10-16, DN 100/100.</t>
  </si>
  <si>
    <t>T kos, PN 10-16, DN 150/80.</t>
  </si>
  <si>
    <t>F kos, PN 10-16, DN 100.</t>
  </si>
  <si>
    <t>E kos, Vi spoj, PN 10-16, DN 100.</t>
  </si>
  <si>
    <t>FFR kos, PN 10-16, DN 100/80.</t>
  </si>
  <si>
    <t>FFR kos, PN 10-16, DN 150/100.</t>
  </si>
  <si>
    <t>MMA kos, PN 10-16, Vi spoj, DN 100/100.</t>
  </si>
  <si>
    <t>MMK kos 11˚, PN 10-16, Vi spoj, DN 150.</t>
  </si>
  <si>
    <t>MMK kos 22˚, PN 10-16, Vi spoj, DN 150.</t>
  </si>
  <si>
    <t>MMK kos 45˚, PN 10-16, Vi spoj, DN 150.</t>
  </si>
  <si>
    <t>Zaporni ventil z vgradno garnituro, talno kapo in montažno podložno ploščo, PN 10, DN 100, hvgr=1.5-2.3 m.</t>
  </si>
  <si>
    <t>Betonski robniki - obstoječi</t>
  </si>
  <si>
    <t>Rušenje obrobe iz betonskih robnikov vseh vrst na betonski podlagi, s čiščenjem, odlaganjem na deponijo ob gradbišču in ponovna vgradnja obstoječih robnikov na betonsko podlago C 12/15 (0,05m3/m).</t>
  </si>
  <si>
    <t>GRADBENA DELA PLINOVOD 1080, PE 110x6,6 - ukinitev odcepa</t>
  </si>
  <si>
    <t>OZNAKA C</t>
  </si>
  <si>
    <t>GRADBENA DELA PLINOVOD 1081, PE 63x5,8 - ukinitev odcepa</t>
  </si>
  <si>
    <t>OZNAKA D</t>
  </si>
  <si>
    <t>točka št. 2</t>
  </si>
  <si>
    <t>PRIKLJUČNI PLINOVOD PE 110x6,6 - P-34167</t>
  </si>
  <si>
    <t>GRADBENA DELA PRIKLJUČNI PLINOVOD PE 110x6,6 - P-34167</t>
  </si>
  <si>
    <t>STROJNA DELA PLINOVOD 1080, PE 110x6,6 - ukinitev odcepa</t>
  </si>
  <si>
    <t>PLINOVOD 1081, PE 63x5,8 - ukinitev odcepa</t>
  </si>
  <si>
    <t>Lok iz materiala PE100-900</t>
  </si>
  <si>
    <t>Lok iz materiala PE100, 900.</t>
  </si>
  <si>
    <t>1000x650x650 mm (VxŠxG)</t>
  </si>
  <si>
    <t>Skupaj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</si>
</sst>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S_I_T_-;\-* #,##0.00\ _S_I_T_-;_-* &quot;-&quot;??\ _S_I_T_-;_-@_-"/>
    <numFmt numFmtId="165" formatCode="#,##0."/>
    <numFmt numFmtId="166" formatCode="\$#."/>
    <numFmt numFmtId="167" formatCode="#.00"/>
    <numFmt numFmtId="168" formatCode="#,"/>
    <numFmt numFmtId="169" formatCode="_-* #,##0.00\ &quot;SIT&quot;_-;\-* #,##0.00\ &quot;SIT&quot;_-;_-* &quot;-&quot;??\ &quot;SIT&quot;_-;_-@_-"/>
    <numFmt numFmtId="170" formatCode="0.000"/>
    <numFmt numFmtId="171" formatCode="#,##0.00\ &quot;€&quot;"/>
  </numFmts>
  <fonts count="6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"/>
      <color indexed="8"/>
      <name val="Courier"/>
      <family val="3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1"/>
      <name val="Arial CE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0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i/>
      <sz val="10"/>
      <color indexed="8"/>
      <name val="Segoe UI"/>
      <family val="2"/>
      <charset val="238"/>
    </font>
    <font>
      <b/>
      <i/>
      <sz val="8"/>
      <color theme="0" tint="-0.249977111117893"/>
      <name val="Segoe UI"/>
      <family val="2"/>
      <charset val="238"/>
    </font>
    <font>
      <sz val="10"/>
      <color indexed="8"/>
      <name val="Segoe UI"/>
      <family val="2"/>
      <charset val="238"/>
    </font>
    <font>
      <sz val="12"/>
      <name val="Segoe UI"/>
      <family val="2"/>
      <charset val="238"/>
    </font>
    <font>
      <b/>
      <sz val="12"/>
      <name val="Segoe UI"/>
      <family val="2"/>
      <charset val="238"/>
    </font>
    <font>
      <b/>
      <sz val="12"/>
      <color theme="0"/>
      <name val="Segoe UI"/>
      <family val="2"/>
      <charset val="238"/>
    </font>
    <font>
      <b/>
      <sz val="10"/>
      <color indexed="10"/>
      <name val="Segoe UI"/>
      <family val="2"/>
      <charset val="238"/>
    </font>
    <font>
      <sz val="12"/>
      <color indexed="8"/>
      <name val="Segoe UI"/>
      <family val="2"/>
      <charset val="238"/>
    </font>
    <font>
      <b/>
      <sz val="10"/>
      <color indexed="8"/>
      <name val="Segoe UI"/>
      <family val="2"/>
      <charset val="238"/>
    </font>
    <font>
      <b/>
      <sz val="14"/>
      <color rgb="FF43B033"/>
      <name val="Segoe UI"/>
      <family val="2"/>
      <charset val="238"/>
    </font>
    <font>
      <b/>
      <sz val="12"/>
      <color rgb="FF43B033"/>
      <name val="Segoe UI"/>
      <family val="2"/>
      <charset val="238"/>
    </font>
    <font>
      <sz val="10"/>
      <name val="Arial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indexed="10"/>
      <name val="Segoe U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00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164" fontId="4" fillId="0" borderId="0" applyFont="0" applyFill="0" applyBorder="0" applyAlignment="0" applyProtection="0"/>
    <xf numFmtId="165" fontId="15" fillId="0" borderId="0">
      <protection locked="0"/>
    </xf>
    <xf numFmtId="166" fontId="15" fillId="0" borderId="0">
      <protection locked="0"/>
    </xf>
    <xf numFmtId="0" fontId="15" fillId="0" borderId="0">
      <protection locked="0"/>
    </xf>
    <xf numFmtId="0" fontId="17" fillId="4" borderId="0" applyNumberFormat="0" applyBorder="0" applyAlignment="0" applyProtection="0"/>
    <xf numFmtId="0" fontId="3" fillId="0" borderId="0"/>
    <xf numFmtId="0" fontId="16" fillId="0" borderId="0" applyNumberFormat="0" applyFill="0" applyBorder="0" applyAlignment="0" applyProtection="0"/>
    <xf numFmtId="167" fontId="15" fillId="0" borderId="0">
      <protection locked="0"/>
    </xf>
    <xf numFmtId="0" fontId="17" fillId="4" borderId="0" applyNumberFormat="0" applyBorder="0" applyAlignment="0" applyProtection="0"/>
    <xf numFmtId="0" fontId="18" fillId="0" borderId="0" applyNumberFormat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168" fontId="21" fillId="0" borderId="0">
      <protection locked="0"/>
    </xf>
    <xf numFmtId="168" fontId="21" fillId="0" borderId="0">
      <protection locked="0"/>
    </xf>
    <xf numFmtId="0" fontId="22" fillId="7" borderId="1" applyNumberFormat="0" applyAlignment="0" applyProtection="0"/>
    <xf numFmtId="0" fontId="25" fillId="20" borderId="5" applyNumberFormat="0" applyAlignment="0" applyProtection="0"/>
    <xf numFmtId="39" fontId="2" fillId="0" borderId="6">
      <alignment horizontal="right" vertical="top" wrapText="1"/>
    </xf>
    <xf numFmtId="0" fontId="23" fillId="0" borderId="7" applyNumberFormat="0" applyFill="0" applyAlignment="0" applyProtection="0"/>
    <xf numFmtId="0" fontId="32" fillId="0" borderId="8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0" fontId="7" fillId="0" borderId="0">
      <alignment vertical="top" wrapText="1"/>
    </xf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4" fillId="0" borderId="0"/>
    <xf numFmtId="0" fontId="3" fillId="0" borderId="0" applyFont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3" fillId="0" borderId="0"/>
    <xf numFmtId="0" fontId="2" fillId="0" borderId="0"/>
    <xf numFmtId="0" fontId="5" fillId="0" borderId="0"/>
    <xf numFmtId="0" fontId="7" fillId="0" borderId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34" fillId="0" borderId="0">
      <alignment horizontal="left" vertical="top" wrapText="1" readingOrder="1"/>
    </xf>
    <xf numFmtId="0" fontId="3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0" fontId="3" fillId="0" borderId="0"/>
    <xf numFmtId="0" fontId="2" fillId="0" borderId="0"/>
    <xf numFmtId="0" fontId="3" fillId="23" borderId="9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23" borderId="9" applyNumberFormat="0" applyFont="0" applyAlignment="0" applyProtection="0"/>
    <xf numFmtId="0" fontId="28" fillId="0" borderId="0" applyNumberFormat="0" applyFill="0" applyBorder="0" applyAlignment="0" applyProtection="0"/>
    <xf numFmtId="0" fontId="25" fillId="20" borderId="5" applyNumberFormat="0" applyAlignment="0" applyProtection="0"/>
    <xf numFmtId="0" fontId="16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3" fillId="0" borderId="7" applyNumberFormat="0" applyFill="0" applyAlignment="0" applyProtection="0"/>
    <xf numFmtId="0" fontId="14" fillId="21" borderId="2" applyNumberFormat="0" applyAlignment="0" applyProtection="0"/>
    <xf numFmtId="0" fontId="13" fillId="20" borderId="1" applyNumberFormat="0" applyAlignment="0" applyProtection="0"/>
    <xf numFmtId="0" fontId="12" fillId="3" borderId="0" applyNumberFormat="0" applyBorder="0" applyAlignment="0" applyProtection="0"/>
    <xf numFmtId="0" fontId="7" fillId="0" borderId="0"/>
    <xf numFmtId="0" fontId="7" fillId="0" borderId="0"/>
    <xf numFmtId="0" fontId="2" fillId="0" borderId="10">
      <alignment horizontal="left" vertical="top" wrapText="1"/>
    </xf>
    <xf numFmtId="0" fontId="2" fillId="0" borderId="10">
      <alignment horizontal="left" vertical="top" wrapText="1"/>
    </xf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30" fillId="0" borderId="12" applyNumberFormat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2" fillId="7" borderId="1" applyNumberForma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49" fontId="29" fillId="0" borderId="0">
      <alignment vertical="top"/>
      <protection locked="0"/>
    </xf>
    <xf numFmtId="0" fontId="37" fillId="0" borderId="0"/>
    <xf numFmtId="0" fontId="4" fillId="0" borderId="0"/>
    <xf numFmtId="0" fontId="4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9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56" fillId="0" borderId="0"/>
    <xf numFmtId="9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29" borderId="0" applyNumberFormat="0" applyBorder="0" applyAlignment="0" applyProtection="0"/>
    <xf numFmtId="0" fontId="11" fillId="17" borderId="0" applyNumberFormat="0" applyBorder="0" applyAlignment="0" applyProtection="0"/>
    <xf numFmtId="0" fontId="12" fillId="5" borderId="0" applyNumberFormat="0" applyBorder="0" applyAlignment="0" applyProtection="0"/>
    <xf numFmtId="0" fontId="57" fillId="30" borderId="1" applyNumberFormat="0" applyAlignment="0" applyProtection="0"/>
    <xf numFmtId="0" fontId="58" fillId="0" borderId="68" applyNumberFormat="0" applyFill="0" applyAlignment="0" applyProtection="0"/>
    <xf numFmtId="0" fontId="59" fillId="0" borderId="69" applyNumberFormat="0" applyFill="0" applyAlignment="0" applyProtection="0"/>
    <xf numFmtId="0" fontId="60" fillId="0" borderId="70" applyNumberFormat="0" applyFill="0" applyAlignment="0" applyProtection="0"/>
    <xf numFmtId="0" fontId="60" fillId="0" borderId="0" applyNumberFormat="0" applyFill="0" applyBorder="0" applyAlignment="0" applyProtection="0"/>
    <xf numFmtId="0" fontId="22" fillId="22" borderId="1" applyNumberFormat="0" applyAlignment="0" applyProtection="0"/>
    <xf numFmtId="0" fontId="28" fillId="0" borderId="71" applyNumberFormat="0" applyFill="0" applyAlignment="0" applyProtection="0"/>
    <xf numFmtId="0" fontId="61" fillId="22" borderId="0" applyNumberFormat="0" applyBorder="0" applyAlignment="0" applyProtection="0"/>
    <xf numFmtId="0" fontId="4" fillId="23" borderId="9" applyNumberFormat="0" applyFont="0" applyAlignment="0" applyProtection="0"/>
    <xf numFmtId="0" fontId="27" fillId="0" borderId="72" applyNumberFormat="0" applyFill="0" applyAlignment="0" applyProtection="0"/>
    <xf numFmtId="164" fontId="3" fillId="0" borderId="0" applyFont="0" applyFill="0" applyBorder="0" applyAlignment="0" applyProtection="0"/>
    <xf numFmtId="44" fontId="36" fillId="0" borderId="0" applyFont="0" applyFill="0" applyBorder="0" applyAlignment="0" applyProtection="0"/>
  </cellStyleXfs>
  <cellXfs count="223">
    <xf numFmtId="0" fontId="0" fillId="0" borderId="0" xfId="0"/>
    <xf numFmtId="49" fontId="6" fillId="0" borderId="14" xfId="0" applyNumberFormat="1" applyFont="1" applyBorder="1" applyAlignment="1">
      <alignment vertical="top" wrapText="1"/>
    </xf>
    <xf numFmtId="0" fontId="6" fillId="0" borderId="14" xfId="0" applyFont="1" applyBorder="1" applyAlignment="1"/>
    <xf numFmtId="0" fontId="9" fillId="0" borderId="14" xfId="0" applyFont="1" applyBorder="1" applyAlignment="1">
      <alignment vertical="top" wrapText="1"/>
    </xf>
    <xf numFmtId="0" fontId="6" fillId="0" borderId="0" xfId="0" applyFont="1" applyBorder="1"/>
    <xf numFmtId="0" fontId="6" fillId="0" borderId="14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6" xfId="0" applyFont="1" applyBorder="1"/>
    <xf numFmtId="0" fontId="6" fillId="0" borderId="14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 wrapText="1"/>
    </xf>
    <xf numFmtId="0" fontId="9" fillId="0" borderId="0" xfId="339" applyFont="1" applyAlignment="1">
      <alignment horizontal="center" vertical="top"/>
    </xf>
    <xf numFmtId="0" fontId="6" fillId="0" borderId="14" xfId="0" applyFont="1" applyBorder="1"/>
    <xf numFmtId="0" fontId="9" fillId="0" borderId="0" xfId="339" applyFont="1" applyFill="1" applyAlignment="1">
      <alignment horizontal="center" vertical="top"/>
    </xf>
    <xf numFmtId="0" fontId="9" fillId="0" borderId="15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6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6" fillId="0" borderId="15" xfId="0" applyFont="1" applyBorder="1" applyAlignment="1"/>
    <xf numFmtId="49" fontId="6" fillId="0" borderId="15" xfId="0" applyNumberFormat="1" applyFont="1" applyBorder="1" applyAlignment="1">
      <alignment vertical="top" wrapText="1"/>
    </xf>
    <xf numFmtId="0" fontId="41" fillId="0" borderId="13" xfId="338" applyFont="1" applyBorder="1" applyAlignment="1" applyProtection="1">
      <alignment horizontal="center" vertical="top"/>
    </xf>
    <xf numFmtId="0" fontId="41" fillId="0" borderId="13" xfId="338" applyFont="1" applyBorder="1" applyAlignment="1" applyProtection="1">
      <alignment horizontal="justify"/>
    </xf>
    <xf numFmtId="4" fontId="41" fillId="0" borderId="13" xfId="338" applyNumberFormat="1" applyFont="1" applyBorder="1" applyAlignment="1" applyProtection="1">
      <alignment horizontal="center"/>
    </xf>
    <xf numFmtId="0" fontId="41" fillId="0" borderId="0" xfId="338" applyFont="1" applyBorder="1" applyAlignment="1" applyProtection="1">
      <alignment horizontal="center" vertical="center"/>
    </xf>
    <xf numFmtId="0" fontId="41" fillId="0" borderId="0" xfId="338" applyFont="1" applyBorder="1" applyAlignment="1" applyProtection="1">
      <alignment horizontal="justify"/>
    </xf>
    <xf numFmtId="4" fontId="41" fillId="0" borderId="0" xfId="338" applyNumberFormat="1" applyFont="1" applyBorder="1" applyAlignment="1" applyProtection="1">
      <alignment horizontal="center"/>
    </xf>
    <xf numFmtId="49" fontId="40" fillId="25" borderId="51" xfId="0" applyNumberFormat="1" applyFont="1" applyFill="1" applyBorder="1" applyAlignment="1">
      <alignment horizontal="center" wrapText="1"/>
    </xf>
    <xf numFmtId="171" fontId="40" fillId="25" borderId="52" xfId="0" applyNumberFormat="1" applyFont="1" applyFill="1" applyBorder="1" applyAlignment="1">
      <alignment horizontal="center" vertical="top" wrapText="1"/>
    </xf>
    <xf numFmtId="0" fontId="45" fillId="26" borderId="17" xfId="0" applyNumberFormat="1" applyFont="1" applyFill="1" applyBorder="1" applyAlignment="1">
      <alignment vertical="top" wrapText="1"/>
    </xf>
    <xf numFmtId="171" fontId="46" fillId="26" borderId="50" xfId="0" applyNumberFormat="1" applyFont="1" applyFill="1" applyBorder="1" applyAlignment="1">
      <alignment horizontal="center" vertical="top" wrapText="1"/>
    </xf>
    <xf numFmtId="0" fontId="47" fillId="26" borderId="56" xfId="0" applyFont="1" applyFill="1" applyBorder="1" applyAlignment="1"/>
    <xf numFmtId="49" fontId="44" fillId="26" borderId="53" xfId="0" applyNumberFormat="1" applyFont="1" applyFill="1" applyBorder="1" applyAlignment="1">
      <alignment horizontal="center" wrapText="1"/>
    </xf>
    <xf numFmtId="0" fontId="45" fillId="26" borderId="59" xfId="0" applyNumberFormat="1" applyFont="1" applyFill="1" applyBorder="1" applyAlignment="1">
      <alignment vertical="top" wrapText="1"/>
    </xf>
    <xf numFmtId="171" fontId="46" fillId="26" borderId="60" xfId="0" applyNumberFormat="1" applyFont="1" applyFill="1" applyBorder="1" applyAlignment="1">
      <alignment horizontal="center" vertical="top" wrapText="1"/>
    </xf>
    <xf numFmtId="0" fontId="47" fillId="26" borderId="58" xfId="0" applyFont="1" applyFill="1" applyBorder="1" applyAlignment="1"/>
    <xf numFmtId="49" fontId="40" fillId="0" borderId="61" xfId="0" applyNumberFormat="1" applyFont="1" applyBorder="1" applyAlignment="1">
      <alignment vertical="top" wrapText="1"/>
    </xf>
    <xf numFmtId="0" fontId="40" fillId="0" borderId="15" xfId="0" applyNumberFormat="1" applyFont="1" applyBorder="1" applyAlignment="1">
      <alignment vertical="top" wrapText="1"/>
    </xf>
    <xf numFmtId="4" fontId="40" fillId="0" borderId="55" xfId="0" applyNumberFormat="1" applyFont="1" applyBorder="1" applyAlignment="1"/>
    <xf numFmtId="49" fontId="44" fillId="26" borderId="54" xfId="0" applyNumberFormat="1" applyFont="1" applyFill="1" applyBorder="1" applyAlignment="1">
      <alignment horizontal="center" wrapText="1"/>
    </xf>
    <xf numFmtId="0" fontId="45" fillId="26" borderId="20" xfId="0" applyNumberFormat="1" applyFont="1" applyFill="1" applyBorder="1" applyAlignment="1">
      <alignment vertical="top" wrapText="1"/>
    </xf>
    <xf numFmtId="0" fontId="47" fillId="26" borderId="57" xfId="0" applyFont="1" applyFill="1" applyBorder="1" applyAlignment="1"/>
    <xf numFmtId="0" fontId="40" fillId="0" borderId="0" xfId="351" applyFont="1" applyBorder="1" applyAlignment="1" applyProtection="1">
      <alignment horizontal="center" wrapText="1"/>
    </xf>
    <xf numFmtId="171" fontId="48" fillId="0" borderId="27" xfId="351" applyNumberFormat="1" applyFont="1" applyFill="1" applyBorder="1" applyAlignment="1" applyProtection="1">
      <alignment horizontal="center" vertical="center"/>
    </xf>
    <xf numFmtId="171" fontId="49" fillId="0" borderId="27" xfId="351" applyNumberFormat="1" applyFont="1" applyFill="1" applyBorder="1" applyAlignment="1" applyProtection="1">
      <alignment horizontal="center" vertical="center"/>
    </xf>
    <xf numFmtId="0" fontId="40" fillId="0" borderId="67" xfId="0" applyNumberFormat="1" applyFont="1" applyBorder="1" applyAlignment="1">
      <alignment vertical="top" wrapText="1"/>
    </xf>
    <xf numFmtId="0" fontId="47" fillId="0" borderId="0" xfId="0" applyFont="1" applyBorder="1" applyAlignment="1">
      <alignment vertical="top"/>
    </xf>
    <xf numFmtId="49" fontId="41" fillId="0" borderId="15" xfId="350" applyNumberFormat="1" applyFont="1" applyFill="1" applyBorder="1" applyAlignment="1" applyProtection="1">
      <alignment horizontal="left" vertical="top"/>
    </xf>
    <xf numFmtId="4" fontId="40" fillId="0" borderId="15" xfId="279" applyNumberFormat="1" applyFont="1" applyFill="1" applyBorder="1" applyAlignment="1">
      <alignment vertical="top"/>
    </xf>
    <xf numFmtId="171" fontId="40" fillId="0" borderId="15" xfId="279" applyNumberFormat="1" applyFont="1" applyFill="1" applyBorder="1" applyAlignment="1">
      <alignment vertical="top"/>
    </xf>
    <xf numFmtId="171" fontId="41" fillId="0" borderId="15" xfId="0" applyNumberFormat="1" applyFont="1" applyBorder="1" applyAlignment="1">
      <alignment vertical="top"/>
    </xf>
    <xf numFmtId="0" fontId="41" fillId="0" borderId="0" xfId="339" applyFont="1" applyFill="1" applyAlignment="1">
      <alignment horizontal="center" vertical="top"/>
    </xf>
    <xf numFmtId="49" fontId="42" fillId="0" borderId="21" xfId="0" applyNumberFormat="1" applyFont="1" applyFill="1" applyBorder="1" applyAlignment="1">
      <alignment horizontal="left" vertical="top" wrapText="1"/>
    </xf>
    <xf numFmtId="0" fontId="40" fillId="0" borderId="21" xfId="183" applyNumberFormat="1" applyFont="1" applyFill="1" applyBorder="1" applyAlignment="1">
      <alignment horizontal="left" vertical="top" wrapText="1"/>
    </xf>
    <xf numFmtId="4" fontId="42" fillId="0" borderId="21" xfId="183" applyNumberFormat="1" applyFont="1" applyFill="1" applyBorder="1" applyAlignment="1">
      <alignment horizontal="right" vertical="top" wrapText="1"/>
    </xf>
    <xf numFmtId="171" fontId="42" fillId="0" borderId="21" xfId="183" applyNumberFormat="1" applyFont="1" applyFill="1" applyBorder="1" applyAlignment="1">
      <alignment horizontal="right" vertical="top" wrapText="1"/>
    </xf>
    <xf numFmtId="0" fontId="41" fillId="0" borderId="0" xfId="339" applyFont="1" applyAlignment="1">
      <alignment vertical="top"/>
    </xf>
    <xf numFmtId="0" fontId="42" fillId="24" borderId="0" xfId="351" applyNumberFormat="1" applyFont="1" applyFill="1" applyBorder="1" applyAlignment="1" applyProtection="1">
      <alignment horizontal="center" vertical="top" wrapText="1"/>
      <protection locked="0"/>
    </xf>
    <xf numFmtId="0" fontId="42" fillId="24" borderId="0" xfId="372" applyFont="1" applyFill="1" applyBorder="1" applyAlignment="1" applyProtection="1">
      <alignment horizontal="center" vertical="top" wrapText="1"/>
      <protection locked="0"/>
    </xf>
    <xf numFmtId="0" fontId="42" fillId="24" borderId="0" xfId="372" applyFont="1" applyFill="1" applyBorder="1" applyAlignment="1" applyProtection="1">
      <alignment horizontal="center" vertical="top"/>
      <protection locked="0"/>
    </xf>
    <xf numFmtId="4" fontId="42" fillId="24" borderId="0" xfId="372" applyNumberFormat="1" applyFont="1" applyFill="1" applyBorder="1" applyAlignment="1" applyProtection="1">
      <alignment horizontal="center" vertical="top" wrapText="1"/>
      <protection locked="0"/>
    </xf>
    <xf numFmtId="171" fontId="42" fillId="24" borderId="0" xfId="372" applyNumberFormat="1" applyFont="1" applyFill="1" applyBorder="1" applyAlignment="1" applyProtection="1">
      <alignment horizontal="center" vertical="top" wrapText="1"/>
      <protection locked="0"/>
    </xf>
    <xf numFmtId="0" fontId="41" fillId="0" borderId="0" xfId="339" applyFont="1" applyAlignment="1">
      <alignment horizontal="center" vertical="top"/>
    </xf>
    <xf numFmtId="49" fontId="51" fillId="0" borderId="0" xfId="0" applyNumberFormat="1" applyFont="1" applyBorder="1" applyAlignment="1">
      <alignment horizontal="left" vertical="top" wrapText="1"/>
    </xf>
    <xf numFmtId="0" fontId="51" fillId="0" borderId="0" xfId="0" applyNumberFormat="1" applyFont="1" applyBorder="1" applyAlignment="1">
      <alignment vertical="top" wrapText="1"/>
    </xf>
    <xf numFmtId="4" fontId="47" fillId="0" borderId="0" xfId="0" applyNumberFormat="1" applyFont="1" applyBorder="1" applyAlignment="1">
      <alignment horizontal="right" vertical="top" wrapText="1"/>
    </xf>
    <xf numFmtId="4" fontId="41" fillId="0" borderId="0" xfId="0" applyNumberFormat="1" applyFont="1" applyBorder="1" applyAlignment="1">
      <alignment horizontal="right" vertical="top" wrapText="1"/>
    </xf>
    <xf numFmtId="171" fontId="41" fillId="0" borderId="0" xfId="279" applyNumberFormat="1" applyFont="1" applyBorder="1" applyAlignment="1">
      <alignment horizontal="right" vertical="top" shrinkToFit="1"/>
    </xf>
    <xf numFmtId="171" fontId="47" fillId="0" borderId="0" xfId="0" applyNumberFormat="1" applyFont="1" applyBorder="1" applyAlignment="1">
      <alignment horizontal="right" vertical="top" shrinkToFit="1"/>
    </xf>
    <xf numFmtId="49" fontId="51" fillId="0" borderId="37" xfId="0" applyNumberFormat="1" applyFont="1" applyBorder="1" applyAlignment="1">
      <alignment horizontal="left" vertical="top" wrapText="1"/>
    </xf>
    <xf numFmtId="0" fontId="51" fillId="0" borderId="20" xfId="0" applyNumberFormat="1" applyFont="1" applyBorder="1" applyAlignment="1">
      <alignment vertical="top" wrapText="1"/>
    </xf>
    <xf numFmtId="4" fontId="47" fillId="0" borderId="23" xfId="0" applyNumberFormat="1" applyFont="1" applyBorder="1" applyAlignment="1">
      <alignment horizontal="right" vertical="top" wrapText="1"/>
    </xf>
    <xf numFmtId="4" fontId="41" fillId="0" borderId="20" xfId="0" applyNumberFormat="1" applyFont="1" applyBorder="1" applyAlignment="1">
      <alignment horizontal="right" vertical="top" wrapText="1"/>
    </xf>
    <xf numFmtId="171" fontId="41" fillId="0" borderId="23" xfId="279" applyNumberFormat="1" applyFont="1" applyBorder="1" applyAlignment="1">
      <alignment horizontal="right" vertical="top" shrinkToFit="1"/>
    </xf>
    <xf numFmtId="171" fontId="47" fillId="0" borderId="38" xfId="0" applyNumberFormat="1" applyFont="1" applyBorder="1" applyAlignment="1">
      <alignment horizontal="right" vertical="top" shrinkToFit="1"/>
    </xf>
    <xf numFmtId="0" fontId="47" fillId="0" borderId="15" xfId="0" applyFont="1" applyBorder="1" applyAlignment="1">
      <alignment vertical="top"/>
    </xf>
    <xf numFmtId="0" fontId="40" fillId="0" borderId="17" xfId="0" applyNumberFormat="1" applyFont="1" applyBorder="1" applyAlignment="1">
      <alignment vertical="top" wrapText="1"/>
    </xf>
    <xf numFmtId="0" fontId="41" fillId="0" borderId="18" xfId="0" applyFont="1" applyFill="1" applyBorder="1" applyAlignment="1">
      <alignment horizontal="right" vertical="top"/>
    </xf>
    <xf numFmtId="4" fontId="41" fillId="0" borderId="17" xfId="0" applyNumberFormat="1" applyFont="1" applyFill="1" applyBorder="1" applyAlignment="1">
      <alignment horizontal="right" vertical="top"/>
    </xf>
    <xf numFmtId="171" fontId="41" fillId="0" borderId="18" xfId="0" applyNumberFormat="1" applyFont="1" applyFill="1" applyBorder="1" applyAlignment="1">
      <alignment horizontal="right" vertical="top" shrinkToFit="1"/>
    </xf>
    <xf numFmtId="171" fontId="41" fillId="0" borderId="35" xfId="0" applyNumberFormat="1" applyFont="1" applyBorder="1" applyAlignment="1">
      <alignment horizontal="right" vertical="top" shrinkToFit="1"/>
    </xf>
    <xf numFmtId="0" fontId="47" fillId="0" borderId="14" xfId="0" applyFont="1" applyBorder="1" applyAlignment="1">
      <alignment vertical="top"/>
    </xf>
    <xf numFmtId="4" fontId="40" fillId="0" borderId="18" xfId="0" applyNumberFormat="1" applyFont="1" applyBorder="1" applyAlignment="1">
      <alignment horizontal="right" vertical="top" wrapText="1"/>
    </xf>
    <xf numFmtId="4" fontId="40" fillId="0" borderId="17" xfId="0" applyNumberFormat="1" applyFont="1" applyBorder="1" applyAlignment="1">
      <alignment horizontal="right" vertical="top" wrapText="1"/>
    </xf>
    <xf numFmtId="171" fontId="40" fillId="0" borderId="35" xfId="0" applyNumberFormat="1" applyFont="1" applyBorder="1" applyAlignment="1">
      <alignment horizontal="right" vertical="top" shrinkToFit="1"/>
    </xf>
    <xf numFmtId="0" fontId="41" fillId="0" borderId="17" xfId="0" applyNumberFormat="1" applyFont="1" applyFill="1" applyBorder="1" applyAlignment="1">
      <alignment horizontal="left" vertical="top" wrapText="1"/>
    </xf>
    <xf numFmtId="0" fontId="41" fillId="0" borderId="18" xfId="0" applyNumberFormat="1" applyFont="1" applyFill="1" applyBorder="1" applyAlignment="1">
      <alignment horizontal="left" vertical="top" wrapText="1"/>
    </xf>
    <xf numFmtId="4" fontId="41" fillId="0" borderId="24" xfId="0" applyNumberFormat="1" applyFont="1" applyFill="1" applyBorder="1" applyAlignment="1">
      <alignment vertical="top" wrapText="1"/>
    </xf>
    <xf numFmtId="49" fontId="41" fillId="0" borderId="39" xfId="0" applyNumberFormat="1" applyFont="1" applyBorder="1" applyAlignment="1">
      <alignment horizontal="left" vertical="top" wrapText="1"/>
    </xf>
    <xf numFmtId="0" fontId="41" fillId="0" borderId="24" xfId="0" applyNumberFormat="1" applyFont="1" applyBorder="1" applyAlignment="1">
      <alignment horizontal="left" vertical="top" wrapText="1"/>
    </xf>
    <xf numFmtId="0" fontId="41" fillId="0" borderId="25" xfId="0" applyNumberFormat="1" applyFont="1" applyBorder="1" applyAlignment="1">
      <alignment horizontal="left" vertical="top" wrapText="1"/>
    </xf>
    <xf numFmtId="171" fontId="41" fillId="0" borderId="36" xfId="0" applyNumberFormat="1" applyFont="1" applyBorder="1" applyAlignment="1">
      <alignment horizontal="right" vertical="top" shrinkToFit="1"/>
    </xf>
    <xf numFmtId="4" fontId="41" fillId="0" borderId="17" xfId="0" applyNumberFormat="1" applyFont="1" applyBorder="1" applyAlignment="1">
      <alignment horizontal="right" vertical="top" wrapText="1"/>
    </xf>
    <xf numFmtId="0" fontId="41" fillId="0" borderId="17" xfId="0" applyNumberFormat="1" applyFont="1" applyBorder="1" applyAlignment="1">
      <alignment vertical="top" wrapText="1"/>
    </xf>
    <xf numFmtId="0" fontId="41" fillId="0" borderId="0" xfId="339" applyFont="1" applyFill="1" applyAlignment="1">
      <alignment vertical="top"/>
    </xf>
    <xf numFmtId="4" fontId="41" fillId="0" borderId="0" xfId="339" applyNumberFormat="1" applyFont="1" applyFill="1" applyAlignment="1">
      <alignment horizontal="center" vertical="top"/>
    </xf>
    <xf numFmtId="0" fontId="52" fillId="0" borderId="14" xfId="0" applyFont="1" applyBorder="1" applyAlignment="1">
      <alignment vertical="top"/>
    </xf>
    <xf numFmtId="0" fontId="47" fillId="0" borderId="14" xfId="0" applyFont="1" applyFill="1" applyBorder="1" applyAlignment="1">
      <alignment vertical="top"/>
    </xf>
    <xf numFmtId="4" fontId="47" fillId="0" borderId="14" xfId="0" applyNumberFormat="1" applyFont="1" applyBorder="1" applyAlignment="1">
      <alignment horizontal="right" vertical="top" wrapText="1"/>
    </xf>
    <xf numFmtId="4" fontId="41" fillId="0" borderId="14" xfId="0" applyNumberFormat="1" applyFont="1" applyBorder="1" applyAlignment="1">
      <alignment horizontal="right" vertical="top" wrapText="1"/>
    </xf>
    <xf numFmtId="171" fontId="41" fillId="0" borderId="14" xfId="279" applyNumberFormat="1" applyFont="1" applyBorder="1" applyAlignment="1">
      <alignment horizontal="right" vertical="top" wrapText="1"/>
    </xf>
    <xf numFmtId="49" fontId="47" fillId="0" borderId="14" xfId="0" applyNumberFormat="1" applyFont="1" applyBorder="1" applyAlignment="1">
      <alignment vertical="top" wrapText="1"/>
    </xf>
    <xf numFmtId="0" fontId="41" fillId="0" borderId="14" xfId="0" applyNumberFormat="1" applyFont="1" applyBorder="1" applyAlignment="1">
      <alignment vertical="top" wrapText="1"/>
    </xf>
    <xf numFmtId="171" fontId="47" fillId="0" borderId="14" xfId="0" applyNumberFormat="1" applyFont="1" applyBorder="1" applyAlignment="1">
      <alignment horizontal="right" vertical="top"/>
    </xf>
    <xf numFmtId="0" fontId="38" fillId="0" borderId="63" xfId="0" applyFont="1" applyBorder="1"/>
    <xf numFmtId="0" fontId="39" fillId="27" borderId="63" xfId="0" applyFont="1" applyFill="1" applyBorder="1" applyAlignment="1">
      <alignment wrapText="1"/>
    </xf>
    <xf numFmtId="0" fontId="39" fillId="27" borderId="63" xfId="0" applyFont="1" applyFill="1" applyBorder="1" applyAlignment="1"/>
    <xf numFmtId="0" fontId="39" fillId="27" borderId="63" xfId="0" applyFont="1" applyFill="1" applyBorder="1" applyAlignment="1">
      <alignment horizontal="left"/>
    </xf>
    <xf numFmtId="14" fontId="39" fillId="27" borderId="63" xfId="0" applyNumberFormat="1" applyFont="1" applyFill="1" applyBorder="1" applyAlignment="1">
      <alignment horizontal="left"/>
    </xf>
    <xf numFmtId="9" fontId="41" fillId="0" borderId="18" xfId="978" applyFont="1" applyBorder="1" applyAlignment="1">
      <alignment horizontal="right" vertical="top" wrapText="1"/>
    </xf>
    <xf numFmtId="4" fontId="41" fillId="0" borderId="18" xfId="0" applyNumberFormat="1" applyFont="1" applyBorder="1" applyAlignment="1">
      <alignment horizontal="right" vertical="top" wrapText="1"/>
    </xf>
    <xf numFmtId="4" fontId="40" fillId="0" borderId="80" xfId="0" applyNumberFormat="1" applyFont="1" applyBorder="1" applyAlignment="1"/>
    <xf numFmtId="0" fontId="40" fillId="0" borderId="79" xfId="0" applyNumberFormat="1" applyFont="1" applyBorder="1" applyAlignment="1">
      <alignment vertical="top" wrapText="1"/>
    </xf>
    <xf numFmtId="49" fontId="40" fillId="0" borderId="78" xfId="0" applyNumberFormat="1" applyFont="1" applyBorder="1" applyAlignment="1">
      <alignment vertical="top" wrapText="1"/>
    </xf>
    <xf numFmtId="171" fontId="53" fillId="0" borderId="77" xfId="0" applyNumberFormat="1" applyFont="1" applyBorder="1" applyAlignment="1">
      <alignment horizontal="right" vertical="top"/>
    </xf>
    <xf numFmtId="4" fontId="40" fillId="0" borderId="67" xfId="0" applyNumberFormat="1" applyFont="1" applyBorder="1" applyAlignment="1">
      <alignment horizontal="right" vertical="top" wrapText="1"/>
    </xf>
    <xf numFmtId="4" fontId="53" fillId="0" borderId="67" xfId="0" applyNumberFormat="1" applyFont="1" applyBorder="1" applyAlignment="1">
      <alignment horizontal="right" vertical="top" wrapText="1"/>
    </xf>
    <xf numFmtId="49" fontId="53" fillId="0" borderId="76" xfId="0" applyNumberFormat="1" applyFont="1" applyBorder="1" applyAlignment="1">
      <alignment vertical="top" wrapText="1"/>
    </xf>
    <xf numFmtId="171" fontId="53" fillId="0" borderId="75" xfId="0" applyNumberFormat="1" applyFont="1" applyBorder="1" applyAlignment="1">
      <alignment horizontal="right" vertical="top"/>
    </xf>
    <xf numFmtId="171" fontId="40" fillId="0" borderId="74" xfId="279" applyNumberFormat="1" applyFont="1" applyBorder="1" applyAlignment="1">
      <alignment horizontal="right" vertical="top" wrapText="1"/>
    </xf>
    <xf numFmtId="4" fontId="40" fillId="0" borderId="74" xfId="0" applyNumberFormat="1" applyFont="1" applyBorder="1" applyAlignment="1">
      <alignment horizontal="right" vertical="top" wrapText="1"/>
    </xf>
    <xf numFmtId="4" fontId="53" fillId="0" borderId="74" xfId="0" applyNumberFormat="1" applyFont="1" applyBorder="1" applyAlignment="1">
      <alignment horizontal="right" vertical="top" wrapText="1"/>
    </xf>
    <xf numFmtId="0" fontId="40" fillId="0" borderId="74" xfId="0" applyNumberFormat="1" applyFont="1" applyBorder="1" applyAlignment="1">
      <alignment vertical="top" wrapText="1"/>
    </xf>
    <xf numFmtId="49" fontId="53" fillId="0" borderId="73" xfId="0" applyNumberFormat="1" applyFont="1" applyBorder="1" applyAlignment="1">
      <alignment vertical="top" wrapText="1"/>
    </xf>
    <xf numFmtId="0" fontId="45" fillId="26" borderId="59" xfId="0" applyNumberFormat="1" applyFont="1" applyFill="1" applyBorder="1" applyAlignment="1">
      <alignment vertical="top" wrapText="1"/>
    </xf>
    <xf numFmtId="171" fontId="46" fillId="26" borderId="60" xfId="0" applyNumberFormat="1" applyFont="1" applyFill="1" applyBorder="1" applyAlignment="1">
      <alignment horizontal="center" vertical="top" wrapText="1"/>
    </xf>
    <xf numFmtId="0" fontId="47" fillId="26" borderId="58" xfId="0" applyFont="1" applyFill="1" applyBorder="1" applyAlignment="1"/>
    <xf numFmtId="49" fontId="44" fillId="26" borderId="62" xfId="0" applyNumberFormat="1" applyFont="1" applyFill="1" applyBorder="1" applyAlignment="1">
      <alignment horizontal="center" wrapText="1"/>
    </xf>
    <xf numFmtId="0" fontId="47" fillId="0" borderId="0" xfId="0" applyFont="1" applyBorder="1" applyAlignment="1">
      <alignment vertical="top"/>
    </xf>
    <xf numFmtId="0" fontId="41" fillId="0" borderId="0" xfId="339" applyFont="1" applyFill="1" applyAlignment="1">
      <alignment horizontal="center" vertical="top"/>
    </xf>
    <xf numFmtId="0" fontId="41" fillId="0" borderId="0" xfId="339" applyFont="1" applyAlignment="1">
      <alignment vertical="top"/>
    </xf>
    <xf numFmtId="49" fontId="51" fillId="0" borderId="0" xfId="0" applyNumberFormat="1" applyFont="1" applyBorder="1" applyAlignment="1">
      <alignment horizontal="left" vertical="top" wrapText="1"/>
    </xf>
    <xf numFmtId="0" fontId="51" fillId="0" borderId="0" xfId="0" applyNumberFormat="1" applyFont="1" applyBorder="1" applyAlignment="1">
      <alignment vertical="top" wrapText="1"/>
    </xf>
    <xf numFmtId="4" fontId="47" fillId="0" borderId="0" xfId="0" applyNumberFormat="1" applyFont="1" applyBorder="1" applyAlignment="1">
      <alignment horizontal="right" vertical="top" wrapText="1"/>
    </xf>
    <xf numFmtId="4" fontId="41" fillId="0" borderId="0" xfId="0" applyNumberFormat="1" applyFont="1" applyBorder="1" applyAlignment="1">
      <alignment horizontal="right" vertical="top" wrapText="1"/>
    </xf>
    <xf numFmtId="171" fontId="41" fillId="0" borderId="0" xfId="279" applyNumberFormat="1" applyFont="1" applyBorder="1" applyAlignment="1">
      <alignment horizontal="right" vertical="top" shrinkToFit="1"/>
    </xf>
    <xf numFmtId="171" fontId="47" fillId="0" borderId="0" xfId="0" applyNumberFormat="1" applyFont="1" applyBorder="1" applyAlignment="1">
      <alignment horizontal="right" vertical="top" shrinkToFit="1"/>
    </xf>
    <xf numFmtId="4" fontId="52" fillId="26" borderId="19" xfId="0" applyNumberFormat="1" applyFont="1" applyFill="1" applyBorder="1" applyAlignment="1">
      <alignment horizontal="right" vertical="top" wrapText="1"/>
    </xf>
    <xf numFmtId="4" fontId="48" fillId="26" borderId="19" xfId="0" applyNumberFormat="1" applyFont="1" applyFill="1" applyBorder="1" applyAlignment="1">
      <alignment horizontal="right" vertical="top" wrapText="1"/>
    </xf>
    <xf numFmtId="171" fontId="48" fillId="26" borderId="19" xfId="279" applyNumberFormat="1" applyFont="1" applyFill="1" applyBorder="1" applyAlignment="1">
      <alignment horizontal="right" vertical="top" shrinkToFit="1"/>
    </xf>
    <xf numFmtId="171" fontId="52" fillId="26" borderId="40" xfId="0" applyNumberFormat="1" applyFont="1" applyFill="1" applyBorder="1" applyAlignment="1">
      <alignment horizontal="right" vertical="top" shrinkToFit="1"/>
    </xf>
    <xf numFmtId="49" fontId="40" fillId="0" borderId="34" xfId="0" applyNumberFormat="1" applyFont="1" applyBorder="1" applyAlignment="1">
      <alignment horizontal="left" vertical="top" wrapText="1"/>
    </xf>
    <xf numFmtId="0" fontId="40" fillId="0" borderId="17" xfId="0" applyNumberFormat="1" applyFont="1" applyBorder="1" applyAlignment="1">
      <alignment vertical="top" wrapText="1"/>
    </xf>
    <xf numFmtId="171" fontId="41" fillId="0" borderId="35" xfId="0" applyNumberFormat="1" applyFont="1" applyBorder="1" applyAlignment="1">
      <alignment horizontal="right" vertical="top" shrinkToFit="1"/>
    </xf>
    <xf numFmtId="4" fontId="40" fillId="0" borderId="18" xfId="0" applyNumberFormat="1" applyFont="1" applyBorder="1" applyAlignment="1">
      <alignment horizontal="right" vertical="top" wrapText="1"/>
    </xf>
    <xf numFmtId="171" fontId="40" fillId="0" borderId="18" xfId="279" applyNumberFormat="1" applyFont="1" applyBorder="1" applyAlignment="1">
      <alignment horizontal="right" vertical="top" shrinkToFit="1"/>
    </xf>
    <xf numFmtId="171" fontId="40" fillId="0" borderId="35" xfId="0" applyNumberFormat="1" applyFont="1" applyBorder="1" applyAlignment="1">
      <alignment horizontal="right" vertical="top" shrinkToFit="1"/>
    </xf>
    <xf numFmtId="49" fontId="41" fillId="0" borderId="34" xfId="0" applyNumberFormat="1" applyFont="1" applyBorder="1" applyAlignment="1">
      <alignment horizontal="left" vertical="top" wrapText="1"/>
    </xf>
    <xf numFmtId="4" fontId="41" fillId="0" borderId="24" xfId="0" applyNumberFormat="1" applyFont="1" applyFill="1" applyBorder="1" applyAlignment="1">
      <alignment vertical="top" wrapText="1"/>
    </xf>
    <xf numFmtId="171" fontId="41" fillId="0" borderId="25" xfId="279" applyNumberFormat="1" applyFont="1" applyBorder="1" applyAlignment="1">
      <alignment vertical="top" shrinkToFit="1"/>
    </xf>
    <xf numFmtId="171" fontId="41" fillId="0" borderId="36" xfId="0" applyNumberFormat="1" applyFont="1" applyBorder="1" applyAlignment="1">
      <alignment horizontal="right" vertical="top" shrinkToFit="1"/>
    </xf>
    <xf numFmtId="0" fontId="41" fillId="0" borderId="24" xfId="0" applyNumberFormat="1" applyFont="1" applyFill="1" applyBorder="1" applyAlignment="1">
      <alignment horizontal="left" vertical="top" wrapText="1"/>
    </xf>
    <xf numFmtId="0" fontId="41" fillId="0" borderId="25" xfId="0" applyNumberFormat="1" applyFont="1" applyFill="1" applyBorder="1" applyAlignment="1">
      <alignment horizontal="left" vertical="top" wrapText="1"/>
    </xf>
    <xf numFmtId="49" fontId="55" fillId="26" borderId="26" xfId="0" applyNumberFormat="1" applyFont="1" applyFill="1" applyBorder="1" applyAlignment="1">
      <alignment horizontal="left" vertical="top" wrapText="1"/>
    </xf>
    <xf numFmtId="0" fontId="55" fillId="26" borderId="19" xfId="0" applyNumberFormat="1" applyFont="1" applyFill="1" applyBorder="1" applyAlignment="1">
      <alignment vertical="top" wrapText="1"/>
    </xf>
    <xf numFmtId="9" fontId="41" fillId="0" borderId="25" xfId="0" applyNumberFormat="1" applyFont="1" applyFill="1" applyBorder="1" applyAlignment="1">
      <alignment horizontal="left" vertical="top" wrapText="1"/>
    </xf>
    <xf numFmtId="0" fontId="45" fillId="26" borderId="81" xfId="0" applyNumberFormat="1" applyFont="1" applyFill="1" applyBorder="1" applyAlignment="1">
      <alignment vertical="top" wrapText="1"/>
    </xf>
    <xf numFmtId="0" fontId="47" fillId="26" borderId="82" xfId="0" applyFont="1" applyFill="1" applyBorder="1" applyAlignment="1"/>
    <xf numFmtId="9" fontId="41" fillId="0" borderId="25" xfId="0" applyNumberFormat="1" applyFont="1" applyBorder="1" applyAlignment="1">
      <alignment horizontal="left" vertical="top" wrapText="1"/>
    </xf>
    <xf numFmtId="9" fontId="41" fillId="0" borderId="18" xfId="978" applyFont="1" applyFill="1" applyBorder="1" applyAlignment="1">
      <alignment horizontal="right" vertical="top"/>
    </xf>
    <xf numFmtId="4" fontId="40" fillId="0" borderId="0" xfId="0" applyNumberFormat="1" applyFont="1" applyBorder="1" applyAlignment="1">
      <alignment vertical="top" wrapText="1"/>
    </xf>
    <xf numFmtId="4" fontId="62" fillId="0" borderId="0" xfId="0" applyNumberFormat="1" applyFont="1" applyBorder="1" applyAlignment="1">
      <alignment vertical="top" wrapText="1"/>
    </xf>
    <xf numFmtId="4" fontId="41" fillId="0" borderId="0" xfId="0" applyNumberFormat="1" applyFont="1" applyBorder="1" applyAlignment="1">
      <alignment horizontal="justify" vertical="center"/>
    </xf>
    <xf numFmtId="0" fontId="40" fillId="0" borderId="26" xfId="351" applyFont="1" applyFill="1" applyBorder="1" applyAlignment="1" applyProtection="1">
      <alignment horizontal="center" vertical="center"/>
    </xf>
    <xf numFmtId="0" fontId="40" fillId="0" borderId="19" xfId="351" applyFont="1" applyFill="1" applyBorder="1" applyAlignment="1" applyProtection="1">
      <alignment horizontal="center" vertical="center"/>
    </xf>
    <xf numFmtId="0" fontId="40" fillId="0" borderId="40" xfId="351" applyFont="1" applyFill="1" applyBorder="1" applyAlignment="1" applyProtection="1">
      <alignment horizontal="center" vertical="center"/>
    </xf>
    <xf numFmtId="0" fontId="54" fillId="0" borderId="26" xfId="340" applyFont="1" applyBorder="1" applyAlignment="1" applyProtection="1">
      <alignment horizontal="center" vertical="center" wrapText="1"/>
    </xf>
    <xf numFmtId="0" fontId="54" fillId="0" borderId="19" xfId="340" applyFont="1" applyBorder="1" applyAlignment="1" applyProtection="1">
      <alignment horizontal="center" vertical="center" wrapText="1"/>
    </xf>
    <xf numFmtId="0" fontId="54" fillId="0" borderId="40" xfId="340" applyFont="1" applyBorder="1" applyAlignment="1" applyProtection="1">
      <alignment horizontal="center" vertical="center" wrapText="1"/>
    </xf>
    <xf numFmtId="0" fontId="44" fillId="0" borderId="63" xfId="279" applyFont="1" applyFill="1" applyBorder="1" applyAlignment="1" applyProtection="1">
      <alignment horizontal="center" vertical="center" wrapText="1"/>
    </xf>
    <xf numFmtId="4" fontId="42" fillId="24" borderId="30" xfId="338" applyNumberFormat="1" applyFont="1" applyFill="1" applyBorder="1" applyAlignment="1" applyProtection="1">
      <alignment horizontal="center" vertical="center"/>
    </xf>
    <xf numFmtId="4" fontId="42" fillId="24" borderId="31" xfId="338" applyNumberFormat="1" applyFont="1" applyFill="1" applyBorder="1" applyAlignment="1" applyProtection="1">
      <alignment horizontal="center" vertical="center"/>
    </xf>
    <xf numFmtId="4" fontId="42" fillId="24" borderId="32" xfId="338" applyNumberFormat="1" applyFont="1" applyFill="1" applyBorder="1" applyAlignment="1" applyProtection="1">
      <alignment horizontal="center" vertical="center"/>
    </xf>
    <xf numFmtId="4" fontId="42" fillId="24" borderId="33" xfId="338" applyNumberFormat="1" applyFont="1" applyFill="1" applyBorder="1" applyAlignment="1" applyProtection="1">
      <alignment horizontal="center" vertical="center"/>
    </xf>
    <xf numFmtId="49" fontId="42" fillId="24" borderId="22" xfId="351" applyNumberFormat="1" applyFont="1" applyFill="1" applyBorder="1" applyAlignment="1" applyProtection="1">
      <alignment horizontal="center" vertical="center" wrapText="1"/>
    </xf>
    <xf numFmtId="49" fontId="42" fillId="24" borderId="29" xfId="351" applyNumberFormat="1" applyFont="1" applyFill="1" applyBorder="1" applyAlignment="1" applyProtection="1">
      <alignment horizontal="center" vertical="center" wrapText="1"/>
    </xf>
    <xf numFmtId="4" fontId="42" fillId="24" borderId="22" xfId="338" applyNumberFormat="1" applyFont="1" applyFill="1" applyBorder="1" applyAlignment="1" applyProtection="1">
      <alignment horizontal="center" vertical="center" wrapText="1"/>
    </xf>
    <xf numFmtId="4" fontId="42" fillId="24" borderId="29" xfId="338" applyNumberFormat="1" applyFont="1" applyFill="1" applyBorder="1" applyAlignment="1" applyProtection="1">
      <alignment horizontal="center" vertical="center" wrapText="1"/>
    </xf>
    <xf numFmtId="0" fontId="40" fillId="0" borderId="26" xfId="351" applyFont="1" applyFill="1" applyBorder="1" applyAlignment="1" applyProtection="1">
      <alignment horizontal="center" vertical="center" wrapText="1"/>
    </xf>
    <xf numFmtId="0" fontId="40" fillId="0" borderId="19" xfId="351" applyFont="1" applyFill="1" applyBorder="1" applyAlignment="1" applyProtection="1">
      <alignment horizontal="center" vertical="center" wrapText="1"/>
    </xf>
    <xf numFmtId="0" fontId="40" fillId="0" borderId="46" xfId="351" applyFont="1" applyFill="1" applyBorder="1" applyAlignment="1" applyProtection="1">
      <alignment horizontal="center" vertical="center" wrapText="1"/>
    </xf>
    <xf numFmtId="49" fontId="40" fillId="25" borderId="47" xfId="0" applyNumberFormat="1" applyFont="1" applyFill="1" applyBorder="1" applyAlignment="1">
      <alignment horizontal="left" wrapText="1"/>
    </xf>
    <xf numFmtId="49" fontId="40" fillId="25" borderId="46" xfId="0" applyNumberFormat="1" applyFont="1" applyFill="1" applyBorder="1" applyAlignment="1">
      <alignment horizontal="left" wrapText="1"/>
    </xf>
    <xf numFmtId="0" fontId="40" fillId="0" borderId="40" xfId="351" applyFont="1" applyFill="1" applyBorder="1" applyAlignment="1" applyProtection="1">
      <alignment horizontal="center" vertical="center" wrapText="1"/>
    </xf>
    <xf numFmtId="0" fontId="40" fillId="0" borderId="46" xfId="351" applyFont="1" applyFill="1" applyBorder="1" applyAlignment="1" applyProtection="1">
      <alignment horizontal="center" vertical="center"/>
    </xf>
    <xf numFmtId="0" fontId="43" fillId="27" borderId="64" xfId="0" applyFont="1" applyFill="1" applyBorder="1" applyAlignment="1">
      <alignment horizontal="center" vertical="center"/>
    </xf>
    <xf numFmtId="0" fontId="43" fillId="27" borderId="65" xfId="0" applyFont="1" applyFill="1" applyBorder="1" applyAlignment="1">
      <alignment horizontal="center" vertical="center"/>
    </xf>
    <xf numFmtId="0" fontId="43" fillId="27" borderId="66" xfId="0" applyFont="1" applyFill="1" applyBorder="1" applyAlignment="1">
      <alignment horizontal="center" vertical="center"/>
    </xf>
    <xf numFmtId="0" fontId="40" fillId="0" borderId="41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28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2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3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4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5" xfId="351" applyNumberFormat="1" applyFont="1" applyFill="1" applyBorder="1" applyAlignment="1" applyProtection="1">
      <alignment horizontal="center" vertical="center" wrapText="1"/>
      <protection locked="0"/>
    </xf>
    <xf numFmtId="49" fontId="41" fillId="0" borderId="48" xfId="350" applyNumberFormat="1" applyFont="1" applyFill="1" applyBorder="1" applyAlignment="1" applyProtection="1">
      <alignment horizontal="left" vertical="top"/>
    </xf>
    <xf numFmtId="49" fontId="41" fillId="0" borderId="49" xfId="350" applyNumberFormat="1" applyFont="1" applyFill="1" applyBorder="1" applyAlignment="1" applyProtection="1">
      <alignment horizontal="left" vertical="top"/>
    </xf>
    <xf numFmtId="0" fontId="50" fillId="27" borderId="26" xfId="0" applyNumberFormat="1" applyFont="1" applyFill="1" applyBorder="1" applyAlignment="1">
      <alignment horizontal="center" vertical="top" wrapText="1"/>
    </xf>
    <xf numFmtId="0" fontId="50" fillId="27" borderId="19" xfId="0" applyNumberFormat="1" applyFont="1" applyFill="1" applyBorder="1" applyAlignment="1">
      <alignment horizontal="center" vertical="top" wrapText="1"/>
    </xf>
    <xf numFmtId="0" fontId="50" fillId="27" borderId="40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34" xfId="0" applyNumberFormat="1" applyFont="1" applyBorder="1" applyAlignment="1">
      <alignment horizontal="left" vertical="top" wrapText="1"/>
    </xf>
    <xf numFmtId="0" fontId="53" fillId="0" borderId="73" xfId="0" applyNumberFormat="1" applyFont="1" applyBorder="1" applyAlignment="1">
      <alignment vertical="top" wrapText="1"/>
    </xf>
    <xf numFmtId="0" fontId="41" fillId="0" borderId="48" xfId="350" applyNumberFormat="1" applyFont="1" applyFill="1" applyBorder="1" applyAlignment="1" applyProtection="1">
      <alignment horizontal="left" vertical="top"/>
    </xf>
    <xf numFmtId="0" fontId="42" fillId="0" borderId="21" xfId="0" applyNumberFormat="1" applyFont="1" applyFill="1" applyBorder="1" applyAlignment="1">
      <alignment horizontal="left" vertical="top" wrapText="1"/>
    </xf>
    <xf numFmtId="0" fontId="51" fillId="0" borderId="0" xfId="0" applyNumberFormat="1" applyFont="1" applyBorder="1" applyAlignment="1">
      <alignment horizontal="left" vertical="top" wrapText="1"/>
    </xf>
    <xf numFmtId="0" fontId="55" fillId="26" borderId="26" xfId="0" applyNumberFormat="1" applyFont="1" applyFill="1" applyBorder="1" applyAlignment="1">
      <alignment horizontal="left" vertical="top" wrapText="1"/>
    </xf>
    <xf numFmtId="0" fontId="47" fillId="0" borderId="14" xfId="0" applyNumberFormat="1" applyFont="1" applyBorder="1" applyAlignment="1">
      <alignment vertical="top" wrapText="1"/>
    </xf>
    <xf numFmtId="0" fontId="53" fillId="0" borderId="73" xfId="0" quotePrefix="1" applyNumberFormat="1" applyFont="1" applyBorder="1" applyAlignment="1">
      <alignment vertical="top" wrapText="1"/>
    </xf>
    <xf numFmtId="0" fontId="55" fillId="26" borderId="26" xfId="0" quotePrefix="1" applyNumberFormat="1" applyFont="1" applyFill="1" applyBorder="1" applyAlignment="1">
      <alignment horizontal="left" vertical="top" wrapText="1"/>
    </xf>
    <xf numFmtId="0" fontId="40" fillId="0" borderId="34" xfId="0" applyNumberFormat="1" applyFont="1" applyBorder="1" applyAlignment="1">
      <alignment horizontal="left" vertical="top" wrapText="1"/>
    </xf>
    <xf numFmtId="0" fontId="41" fillId="0" borderId="39" xfId="0" applyNumberFormat="1" applyFont="1" applyBorder="1" applyAlignment="1">
      <alignment horizontal="left" vertical="top" wrapText="1"/>
    </xf>
    <xf numFmtId="0" fontId="41" fillId="0" borderId="24" xfId="0" applyNumberFormat="1" applyFont="1" applyFill="1" applyBorder="1" applyAlignment="1">
      <alignment vertical="top" wrapText="1"/>
    </xf>
    <xf numFmtId="0" fontId="41" fillId="0" borderId="83" xfId="0" applyNumberFormat="1" applyFont="1" applyFill="1" applyBorder="1" applyAlignment="1">
      <alignment vertical="top" wrapText="1"/>
    </xf>
    <xf numFmtId="171" fontId="55" fillId="26" borderId="40" xfId="1003" applyNumberFormat="1" applyFont="1" applyFill="1" applyBorder="1" applyAlignment="1">
      <alignment vertical="top" wrapText="1"/>
    </xf>
    <xf numFmtId="171" fontId="41" fillId="0" borderId="18" xfId="279" applyNumberFormat="1" applyFont="1" applyBorder="1" applyAlignment="1" applyProtection="1">
      <alignment horizontal="right" vertical="top" shrinkToFit="1"/>
      <protection locked="0"/>
    </xf>
    <xf numFmtId="171" fontId="40" fillId="0" borderId="74" xfId="279" applyNumberFormat="1" applyFont="1" applyBorder="1" applyAlignment="1" applyProtection="1">
      <alignment horizontal="right" vertical="top" wrapText="1"/>
      <protection locked="0"/>
    </xf>
    <xf numFmtId="171" fontId="41" fillId="0" borderId="14" xfId="279" applyNumberFormat="1" applyFont="1" applyBorder="1" applyAlignment="1" applyProtection="1">
      <alignment horizontal="right" vertical="top" wrapText="1"/>
      <protection locked="0"/>
    </xf>
    <xf numFmtId="171" fontId="40" fillId="0" borderId="67" xfId="279" applyNumberFormat="1" applyFont="1" applyBorder="1" applyAlignment="1" applyProtection="1">
      <alignment horizontal="right" vertical="top" wrapText="1"/>
      <protection locked="0"/>
    </xf>
    <xf numFmtId="171" fontId="48" fillId="26" borderId="19" xfId="279" applyNumberFormat="1" applyFont="1" applyFill="1" applyBorder="1" applyAlignment="1" applyProtection="1">
      <alignment horizontal="right" vertical="top" shrinkToFit="1"/>
      <protection locked="0"/>
    </xf>
    <xf numFmtId="171" fontId="40" fillId="0" borderId="18" xfId="279" applyNumberFormat="1" applyFont="1" applyBorder="1" applyAlignment="1" applyProtection="1">
      <alignment horizontal="right" vertical="top" shrinkToFit="1"/>
      <protection locked="0"/>
    </xf>
    <xf numFmtId="171" fontId="41" fillId="0" borderId="18" xfId="279" applyNumberFormat="1" applyFont="1" applyBorder="1" applyAlignment="1" applyProtection="1">
      <alignment vertical="top" shrinkToFit="1"/>
      <protection locked="0"/>
    </xf>
    <xf numFmtId="171" fontId="41" fillId="0" borderId="25" xfId="279" applyNumberFormat="1" applyFont="1" applyBorder="1" applyAlignment="1" applyProtection="1">
      <alignment vertical="top" shrinkToFit="1"/>
      <protection locked="0"/>
    </xf>
    <xf numFmtId="171" fontId="41" fillId="0" borderId="18" xfId="0" applyNumberFormat="1" applyFont="1" applyFill="1" applyBorder="1" applyAlignment="1" applyProtection="1">
      <alignment horizontal="right" vertical="top" shrinkToFit="1"/>
      <protection locked="0"/>
    </xf>
  </cellXfs>
  <cellStyles count="1004">
    <cellStyle name="20 % – Poudarek1 2" xfId="1"/>
    <cellStyle name="20 % – Poudarek1 2 2" xfId="809"/>
    <cellStyle name="20 % – Poudarek2 2" xfId="2"/>
    <cellStyle name="20 % – Poudarek2 2 2" xfId="810"/>
    <cellStyle name="20 % – Poudarek3 2" xfId="3"/>
    <cellStyle name="20 % – Poudarek3 2 2" xfId="811"/>
    <cellStyle name="20 % – Poudarek4 2" xfId="4"/>
    <cellStyle name="20 % – Poudarek4 2 2" xfId="812"/>
    <cellStyle name="20 % – Poudarek5 2" xfId="5"/>
    <cellStyle name="20 % – Poudarek5 2 2" xfId="813"/>
    <cellStyle name="20 % – Poudarek6 2" xfId="6"/>
    <cellStyle name="20 % – Poudarek6 2 2" xfId="814"/>
    <cellStyle name="20% - Accent1" xfId="7"/>
    <cellStyle name="20% - Accent1 10" xfId="8"/>
    <cellStyle name="20% - Accent1 10 2" xfId="816"/>
    <cellStyle name="20% - Accent1 11" xfId="9"/>
    <cellStyle name="20% - Accent1 11 2" xfId="817"/>
    <cellStyle name="20% - Accent1 12" xfId="815"/>
    <cellStyle name="20% - Accent1 2" xfId="10"/>
    <cellStyle name="20% - Accent1 2 2" xfId="818"/>
    <cellStyle name="20% - Accent1 3" xfId="11"/>
    <cellStyle name="20% - Accent1 3 2" xfId="819"/>
    <cellStyle name="20% - Accent1 4" xfId="12"/>
    <cellStyle name="20% - Accent1 4 2" xfId="820"/>
    <cellStyle name="20% - Accent1 5" xfId="13"/>
    <cellStyle name="20% - Accent1 5 2" xfId="821"/>
    <cellStyle name="20% - Accent1 6" xfId="14"/>
    <cellStyle name="20% - Accent1 6 2" xfId="822"/>
    <cellStyle name="20% - Accent1 7" xfId="15"/>
    <cellStyle name="20% - Accent1 7 2" xfId="823"/>
    <cellStyle name="20% - Accent1 8" xfId="16"/>
    <cellStyle name="20% - Accent1 8 2" xfId="824"/>
    <cellStyle name="20% - Accent1 9" xfId="17"/>
    <cellStyle name="20% - Accent1 9 2" xfId="825"/>
    <cellStyle name="20% - Accent2" xfId="18"/>
    <cellStyle name="20% - Accent2 10" xfId="19"/>
    <cellStyle name="20% - Accent2 10 2" xfId="827"/>
    <cellStyle name="20% - Accent2 11" xfId="20"/>
    <cellStyle name="20% - Accent2 11 2" xfId="828"/>
    <cellStyle name="20% - Accent2 12" xfId="826"/>
    <cellStyle name="20% - Accent2 2" xfId="21"/>
    <cellStyle name="20% - Accent2 2 2" xfId="829"/>
    <cellStyle name="20% - Accent2 3" xfId="22"/>
    <cellStyle name="20% - Accent2 3 2" xfId="830"/>
    <cellStyle name="20% - Accent2 4" xfId="23"/>
    <cellStyle name="20% - Accent2 4 2" xfId="831"/>
    <cellStyle name="20% - Accent2 5" xfId="24"/>
    <cellStyle name="20% - Accent2 5 2" xfId="832"/>
    <cellStyle name="20% - Accent2 6" xfId="25"/>
    <cellStyle name="20% - Accent2 6 2" xfId="833"/>
    <cellStyle name="20% - Accent2 7" xfId="26"/>
    <cellStyle name="20% - Accent2 7 2" xfId="834"/>
    <cellStyle name="20% - Accent2 8" xfId="27"/>
    <cellStyle name="20% - Accent2 8 2" xfId="835"/>
    <cellStyle name="20% - Accent2 9" xfId="28"/>
    <cellStyle name="20% - Accent2 9 2" xfId="836"/>
    <cellStyle name="20% - Accent3" xfId="29"/>
    <cellStyle name="20% - Accent3 10" xfId="30"/>
    <cellStyle name="20% - Accent3 10 2" xfId="838"/>
    <cellStyle name="20% - Accent3 11" xfId="31"/>
    <cellStyle name="20% - Accent3 11 2" xfId="839"/>
    <cellStyle name="20% - Accent3 12" xfId="837"/>
    <cellStyle name="20% - Accent3 2" xfId="32"/>
    <cellStyle name="20% - Accent3 2 2" xfId="840"/>
    <cellStyle name="20% - Accent3 3" xfId="33"/>
    <cellStyle name="20% - Accent3 3 2" xfId="841"/>
    <cellStyle name="20% - Accent3 4" xfId="34"/>
    <cellStyle name="20% - Accent3 4 2" xfId="842"/>
    <cellStyle name="20% - Accent3 5" xfId="35"/>
    <cellStyle name="20% - Accent3 5 2" xfId="843"/>
    <cellStyle name="20% - Accent3 6" xfId="36"/>
    <cellStyle name="20% - Accent3 6 2" xfId="844"/>
    <cellStyle name="20% - Accent3 7" xfId="37"/>
    <cellStyle name="20% - Accent3 7 2" xfId="845"/>
    <cellStyle name="20% - Accent3 8" xfId="38"/>
    <cellStyle name="20% - Accent3 8 2" xfId="846"/>
    <cellStyle name="20% - Accent3 9" xfId="39"/>
    <cellStyle name="20% - Accent3 9 2" xfId="847"/>
    <cellStyle name="20% - Accent4" xfId="40"/>
    <cellStyle name="20% - Accent4 10" xfId="41"/>
    <cellStyle name="20% - Accent4 10 2" xfId="849"/>
    <cellStyle name="20% - Accent4 11" xfId="42"/>
    <cellStyle name="20% - Accent4 11 2" xfId="850"/>
    <cellStyle name="20% - Accent4 12" xfId="848"/>
    <cellStyle name="20% - Accent4 2" xfId="43"/>
    <cellStyle name="20% - Accent4 2 2" xfId="851"/>
    <cellStyle name="20% - Accent4 3" xfId="44"/>
    <cellStyle name="20% - Accent4 3 2" xfId="852"/>
    <cellStyle name="20% - Accent4 4" xfId="45"/>
    <cellStyle name="20% - Accent4 4 2" xfId="853"/>
    <cellStyle name="20% - Accent4 5" xfId="46"/>
    <cellStyle name="20% - Accent4 5 2" xfId="854"/>
    <cellStyle name="20% - Accent4 6" xfId="47"/>
    <cellStyle name="20% - Accent4 6 2" xfId="855"/>
    <cellStyle name="20% - Accent4 7" xfId="48"/>
    <cellStyle name="20% - Accent4 7 2" xfId="856"/>
    <cellStyle name="20% - Accent4 8" xfId="49"/>
    <cellStyle name="20% - Accent4 8 2" xfId="857"/>
    <cellStyle name="20% - Accent4 9" xfId="50"/>
    <cellStyle name="20% - Accent4 9 2" xfId="858"/>
    <cellStyle name="20% - Accent5" xfId="51"/>
    <cellStyle name="20% - Accent5 10" xfId="52"/>
    <cellStyle name="20% - Accent5 10 2" xfId="860"/>
    <cellStyle name="20% - Accent5 11" xfId="53"/>
    <cellStyle name="20% - Accent5 11 2" xfId="861"/>
    <cellStyle name="20% - Accent5 12" xfId="859"/>
    <cellStyle name="20% - Accent5 2" xfId="54"/>
    <cellStyle name="20% - Accent5 2 2" xfId="862"/>
    <cellStyle name="20% - Accent5 3" xfId="55"/>
    <cellStyle name="20% - Accent5 3 2" xfId="863"/>
    <cellStyle name="20% - Accent5 4" xfId="56"/>
    <cellStyle name="20% - Accent5 4 2" xfId="864"/>
    <cellStyle name="20% - Accent5 5" xfId="57"/>
    <cellStyle name="20% - Accent5 5 2" xfId="865"/>
    <cellStyle name="20% - Accent5 6" xfId="58"/>
    <cellStyle name="20% - Accent5 6 2" xfId="866"/>
    <cellStyle name="20% - Accent5 7" xfId="59"/>
    <cellStyle name="20% - Accent5 7 2" xfId="867"/>
    <cellStyle name="20% - Accent5 8" xfId="60"/>
    <cellStyle name="20% - Accent5 8 2" xfId="868"/>
    <cellStyle name="20% - Accent5 9" xfId="61"/>
    <cellStyle name="20% - Accent5 9 2" xfId="869"/>
    <cellStyle name="20% - Accent6" xfId="62"/>
    <cellStyle name="20% - Accent6 10" xfId="63"/>
    <cellStyle name="20% - Accent6 10 2" xfId="871"/>
    <cellStyle name="20% - Accent6 11" xfId="64"/>
    <cellStyle name="20% - Accent6 11 2" xfId="872"/>
    <cellStyle name="20% - Accent6 12" xfId="870"/>
    <cellStyle name="20% - Accent6 2" xfId="65"/>
    <cellStyle name="20% - Accent6 2 2" xfId="873"/>
    <cellStyle name="20% - Accent6 3" xfId="66"/>
    <cellStyle name="20% - Accent6 3 2" xfId="874"/>
    <cellStyle name="20% - Accent6 4" xfId="67"/>
    <cellStyle name="20% - Accent6 4 2" xfId="875"/>
    <cellStyle name="20% - Accent6 5" xfId="68"/>
    <cellStyle name="20% - Accent6 5 2" xfId="876"/>
    <cellStyle name="20% - Accent6 6" xfId="69"/>
    <cellStyle name="20% - Accent6 6 2" xfId="877"/>
    <cellStyle name="20% - Accent6 7" xfId="70"/>
    <cellStyle name="20% - Accent6 7 2" xfId="878"/>
    <cellStyle name="20% - Accent6 8" xfId="71"/>
    <cellStyle name="20% - Accent6 8 2" xfId="879"/>
    <cellStyle name="20% - Accent6 9" xfId="72"/>
    <cellStyle name="20% - Accent6 9 2" xfId="880"/>
    <cellStyle name="40 % – Poudarek1 2" xfId="73"/>
    <cellStyle name="40 % – Poudarek1 2 2" xfId="881"/>
    <cellStyle name="40 % – Poudarek2 2" xfId="74"/>
    <cellStyle name="40 % – Poudarek2 2 2" xfId="882"/>
    <cellStyle name="40 % – Poudarek3 2" xfId="75"/>
    <cellStyle name="40 % – Poudarek3 2 2" xfId="883"/>
    <cellStyle name="40 % – Poudarek4 2" xfId="76"/>
    <cellStyle name="40 % – Poudarek4 2 2" xfId="884"/>
    <cellStyle name="40 % – Poudarek5 2" xfId="77"/>
    <cellStyle name="40 % – Poudarek5 2 2" xfId="885"/>
    <cellStyle name="40 % – Poudarek6 2" xfId="78"/>
    <cellStyle name="40 % – Poudarek6 2 2" xfId="886"/>
    <cellStyle name="40% - Accent1" xfId="79"/>
    <cellStyle name="40% - Accent1 10" xfId="80"/>
    <cellStyle name="40% - Accent1 10 2" xfId="888"/>
    <cellStyle name="40% - Accent1 11" xfId="81"/>
    <cellStyle name="40% - Accent1 11 2" xfId="889"/>
    <cellStyle name="40% - Accent1 12" xfId="887"/>
    <cellStyle name="40% - Accent1 2" xfId="82"/>
    <cellStyle name="40% - Accent1 2 2" xfId="890"/>
    <cellStyle name="40% - Accent1 3" xfId="83"/>
    <cellStyle name="40% - Accent1 3 2" xfId="891"/>
    <cellStyle name="40% - Accent1 4" xfId="84"/>
    <cellStyle name="40% - Accent1 4 2" xfId="892"/>
    <cellStyle name="40% - Accent1 5" xfId="85"/>
    <cellStyle name="40% - Accent1 5 2" xfId="893"/>
    <cellStyle name="40% - Accent1 6" xfId="86"/>
    <cellStyle name="40% - Accent1 6 2" xfId="894"/>
    <cellStyle name="40% - Accent1 7" xfId="87"/>
    <cellStyle name="40% - Accent1 7 2" xfId="895"/>
    <cellStyle name="40% - Accent1 8" xfId="88"/>
    <cellStyle name="40% - Accent1 8 2" xfId="896"/>
    <cellStyle name="40% - Accent1 9" xfId="89"/>
    <cellStyle name="40% - Accent1 9 2" xfId="897"/>
    <cellStyle name="40% - Accent2" xfId="90"/>
    <cellStyle name="40% - Accent2 10" xfId="91"/>
    <cellStyle name="40% - Accent2 10 2" xfId="899"/>
    <cellStyle name="40% - Accent2 11" xfId="92"/>
    <cellStyle name="40% - Accent2 11 2" xfId="900"/>
    <cellStyle name="40% - Accent2 12" xfId="898"/>
    <cellStyle name="40% - Accent2 2" xfId="93"/>
    <cellStyle name="40% - Accent2 2 2" xfId="901"/>
    <cellStyle name="40% - Accent2 3" xfId="94"/>
    <cellStyle name="40% - Accent2 3 2" xfId="902"/>
    <cellStyle name="40% - Accent2 4" xfId="95"/>
    <cellStyle name="40% - Accent2 4 2" xfId="903"/>
    <cellStyle name="40% - Accent2 5" xfId="96"/>
    <cellStyle name="40% - Accent2 5 2" xfId="904"/>
    <cellStyle name="40% - Accent2 6" xfId="97"/>
    <cellStyle name="40% - Accent2 6 2" xfId="905"/>
    <cellStyle name="40% - Accent2 7" xfId="98"/>
    <cellStyle name="40% - Accent2 7 2" xfId="906"/>
    <cellStyle name="40% - Accent2 8" xfId="99"/>
    <cellStyle name="40% - Accent2 8 2" xfId="907"/>
    <cellStyle name="40% - Accent2 9" xfId="100"/>
    <cellStyle name="40% - Accent2 9 2" xfId="908"/>
    <cellStyle name="40% - Accent3" xfId="101"/>
    <cellStyle name="40% - Accent3 10" xfId="102"/>
    <cellStyle name="40% - Accent3 10 2" xfId="910"/>
    <cellStyle name="40% - Accent3 11" xfId="103"/>
    <cellStyle name="40% - Accent3 11 2" xfId="911"/>
    <cellStyle name="40% - Accent3 12" xfId="909"/>
    <cellStyle name="40% - Accent3 2" xfId="104"/>
    <cellStyle name="40% - Accent3 2 2" xfId="912"/>
    <cellStyle name="40% - Accent3 3" xfId="105"/>
    <cellStyle name="40% - Accent3 3 2" xfId="913"/>
    <cellStyle name="40% - Accent3 4" xfId="106"/>
    <cellStyle name="40% - Accent3 4 2" xfId="914"/>
    <cellStyle name="40% - Accent3 5" xfId="107"/>
    <cellStyle name="40% - Accent3 5 2" xfId="915"/>
    <cellStyle name="40% - Accent3 6" xfId="108"/>
    <cellStyle name="40% - Accent3 6 2" xfId="916"/>
    <cellStyle name="40% - Accent3 7" xfId="109"/>
    <cellStyle name="40% - Accent3 7 2" xfId="917"/>
    <cellStyle name="40% - Accent3 8" xfId="110"/>
    <cellStyle name="40% - Accent3 8 2" xfId="918"/>
    <cellStyle name="40% - Accent3 9" xfId="111"/>
    <cellStyle name="40% - Accent3 9 2" xfId="919"/>
    <cellStyle name="40% - Accent4" xfId="112"/>
    <cellStyle name="40% - Accent4 10" xfId="113"/>
    <cellStyle name="40% - Accent4 10 2" xfId="921"/>
    <cellStyle name="40% - Accent4 11" xfId="114"/>
    <cellStyle name="40% - Accent4 11 2" xfId="922"/>
    <cellStyle name="40% - Accent4 12" xfId="920"/>
    <cellStyle name="40% - Accent4 2" xfId="115"/>
    <cellStyle name="40% - Accent4 2 2" xfId="923"/>
    <cellStyle name="40% - Accent4 3" xfId="116"/>
    <cellStyle name="40% - Accent4 3 2" xfId="924"/>
    <cellStyle name="40% - Accent4 4" xfId="117"/>
    <cellStyle name="40% - Accent4 4 2" xfId="925"/>
    <cellStyle name="40% - Accent4 5" xfId="118"/>
    <cellStyle name="40% - Accent4 5 2" xfId="926"/>
    <cellStyle name="40% - Accent4 6" xfId="119"/>
    <cellStyle name="40% - Accent4 6 2" xfId="927"/>
    <cellStyle name="40% - Accent4 7" xfId="120"/>
    <cellStyle name="40% - Accent4 7 2" xfId="928"/>
    <cellStyle name="40% - Accent4 8" xfId="121"/>
    <cellStyle name="40% - Accent4 8 2" xfId="929"/>
    <cellStyle name="40% - Accent4 9" xfId="122"/>
    <cellStyle name="40% - Accent4 9 2" xfId="930"/>
    <cellStyle name="40% - Accent5" xfId="123"/>
    <cellStyle name="40% - Accent5 10" xfId="124"/>
    <cellStyle name="40% - Accent5 10 2" xfId="932"/>
    <cellStyle name="40% - Accent5 11" xfId="125"/>
    <cellStyle name="40% - Accent5 11 2" xfId="933"/>
    <cellStyle name="40% - Accent5 12" xfId="931"/>
    <cellStyle name="40% - Accent5 2" xfId="126"/>
    <cellStyle name="40% - Accent5 2 2" xfId="934"/>
    <cellStyle name="40% - Accent5 3" xfId="127"/>
    <cellStyle name="40% - Accent5 3 2" xfId="935"/>
    <cellStyle name="40% - Accent5 4" xfId="128"/>
    <cellStyle name="40% - Accent5 4 2" xfId="936"/>
    <cellStyle name="40% - Accent5 5" xfId="129"/>
    <cellStyle name="40% - Accent5 5 2" xfId="937"/>
    <cellStyle name="40% - Accent5 6" xfId="130"/>
    <cellStyle name="40% - Accent5 6 2" xfId="938"/>
    <cellStyle name="40% - Accent5 7" xfId="131"/>
    <cellStyle name="40% - Accent5 7 2" xfId="939"/>
    <cellStyle name="40% - Accent5 8" xfId="132"/>
    <cellStyle name="40% - Accent5 8 2" xfId="940"/>
    <cellStyle name="40% - Accent5 9" xfId="133"/>
    <cellStyle name="40% - Accent5 9 2" xfId="941"/>
    <cellStyle name="40% - Accent6" xfId="134"/>
    <cellStyle name="40% - Accent6 10" xfId="135"/>
    <cellStyle name="40% - Accent6 10 2" xfId="943"/>
    <cellStyle name="40% - Accent6 11" xfId="136"/>
    <cellStyle name="40% - Accent6 11 2" xfId="944"/>
    <cellStyle name="40% - Accent6 12" xfId="942"/>
    <cellStyle name="40% - Accent6 2" xfId="137"/>
    <cellStyle name="40% - Accent6 2 2" xfId="945"/>
    <cellStyle name="40% - Accent6 3" xfId="138"/>
    <cellStyle name="40% - Accent6 3 2" xfId="946"/>
    <cellStyle name="40% - Accent6 4" xfId="139"/>
    <cellStyle name="40% - Accent6 4 2" xfId="947"/>
    <cellStyle name="40% - Accent6 5" xfId="140"/>
    <cellStyle name="40% - Accent6 5 2" xfId="948"/>
    <cellStyle name="40% - Accent6 6" xfId="141"/>
    <cellStyle name="40% - Accent6 6 2" xfId="949"/>
    <cellStyle name="40% - Accent6 7" xfId="142"/>
    <cellStyle name="40% - Accent6 7 2" xfId="950"/>
    <cellStyle name="40% - Accent6 8" xfId="143"/>
    <cellStyle name="40% - Accent6 8 2" xfId="951"/>
    <cellStyle name="40% - Accent6 9" xfId="144"/>
    <cellStyle name="40% - Accent6 9 2" xfId="952"/>
    <cellStyle name="60 % – Poudarek1 2" xfId="145"/>
    <cellStyle name="60 % – Poudarek2 2" xfId="146"/>
    <cellStyle name="60 % – Poudarek3 2" xfId="147"/>
    <cellStyle name="60 % – Poudarek4 2" xfId="148"/>
    <cellStyle name="60 % – Poudarek5 2" xfId="149"/>
    <cellStyle name="60 % – Poudarek6 2" xfId="150"/>
    <cellStyle name="60% - Accent1" xfId="151"/>
    <cellStyle name="60% - Accent2" xfId="152"/>
    <cellStyle name="60% - Accent3" xfId="153"/>
    <cellStyle name="60% - Accent4" xfId="154"/>
    <cellStyle name="60% - Accent5" xfId="155"/>
    <cellStyle name="60% - Accent6" xfId="156"/>
    <cellStyle name="Accent1" xfId="157"/>
    <cellStyle name="Accent1 2" xfId="986"/>
    <cellStyle name="Accent2" xfId="158"/>
    <cellStyle name="Accent2 2" xfId="987"/>
    <cellStyle name="Accent3" xfId="159"/>
    <cellStyle name="Accent3 2" xfId="988"/>
    <cellStyle name="Accent4" xfId="160"/>
    <cellStyle name="Accent4 2" xfId="989"/>
    <cellStyle name="Accent5" xfId="161"/>
    <cellStyle name="Accent6" xfId="162"/>
    <cellStyle name="Accent6 2" xfId="990"/>
    <cellStyle name="Bad" xfId="163"/>
    <cellStyle name="Bad 2" xfId="991"/>
    <cellStyle name="Calculation" xfId="164"/>
    <cellStyle name="Calculation 2" xfId="992"/>
    <cellStyle name="Check Cell" xfId="165"/>
    <cellStyle name="Comma 2" xfId="166"/>
    <cellStyle name="Comma0" xfId="167"/>
    <cellStyle name="Currency" xfId="1003" builtinId="4"/>
    <cellStyle name="Currency 2" xfId="985"/>
    <cellStyle name="Currency0" xfId="168"/>
    <cellStyle name="Date" xfId="169"/>
    <cellStyle name="Dobro 2" xfId="170"/>
    <cellStyle name="Excel Built-in Normal" xfId="171"/>
    <cellStyle name="Explanatory Text" xfId="172"/>
    <cellStyle name="Fixed" xfId="173"/>
    <cellStyle name="Good" xfId="174"/>
    <cellStyle name="Heading 1" xfId="175"/>
    <cellStyle name="Heading 1 2" xfId="993"/>
    <cellStyle name="Heading 2" xfId="176"/>
    <cellStyle name="Heading 2 2" xfId="994"/>
    <cellStyle name="Heading 3" xfId="177"/>
    <cellStyle name="Heading 3 2" xfId="995"/>
    <cellStyle name="Heading 4" xfId="178"/>
    <cellStyle name="Heading 4 2" xfId="996"/>
    <cellStyle name="Heading1" xfId="179"/>
    <cellStyle name="Heading2" xfId="180"/>
    <cellStyle name="Input" xfId="181"/>
    <cellStyle name="Input 2" xfId="997"/>
    <cellStyle name="Izhod 2" xfId="182"/>
    <cellStyle name="Keš" xfId="183"/>
    <cellStyle name="Linked Cell" xfId="184"/>
    <cellStyle name="Linked Cell 2" xfId="998"/>
    <cellStyle name="Naslov 1 2" xfId="185"/>
    <cellStyle name="Naslov 2 2" xfId="186"/>
    <cellStyle name="Naslov 3 2" xfId="187"/>
    <cellStyle name="Naslov 4 2" xfId="188"/>
    <cellStyle name="Naslov 5" xfId="189"/>
    <cellStyle name="Navadno 11 10" xfId="190"/>
    <cellStyle name="Navadno 11 11" xfId="191"/>
    <cellStyle name="Navadno 11 12" xfId="192"/>
    <cellStyle name="Navadno 11 13" xfId="193"/>
    <cellStyle name="Navadno 11 14" xfId="194"/>
    <cellStyle name="Navadno 11 15" xfId="195"/>
    <cellStyle name="Navadno 11 16" xfId="196"/>
    <cellStyle name="Navadno 11 17" xfId="197"/>
    <cellStyle name="Navadno 11 18" xfId="198"/>
    <cellStyle name="Navadno 11 19" xfId="199"/>
    <cellStyle name="Navadno 11 2" xfId="200"/>
    <cellStyle name="Navadno 11 20" xfId="201"/>
    <cellStyle name="Navadno 11 21" xfId="202"/>
    <cellStyle name="Navadno 11 22" xfId="203"/>
    <cellStyle name="Navadno 11 23" xfId="204"/>
    <cellStyle name="Navadno 11 24" xfId="205"/>
    <cellStyle name="Navadno 11 25" xfId="206"/>
    <cellStyle name="Navadno 11 26" xfId="207"/>
    <cellStyle name="Navadno 11 27" xfId="208"/>
    <cellStyle name="Navadno 11 28" xfId="209"/>
    <cellStyle name="Navadno 11 29" xfId="210"/>
    <cellStyle name="Navadno 11 3" xfId="211"/>
    <cellStyle name="Navadno 11 30" xfId="212"/>
    <cellStyle name="Navadno 11 31" xfId="213"/>
    <cellStyle name="Navadno 11 32" xfId="214"/>
    <cellStyle name="Navadno 11 33" xfId="215"/>
    <cellStyle name="Navadno 11 34" xfId="216"/>
    <cellStyle name="Navadno 11 35" xfId="217"/>
    <cellStyle name="Navadno 11 36" xfId="218"/>
    <cellStyle name="Navadno 11 37" xfId="219"/>
    <cellStyle name="Navadno 11 38" xfId="220"/>
    <cellStyle name="Navadno 11 39" xfId="221"/>
    <cellStyle name="Navadno 11 4" xfId="222"/>
    <cellStyle name="Navadno 11 40" xfId="223"/>
    <cellStyle name="Navadno 11 41" xfId="224"/>
    <cellStyle name="Navadno 11 42" xfId="225"/>
    <cellStyle name="Navadno 11 43" xfId="226"/>
    <cellStyle name="Navadno 11 44" xfId="227"/>
    <cellStyle name="Navadno 11 45" xfId="228"/>
    <cellStyle name="Navadno 11 46" xfId="229"/>
    <cellStyle name="Navadno 11 47" xfId="230"/>
    <cellStyle name="Navadno 11 48" xfId="231"/>
    <cellStyle name="Navadno 11 49" xfId="232"/>
    <cellStyle name="Navadno 11 5" xfId="233"/>
    <cellStyle name="Navadno 11 50" xfId="234"/>
    <cellStyle name="Navadno 11 51" xfId="235"/>
    <cellStyle name="Navadno 11 52" xfId="236"/>
    <cellStyle name="Navadno 11 53" xfId="237"/>
    <cellStyle name="Navadno 11 54" xfId="238"/>
    <cellStyle name="Navadno 11 55" xfId="239"/>
    <cellStyle name="Navadno 11 56" xfId="240"/>
    <cellStyle name="Navadno 11 57" xfId="241"/>
    <cellStyle name="Navadno 11 58" xfId="242"/>
    <cellStyle name="Navadno 11 59" xfId="243"/>
    <cellStyle name="Navadno 11 6" xfId="244"/>
    <cellStyle name="Navadno 11 60" xfId="245"/>
    <cellStyle name="Navadno 11 61" xfId="246"/>
    <cellStyle name="Navadno 11 62" xfId="247"/>
    <cellStyle name="Navadno 11 63" xfId="248"/>
    <cellStyle name="Navadno 11 64" xfId="249"/>
    <cellStyle name="Navadno 11 65" xfId="250"/>
    <cellStyle name="Navadno 11 66" xfId="251"/>
    <cellStyle name="Navadno 11 67" xfId="252"/>
    <cellStyle name="Navadno 11 68" xfId="253"/>
    <cellStyle name="Navadno 11 69" xfId="254"/>
    <cellStyle name="Navadno 11 7" xfId="255"/>
    <cellStyle name="Navadno 11 70" xfId="256"/>
    <cellStyle name="Navadno 11 71" xfId="257"/>
    <cellStyle name="Navadno 11 72" xfId="258"/>
    <cellStyle name="Navadno 11 73" xfId="259"/>
    <cellStyle name="Navadno 11 74" xfId="260"/>
    <cellStyle name="Navadno 11 75" xfId="261"/>
    <cellStyle name="Navadno 11 76" xfId="262"/>
    <cellStyle name="Navadno 11 77" xfId="263"/>
    <cellStyle name="Navadno 11 78" xfId="264"/>
    <cellStyle name="Navadno 11 79" xfId="265"/>
    <cellStyle name="Navadno 11 8" xfId="266"/>
    <cellStyle name="Navadno 11 80" xfId="267"/>
    <cellStyle name="Navadno 11 81" xfId="268"/>
    <cellStyle name="Navadno 11 82" xfId="269"/>
    <cellStyle name="Navadno 11 83" xfId="270"/>
    <cellStyle name="Navadno 11 84" xfId="271"/>
    <cellStyle name="Navadno 11 85" xfId="272"/>
    <cellStyle name="Navadno 11 9" xfId="273"/>
    <cellStyle name="Navadno 15" xfId="274"/>
    <cellStyle name="Navadno 17 2" xfId="275"/>
    <cellStyle name="Navadno 17 2 2" xfId="276"/>
    <cellStyle name="Navadno 17 2 2 2" xfId="953"/>
    <cellStyle name="Navadno 19 2" xfId="277"/>
    <cellStyle name="Navadno 19 2 2" xfId="278"/>
    <cellStyle name="Navadno 19 2 2 2" xfId="954"/>
    <cellStyle name="Navadno 2" xfId="279"/>
    <cellStyle name="Navadno 2 2" xfId="280"/>
    <cellStyle name="Navadno 2 2 2 2" xfId="281"/>
    <cellStyle name="Navadno 2 3" xfId="282"/>
    <cellStyle name="Navadno 2 4" xfId="283"/>
    <cellStyle name="Navadno 20 2" xfId="284"/>
    <cellStyle name="Navadno 20 2 2" xfId="285"/>
    <cellStyle name="Navadno 20 2 2 2" xfId="955"/>
    <cellStyle name="Navadno 21 2" xfId="286"/>
    <cellStyle name="Navadno 21 2 2" xfId="287"/>
    <cellStyle name="Navadno 21 2 2 2" xfId="956"/>
    <cellStyle name="Navadno 22 2" xfId="288"/>
    <cellStyle name="Navadno 22 2 2" xfId="289"/>
    <cellStyle name="Navadno 22 2 2 2" xfId="957"/>
    <cellStyle name="Navadno 23 2" xfId="290"/>
    <cellStyle name="Navadno 23 2 2" xfId="291"/>
    <cellStyle name="Navadno 23 2 2 2" xfId="958"/>
    <cellStyle name="Navadno 24 2" xfId="292"/>
    <cellStyle name="Navadno 24 2 2" xfId="293"/>
    <cellStyle name="Navadno 24 2 2 2" xfId="959"/>
    <cellStyle name="Navadno 25 2" xfId="294"/>
    <cellStyle name="Navadno 25 2 2" xfId="295"/>
    <cellStyle name="Navadno 25 2 2 2" xfId="960"/>
    <cellStyle name="Navadno 26 2" xfId="296"/>
    <cellStyle name="Navadno 26 2 2" xfId="297"/>
    <cellStyle name="Navadno 26 2 2 2" xfId="961"/>
    <cellStyle name="Navadno 27 2" xfId="298"/>
    <cellStyle name="Navadno 27 2 2" xfId="299"/>
    <cellStyle name="Navadno 27 2 2 2" xfId="962"/>
    <cellStyle name="Navadno 28 2" xfId="300"/>
    <cellStyle name="Navadno 28 2 2" xfId="301"/>
    <cellStyle name="Navadno 28 2 2 2" xfId="963"/>
    <cellStyle name="Navadno 29 2" xfId="302"/>
    <cellStyle name="Navadno 29 2 2" xfId="303"/>
    <cellStyle name="Navadno 29 2 2 2" xfId="964"/>
    <cellStyle name="Navadno 3" xfId="304"/>
    <cellStyle name="Navadno 3 2" xfId="808"/>
    <cellStyle name="Navadno 3 32" xfId="305"/>
    <cellStyle name="Navadno 30 2" xfId="306"/>
    <cellStyle name="Navadno 31 2" xfId="307"/>
    <cellStyle name="Navadno 32 2" xfId="308"/>
    <cellStyle name="Navadno 33 2" xfId="309"/>
    <cellStyle name="Navadno 34 2" xfId="310"/>
    <cellStyle name="Navadno 34 2 2" xfId="311"/>
    <cellStyle name="Navadno 34 2 2 2" xfId="965"/>
    <cellStyle name="Navadno 35 2" xfId="312"/>
    <cellStyle name="Navadno 35 2 2" xfId="313"/>
    <cellStyle name="Navadno 35 2 2 2" xfId="966"/>
    <cellStyle name="Navadno 36 2" xfId="314"/>
    <cellStyle name="Navadno 37 2" xfId="315"/>
    <cellStyle name="Navadno 37 2 2" xfId="316"/>
    <cellStyle name="Navadno 37 2 2 2" xfId="967"/>
    <cellStyle name="Navadno 38 2" xfId="317"/>
    <cellStyle name="Navadno 38 2 2" xfId="318"/>
    <cellStyle name="Navadno 38 2 2 2" xfId="968"/>
    <cellStyle name="Navadno 39 2" xfId="319"/>
    <cellStyle name="Navadno 39 2 2" xfId="320"/>
    <cellStyle name="Navadno 39 2 2 2" xfId="969"/>
    <cellStyle name="Navadno 4" xfId="321"/>
    <cellStyle name="Navadno 40 2" xfId="322"/>
    <cellStyle name="Navadno 40 2 2" xfId="323"/>
    <cellStyle name="Navadno 40 2 2 2" xfId="970"/>
    <cellStyle name="Navadno 41 2" xfId="324"/>
    <cellStyle name="Navadno 41 2 2" xfId="325"/>
    <cellStyle name="Navadno 41 2 2 2" xfId="971"/>
    <cellStyle name="Navadno 42 2" xfId="326"/>
    <cellStyle name="Navadno 42 3" xfId="327"/>
    <cellStyle name="Navadno 42 3 2" xfId="328"/>
    <cellStyle name="Navadno 42 3 2 2" xfId="972"/>
    <cellStyle name="Navadno 43 2" xfId="329"/>
    <cellStyle name="Navadno 43 2 2" xfId="330"/>
    <cellStyle name="Navadno 43 2 2 2" xfId="973"/>
    <cellStyle name="Navadno 45 2" xfId="331"/>
    <cellStyle name="Navadno 45 2 2" xfId="332"/>
    <cellStyle name="Navadno 45 2 2 2" xfId="974"/>
    <cellStyle name="Navadno 5" xfId="333"/>
    <cellStyle name="Navadno 6" xfId="334"/>
    <cellStyle name="Navadno 6 2" xfId="335"/>
    <cellStyle name="Navadno 8" xfId="336"/>
    <cellStyle name="Navadno 9" xfId="337"/>
    <cellStyle name="Navadno_BoQ-SE" xfId="338"/>
    <cellStyle name="Navadno_Predračun 2.del II.faze barvano" xfId="339"/>
    <cellStyle name="Navadno_Volume 4 - BoQ - cene" xfId="340"/>
    <cellStyle name="Neutral" xfId="341"/>
    <cellStyle name="Neutral 2" xfId="999"/>
    <cellStyle name="Nevtralno 2" xfId="342"/>
    <cellStyle name="Nivo_2_Podnaslov" xfId="343"/>
    <cellStyle name="Normal" xfId="0" builtinId="0"/>
    <cellStyle name="Normal 2" xfId="344"/>
    <cellStyle name="normal 2 2" xfId="345"/>
    <cellStyle name="normal 2 3" xfId="346"/>
    <cellStyle name="Normal 2 4" xfId="347"/>
    <cellStyle name="Normal 3" xfId="348"/>
    <cellStyle name="normal 4" xfId="349"/>
    <cellStyle name="Normal 5" xfId="806"/>
    <cellStyle name="Normal 6" xfId="807"/>
    <cellStyle name="Normal 7" xfId="979"/>
    <cellStyle name="Normal_BoQ - cene sit_eur" xfId="350"/>
    <cellStyle name="Normal_BoQ - cene sit_eur 2 2" xfId="351"/>
    <cellStyle name="Note" xfId="352"/>
    <cellStyle name="Note 2" xfId="1000"/>
    <cellStyle name="Odstotek 2" xfId="353"/>
    <cellStyle name="Odstotek 2 2" xfId="354"/>
    <cellStyle name="Opomba 2" xfId="355"/>
    <cellStyle name="Opomba 2 2" xfId="975"/>
    <cellStyle name="Opozorilo 2" xfId="356"/>
    <cellStyle name="Output" xfId="357"/>
    <cellStyle name="Percent" xfId="978" builtinId="5"/>
    <cellStyle name="Percent 2" xfId="980"/>
    <cellStyle name="Pojasnjevalno besedilo 2" xfId="358"/>
    <cellStyle name="popis" xfId="805"/>
    <cellStyle name="Poudarek1 2" xfId="359"/>
    <cellStyle name="Poudarek2 2" xfId="360"/>
    <cellStyle name="Poudarek3 2" xfId="361"/>
    <cellStyle name="Poudarek4 2" xfId="362"/>
    <cellStyle name="Poudarek5 2" xfId="363"/>
    <cellStyle name="Poudarek6 2" xfId="364"/>
    <cellStyle name="Povezana celica 2" xfId="365"/>
    <cellStyle name="Preveri celico 2" xfId="366"/>
    <cellStyle name="Računanje 2" xfId="367"/>
    <cellStyle name="Slabo 2" xfId="368"/>
    <cellStyle name="Slog 1" xfId="369"/>
    <cellStyle name="Style 1" xfId="370"/>
    <cellStyle name="tekst-levo" xfId="371"/>
    <cellStyle name="tekst-levo 2" xfId="372"/>
    <cellStyle name="Title" xfId="373"/>
    <cellStyle name="Total" xfId="374"/>
    <cellStyle name="Total 1_Predracun kanal" xfId="375"/>
    <cellStyle name="Total 2" xfId="1001"/>
    <cellStyle name="Valuta 2 2" xfId="376"/>
    <cellStyle name="Vejica 2" xfId="377"/>
    <cellStyle name="Vejica 2 2" xfId="378"/>
    <cellStyle name="Vejica 2 2 2" xfId="379"/>
    <cellStyle name="Vejica 2 2 2 2" xfId="977"/>
    <cellStyle name="Vejica 2 2 2 2 2" xfId="984"/>
    <cellStyle name="Vejica 2 2 2 3" xfId="982"/>
    <cellStyle name="Vejica 2 2 3" xfId="976"/>
    <cellStyle name="Vejica 2 2 3 2" xfId="983"/>
    <cellStyle name="Vejica 2 2 4" xfId="981"/>
    <cellStyle name="Vejica 2 3" xfId="1002"/>
    <cellStyle name="Vejica 31" xfId="380"/>
    <cellStyle name="Vejica 5 10" xfId="381"/>
    <cellStyle name="Vejica 5 10 2" xfId="382"/>
    <cellStyle name="Vejica 5 10 3" xfId="383"/>
    <cellStyle name="Vejica 5 10 4" xfId="384"/>
    <cellStyle name="Vejica 5 10 5" xfId="385"/>
    <cellStyle name="Vejica 5 11" xfId="386"/>
    <cellStyle name="Vejica 5 11 2" xfId="387"/>
    <cellStyle name="Vejica 5 11 3" xfId="388"/>
    <cellStyle name="Vejica 5 11 4" xfId="389"/>
    <cellStyle name="Vejica 5 11 5" xfId="390"/>
    <cellStyle name="Vejica 5 12" xfId="391"/>
    <cellStyle name="Vejica 5 12 2" xfId="392"/>
    <cellStyle name="Vejica 5 12 3" xfId="393"/>
    <cellStyle name="Vejica 5 12 4" xfId="394"/>
    <cellStyle name="Vejica 5 12 5" xfId="395"/>
    <cellStyle name="Vejica 5 13" xfId="396"/>
    <cellStyle name="Vejica 5 13 2" xfId="397"/>
    <cellStyle name="Vejica 5 13 3" xfId="398"/>
    <cellStyle name="Vejica 5 13 4" xfId="399"/>
    <cellStyle name="Vejica 5 13 5" xfId="400"/>
    <cellStyle name="Vejica 5 14" xfId="401"/>
    <cellStyle name="Vejica 5 14 2" xfId="402"/>
    <cellStyle name="Vejica 5 14 3" xfId="403"/>
    <cellStyle name="Vejica 5 14 4" xfId="404"/>
    <cellStyle name="Vejica 5 14 5" xfId="405"/>
    <cellStyle name="Vejica 5 15" xfId="406"/>
    <cellStyle name="Vejica 5 15 2" xfId="407"/>
    <cellStyle name="Vejica 5 15 3" xfId="408"/>
    <cellStyle name="Vejica 5 15 4" xfId="409"/>
    <cellStyle name="Vejica 5 15 5" xfId="410"/>
    <cellStyle name="Vejica 5 16" xfId="411"/>
    <cellStyle name="Vejica 5 16 2" xfId="412"/>
    <cellStyle name="Vejica 5 16 3" xfId="413"/>
    <cellStyle name="Vejica 5 16 4" xfId="414"/>
    <cellStyle name="Vejica 5 16 5" xfId="415"/>
    <cellStyle name="Vejica 5 17" xfId="416"/>
    <cellStyle name="Vejica 5 17 2" xfId="417"/>
    <cellStyle name="Vejica 5 17 3" xfId="418"/>
    <cellStyle name="Vejica 5 17 4" xfId="419"/>
    <cellStyle name="Vejica 5 17 5" xfId="420"/>
    <cellStyle name="Vejica 5 18" xfId="421"/>
    <cellStyle name="Vejica 5 18 2" xfId="422"/>
    <cellStyle name="Vejica 5 18 3" xfId="423"/>
    <cellStyle name="Vejica 5 18 4" xfId="424"/>
    <cellStyle name="Vejica 5 18 5" xfId="425"/>
    <cellStyle name="Vejica 5 19" xfId="426"/>
    <cellStyle name="Vejica 5 19 2" xfId="427"/>
    <cellStyle name="Vejica 5 19 3" xfId="428"/>
    <cellStyle name="Vejica 5 19 4" xfId="429"/>
    <cellStyle name="Vejica 5 19 5" xfId="430"/>
    <cellStyle name="Vejica 5 2" xfId="431"/>
    <cellStyle name="Vejica 5 2 2" xfId="432"/>
    <cellStyle name="Vejica 5 2 3" xfId="433"/>
    <cellStyle name="Vejica 5 2 4" xfId="434"/>
    <cellStyle name="Vejica 5 2 5" xfId="435"/>
    <cellStyle name="Vejica 5 20" xfId="436"/>
    <cellStyle name="Vejica 5 20 2" xfId="437"/>
    <cellStyle name="Vejica 5 20 3" xfId="438"/>
    <cellStyle name="Vejica 5 20 4" xfId="439"/>
    <cellStyle name="Vejica 5 20 5" xfId="440"/>
    <cellStyle name="Vejica 5 21" xfId="441"/>
    <cellStyle name="Vejica 5 21 2" xfId="442"/>
    <cellStyle name="Vejica 5 21 3" xfId="443"/>
    <cellStyle name="Vejica 5 21 4" xfId="444"/>
    <cellStyle name="Vejica 5 21 5" xfId="445"/>
    <cellStyle name="Vejica 5 22" xfId="446"/>
    <cellStyle name="Vejica 5 22 2" xfId="447"/>
    <cellStyle name="Vejica 5 22 3" xfId="448"/>
    <cellStyle name="Vejica 5 22 4" xfId="449"/>
    <cellStyle name="Vejica 5 22 5" xfId="450"/>
    <cellStyle name="Vejica 5 23" xfId="451"/>
    <cellStyle name="Vejica 5 23 2" xfId="452"/>
    <cellStyle name="Vejica 5 23 3" xfId="453"/>
    <cellStyle name="Vejica 5 23 4" xfId="454"/>
    <cellStyle name="Vejica 5 23 5" xfId="455"/>
    <cellStyle name="Vejica 5 24" xfId="456"/>
    <cellStyle name="Vejica 5 24 2" xfId="457"/>
    <cellStyle name="Vejica 5 24 3" xfId="458"/>
    <cellStyle name="Vejica 5 24 4" xfId="459"/>
    <cellStyle name="Vejica 5 24 5" xfId="460"/>
    <cellStyle name="Vejica 5 25" xfId="461"/>
    <cellStyle name="Vejica 5 25 2" xfId="462"/>
    <cellStyle name="Vejica 5 25 3" xfId="463"/>
    <cellStyle name="Vejica 5 25 4" xfId="464"/>
    <cellStyle name="Vejica 5 25 5" xfId="465"/>
    <cellStyle name="Vejica 5 26" xfId="466"/>
    <cellStyle name="Vejica 5 26 2" xfId="467"/>
    <cellStyle name="Vejica 5 26 3" xfId="468"/>
    <cellStyle name="Vejica 5 26 4" xfId="469"/>
    <cellStyle name="Vejica 5 26 5" xfId="470"/>
    <cellStyle name="Vejica 5 27" xfId="471"/>
    <cellStyle name="Vejica 5 27 2" xfId="472"/>
    <cellStyle name="Vejica 5 27 3" xfId="473"/>
    <cellStyle name="Vejica 5 27 4" xfId="474"/>
    <cellStyle name="Vejica 5 27 5" xfId="475"/>
    <cellStyle name="Vejica 5 28" xfId="476"/>
    <cellStyle name="Vejica 5 28 2" xfId="477"/>
    <cellStyle name="Vejica 5 28 3" xfId="478"/>
    <cellStyle name="Vejica 5 28 4" xfId="479"/>
    <cellStyle name="Vejica 5 28 5" xfId="480"/>
    <cellStyle name="Vejica 5 29" xfId="481"/>
    <cellStyle name="Vejica 5 29 2" xfId="482"/>
    <cellStyle name="Vejica 5 29 3" xfId="483"/>
    <cellStyle name="Vejica 5 29 4" xfId="484"/>
    <cellStyle name="Vejica 5 29 5" xfId="485"/>
    <cellStyle name="Vejica 5 3" xfId="486"/>
    <cellStyle name="Vejica 5 3 2" xfId="487"/>
    <cellStyle name="Vejica 5 3 3" xfId="488"/>
    <cellStyle name="Vejica 5 3 4" xfId="489"/>
    <cellStyle name="Vejica 5 3 5" xfId="490"/>
    <cellStyle name="Vejica 5 30" xfId="491"/>
    <cellStyle name="Vejica 5 30 2" xfId="492"/>
    <cellStyle name="Vejica 5 30 3" xfId="493"/>
    <cellStyle name="Vejica 5 30 4" xfId="494"/>
    <cellStyle name="Vejica 5 30 5" xfId="495"/>
    <cellStyle name="Vejica 5 31" xfId="496"/>
    <cellStyle name="Vejica 5 31 2" xfId="497"/>
    <cellStyle name="Vejica 5 31 3" xfId="498"/>
    <cellStyle name="Vejica 5 31 4" xfId="499"/>
    <cellStyle name="Vejica 5 31 5" xfId="500"/>
    <cellStyle name="Vejica 5 32" xfId="501"/>
    <cellStyle name="Vejica 5 32 2" xfId="502"/>
    <cellStyle name="Vejica 5 32 3" xfId="503"/>
    <cellStyle name="Vejica 5 32 4" xfId="504"/>
    <cellStyle name="Vejica 5 32 5" xfId="505"/>
    <cellStyle name="Vejica 5 33" xfId="506"/>
    <cellStyle name="Vejica 5 33 2" xfId="507"/>
    <cellStyle name="Vejica 5 33 3" xfId="508"/>
    <cellStyle name="Vejica 5 33 4" xfId="509"/>
    <cellStyle name="Vejica 5 33 5" xfId="510"/>
    <cellStyle name="Vejica 5 34" xfId="511"/>
    <cellStyle name="Vejica 5 34 2" xfId="512"/>
    <cellStyle name="Vejica 5 34 3" xfId="513"/>
    <cellStyle name="Vejica 5 34 4" xfId="514"/>
    <cellStyle name="Vejica 5 34 5" xfId="515"/>
    <cellStyle name="Vejica 5 35" xfId="516"/>
    <cellStyle name="Vejica 5 35 2" xfId="517"/>
    <cellStyle name="Vejica 5 35 3" xfId="518"/>
    <cellStyle name="Vejica 5 35 4" xfId="519"/>
    <cellStyle name="Vejica 5 35 5" xfId="520"/>
    <cellStyle name="Vejica 5 36" xfId="521"/>
    <cellStyle name="Vejica 5 36 2" xfId="522"/>
    <cellStyle name="Vejica 5 36 3" xfId="523"/>
    <cellStyle name="Vejica 5 36 4" xfId="524"/>
    <cellStyle name="Vejica 5 36 5" xfId="525"/>
    <cellStyle name="Vejica 5 37" xfId="526"/>
    <cellStyle name="Vejica 5 37 2" xfId="527"/>
    <cellStyle name="Vejica 5 37 3" xfId="528"/>
    <cellStyle name="Vejica 5 37 4" xfId="529"/>
    <cellStyle name="Vejica 5 37 5" xfId="530"/>
    <cellStyle name="Vejica 5 38" xfId="531"/>
    <cellStyle name="Vejica 5 38 2" xfId="532"/>
    <cellStyle name="Vejica 5 38 3" xfId="533"/>
    <cellStyle name="Vejica 5 38 4" xfId="534"/>
    <cellStyle name="Vejica 5 38 5" xfId="535"/>
    <cellStyle name="Vejica 5 39" xfId="536"/>
    <cellStyle name="Vejica 5 39 2" xfId="537"/>
    <cellStyle name="Vejica 5 39 3" xfId="538"/>
    <cellStyle name="Vejica 5 39 4" xfId="539"/>
    <cellStyle name="Vejica 5 39 5" xfId="540"/>
    <cellStyle name="Vejica 5 4" xfId="541"/>
    <cellStyle name="Vejica 5 4 2" xfId="542"/>
    <cellStyle name="Vejica 5 4 3" xfId="543"/>
    <cellStyle name="Vejica 5 4 4" xfId="544"/>
    <cellStyle name="Vejica 5 4 5" xfId="545"/>
    <cellStyle name="Vejica 5 40" xfId="546"/>
    <cellStyle name="Vejica 5 40 2" xfId="547"/>
    <cellStyle name="Vejica 5 40 3" xfId="548"/>
    <cellStyle name="Vejica 5 40 4" xfId="549"/>
    <cellStyle name="Vejica 5 40 5" xfId="550"/>
    <cellStyle name="Vejica 5 41" xfId="551"/>
    <cellStyle name="Vejica 5 41 2" xfId="552"/>
    <cellStyle name="Vejica 5 41 3" xfId="553"/>
    <cellStyle name="Vejica 5 41 4" xfId="554"/>
    <cellStyle name="Vejica 5 41 5" xfId="555"/>
    <cellStyle name="Vejica 5 42" xfId="556"/>
    <cellStyle name="Vejica 5 42 2" xfId="557"/>
    <cellStyle name="Vejica 5 42 3" xfId="558"/>
    <cellStyle name="Vejica 5 42 4" xfId="559"/>
    <cellStyle name="Vejica 5 42 5" xfId="560"/>
    <cellStyle name="Vejica 5 43" xfId="561"/>
    <cellStyle name="Vejica 5 43 2" xfId="562"/>
    <cellStyle name="Vejica 5 43 3" xfId="563"/>
    <cellStyle name="Vejica 5 43 4" xfId="564"/>
    <cellStyle name="Vejica 5 43 5" xfId="565"/>
    <cellStyle name="Vejica 5 44" xfId="566"/>
    <cellStyle name="Vejica 5 44 2" xfId="567"/>
    <cellStyle name="Vejica 5 44 3" xfId="568"/>
    <cellStyle name="Vejica 5 44 4" xfId="569"/>
    <cellStyle name="Vejica 5 44 5" xfId="570"/>
    <cellStyle name="Vejica 5 45" xfId="571"/>
    <cellStyle name="Vejica 5 45 2" xfId="572"/>
    <cellStyle name="Vejica 5 45 3" xfId="573"/>
    <cellStyle name="Vejica 5 45 4" xfId="574"/>
    <cellStyle name="Vejica 5 45 5" xfId="575"/>
    <cellStyle name="Vejica 5 46" xfId="576"/>
    <cellStyle name="Vejica 5 46 2" xfId="577"/>
    <cellStyle name="Vejica 5 46 3" xfId="578"/>
    <cellStyle name="Vejica 5 46 4" xfId="579"/>
    <cellStyle name="Vejica 5 46 5" xfId="580"/>
    <cellStyle name="Vejica 5 47" xfId="581"/>
    <cellStyle name="Vejica 5 47 2" xfId="582"/>
    <cellStyle name="Vejica 5 47 3" xfId="583"/>
    <cellStyle name="Vejica 5 47 4" xfId="584"/>
    <cellStyle name="Vejica 5 47 5" xfId="585"/>
    <cellStyle name="Vejica 5 48" xfId="586"/>
    <cellStyle name="Vejica 5 48 2" xfId="587"/>
    <cellStyle name="Vejica 5 48 3" xfId="588"/>
    <cellStyle name="Vejica 5 48 4" xfId="589"/>
    <cellStyle name="Vejica 5 48 5" xfId="590"/>
    <cellStyle name="Vejica 5 49" xfId="591"/>
    <cellStyle name="Vejica 5 49 2" xfId="592"/>
    <cellStyle name="Vejica 5 49 3" xfId="593"/>
    <cellStyle name="Vejica 5 49 4" xfId="594"/>
    <cellStyle name="Vejica 5 49 5" xfId="595"/>
    <cellStyle name="Vejica 5 5" xfId="596"/>
    <cellStyle name="Vejica 5 5 2" xfId="597"/>
    <cellStyle name="Vejica 5 5 3" xfId="598"/>
    <cellStyle name="Vejica 5 5 4" xfId="599"/>
    <cellStyle name="Vejica 5 5 5" xfId="600"/>
    <cellStyle name="Vejica 5 50" xfId="601"/>
    <cellStyle name="Vejica 5 50 2" xfId="602"/>
    <cellStyle name="Vejica 5 50 3" xfId="603"/>
    <cellStyle name="Vejica 5 50 4" xfId="604"/>
    <cellStyle name="Vejica 5 50 5" xfId="605"/>
    <cellStyle name="Vejica 5 51" xfId="606"/>
    <cellStyle name="Vejica 5 51 2" xfId="607"/>
    <cellStyle name="Vejica 5 51 3" xfId="608"/>
    <cellStyle name="Vejica 5 51 4" xfId="609"/>
    <cellStyle name="Vejica 5 51 5" xfId="610"/>
    <cellStyle name="Vejica 5 52" xfId="611"/>
    <cellStyle name="Vejica 5 52 2" xfId="612"/>
    <cellStyle name="Vejica 5 52 3" xfId="613"/>
    <cellStyle name="Vejica 5 52 4" xfId="614"/>
    <cellStyle name="Vejica 5 52 5" xfId="615"/>
    <cellStyle name="Vejica 5 53" xfId="616"/>
    <cellStyle name="Vejica 5 53 2" xfId="617"/>
    <cellStyle name="Vejica 5 53 3" xfId="618"/>
    <cellStyle name="Vejica 5 53 4" xfId="619"/>
    <cellStyle name="Vejica 5 53 5" xfId="620"/>
    <cellStyle name="Vejica 5 54" xfId="621"/>
    <cellStyle name="Vejica 5 54 2" xfId="622"/>
    <cellStyle name="Vejica 5 54 3" xfId="623"/>
    <cellStyle name="Vejica 5 54 4" xfId="624"/>
    <cellStyle name="Vejica 5 54 5" xfId="625"/>
    <cellStyle name="Vejica 5 55" xfId="626"/>
    <cellStyle name="Vejica 5 55 2" xfId="627"/>
    <cellStyle name="Vejica 5 55 3" xfId="628"/>
    <cellStyle name="Vejica 5 55 4" xfId="629"/>
    <cellStyle name="Vejica 5 55 5" xfId="630"/>
    <cellStyle name="Vejica 5 56" xfId="631"/>
    <cellStyle name="Vejica 5 56 2" xfId="632"/>
    <cellStyle name="Vejica 5 56 3" xfId="633"/>
    <cellStyle name="Vejica 5 56 4" xfId="634"/>
    <cellStyle name="Vejica 5 56 5" xfId="635"/>
    <cellStyle name="Vejica 5 57" xfId="636"/>
    <cellStyle name="Vejica 5 57 2" xfId="637"/>
    <cellStyle name="Vejica 5 57 3" xfId="638"/>
    <cellStyle name="Vejica 5 57 4" xfId="639"/>
    <cellStyle name="Vejica 5 57 5" xfId="640"/>
    <cellStyle name="Vejica 5 58" xfId="641"/>
    <cellStyle name="Vejica 5 58 2" xfId="642"/>
    <cellStyle name="Vejica 5 58 3" xfId="643"/>
    <cellStyle name="Vejica 5 58 4" xfId="644"/>
    <cellStyle name="Vejica 5 58 5" xfId="645"/>
    <cellStyle name="Vejica 5 59" xfId="646"/>
    <cellStyle name="Vejica 5 59 2" xfId="647"/>
    <cellStyle name="Vejica 5 59 3" xfId="648"/>
    <cellStyle name="Vejica 5 59 4" xfId="649"/>
    <cellStyle name="Vejica 5 59 5" xfId="650"/>
    <cellStyle name="Vejica 5 6" xfId="651"/>
    <cellStyle name="Vejica 5 6 2" xfId="652"/>
    <cellStyle name="Vejica 5 6 3" xfId="653"/>
    <cellStyle name="Vejica 5 6 4" xfId="654"/>
    <cellStyle name="Vejica 5 6 5" xfId="655"/>
    <cellStyle name="Vejica 5 60" xfId="656"/>
    <cellStyle name="Vejica 5 60 2" xfId="657"/>
    <cellStyle name="Vejica 5 60 3" xfId="658"/>
    <cellStyle name="Vejica 5 60 4" xfId="659"/>
    <cellStyle name="Vejica 5 60 5" xfId="660"/>
    <cellStyle name="Vejica 5 61" xfId="661"/>
    <cellStyle name="Vejica 5 61 2" xfId="662"/>
    <cellStyle name="Vejica 5 61 3" xfId="663"/>
    <cellStyle name="Vejica 5 61 4" xfId="664"/>
    <cellStyle name="Vejica 5 61 5" xfId="665"/>
    <cellStyle name="Vejica 5 62" xfId="666"/>
    <cellStyle name="Vejica 5 62 2" xfId="667"/>
    <cellStyle name="Vejica 5 62 3" xfId="668"/>
    <cellStyle name="Vejica 5 62 4" xfId="669"/>
    <cellStyle name="Vejica 5 62 5" xfId="670"/>
    <cellStyle name="Vejica 5 63" xfId="671"/>
    <cellStyle name="Vejica 5 63 2" xfId="672"/>
    <cellStyle name="Vejica 5 63 3" xfId="673"/>
    <cellStyle name="Vejica 5 63 4" xfId="674"/>
    <cellStyle name="Vejica 5 63 5" xfId="675"/>
    <cellStyle name="Vejica 5 64" xfId="676"/>
    <cellStyle name="Vejica 5 64 2" xfId="677"/>
    <cellStyle name="Vejica 5 64 3" xfId="678"/>
    <cellStyle name="Vejica 5 64 4" xfId="679"/>
    <cellStyle name="Vejica 5 64 5" xfId="680"/>
    <cellStyle name="Vejica 5 65" xfId="681"/>
    <cellStyle name="Vejica 5 65 2" xfId="682"/>
    <cellStyle name="Vejica 5 65 3" xfId="683"/>
    <cellStyle name="Vejica 5 65 4" xfId="684"/>
    <cellStyle name="Vejica 5 65 5" xfId="685"/>
    <cellStyle name="Vejica 5 66" xfId="686"/>
    <cellStyle name="Vejica 5 66 2" xfId="687"/>
    <cellStyle name="Vejica 5 66 3" xfId="688"/>
    <cellStyle name="Vejica 5 66 4" xfId="689"/>
    <cellStyle name="Vejica 5 66 5" xfId="690"/>
    <cellStyle name="Vejica 5 67" xfId="691"/>
    <cellStyle name="Vejica 5 67 2" xfId="692"/>
    <cellStyle name="Vejica 5 67 3" xfId="693"/>
    <cellStyle name="Vejica 5 67 4" xfId="694"/>
    <cellStyle name="Vejica 5 67 5" xfId="695"/>
    <cellStyle name="Vejica 5 68" xfId="696"/>
    <cellStyle name="Vejica 5 68 2" xfId="697"/>
    <cellStyle name="Vejica 5 68 3" xfId="698"/>
    <cellStyle name="Vejica 5 68 4" xfId="699"/>
    <cellStyle name="Vejica 5 68 5" xfId="700"/>
    <cellStyle name="Vejica 5 69" xfId="701"/>
    <cellStyle name="Vejica 5 69 2" xfId="702"/>
    <cellStyle name="Vejica 5 69 3" xfId="703"/>
    <cellStyle name="Vejica 5 69 4" xfId="704"/>
    <cellStyle name="Vejica 5 69 5" xfId="705"/>
    <cellStyle name="Vejica 5 7" xfId="706"/>
    <cellStyle name="Vejica 5 7 2" xfId="707"/>
    <cellStyle name="Vejica 5 7 3" xfId="708"/>
    <cellStyle name="Vejica 5 7 4" xfId="709"/>
    <cellStyle name="Vejica 5 7 5" xfId="710"/>
    <cellStyle name="Vejica 5 70" xfId="711"/>
    <cellStyle name="Vejica 5 70 2" xfId="712"/>
    <cellStyle name="Vejica 5 70 3" xfId="713"/>
    <cellStyle name="Vejica 5 70 4" xfId="714"/>
    <cellStyle name="Vejica 5 70 5" xfId="715"/>
    <cellStyle name="Vejica 5 71" xfId="716"/>
    <cellStyle name="Vejica 5 71 2" xfId="717"/>
    <cellStyle name="Vejica 5 71 3" xfId="718"/>
    <cellStyle name="Vejica 5 71 4" xfId="719"/>
    <cellStyle name="Vejica 5 71 5" xfId="720"/>
    <cellStyle name="Vejica 5 72" xfId="721"/>
    <cellStyle name="Vejica 5 72 2" xfId="722"/>
    <cellStyle name="Vejica 5 72 3" xfId="723"/>
    <cellStyle name="Vejica 5 72 4" xfId="724"/>
    <cellStyle name="Vejica 5 72 5" xfId="725"/>
    <cellStyle name="Vejica 5 73" xfId="726"/>
    <cellStyle name="Vejica 5 73 2" xfId="727"/>
    <cellStyle name="Vejica 5 73 3" xfId="728"/>
    <cellStyle name="Vejica 5 73 4" xfId="729"/>
    <cellStyle name="Vejica 5 73 5" xfId="730"/>
    <cellStyle name="Vejica 5 74" xfId="731"/>
    <cellStyle name="Vejica 5 74 2" xfId="732"/>
    <cellStyle name="Vejica 5 74 3" xfId="733"/>
    <cellStyle name="Vejica 5 74 4" xfId="734"/>
    <cellStyle name="Vejica 5 74 5" xfId="735"/>
    <cellStyle name="Vejica 5 75" xfId="736"/>
    <cellStyle name="Vejica 5 75 2" xfId="737"/>
    <cellStyle name="Vejica 5 75 3" xfId="738"/>
    <cellStyle name="Vejica 5 75 4" xfId="739"/>
    <cellStyle name="Vejica 5 75 5" xfId="740"/>
    <cellStyle name="Vejica 5 76" xfId="741"/>
    <cellStyle name="Vejica 5 76 2" xfId="742"/>
    <cellStyle name="Vejica 5 76 3" xfId="743"/>
    <cellStyle name="Vejica 5 76 4" xfId="744"/>
    <cellStyle name="Vejica 5 76 5" xfId="745"/>
    <cellStyle name="Vejica 5 77" xfId="746"/>
    <cellStyle name="Vejica 5 77 2" xfId="747"/>
    <cellStyle name="Vejica 5 77 3" xfId="748"/>
    <cellStyle name="Vejica 5 77 4" xfId="749"/>
    <cellStyle name="Vejica 5 77 5" xfId="750"/>
    <cellStyle name="Vejica 5 78" xfId="751"/>
    <cellStyle name="Vejica 5 78 2" xfId="752"/>
    <cellStyle name="Vejica 5 78 3" xfId="753"/>
    <cellStyle name="Vejica 5 78 4" xfId="754"/>
    <cellStyle name="Vejica 5 78 5" xfId="755"/>
    <cellStyle name="Vejica 5 79" xfId="756"/>
    <cellStyle name="Vejica 5 79 2" xfId="757"/>
    <cellStyle name="Vejica 5 79 3" xfId="758"/>
    <cellStyle name="Vejica 5 79 4" xfId="759"/>
    <cellStyle name="Vejica 5 79 5" xfId="760"/>
    <cellStyle name="Vejica 5 8" xfId="761"/>
    <cellStyle name="Vejica 5 8 2" xfId="762"/>
    <cellStyle name="Vejica 5 8 3" xfId="763"/>
    <cellStyle name="Vejica 5 8 4" xfId="764"/>
    <cellStyle name="Vejica 5 8 5" xfId="765"/>
    <cellStyle name="Vejica 5 80" xfId="766"/>
    <cellStyle name="Vejica 5 80 2" xfId="767"/>
    <cellStyle name="Vejica 5 80 3" xfId="768"/>
    <cellStyle name="Vejica 5 80 4" xfId="769"/>
    <cellStyle name="Vejica 5 80 5" xfId="770"/>
    <cellStyle name="Vejica 5 81" xfId="771"/>
    <cellStyle name="Vejica 5 81 2" xfId="772"/>
    <cellStyle name="Vejica 5 81 3" xfId="773"/>
    <cellStyle name="Vejica 5 81 4" xfId="774"/>
    <cellStyle name="Vejica 5 81 5" xfId="775"/>
    <cellStyle name="Vejica 5 82" xfId="776"/>
    <cellStyle name="Vejica 5 82 2" xfId="777"/>
    <cellStyle name="Vejica 5 82 3" xfId="778"/>
    <cellStyle name="Vejica 5 82 4" xfId="779"/>
    <cellStyle name="Vejica 5 82 5" xfId="780"/>
    <cellStyle name="Vejica 5 83" xfId="781"/>
    <cellStyle name="Vejica 5 83 2" xfId="782"/>
    <cellStyle name="Vejica 5 83 3" xfId="783"/>
    <cellStyle name="Vejica 5 83 4" xfId="784"/>
    <cellStyle name="Vejica 5 83 5" xfId="785"/>
    <cellStyle name="Vejica 5 84" xfId="786"/>
    <cellStyle name="Vejica 5 84 2" xfId="787"/>
    <cellStyle name="Vejica 5 84 3" xfId="788"/>
    <cellStyle name="Vejica 5 84 4" xfId="789"/>
    <cellStyle name="Vejica 5 84 5" xfId="790"/>
    <cellStyle name="Vejica 5 85" xfId="791"/>
    <cellStyle name="Vejica 5 85 2" xfId="792"/>
    <cellStyle name="Vejica 5 85 3" xfId="793"/>
    <cellStyle name="Vejica 5 85 4" xfId="794"/>
    <cellStyle name="Vejica 5 85 5" xfId="795"/>
    <cellStyle name="Vejica 5 9" xfId="796"/>
    <cellStyle name="Vejica 5 9 2" xfId="797"/>
    <cellStyle name="Vejica 5 9 3" xfId="798"/>
    <cellStyle name="Vejica 5 9 4" xfId="799"/>
    <cellStyle name="Vejica 5 9 5" xfId="800"/>
    <cellStyle name="Vnos 2" xfId="801"/>
    <cellStyle name="Vsota 2" xfId="802"/>
    <cellStyle name="Warning Text" xfId="803"/>
    <cellStyle name="Zuza" xfId="804"/>
  </cellStyles>
  <dxfs count="0"/>
  <tableStyles count="0" defaultTableStyle="TableStyleMedium2" defaultPivotStyle="PivotStyleLight16"/>
  <colors>
    <mruColors>
      <color rgb="FF43B0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workbookViewId="0">
      <selection activeCell="D14" sqref="D14"/>
    </sheetView>
  </sheetViews>
  <sheetFormatPr defaultRowHeight="15" x14ac:dyDescent="0.25"/>
  <cols>
    <col min="2" max="2" width="61.5703125" customWidth="1"/>
  </cols>
  <sheetData>
    <row r="2" spans="2:2" x14ac:dyDescent="0.25">
      <c r="B2" s="160" t="s">
        <v>333</v>
      </c>
    </row>
    <row r="3" spans="2:2" x14ac:dyDescent="0.25">
      <c r="B3" s="161"/>
    </row>
    <row r="4" spans="2:2" ht="57" x14ac:dyDescent="0.25">
      <c r="B4" s="162" t="s">
        <v>334</v>
      </c>
    </row>
    <row r="5" spans="2:2" ht="28.5" x14ac:dyDescent="0.25">
      <c r="B5" s="162" t="s">
        <v>335</v>
      </c>
    </row>
    <row r="6" spans="2:2" ht="28.5" x14ac:dyDescent="0.25">
      <c r="B6" s="162" t="s">
        <v>336</v>
      </c>
    </row>
    <row r="7" spans="2:2" x14ac:dyDescent="0.25">
      <c r="B7" s="162" t="s">
        <v>337</v>
      </c>
    </row>
    <row r="8" spans="2:2" ht="42.75" x14ac:dyDescent="0.25">
      <c r="B8" s="162" t="s">
        <v>338</v>
      </c>
    </row>
    <row r="9" spans="2:2" x14ac:dyDescent="0.25">
      <c r="B9" s="162" t="s">
        <v>339</v>
      </c>
    </row>
    <row r="10" spans="2:2" x14ac:dyDescent="0.25">
      <c r="B10" s="162" t="s">
        <v>340</v>
      </c>
    </row>
    <row r="11" spans="2:2" x14ac:dyDescent="0.25">
      <c r="B11" s="162" t="s">
        <v>341</v>
      </c>
    </row>
    <row r="12" spans="2:2" x14ac:dyDescent="0.25">
      <c r="B12" s="162" t="s">
        <v>342</v>
      </c>
    </row>
    <row r="13" spans="2:2" ht="28.5" x14ac:dyDescent="0.25">
      <c r="B13" s="162" t="s">
        <v>343</v>
      </c>
    </row>
    <row r="14" spans="2:2" ht="42.75" x14ac:dyDescent="0.25">
      <c r="B14" s="162" t="s">
        <v>344</v>
      </c>
    </row>
    <row r="15" spans="2:2" ht="28.5" x14ac:dyDescent="0.25">
      <c r="B15" s="162" t="s">
        <v>345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34"/>
  <sheetViews>
    <sheetView tabSelected="1" showWhiteSpace="0" topLeftCell="A5" zoomScale="115" zoomScaleNormal="115" zoomScaleSheetLayoutView="100" workbookViewId="0">
      <selection activeCell="G21" sqref="G21"/>
    </sheetView>
  </sheetViews>
  <sheetFormatPr defaultColWidth="5.7109375" defaultRowHeight="12.75" x14ac:dyDescent="0.2"/>
  <cols>
    <col min="1" max="1" width="8.7109375" style="1" customWidth="1"/>
    <col min="2" max="2" width="63.28515625" style="3" customWidth="1"/>
    <col min="3" max="3" width="13.28515625" style="3" customWidth="1"/>
    <col min="4" max="4" width="19.5703125" style="2" customWidth="1"/>
    <col min="5" max="5" width="9.140625" style="5" hidden="1" customWidth="1"/>
    <col min="6" max="253" width="9.140625" style="5" customWidth="1"/>
    <col min="254" max="254" width="5.7109375" style="5" customWidth="1"/>
    <col min="255" max="255" width="40.7109375" style="5" customWidth="1"/>
    <col min="256" max="16384" width="5.7109375" style="5"/>
  </cols>
  <sheetData>
    <row r="1" spans="1:8" s="4" customFormat="1" ht="13.5" thickBot="1" x14ac:dyDescent="0.25">
      <c r="A1" s="16"/>
      <c r="B1" s="17"/>
      <c r="C1" s="17"/>
      <c r="D1" s="18"/>
    </row>
    <row r="2" spans="1:8" s="6" customFormat="1" ht="15" thickBot="1" x14ac:dyDescent="0.25">
      <c r="A2" s="163" t="str">
        <f>Info!B1</f>
        <v>JAVNA KOMUNALNA INFRASTRUKTURA V OBMOČJU OPPN 252 STANOVANJSKA SOSESKA BRDO - ENOTA E2</v>
      </c>
      <c r="B2" s="164"/>
      <c r="C2" s="164"/>
      <c r="D2" s="165"/>
    </row>
    <row r="3" spans="1:8" s="6" customFormat="1" ht="40.5" customHeight="1" thickBot="1" x14ac:dyDescent="0.25">
      <c r="A3" s="178" t="str">
        <f>Info!B5</f>
        <v>MESTNA OBČINA LJUBLJANA 
  Mestni trg 1, 1000 Ljubljana</v>
      </c>
      <c r="B3" s="179"/>
      <c r="C3" s="179"/>
      <c r="D3" s="183"/>
    </row>
    <row r="4" spans="1:8" s="7" customFormat="1" ht="21" thickBot="1" x14ac:dyDescent="0.25">
      <c r="A4" s="166" t="s">
        <v>13</v>
      </c>
      <c r="B4" s="167"/>
      <c r="C4" s="167"/>
      <c r="D4" s="168"/>
    </row>
    <row r="5" spans="1:8" s="6" customFormat="1" ht="14.25" x14ac:dyDescent="0.25">
      <c r="A5" s="21"/>
      <c r="B5" s="22"/>
      <c r="C5" s="22"/>
      <c r="D5" s="23"/>
    </row>
    <row r="6" spans="1:8" s="6" customFormat="1" x14ac:dyDescent="0.2">
      <c r="A6" s="174" t="s">
        <v>2</v>
      </c>
      <c r="B6" s="170" t="s">
        <v>3</v>
      </c>
      <c r="C6" s="171"/>
      <c r="D6" s="176" t="s">
        <v>4</v>
      </c>
    </row>
    <row r="7" spans="1:8" s="6" customFormat="1" x14ac:dyDescent="0.2">
      <c r="A7" s="175"/>
      <c r="B7" s="172"/>
      <c r="C7" s="173"/>
      <c r="D7" s="177"/>
    </row>
    <row r="8" spans="1:8" s="6" customFormat="1" ht="15" thickBot="1" x14ac:dyDescent="0.3">
      <c r="A8" s="24"/>
      <c r="B8" s="25"/>
      <c r="C8" s="25"/>
      <c r="D8" s="26"/>
    </row>
    <row r="9" spans="1:8" ht="18.75" thickTop="1" thickBot="1" x14ac:dyDescent="0.25">
      <c r="A9" s="185" t="str">
        <f>Info!B2</f>
        <v>Novogradnja</v>
      </c>
      <c r="B9" s="186"/>
      <c r="C9" s="186" t="str">
        <f>Info!B3</f>
        <v>PZI</v>
      </c>
      <c r="D9" s="187"/>
      <c r="E9" s="8"/>
      <c r="H9" s="9"/>
    </row>
    <row r="10" spans="1:8" ht="15" thickBot="1" x14ac:dyDescent="0.3">
      <c r="A10" s="27" t="s">
        <v>29</v>
      </c>
      <c r="B10" s="181" t="s">
        <v>64</v>
      </c>
      <c r="C10" s="182"/>
      <c r="D10" s="28">
        <f>SUM(C11:C13)</f>
        <v>0</v>
      </c>
      <c r="E10" s="8"/>
      <c r="H10" s="10"/>
    </row>
    <row r="11" spans="1:8" ht="14.25" x14ac:dyDescent="0.25">
      <c r="A11" s="39" t="s">
        <v>30</v>
      </c>
      <c r="B11" s="40" t="str">
        <f>'Fek. kanal'!B8</f>
        <v>PREDDELA</v>
      </c>
      <c r="C11" s="30">
        <f>'Fek. kanal'!F44</f>
        <v>0</v>
      </c>
      <c r="D11" s="41"/>
      <c r="E11" s="8"/>
      <c r="H11" s="10"/>
    </row>
    <row r="12" spans="1:8" ht="14.25" x14ac:dyDescent="0.25">
      <c r="A12" s="39" t="s">
        <v>0</v>
      </c>
      <c r="B12" s="29" t="s">
        <v>26</v>
      </c>
      <c r="C12" s="30">
        <f>'Fek. kanal'!F80</f>
        <v>0</v>
      </c>
      <c r="D12" s="31"/>
    </row>
    <row r="13" spans="1:8" s="12" customFormat="1" ht="15" thickBot="1" x14ac:dyDescent="0.3">
      <c r="A13" s="127" t="s">
        <v>1</v>
      </c>
      <c r="B13" s="124" t="s">
        <v>106</v>
      </c>
      <c r="C13" s="125">
        <f>'Fek. kanal'!F116</f>
        <v>0</v>
      </c>
      <c r="D13" s="126"/>
    </row>
    <row r="14" spans="1:8" ht="15" thickBot="1" x14ac:dyDescent="0.3">
      <c r="A14" s="36"/>
      <c r="B14" s="37"/>
      <c r="C14" s="37"/>
      <c r="D14" s="38"/>
    </row>
    <row r="15" spans="1:8" ht="15" thickBot="1" x14ac:dyDescent="0.3">
      <c r="A15" s="27" t="s">
        <v>31</v>
      </c>
      <c r="B15" s="181" t="s">
        <v>65</v>
      </c>
      <c r="C15" s="182"/>
      <c r="D15" s="28">
        <f>SUM(C16:C19)</f>
        <v>0</v>
      </c>
      <c r="E15" s="4"/>
      <c r="F15" s="4"/>
      <c r="H15" s="10"/>
    </row>
    <row r="16" spans="1:8" s="12" customFormat="1" ht="14.25" x14ac:dyDescent="0.25">
      <c r="A16" s="39" t="s">
        <v>32</v>
      </c>
      <c r="B16" s="40" t="s">
        <v>125</v>
      </c>
      <c r="C16" s="30">
        <f>Vodovod!F20</f>
        <v>0</v>
      </c>
      <c r="D16" s="41"/>
    </row>
    <row r="17" spans="1:8" s="12" customFormat="1" ht="14.25" x14ac:dyDescent="0.25">
      <c r="A17" s="39" t="s">
        <v>33</v>
      </c>
      <c r="B17" s="40" t="s">
        <v>127</v>
      </c>
      <c r="C17" s="30">
        <f>Vodovod!F78</f>
        <v>0</v>
      </c>
      <c r="D17" s="41"/>
    </row>
    <row r="18" spans="1:8" s="12" customFormat="1" ht="14.25" x14ac:dyDescent="0.25">
      <c r="A18" s="39" t="s">
        <v>34</v>
      </c>
      <c r="B18" s="40" t="s">
        <v>91</v>
      </c>
      <c r="C18" s="30">
        <f>Vodovod!F144</f>
        <v>0</v>
      </c>
      <c r="D18" s="41"/>
      <c r="E18" s="8"/>
    </row>
    <row r="19" spans="1:8" s="12" customFormat="1" ht="15" thickBot="1" x14ac:dyDescent="0.3">
      <c r="A19" s="127" t="s">
        <v>35</v>
      </c>
      <c r="B19" s="156" t="s">
        <v>204</v>
      </c>
      <c r="C19" s="125">
        <f>Vodovod!F230</f>
        <v>0</v>
      </c>
      <c r="D19" s="157"/>
      <c r="E19" s="8"/>
    </row>
    <row r="20" spans="1:8" ht="15" thickBot="1" x14ac:dyDescent="0.3">
      <c r="A20" s="36"/>
      <c r="B20" s="37"/>
      <c r="C20" s="37"/>
      <c r="D20" s="38"/>
      <c r="E20" s="8"/>
    </row>
    <row r="21" spans="1:8" ht="15" thickBot="1" x14ac:dyDescent="0.3">
      <c r="A21" s="27" t="s">
        <v>36</v>
      </c>
      <c r="B21" s="181" t="s">
        <v>66</v>
      </c>
      <c r="C21" s="182"/>
      <c r="D21" s="28">
        <f>SUM(C22:C23)</f>
        <v>0</v>
      </c>
      <c r="E21" s="4"/>
      <c r="F21" s="4"/>
      <c r="H21" s="10"/>
    </row>
    <row r="22" spans="1:8" ht="14.25" x14ac:dyDescent="0.25">
      <c r="A22" s="39" t="s">
        <v>14</v>
      </c>
      <c r="B22" s="40" t="s">
        <v>127</v>
      </c>
      <c r="C22" s="30">
        <f>Plinovod!F214</f>
        <v>0</v>
      </c>
      <c r="D22" s="31"/>
      <c r="E22" s="4"/>
      <c r="F22" s="4"/>
      <c r="H22" s="10"/>
    </row>
    <row r="23" spans="1:8" ht="15" thickBot="1" x14ac:dyDescent="0.3">
      <c r="A23" s="127" t="s">
        <v>37</v>
      </c>
      <c r="B23" s="124" t="s">
        <v>251</v>
      </c>
      <c r="C23" s="125">
        <f>Plinovod!F388</f>
        <v>0</v>
      </c>
      <c r="D23" s="126"/>
      <c r="E23" s="4"/>
      <c r="F23" s="4"/>
      <c r="H23" s="10"/>
    </row>
    <row r="24" spans="1:8" s="12" customFormat="1" ht="15" thickBot="1" x14ac:dyDescent="0.3">
      <c r="A24" s="36"/>
      <c r="B24" s="37"/>
      <c r="C24" s="37"/>
      <c r="D24" s="38"/>
      <c r="E24" s="8"/>
    </row>
    <row r="25" spans="1:8" s="12" customFormat="1" ht="15" thickBot="1" x14ac:dyDescent="0.3">
      <c r="A25" s="27" t="s">
        <v>38</v>
      </c>
      <c r="B25" s="181" t="s">
        <v>52</v>
      </c>
      <c r="C25" s="182"/>
      <c r="D25" s="28">
        <f>SUM(C26)</f>
        <v>0</v>
      </c>
      <c r="E25" s="4"/>
      <c r="F25" s="4"/>
      <c r="H25" s="10"/>
    </row>
    <row r="26" spans="1:8" s="12" customFormat="1" ht="15" thickBot="1" x14ac:dyDescent="0.3">
      <c r="A26" s="32" t="s">
        <v>39</v>
      </c>
      <c r="B26" s="33" t="s">
        <v>52</v>
      </c>
      <c r="C26" s="34">
        <f>'Tuje storitve'!F36</f>
        <v>0</v>
      </c>
      <c r="D26" s="35"/>
    </row>
    <row r="27" spans="1:8" ht="15" thickBot="1" x14ac:dyDescent="0.3">
      <c r="A27" s="113"/>
      <c r="B27" s="112"/>
      <c r="C27" s="112"/>
      <c r="D27" s="111"/>
      <c r="E27" s="8"/>
    </row>
    <row r="28" spans="1:8" customFormat="1" ht="15" customHeight="1" thickTop="1" thickBot="1" x14ac:dyDescent="0.3">
      <c r="A28" s="42"/>
      <c r="B28" s="42"/>
      <c r="C28" s="42"/>
      <c r="D28" s="42"/>
    </row>
    <row r="29" spans="1:8" s="6" customFormat="1" ht="18" thickBot="1" x14ac:dyDescent="0.25">
      <c r="A29" s="163" t="s">
        <v>27</v>
      </c>
      <c r="B29" s="164"/>
      <c r="C29" s="184"/>
      <c r="D29" s="43">
        <f>SUM(D10:D26)</f>
        <v>0</v>
      </c>
    </row>
    <row r="30" spans="1:8" s="6" customFormat="1" ht="16.5" customHeight="1" thickBot="1" x14ac:dyDescent="0.25">
      <c r="A30" s="178" t="s">
        <v>16</v>
      </c>
      <c r="B30" s="179"/>
      <c r="C30" s="180"/>
      <c r="D30" s="43">
        <f>D29*0.22</f>
        <v>0</v>
      </c>
    </row>
    <row r="31" spans="1:8" s="6" customFormat="1" ht="16.5" customHeight="1" thickBot="1" x14ac:dyDescent="0.25">
      <c r="A31" s="178" t="s">
        <v>28</v>
      </c>
      <c r="B31" s="179"/>
      <c r="C31" s="180"/>
      <c r="D31" s="44">
        <f>D29+D30</f>
        <v>0</v>
      </c>
    </row>
    <row r="32" spans="1:8" customFormat="1" ht="15" customHeight="1" x14ac:dyDescent="0.25">
      <c r="A32" s="42"/>
      <c r="B32" s="42"/>
      <c r="C32" s="42"/>
      <c r="D32" s="42"/>
    </row>
    <row r="33" spans="1:5" ht="54.75" customHeight="1" x14ac:dyDescent="0.2">
      <c r="A33" s="169" t="s">
        <v>15</v>
      </c>
      <c r="B33" s="169"/>
      <c r="C33" s="169"/>
      <c r="D33" s="169"/>
      <c r="E33" s="8"/>
    </row>
    <row r="34" spans="1:5" x14ac:dyDescent="0.2">
      <c r="A34" s="20"/>
      <c r="B34" s="14"/>
      <c r="C34" s="14"/>
      <c r="D34" s="19"/>
    </row>
  </sheetData>
  <mergeCells count="16">
    <mergeCell ref="B15:C15"/>
    <mergeCell ref="B21:C21"/>
    <mergeCell ref="A2:D2"/>
    <mergeCell ref="A4:D4"/>
    <mergeCell ref="A33:D33"/>
    <mergeCell ref="B6:C7"/>
    <mergeCell ref="A6:A7"/>
    <mergeCell ref="D6:D7"/>
    <mergeCell ref="A30:C30"/>
    <mergeCell ref="A31:C31"/>
    <mergeCell ref="A3:D3"/>
    <mergeCell ref="B10:C10"/>
    <mergeCell ref="A29:C29"/>
    <mergeCell ref="A9:B9"/>
    <mergeCell ref="C9:D9"/>
    <mergeCell ref="B25:C25"/>
  </mergeCells>
  <phoneticPr fontId="35" type="noConversion"/>
  <pageMargins left="0.7" right="0.7" top="0.75" bottom="0.75" header="0.3" footer="0.3"/>
  <pageSetup paperSize="9" scale="83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117"/>
  <sheetViews>
    <sheetView zoomScale="130" zoomScaleNormal="130" zoomScaleSheetLayoutView="115" workbookViewId="0">
      <selection activeCell="E11" sqref="E11:E114"/>
    </sheetView>
  </sheetViews>
  <sheetFormatPr defaultColWidth="10.28515625" defaultRowHeight="14.25" x14ac:dyDescent="0.25"/>
  <cols>
    <col min="1" max="1" width="10.42578125" style="206" bestFit="1" customWidth="1"/>
    <col min="2" max="2" width="75.5703125" style="102" customWidth="1"/>
    <col min="3" max="3" width="6.42578125" style="98" bestFit="1" customWidth="1"/>
    <col min="4" max="4" width="9.42578125" style="99" bestFit="1" customWidth="1"/>
    <col min="5" max="5" width="11" style="100" bestFit="1" customWidth="1"/>
    <col min="6" max="6" width="13.7109375" style="103" bestFit="1" customWidth="1"/>
    <col min="7" max="7" width="10.28515625" style="56"/>
    <col min="8" max="8" width="0" style="56" hidden="1" customWidth="1"/>
    <col min="9" max="16384" width="10.28515625" style="56"/>
  </cols>
  <sheetData>
    <row r="1" spans="1:43" s="46" customFormat="1" x14ac:dyDescent="0.25">
      <c r="A1" s="188" t="str">
        <f>Info!B1</f>
        <v>JAVNA KOMUNALNA INFRASTRUKTURA V OBMOČJU OPPN 252 STANOVANJSKA SOSESKA BRDO - ENOTA E2</v>
      </c>
      <c r="B1" s="189"/>
      <c r="C1" s="189"/>
      <c r="D1" s="189"/>
      <c r="E1" s="189"/>
      <c r="F1" s="190"/>
    </row>
    <row r="2" spans="1:43" s="46" customFormat="1" ht="15" thickBot="1" x14ac:dyDescent="0.3">
      <c r="A2" s="191"/>
      <c r="B2" s="192"/>
      <c r="C2" s="192"/>
      <c r="D2" s="192"/>
      <c r="E2" s="192"/>
      <c r="F2" s="193"/>
    </row>
    <row r="3" spans="1:43" s="46" customFormat="1" ht="15" thickBot="1" x14ac:dyDescent="0.3">
      <c r="A3" s="202"/>
      <c r="B3" s="195"/>
      <c r="C3" s="47"/>
      <c r="D3" s="48"/>
      <c r="E3" s="49"/>
      <c r="F3" s="50"/>
    </row>
    <row r="4" spans="1:43" s="51" customFormat="1" ht="18" thickBot="1" x14ac:dyDescent="0.3">
      <c r="A4" s="196" t="s">
        <v>64</v>
      </c>
      <c r="B4" s="197"/>
      <c r="C4" s="197"/>
      <c r="D4" s="197"/>
      <c r="E4" s="197"/>
      <c r="F4" s="198"/>
    </row>
    <row r="5" spans="1:43" x14ac:dyDescent="0.25">
      <c r="A5" s="203"/>
      <c r="B5" s="53"/>
      <c r="C5" s="54"/>
      <c r="D5" s="54"/>
      <c r="E5" s="55"/>
      <c r="F5" s="55"/>
    </row>
    <row r="6" spans="1:43" s="62" customFormat="1" ht="28.5" x14ac:dyDescent="0.25">
      <c r="A6" s="57" t="s">
        <v>2</v>
      </c>
      <c r="B6" s="58" t="s">
        <v>3</v>
      </c>
      <c r="C6" s="59" t="s">
        <v>5</v>
      </c>
      <c r="D6" s="60" t="s">
        <v>8</v>
      </c>
      <c r="E6" s="61" t="s">
        <v>6</v>
      </c>
      <c r="F6" s="61" t="s">
        <v>7</v>
      </c>
    </row>
    <row r="7" spans="1:43" s="46" customFormat="1" ht="15" thickBot="1" x14ac:dyDescent="0.3">
      <c r="A7" s="204"/>
      <c r="B7" s="64"/>
      <c r="C7" s="65"/>
      <c r="D7" s="66"/>
      <c r="E7" s="67"/>
      <c r="F7" s="68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 s="128" customFormat="1" ht="18" thickBot="1" x14ac:dyDescent="0.3">
      <c r="A8" s="205" t="s">
        <v>30</v>
      </c>
      <c r="B8" s="154" t="s">
        <v>25</v>
      </c>
      <c r="C8" s="137"/>
      <c r="D8" s="138"/>
      <c r="E8" s="139"/>
      <c r="F8" s="140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</row>
    <row r="9" spans="1:43" s="128" customFormat="1" ht="15" thickBot="1" x14ac:dyDescent="0.3">
      <c r="A9" s="131"/>
      <c r="B9" s="132"/>
      <c r="C9" s="133"/>
      <c r="D9" s="134"/>
      <c r="E9" s="135"/>
      <c r="F9" s="136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</row>
    <row r="10" spans="1:43" ht="15" thickBot="1" x14ac:dyDescent="0.3">
      <c r="A10" s="201" t="s">
        <v>347</v>
      </c>
      <c r="B10" s="122" t="s">
        <v>17</v>
      </c>
      <c r="C10" s="121"/>
      <c r="D10" s="120"/>
      <c r="E10" s="119"/>
      <c r="F10" s="118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 x14ac:dyDescent="0.25">
      <c r="A11" s="147"/>
      <c r="B11" s="93"/>
      <c r="C11" s="110"/>
      <c r="D11" s="92"/>
      <c r="E11" s="214"/>
      <c r="F11" s="143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</row>
    <row r="12" spans="1:43" ht="42.75" x14ac:dyDescent="0.25">
      <c r="A12" s="200" t="str">
        <f>CONCATENATE($A$10,".",H12)</f>
        <v>1.1.1.1</v>
      </c>
      <c r="B12" s="93" t="s">
        <v>68</v>
      </c>
      <c r="C12" s="110" t="s">
        <v>12</v>
      </c>
      <c r="D12" s="92">
        <v>88.5</v>
      </c>
      <c r="E12" s="214"/>
      <c r="F12" s="143">
        <f>E12*D12</f>
        <v>0</v>
      </c>
      <c r="G12" s="51"/>
      <c r="H12" s="51">
        <v>1</v>
      </c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</row>
    <row r="13" spans="1:43" x14ac:dyDescent="0.25">
      <c r="A13" s="147"/>
      <c r="B13" s="93"/>
      <c r="C13" s="110"/>
      <c r="D13" s="92"/>
      <c r="E13" s="214"/>
      <c r="F13" s="143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</row>
    <row r="14" spans="1:43" ht="28.5" x14ac:dyDescent="0.25">
      <c r="A14" s="200" t="str">
        <f>CONCATENATE($A$10,".",H14)</f>
        <v>1.1.1.2</v>
      </c>
      <c r="B14" s="93" t="s">
        <v>69</v>
      </c>
      <c r="C14" s="110" t="s">
        <v>70</v>
      </c>
      <c r="D14" s="92">
        <v>4</v>
      </c>
      <c r="E14" s="214"/>
      <c r="F14" s="143">
        <f>E14*D14</f>
        <v>0</v>
      </c>
      <c r="G14" s="51"/>
      <c r="H14" s="129">
        <f>H12+1</f>
        <v>2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</row>
    <row r="15" spans="1:43" s="130" customFormat="1" x14ac:dyDescent="0.25">
      <c r="A15" s="147"/>
      <c r="B15" s="93"/>
      <c r="C15" s="110"/>
      <c r="D15" s="92"/>
      <c r="E15" s="214"/>
      <c r="F15" s="143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</row>
    <row r="16" spans="1:43" s="130" customFormat="1" ht="28.5" x14ac:dyDescent="0.25">
      <c r="A16" s="200" t="str">
        <f>CONCATENATE($A$10,".",H16)</f>
        <v>1.1.1.3</v>
      </c>
      <c r="B16" s="93" t="s">
        <v>67</v>
      </c>
      <c r="C16" s="109">
        <v>0.05</v>
      </c>
      <c r="D16" s="92"/>
      <c r="E16" s="214"/>
      <c r="F16" s="143">
        <f>SUM(F11:F15)*C16</f>
        <v>0</v>
      </c>
      <c r="G16" s="129"/>
      <c r="H16" s="129">
        <f>H14+1</f>
        <v>3</v>
      </c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</row>
    <row r="17" spans="1:43" ht="15" thickBot="1" x14ac:dyDescent="0.3">
      <c r="A17" s="147"/>
      <c r="B17" s="93"/>
      <c r="C17" s="110"/>
      <c r="D17" s="92"/>
      <c r="E17" s="214"/>
      <c r="F17" s="143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</row>
    <row r="18" spans="1:43" ht="15" thickBot="1" x14ac:dyDescent="0.3">
      <c r="A18" s="201" t="s">
        <v>347</v>
      </c>
      <c r="B18" s="122" t="s">
        <v>24</v>
      </c>
      <c r="C18" s="121"/>
      <c r="D18" s="120"/>
      <c r="E18" s="215"/>
      <c r="F18" s="118">
        <f>SUM(F11:F17)</f>
        <v>0</v>
      </c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</row>
    <row r="19" spans="1:43" ht="15" thickBot="1" x14ac:dyDescent="0.3">
      <c r="A19" s="101"/>
      <c r="E19" s="216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</row>
    <row r="20" spans="1:43" ht="15" thickBot="1" x14ac:dyDescent="0.3">
      <c r="A20" s="201" t="s">
        <v>348</v>
      </c>
      <c r="B20" s="122" t="s">
        <v>18</v>
      </c>
      <c r="C20" s="121"/>
      <c r="D20" s="120"/>
      <c r="E20" s="215"/>
      <c r="F20" s="118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</row>
    <row r="21" spans="1:43" x14ac:dyDescent="0.25">
      <c r="A21" s="147"/>
      <c r="B21" s="93"/>
      <c r="C21" s="110"/>
      <c r="D21" s="92"/>
      <c r="E21" s="214"/>
      <c r="F21" s="143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</row>
    <row r="22" spans="1:43" ht="28.5" x14ac:dyDescent="0.25">
      <c r="A22" s="200" t="str">
        <f>CONCATENATE($A$20,".",H22)</f>
        <v>1.1.2.1</v>
      </c>
      <c r="B22" s="93" t="s">
        <v>71</v>
      </c>
      <c r="C22" s="110" t="s">
        <v>10</v>
      </c>
      <c r="D22" s="92">
        <v>10</v>
      </c>
      <c r="E22" s="214"/>
      <c r="F22" s="143">
        <f>E22*D22</f>
        <v>0</v>
      </c>
      <c r="G22" s="51"/>
      <c r="H22" s="51"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</row>
    <row r="23" spans="1:43" x14ac:dyDescent="0.25">
      <c r="A23" s="147"/>
      <c r="B23" s="93"/>
      <c r="C23" s="110"/>
      <c r="D23" s="92"/>
      <c r="E23" s="214"/>
      <c r="F23" s="143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</row>
    <row r="24" spans="1:43" ht="28.5" x14ac:dyDescent="0.25">
      <c r="A24" s="200" t="str">
        <f>CONCATENATE($A$20,".",H24)</f>
        <v>1.1.2.2</v>
      </c>
      <c r="B24" s="93" t="s">
        <v>72</v>
      </c>
      <c r="C24" s="110" t="s">
        <v>10</v>
      </c>
      <c r="D24" s="92">
        <v>70</v>
      </c>
      <c r="E24" s="214"/>
      <c r="F24" s="143">
        <f>E24*D24</f>
        <v>0</v>
      </c>
      <c r="G24" s="51"/>
      <c r="H24" s="51">
        <f>H22+1</f>
        <v>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</row>
    <row r="25" spans="1:43" x14ac:dyDescent="0.25">
      <c r="A25" s="147"/>
      <c r="B25" s="93"/>
      <c r="C25" s="110"/>
      <c r="D25" s="92"/>
      <c r="E25" s="214"/>
      <c r="F25" s="143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</row>
    <row r="26" spans="1:43" ht="28.5" x14ac:dyDescent="0.25">
      <c r="A26" s="200" t="str">
        <f>CONCATENATE($A$20,".",H26)</f>
        <v>1.1.2.3</v>
      </c>
      <c r="B26" s="93" t="s">
        <v>73</v>
      </c>
      <c r="C26" s="110" t="s">
        <v>12</v>
      </c>
      <c r="D26" s="92">
        <v>31</v>
      </c>
      <c r="E26" s="214"/>
      <c r="F26" s="143">
        <f>E26*D26</f>
        <v>0</v>
      </c>
      <c r="G26" s="51"/>
      <c r="H26" s="129">
        <f>H24+1</f>
        <v>3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</row>
    <row r="27" spans="1:43" x14ac:dyDescent="0.25">
      <c r="A27" s="147"/>
      <c r="B27" s="93"/>
      <c r="C27" s="110"/>
      <c r="D27" s="92"/>
      <c r="E27" s="214"/>
      <c r="F27" s="143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</row>
    <row r="28" spans="1:43" ht="28.5" x14ac:dyDescent="0.25">
      <c r="A28" s="200" t="str">
        <f>CONCATENATE($A$20,".",H28)</f>
        <v>1.1.2.4</v>
      </c>
      <c r="B28" s="93" t="s">
        <v>74</v>
      </c>
      <c r="C28" s="110" t="s">
        <v>12</v>
      </c>
      <c r="D28" s="92">
        <v>20</v>
      </c>
      <c r="E28" s="214"/>
      <c r="F28" s="143">
        <f>E28*D28</f>
        <v>0</v>
      </c>
      <c r="G28" s="51"/>
      <c r="H28" s="129">
        <f>H26+1</f>
        <v>4</v>
      </c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</row>
    <row r="29" spans="1:43" s="130" customFormat="1" x14ac:dyDescent="0.25">
      <c r="A29" s="147"/>
      <c r="B29" s="93"/>
      <c r="C29" s="110"/>
      <c r="D29" s="92"/>
      <c r="E29" s="214"/>
      <c r="F29" s="143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</row>
    <row r="30" spans="1:43" s="130" customFormat="1" ht="28.5" x14ac:dyDescent="0.25">
      <c r="A30" s="200" t="str">
        <f>CONCATENATE($A$20,".",H30)</f>
        <v>1.1.2.5</v>
      </c>
      <c r="B30" s="93" t="s">
        <v>67</v>
      </c>
      <c r="C30" s="109">
        <v>0.05</v>
      </c>
      <c r="D30" s="92"/>
      <c r="E30" s="214"/>
      <c r="F30" s="143">
        <f>SUM(F22:F29)*C30</f>
        <v>0</v>
      </c>
      <c r="G30" s="129"/>
      <c r="H30" s="129">
        <f>H28+1</f>
        <v>5</v>
      </c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</row>
    <row r="31" spans="1:43" ht="15" thickBot="1" x14ac:dyDescent="0.3">
      <c r="A31" s="147"/>
      <c r="B31" s="93"/>
      <c r="C31" s="110"/>
      <c r="D31" s="92"/>
      <c r="E31" s="214"/>
      <c r="F31" s="143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</row>
    <row r="32" spans="1:43" ht="15" thickBot="1" x14ac:dyDescent="0.3">
      <c r="A32" s="201" t="s">
        <v>348</v>
      </c>
      <c r="B32" s="122" t="s">
        <v>21</v>
      </c>
      <c r="C32" s="121"/>
      <c r="D32" s="120"/>
      <c r="E32" s="215"/>
      <c r="F32" s="118">
        <f>SUM(F22:F31)</f>
        <v>0</v>
      </c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</row>
    <row r="33" spans="1:43" ht="15" thickBot="1" x14ac:dyDescent="0.3">
      <c r="A33" s="101"/>
      <c r="E33" s="216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</row>
    <row r="34" spans="1:43" ht="15" thickBot="1" x14ac:dyDescent="0.3">
      <c r="A34" s="201" t="s">
        <v>349</v>
      </c>
      <c r="B34" s="122" t="s">
        <v>19</v>
      </c>
      <c r="C34" s="121"/>
      <c r="D34" s="120"/>
      <c r="E34" s="215"/>
      <c r="F34" s="118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</row>
    <row r="35" spans="1:43" x14ac:dyDescent="0.25">
      <c r="A35" s="147"/>
      <c r="B35" s="93"/>
      <c r="C35" s="110"/>
      <c r="D35" s="92"/>
      <c r="E35" s="214"/>
      <c r="F35" s="143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</row>
    <row r="36" spans="1:43" ht="28.5" x14ac:dyDescent="0.25">
      <c r="A36" s="200" t="str">
        <f>CONCATENATE($A$34,".",H36)</f>
        <v>1.1.3.1</v>
      </c>
      <c r="B36" s="93" t="s">
        <v>75</v>
      </c>
      <c r="C36" s="110" t="s">
        <v>23</v>
      </c>
      <c r="D36" s="92">
        <v>5</v>
      </c>
      <c r="E36" s="214"/>
      <c r="F36" s="143">
        <f>E36*D36</f>
        <v>0</v>
      </c>
      <c r="G36" s="51"/>
      <c r="H36" s="51">
        <v>1</v>
      </c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</row>
    <row r="37" spans="1:43" x14ac:dyDescent="0.25">
      <c r="A37" s="147"/>
      <c r="B37" s="93"/>
      <c r="C37" s="110"/>
      <c r="D37" s="92"/>
      <c r="E37" s="214"/>
      <c r="F37" s="143"/>
      <c r="G37" s="51"/>
      <c r="H37" s="51">
        <v>2</v>
      </c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</row>
    <row r="38" spans="1:43" ht="57" x14ac:dyDescent="0.25">
      <c r="A38" s="200" t="str">
        <f>CONCATENATE($A$34,".",H38)</f>
        <v>1.1.3.2</v>
      </c>
      <c r="B38" s="93" t="s">
        <v>76</v>
      </c>
      <c r="C38" s="110" t="s">
        <v>12</v>
      </c>
      <c r="D38" s="92">
        <v>20</v>
      </c>
      <c r="E38" s="214"/>
      <c r="F38" s="143">
        <f>E38*D38</f>
        <v>0</v>
      </c>
      <c r="G38" s="51"/>
      <c r="H38" s="51">
        <f>H36+1</f>
        <v>2</v>
      </c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</row>
    <row r="39" spans="1:43" s="130" customFormat="1" x14ac:dyDescent="0.25">
      <c r="A39" s="147"/>
      <c r="B39" s="93"/>
      <c r="C39" s="110"/>
      <c r="D39" s="92"/>
      <c r="E39" s="214"/>
      <c r="F39" s="143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</row>
    <row r="40" spans="1:43" s="130" customFormat="1" ht="28.5" x14ac:dyDescent="0.25">
      <c r="A40" s="200" t="str">
        <f>CONCATENATE($A$34,".",H40)</f>
        <v>1.1.3.3</v>
      </c>
      <c r="B40" s="93" t="s">
        <v>67</v>
      </c>
      <c r="C40" s="109">
        <v>0.05</v>
      </c>
      <c r="D40" s="92"/>
      <c r="E40" s="214"/>
      <c r="F40" s="143">
        <f>SUM(F35:F39)*C40</f>
        <v>0</v>
      </c>
      <c r="G40" s="129"/>
      <c r="H40" s="129">
        <f>H38+1</f>
        <v>3</v>
      </c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</row>
    <row r="41" spans="1:43" ht="15" thickBot="1" x14ac:dyDescent="0.3">
      <c r="A41" s="147"/>
      <c r="B41" s="93"/>
      <c r="C41" s="110"/>
      <c r="D41" s="92"/>
      <c r="E41" s="214"/>
      <c r="F41" s="143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</row>
    <row r="42" spans="1:43" ht="15" thickBot="1" x14ac:dyDescent="0.3">
      <c r="A42" s="201" t="s">
        <v>349</v>
      </c>
      <c r="B42" s="122" t="s">
        <v>22</v>
      </c>
      <c r="C42" s="121"/>
      <c r="D42" s="120"/>
      <c r="E42" s="215"/>
      <c r="F42" s="118">
        <f>SUM(F35:F41)</f>
        <v>0</v>
      </c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</row>
    <row r="43" spans="1:43" s="130" customFormat="1" ht="15" thickBot="1" x14ac:dyDescent="0.3">
      <c r="A43" s="117"/>
      <c r="B43" s="45"/>
      <c r="C43" s="116"/>
      <c r="D43" s="115"/>
      <c r="E43" s="217"/>
      <c r="F43" s="114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</row>
    <row r="44" spans="1:43" s="130" customFormat="1" ht="18" thickBot="1" x14ac:dyDescent="0.3">
      <c r="A44" s="205" t="s">
        <v>30</v>
      </c>
      <c r="B44" s="154" t="s">
        <v>105</v>
      </c>
      <c r="C44" s="137"/>
      <c r="D44" s="138"/>
      <c r="E44" s="218"/>
      <c r="F44" s="140">
        <f>F42+F32+F18</f>
        <v>0</v>
      </c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</row>
    <row r="45" spans="1:43" ht="15" thickBot="1" x14ac:dyDescent="0.3">
      <c r="A45" s="101"/>
      <c r="E45" s="216"/>
    </row>
    <row r="46" spans="1:43" ht="18" thickBot="1" x14ac:dyDescent="0.3">
      <c r="A46" s="205" t="s">
        <v>0</v>
      </c>
      <c r="B46" s="154" t="s">
        <v>20</v>
      </c>
      <c r="C46" s="137"/>
      <c r="D46" s="138"/>
      <c r="E46" s="218"/>
      <c r="F46" s="140"/>
    </row>
    <row r="47" spans="1:43" ht="15" thickBot="1" x14ac:dyDescent="0.3">
      <c r="A47" s="101"/>
      <c r="E47" s="216"/>
    </row>
    <row r="48" spans="1:43" ht="15" thickBot="1" x14ac:dyDescent="0.3">
      <c r="A48" s="201" t="s">
        <v>350</v>
      </c>
      <c r="B48" s="122" t="s">
        <v>26</v>
      </c>
      <c r="C48" s="121"/>
      <c r="D48" s="120"/>
      <c r="E48" s="215"/>
      <c r="F48" s="118"/>
    </row>
    <row r="49" spans="1:8" x14ac:dyDescent="0.25">
      <c r="A49" s="147"/>
      <c r="B49" s="93"/>
      <c r="C49" s="110"/>
      <c r="D49" s="92"/>
      <c r="E49" s="214"/>
      <c r="F49" s="143"/>
    </row>
    <row r="50" spans="1:8" ht="28.5" x14ac:dyDescent="0.25">
      <c r="A50" s="200" t="str">
        <f>CONCATENATE($A$48,".",H50)</f>
        <v>1.2.1.1</v>
      </c>
      <c r="B50" s="93" t="s">
        <v>77</v>
      </c>
      <c r="C50" s="110" t="s">
        <v>11</v>
      </c>
      <c r="D50" s="92">
        <v>10</v>
      </c>
      <c r="E50" s="214"/>
      <c r="F50" s="143">
        <f>E50*D50</f>
        <v>0</v>
      </c>
      <c r="H50" s="56">
        <v>1</v>
      </c>
    </row>
    <row r="51" spans="1:8" x14ac:dyDescent="0.25">
      <c r="A51" s="147"/>
      <c r="B51" s="93"/>
      <c r="C51" s="110"/>
      <c r="D51" s="92"/>
      <c r="E51" s="214"/>
      <c r="F51" s="143"/>
    </row>
    <row r="52" spans="1:8" ht="42.75" x14ac:dyDescent="0.25">
      <c r="A52" s="200" t="str">
        <f>CONCATENATE($A$48,".",H52)</f>
        <v>1.2.1.2</v>
      </c>
      <c r="B52" s="93" t="s">
        <v>78</v>
      </c>
      <c r="C52" s="110" t="s">
        <v>11</v>
      </c>
      <c r="D52" s="92">
        <v>308</v>
      </c>
      <c r="E52" s="214"/>
      <c r="F52" s="143">
        <f>E52*D52</f>
        <v>0</v>
      </c>
      <c r="H52" s="56">
        <f>H50+1</f>
        <v>2</v>
      </c>
    </row>
    <row r="53" spans="1:8" x14ac:dyDescent="0.25">
      <c r="A53" s="147"/>
      <c r="B53" s="93"/>
      <c r="C53" s="110"/>
      <c r="D53" s="92"/>
      <c r="E53" s="214"/>
      <c r="F53" s="143"/>
    </row>
    <row r="54" spans="1:8" ht="42.75" x14ac:dyDescent="0.25">
      <c r="A54" s="200" t="str">
        <f>CONCATENATE($A$48,".",H54)</f>
        <v>1.2.1.3</v>
      </c>
      <c r="B54" s="93" t="s">
        <v>353</v>
      </c>
      <c r="C54" s="110" t="s">
        <v>11</v>
      </c>
      <c r="D54" s="92">
        <v>302</v>
      </c>
      <c r="E54" s="214"/>
      <c r="F54" s="143">
        <f>E54*D54</f>
        <v>0</v>
      </c>
      <c r="H54" s="130">
        <f>H52+1</f>
        <v>3</v>
      </c>
    </row>
    <row r="55" spans="1:8" x14ac:dyDescent="0.25">
      <c r="A55" s="147"/>
      <c r="B55" s="93"/>
      <c r="C55" s="110"/>
      <c r="D55" s="92"/>
      <c r="E55" s="214"/>
      <c r="F55" s="143"/>
    </row>
    <row r="56" spans="1:8" ht="28.5" x14ac:dyDescent="0.25">
      <c r="A56" s="200" t="str">
        <f>CONCATENATE($A$48,".",H56)</f>
        <v>1.2.1.4</v>
      </c>
      <c r="B56" s="93" t="s">
        <v>79</v>
      </c>
      <c r="C56" s="110" t="s">
        <v>11</v>
      </c>
      <c r="D56" s="92">
        <v>32</v>
      </c>
      <c r="E56" s="214"/>
      <c r="F56" s="143">
        <f>E56*D56</f>
        <v>0</v>
      </c>
      <c r="H56" s="130">
        <f>H54+1</f>
        <v>4</v>
      </c>
    </row>
    <row r="57" spans="1:8" x14ac:dyDescent="0.25">
      <c r="A57" s="147"/>
      <c r="B57" s="93"/>
      <c r="C57" s="110"/>
      <c r="D57" s="92"/>
      <c r="E57" s="214"/>
      <c r="F57" s="143"/>
    </row>
    <row r="58" spans="1:8" x14ac:dyDescent="0.25">
      <c r="A58" s="200" t="str">
        <f>CONCATENATE($A$48,".",H58)</f>
        <v>1.2.1.5</v>
      </c>
      <c r="B58" s="93" t="s">
        <v>80</v>
      </c>
      <c r="C58" s="110" t="s">
        <v>49</v>
      </c>
      <c r="D58" s="92">
        <v>20</v>
      </c>
      <c r="E58" s="214"/>
      <c r="F58" s="143">
        <f>E58*D58</f>
        <v>0</v>
      </c>
      <c r="H58" s="130">
        <f>H56+1</f>
        <v>5</v>
      </c>
    </row>
    <row r="59" spans="1:8" x14ac:dyDescent="0.25">
      <c r="A59" s="147"/>
      <c r="B59" s="93"/>
      <c r="C59" s="110"/>
      <c r="D59" s="92"/>
      <c r="E59" s="214"/>
      <c r="F59" s="143"/>
    </row>
    <row r="60" spans="1:8" ht="42.75" x14ac:dyDescent="0.25">
      <c r="A60" s="200" t="str">
        <f>CONCATENATE($A$48,".",H60)</f>
        <v>1.2.1.6</v>
      </c>
      <c r="B60" s="93" t="s">
        <v>81</v>
      </c>
      <c r="C60" s="110" t="s">
        <v>10</v>
      </c>
      <c r="D60" s="92">
        <v>255.54375000000002</v>
      </c>
      <c r="E60" s="214"/>
      <c r="F60" s="143">
        <f>E60*D60</f>
        <v>0</v>
      </c>
      <c r="H60" s="130">
        <f>H58+1</f>
        <v>6</v>
      </c>
    </row>
    <row r="61" spans="1:8" x14ac:dyDescent="0.25">
      <c r="A61" s="147"/>
      <c r="B61" s="93"/>
      <c r="C61" s="110"/>
      <c r="D61" s="92"/>
      <c r="E61" s="214"/>
      <c r="F61" s="143"/>
    </row>
    <row r="62" spans="1:8" x14ac:dyDescent="0.25">
      <c r="A62" s="200" t="str">
        <f>CONCATENATE($A$48,".",H62)</f>
        <v>1.2.1.7</v>
      </c>
      <c r="B62" s="93" t="s">
        <v>82</v>
      </c>
      <c r="C62" s="110" t="s">
        <v>10</v>
      </c>
      <c r="D62" s="92">
        <v>111</v>
      </c>
      <c r="E62" s="214"/>
      <c r="F62" s="143">
        <f>E62*D62</f>
        <v>0</v>
      </c>
      <c r="H62" s="130">
        <f>H60+1</f>
        <v>7</v>
      </c>
    </row>
    <row r="63" spans="1:8" x14ac:dyDescent="0.25">
      <c r="A63" s="147"/>
      <c r="B63" s="93"/>
      <c r="C63" s="110"/>
      <c r="D63" s="92"/>
      <c r="E63" s="214"/>
      <c r="F63" s="143"/>
    </row>
    <row r="64" spans="1:8" ht="57" x14ac:dyDescent="0.25">
      <c r="A64" s="200" t="str">
        <f>CONCATENATE($A$48,".",H64)</f>
        <v>1.2.1.8</v>
      </c>
      <c r="B64" s="93" t="s">
        <v>83</v>
      </c>
      <c r="C64" s="110" t="s">
        <v>11</v>
      </c>
      <c r="D64" s="92">
        <v>12</v>
      </c>
      <c r="E64" s="214"/>
      <c r="F64" s="143">
        <f>E64*D64</f>
        <v>0</v>
      </c>
      <c r="H64" s="130">
        <f>H62+1</f>
        <v>8</v>
      </c>
    </row>
    <row r="65" spans="1:8" x14ac:dyDescent="0.25">
      <c r="A65" s="147"/>
      <c r="B65" s="93"/>
      <c r="C65" s="110"/>
      <c r="D65" s="92"/>
      <c r="E65" s="214"/>
      <c r="F65" s="143"/>
    </row>
    <row r="66" spans="1:8" ht="42.75" x14ac:dyDescent="0.25">
      <c r="A66" s="200" t="str">
        <f>CONCATENATE($A$48,".",H66)</f>
        <v>1.2.1.9</v>
      </c>
      <c r="B66" s="93" t="s">
        <v>84</v>
      </c>
      <c r="C66" s="110" t="s">
        <v>11</v>
      </c>
      <c r="D66" s="92">
        <v>78</v>
      </c>
      <c r="E66" s="214"/>
      <c r="F66" s="143">
        <f>E66*D66</f>
        <v>0</v>
      </c>
      <c r="H66" s="130">
        <f>H64+1</f>
        <v>9</v>
      </c>
    </row>
    <row r="67" spans="1:8" x14ac:dyDescent="0.25">
      <c r="A67" s="147"/>
      <c r="B67" s="93"/>
      <c r="C67" s="110"/>
      <c r="D67" s="92"/>
      <c r="E67" s="214"/>
      <c r="F67" s="143"/>
    </row>
    <row r="68" spans="1:8" ht="42.75" x14ac:dyDescent="0.25">
      <c r="A68" s="200" t="str">
        <f>CONCATENATE($A$48,".",H68)</f>
        <v>1.2.1.10</v>
      </c>
      <c r="B68" s="93" t="s">
        <v>85</v>
      </c>
      <c r="C68" s="110" t="s">
        <v>11</v>
      </c>
      <c r="D68" s="92">
        <v>139</v>
      </c>
      <c r="E68" s="214"/>
      <c r="F68" s="143">
        <f>E68*D68</f>
        <v>0</v>
      </c>
      <c r="H68" s="130">
        <f>H66+1</f>
        <v>10</v>
      </c>
    </row>
    <row r="69" spans="1:8" x14ac:dyDescent="0.25">
      <c r="A69" s="147"/>
      <c r="B69" s="93"/>
      <c r="C69" s="110"/>
      <c r="D69" s="92"/>
      <c r="E69" s="214"/>
      <c r="F69" s="143"/>
    </row>
    <row r="70" spans="1:8" ht="42.75" x14ac:dyDescent="0.25">
      <c r="A70" s="200" t="str">
        <f>CONCATENATE($A$48,".",H70)</f>
        <v>1.2.1.11</v>
      </c>
      <c r="B70" s="93" t="s">
        <v>86</v>
      </c>
      <c r="C70" s="110" t="s">
        <v>11</v>
      </c>
      <c r="D70" s="92">
        <v>10</v>
      </c>
      <c r="E70" s="214"/>
      <c r="F70" s="143">
        <f>E70*D70</f>
        <v>0</v>
      </c>
      <c r="H70" s="130">
        <f>H68+1</f>
        <v>11</v>
      </c>
    </row>
    <row r="71" spans="1:8" x14ac:dyDescent="0.25">
      <c r="A71" s="147"/>
      <c r="B71" s="93"/>
      <c r="C71" s="110"/>
      <c r="D71" s="92"/>
      <c r="E71" s="214"/>
      <c r="F71" s="143"/>
    </row>
    <row r="72" spans="1:8" ht="42.75" x14ac:dyDescent="0.25">
      <c r="A72" s="200" t="str">
        <f>CONCATENATE($A$48,".",H72)</f>
        <v>1.2.1.12</v>
      </c>
      <c r="B72" s="93" t="s">
        <v>87</v>
      </c>
      <c r="C72" s="110" t="s">
        <v>10</v>
      </c>
      <c r="D72" s="92">
        <v>15</v>
      </c>
      <c r="E72" s="214"/>
      <c r="F72" s="143">
        <f>E72*D72</f>
        <v>0</v>
      </c>
      <c r="H72" s="130">
        <f>H70+1</f>
        <v>12</v>
      </c>
    </row>
    <row r="73" spans="1:8" x14ac:dyDescent="0.25">
      <c r="A73" s="147"/>
      <c r="B73" s="93"/>
      <c r="C73" s="110"/>
      <c r="D73" s="92"/>
      <c r="E73" s="214"/>
      <c r="F73" s="143"/>
    </row>
    <row r="74" spans="1:8" x14ac:dyDescent="0.25">
      <c r="A74" s="200" t="str">
        <f>CONCATENATE($A$48,".",H74)</f>
        <v>1.2.1.13</v>
      </c>
      <c r="B74" s="93" t="s">
        <v>88</v>
      </c>
      <c r="C74" s="110" t="s">
        <v>10</v>
      </c>
      <c r="D74" s="92">
        <v>15</v>
      </c>
      <c r="E74" s="214"/>
      <c r="F74" s="143">
        <f>E74*D74</f>
        <v>0</v>
      </c>
      <c r="H74" s="130">
        <f>H72+1</f>
        <v>13</v>
      </c>
    </row>
    <row r="75" spans="1:8" ht="15" thickBot="1" x14ac:dyDescent="0.3">
      <c r="A75" s="147"/>
      <c r="B75" s="93"/>
      <c r="C75" s="110"/>
      <c r="D75" s="92"/>
      <c r="E75" s="214"/>
      <c r="F75" s="143"/>
    </row>
    <row r="76" spans="1:8" ht="15" thickBot="1" x14ac:dyDescent="0.3">
      <c r="A76" s="201" t="s">
        <v>350</v>
      </c>
      <c r="B76" s="122" t="s">
        <v>89</v>
      </c>
      <c r="C76" s="121"/>
      <c r="D76" s="120"/>
      <c r="E76" s="215"/>
      <c r="F76" s="118">
        <f>SUM(F50:F75)</f>
        <v>0</v>
      </c>
    </row>
    <row r="77" spans="1:8" x14ac:dyDescent="0.25">
      <c r="A77" s="147"/>
      <c r="B77" s="93"/>
      <c r="C77" s="110"/>
      <c r="D77" s="92"/>
      <c r="E77" s="214"/>
      <c r="F77" s="143"/>
    </row>
    <row r="78" spans="1:8" ht="28.5" x14ac:dyDescent="0.25">
      <c r="A78" s="147"/>
      <c r="B78" s="93" t="s">
        <v>67</v>
      </c>
      <c r="C78" s="109">
        <v>0.05</v>
      </c>
      <c r="D78" s="92"/>
      <c r="E78" s="214"/>
      <c r="F78" s="143">
        <f>F76*C78</f>
        <v>0</v>
      </c>
    </row>
    <row r="79" spans="1:8" ht="15" thickBot="1" x14ac:dyDescent="0.3">
      <c r="A79" s="147"/>
      <c r="B79" s="93"/>
      <c r="C79" s="110"/>
      <c r="D79" s="92"/>
      <c r="E79" s="214"/>
      <c r="F79" s="143"/>
    </row>
    <row r="80" spans="1:8" ht="18" thickBot="1" x14ac:dyDescent="0.3">
      <c r="A80" s="205" t="s">
        <v>0</v>
      </c>
      <c r="B80" s="154" t="s">
        <v>20</v>
      </c>
      <c r="C80" s="137"/>
      <c r="D80" s="138"/>
      <c r="E80" s="218"/>
      <c r="F80" s="140">
        <f>F78+F76</f>
        <v>0</v>
      </c>
    </row>
    <row r="81" spans="1:8" ht="15" thickBot="1" x14ac:dyDescent="0.3">
      <c r="A81" s="101"/>
      <c r="E81" s="216"/>
    </row>
    <row r="82" spans="1:8" ht="18" thickBot="1" x14ac:dyDescent="0.3">
      <c r="A82" s="205" t="s">
        <v>1</v>
      </c>
      <c r="B82" s="154" t="s">
        <v>90</v>
      </c>
      <c r="C82" s="137"/>
      <c r="D82" s="138"/>
      <c r="E82" s="218"/>
      <c r="F82" s="140"/>
    </row>
    <row r="83" spans="1:8" ht="15" thickBot="1" x14ac:dyDescent="0.3">
      <c r="A83" s="101"/>
      <c r="E83" s="216"/>
    </row>
    <row r="84" spans="1:8" ht="15" thickBot="1" x14ac:dyDescent="0.3">
      <c r="A84" s="207" t="s">
        <v>351</v>
      </c>
      <c r="B84" s="122" t="s">
        <v>91</v>
      </c>
      <c r="C84" s="121"/>
      <c r="D84" s="120"/>
      <c r="E84" s="215"/>
      <c r="F84" s="118"/>
    </row>
    <row r="85" spans="1:8" x14ac:dyDescent="0.25">
      <c r="A85" s="147"/>
      <c r="B85" s="93"/>
      <c r="C85" s="110"/>
      <c r="D85" s="92"/>
      <c r="E85" s="214"/>
      <c r="F85" s="143"/>
    </row>
    <row r="86" spans="1:8" ht="114" x14ac:dyDescent="0.25">
      <c r="A86" s="200" t="str">
        <f>CONCATENATE($A$84,".",H86)</f>
        <v>1.3.1.1</v>
      </c>
      <c r="B86" s="93" t="s">
        <v>92</v>
      </c>
      <c r="C86" s="110" t="s">
        <v>12</v>
      </c>
      <c r="D86" s="92">
        <v>88.5</v>
      </c>
      <c r="E86" s="214"/>
      <c r="F86" s="143">
        <f>E86*D86</f>
        <v>0</v>
      </c>
      <c r="H86" s="56">
        <v>1</v>
      </c>
    </row>
    <row r="87" spans="1:8" x14ac:dyDescent="0.25">
      <c r="A87" s="147"/>
      <c r="B87" s="93"/>
      <c r="C87" s="110"/>
      <c r="D87" s="92"/>
      <c r="E87" s="214"/>
      <c r="F87" s="143"/>
    </row>
    <row r="88" spans="1:8" ht="57" x14ac:dyDescent="0.25">
      <c r="A88" s="200" t="str">
        <f>CONCATENATE($A$84,".",H88)</f>
        <v>1.3.1.2</v>
      </c>
      <c r="B88" s="93" t="s">
        <v>93</v>
      </c>
      <c r="C88" s="110" t="s">
        <v>9</v>
      </c>
      <c r="D88" s="92">
        <v>3</v>
      </c>
      <c r="E88" s="214"/>
      <c r="F88" s="143">
        <f>E88*D88</f>
        <v>0</v>
      </c>
      <c r="H88" s="56">
        <f>H86+1</f>
        <v>2</v>
      </c>
    </row>
    <row r="89" spans="1:8" x14ac:dyDescent="0.25">
      <c r="A89" s="147"/>
      <c r="B89" s="93"/>
      <c r="C89" s="110"/>
      <c r="D89" s="92"/>
      <c r="E89" s="214"/>
      <c r="F89" s="143"/>
    </row>
    <row r="90" spans="1:8" ht="57" x14ac:dyDescent="0.25">
      <c r="A90" s="200" t="str">
        <f>CONCATENATE($A$84,".",H90)</f>
        <v>1.3.1.3</v>
      </c>
      <c r="B90" s="93" t="s">
        <v>94</v>
      </c>
      <c r="C90" s="110" t="s">
        <v>9</v>
      </c>
      <c r="D90" s="92">
        <v>1</v>
      </c>
      <c r="E90" s="214"/>
      <c r="F90" s="143">
        <f>E90*D90</f>
        <v>0</v>
      </c>
      <c r="H90" s="130">
        <f>H88+1</f>
        <v>3</v>
      </c>
    </row>
    <row r="91" spans="1:8" x14ac:dyDescent="0.25">
      <c r="A91" s="147"/>
      <c r="B91" s="93"/>
      <c r="C91" s="110"/>
      <c r="D91" s="92"/>
      <c r="E91" s="214"/>
      <c r="F91" s="143"/>
    </row>
    <row r="92" spans="1:8" ht="28.5" x14ac:dyDescent="0.25">
      <c r="A92" s="200" t="str">
        <f>CONCATENATE($A$84,".",H92)</f>
        <v>1.3.1.4</v>
      </c>
      <c r="B92" s="93" t="s">
        <v>95</v>
      </c>
      <c r="C92" s="110" t="s">
        <v>9</v>
      </c>
      <c r="D92" s="92">
        <v>1</v>
      </c>
      <c r="E92" s="214"/>
      <c r="F92" s="143">
        <f>E92*D92</f>
        <v>0</v>
      </c>
      <c r="H92" s="130">
        <f>H90+1</f>
        <v>4</v>
      </c>
    </row>
    <row r="93" spans="1:8" x14ac:dyDescent="0.25">
      <c r="A93" s="147"/>
      <c r="B93" s="93"/>
      <c r="C93" s="110"/>
      <c r="D93" s="92"/>
      <c r="E93" s="214"/>
      <c r="F93" s="143"/>
    </row>
    <row r="94" spans="1:8" ht="85.5" x14ac:dyDescent="0.25">
      <c r="A94" s="200" t="str">
        <f>CONCATENATE($A$84,".",H94)</f>
        <v>1.3.1.5</v>
      </c>
      <c r="B94" s="93" t="s">
        <v>96</v>
      </c>
      <c r="C94" s="110" t="s">
        <v>9</v>
      </c>
      <c r="D94" s="92">
        <v>4</v>
      </c>
      <c r="E94" s="214"/>
      <c r="F94" s="143">
        <f>E94*D94</f>
        <v>0</v>
      </c>
      <c r="H94" s="130">
        <f>H92+1</f>
        <v>5</v>
      </c>
    </row>
    <row r="95" spans="1:8" x14ac:dyDescent="0.25">
      <c r="A95" s="147"/>
      <c r="B95" s="93"/>
      <c r="C95" s="110"/>
      <c r="D95" s="92"/>
      <c r="E95" s="214"/>
      <c r="F95" s="143"/>
    </row>
    <row r="96" spans="1:8" ht="57" x14ac:dyDescent="0.25">
      <c r="A96" s="200" t="str">
        <f>CONCATENATE($A$84,".",H96)</f>
        <v>1.3.1.6</v>
      </c>
      <c r="B96" s="93" t="s">
        <v>97</v>
      </c>
      <c r="C96" s="110" t="s">
        <v>9</v>
      </c>
      <c r="D96" s="92">
        <v>4</v>
      </c>
      <c r="E96" s="214"/>
      <c r="F96" s="143">
        <f>E96*D96</f>
        <v>0</v>
      </c>
      <c r="H96" s="130">
        <f>H94+1</f>
        <v>6</v>
      </c>
    </row>
    <row r="97" spans="1:8" s="130" customFormat="1" x14ac:dyDescent="0.25">
      <c r="A97" s="147"/>
      <c r="B97" s="93"/>
      <c r="C97" s="110"/>
      <c r="D97" s="92"/>
      <c r="E97" s="214"/>
      <c r="F97" s="143"/>
    </row>
    <row r="98" spans="1:8" s="130" customFormat="1" ht="28.5" x14ac:dyDescent="0.25">
      <c r="A98" s="200" t="str">
        <f>CONCATENATE($A$84,".",H98)</f>
        <v>1.3.1.7</v>
      </c>
      <c r="B98" s="93" t="s">
        <v>67</v>
      </c>
      <c r="C98" s="109">
        <v>0.05</v>
      </c>
      <c r="D98" s="92"/>
      <c r="E98" s="214"/>
      <c r="F98" s="143">
        <f>SUM(F86:F97)*C98</f>
        <v>0</v>
      </c>
      <c r="H98" s="130">
        <f>H96+1</f>
        <v>7</v>
      </c>
    </row>
    <row r="99" spans="1:8" ht="15" thickBot="1" x14ac:dyDescent="0.3">
      <c r="A99" s="147"/>
      <c r="B99" s="93"/>
      <c r="C99" s="110"/>
      <c r="D99" s="92"/>
      <c r="E99" s="214"/>
      <c r="F99" s="143"/>
    </row>
    <row r="100" spans="1:8" ht="15" thickBot="1" x14ac:dyDescent="0.3">
      <c r="A100" s="207" t="s">
        <v>351</v>
      </c>
      <c r="B100" s="122" t="s">
        <v>98</v>
      </c>
      <c r="C100" s="121"/>
      <c r="D100" s="120"/>
      <c r="E100" s="215"/>
      <c r="F100" s="118">
        <f>SUM(F86:F99)</f>
        <v>0</v>
      </c>
    </row>
    <row r="101" spans="1:8" ht="15" thickBot="1" x14ac:dyDescent="0.3">
      <c r="A101" s="101"/>
      <c r="E101" s="216"/>
    </row>
    <row r="102" spans="1:8" ht="15" thickBot="1" x14ac:dyDescent="0.3">
      <c r="A102" s="207" t="s">
        <v>352</v>
      </c>
      <c r="B102" s="122" t="s">
        <v>99</v>
      </c>
      <c r="C102" s="121"/>
      <c r="D102" s="120"/>
      <c r="E102" s="215"/>
      <c r="F102" s="118"/>
    </row>
    <row r="103" spans="1:8" x14ac:dyDescent="0.25">
      <c r="A103" s="147"/>
      <c r="B103" s="93"/>
      <c r="C103" s="110"/>
      <c r="D103" s="92"/>
      <c r="E103" s="214"/>
      <c r="F103" s="143"/>
    </row>
    <row r="104" spans="1:8" x14ac:dyDescent="0.25">
      <c r="A104" s="200" t="str">
        <f>CONCATENATE($A$102,".",H104)</f>
        <v>1.3.2.1</v>
      </c>
      <c r="B104" s="93" t="s">
        <v>100</v>
      </c>
      <c r="C104" s="110" t="s">
        <v>9</v>
      </c>
      <c r="D104" s="92">
        <v>1</v>
      </c>
      <c r="E104" s="214"/>
      <c r="F104" s="143">
        <f>E104*D104</f>
        <v>0</v>
      </c>
      <c r="H104" s="56">
        <v>1</v>
      </c>
    </row>
    <row r="105" spans="1:8" s="130" customFormat="1" x14ac:dyDescent="0.25">
      <c r="A105" s="147"/>
      <c r="B105" s="93"/>
      <c r="C105" s="110"/>
      <c r="D105" s="92"/>
      <c r="E105" s="214"/>
      <c r="F105" s="143"/>
    </row>
    <row r="106" spans="1:8" s="130" customFormat="1" x14ac:dyDescent="0.25">
      <c r="A106" s="200" t="str">
        <f>CONCATENATE($A$102,".",H106)</f>
        <v>1.3.2.2</v>
      </c>
      <c r="B106" s="93" t="s">
        <v>102</v>
      </c>
      <c r="C106" s="110" t="s">
        <v>12</v>
      </c>
      <c r="D106" s="92">
        <v>88.5</v>
      </c>
      <c r="E106" s="214"/>
      <c r="F106" s="143">
        <f>E106*D106</f>
        <v>0</v>
      </c>
      <c r="H106" s="130">
        <f>H104+1</f>
        <v>2</v>
      </c>
    </row>
    <row r="107" spans="1:8" s="130" customFormat="1" x14ac:dyDescent="0.25">
      <c r="A107" s="147"/>
      <c r="B107" s="93"/>
      <c r="C107" s="110"/>
      <c r="D107" s="92"/>
      <c r="E107" s="214"/>
      <c r="F107" s="143"/>
    </row>
    <row r="108" spans="1:8" s="130" customFormat="1" ht="28.5" x14ac:dyDescent="0.25">
      <c r="A108" s="200" t="str">
        <f>CONCATENATE($A$102,".",H108)</f>
        <v>1.3.2.3</v>
      </c>
      <c r="B108" s="93" t="s">
        <v>103</v>
      </c>
      <c r="C108" s="110" t="s">
        <v>12</v>
      </c>
      <c r="D108" s="92">
        <v>88.5</v>
      </c>
      <c r="E108" s="214"/>
      <c r="F108" s="143">
        <f>E108*D108</f>
        <v>0</v>
      </c>
      <c r="H108" s="130">
        <f>H106+1</f>
        <v>3</v>
      </c>
    </row>
    <row r="109" spans="1:8" s="130" customFormat="1" x14ac:dyDescent="0.25">
      <c r="A109" s="147"/>
      <c r="B109" s="93"/>
      <c r="C109" s="110"/>
      <c r="D109" s="92"/>
      <c r="E109" s="214"/>
      <c r="F109" s="143"/>
    </row>
    <row r="110" spans="1:8" s="130" customFormat="1" ht="42.75" x14ac:dyDescent="0.25">
      <c r="A110" s="200" t="str">
        <f>CONCATENATE($A$102,".",H110)</f>
        <v>1.3.2.4</v>
      </c>
      <c r="B110" s="93" t="s">
        <v>104</v>
      </c>
      <c r="C110" s="110" t="s">
        <v>12</v>
      </c>
      <c r="D110" s="92">
        <v>88.5</v>
      </c>
      <c r="E110" s="214"/>
      <c r="F110" s="143">
        <f>E110*D110</f>
        <v>0</v>
      </c>
      <c r="H110" s="130">
        <f>H108+1</f>
        <v>4</v>
      </c>
    </row>
    <row r="111" spans="1:8" s="130" customFormat="1" x14ac:dyDescent="0.25">
      <c r="A111" s="147"/>
      <c r="B111" s="93"/>
      <c r="C111" s="110"/>
      <c r="D111" s="92"/>
      <c r="E111" s="214"/>
      <c r="F111" s="143"/>
    </row>
    <row r="112" spans="1:8" s="130" customFormat="1" ht="28.5" x14ac:dyDescent="0.25">
      <c r="A112" s="200" t="str">
        <f>CONCATENATE($A$102,".",H112)</f>
        <v>1.3.2.5</v>
      </c>
      <c r="B112" s="93" t="s">
        <v>67</v>
      </c>
      <c r="C112" s="109">
        <v>0.05</v>
      </c>
      <c r="D112" s="92"/>
      <c r="E112" s="214"/>
      <c r="F112" s="143">
        <f>SUM(F103:F110)*C112</f>
        <v>0</v>
      </c>
      <c r="H112" s="130">
        <f>H110+1</f>
        <v>5</v>
      </c>
    </row>
    <row r="113" spans="1:6" ht="15" thickBot="1" x14ac:dyDescent="0.3">
      <c r="A113" s="147"/>
      <c r="B113" s="93"/>
      <c r="C113" s="110"/>
      <c r="D113" s="92"/>
      <c r="E113" s="214"/>
      <c r="F113" s="143"/>
    </row>
    <row r="114" spans="1:6" ht="15" thickBot="1" x14ac:dyDescent="0.3">
      <c r="A114" s="207" t="s">
        <v>352</v>
      </c>
      <c r="B114" s="122" t="s">
        <v>101</v>
      </c>
      <c r="C114" s="121"/>
      <c r="D114" s="120"/>
      <c r="E114" s="215"/>
      <c r="F114" s="118">
        <f>SUM(F104:F112)</f>
        <v>0</v>
      </c>
    </row>
    <row r="115" spans="1:6" ht="15" thickBot="1" x14ac:dyDescent="0.3">
      <c r="A115" s="101"/>
    </row>
    <row r="116" spans="1:6" ht="18" thickBot="1" x14ac:dyDescent="0.3">
      <c r="A116" s="208" t="s">
        <v>1</v>
      </c>
      <c r="B116" s="154" t="s">
        <v>90</v>
      </c>
      <c r="C116" s="137"/>
      <c r="D116" s="138"/>
      <c r="E116" s="139"/>
      <c r="F116" s="140">
        <f>F114+F100</f>
        <v>0</v>
      </c>
    </row>
    <row r="117" spans="1:6" x14ac:dyDescent="0.25">
      <c r="A117" s="101"/>
    </row>
  </sheetData>
  <autoFilter ref="A7:F117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8" firstPageNumber="3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235"/>
  <sheetViews>
    <sheetView topLeftCell="A215" zoomScale="130" zoomScaleNormal="130" zoomScaleSheetLayoutView="115" workbookViewId="0">
      <selection activeCell="E229" sqref="E9:E229"/>
    </sheetView>
  </sheetViews>
  <sheetFormatPr defaultColWidth="10.28515625" defaultRowHeight="14.25" x14ac:dyDescent="0.25"/>
  <cols>
    <col min="1" max="1" width="10.42578125" style="101" bestFit="1" customWidth="1"/>
    <col min="2" max="2" width="75.5703125" style="102" customWidth="1"/>
    <col min="3" max="3" width="6.42578125" style="98" bestFit="1" customWidth="1"/>
    <col min="4" max="4" width="9.42578125" style="99" bestFit="1" customWidth="1"/>
    <col min="5" max="5" width="11" style="100" bestFit="1" customWidth="1"/>
    <col min="6" max="6" width="13.7109375" style="103" bestFit="1" customWidth="1"/>
    <col min="7" max="7" width="10.28515625" style="56"/>
    <col min="8" max="8" width="0" style="56" hidden="1" customWidth="1"/>
    <col min="9" max="16384" width="10.28515625" style="56"/>
  </cols>
  <sheetData>
    <row r="1" spans="1:43" s="46" customFormat="1" x14ac:dyDescent="0.25">
      <c r="A1" s="188" t="str">
        <f>Info!B1</f>
        <v>JAVNA KOMUNALNA INFRASTRUKTURA V OBMOČJU OPPN 252 STANOVANJSKA SOSESKA BRDO - ENOTA E2</v>
      </c>
      <c r="B1" s="189"/>
      <c r="C1" s="189"/>
      <c r="D1" s="189"/>
      <c r="E1" s="189"/>
      <c r="F1" s="190"/>
    </row>
    <row r="2" spans="1:43" s="46" customFormat="1" ht="15" thickBot="1" x14ac:dyDescent="0.3">
      <c r="A2" s="191"/>
      <c r="B2" s="192"/>
      <c r="C2" s="192"/>
      <c r="D2" s="192"/>
      <c r="E2" s="192"/>
      <c r="F2" s="193"/>
    </row>
    <row r="3" spans="1:43" s="46" customFormat="1" ht="15" thickBot="1" x14ac:dyDescent="0.3">
      <c r="A3" s="194"/>
      <c r="B3" s="195"/>
      <c r="C3" s="47"/>
      <c r="D3" s="48"/>
      <c r="E3" s="49"/>
      <c r="F3" s="50"/>
    </row>
    <row r="4" spans="1:43" s="51" customFormat="1" ht="18" thickBot="1" x14ac:dyDescent="0.3">
      <c r="A4" s="196" t="s">
        <v>65</v>
      </c>
      <c r="B4" s="197"/>
      <c r="C4" s="197"/>
      <c r="D4" s="197"/>
      <c r="E4" s="197"/>
      <c r="F4" s="198"/>
    </row>
    <row r="5" spans="1:43" x14ac:dyDescent="0.25">
      <c r="A5" s="52"/>
      <c r="B5" s="53"/>
      <c r="C5" s="54"/>
      <c r="D5" s="54"/>
      <c r="E5" s="55"/>
      <c r="F5" s="55"/>
    </row>
    <row r="6" spans="1:43" s="62" customFormat="1" ht="28.5" x14ac:dyDescent="0.25">
      <c r="A6" s="57" t="s">
        <v>2</v>
      </c>
      <c r="B6" s="58" t="s">
        <v>3</v>
      </c>
      <c r="C6" s="59" t="s">
        <v>5</v>
      </c>
      <c r="D6" s="60" t="s">
        <v>8</v>
      </c>
      <c r="E6" s="61" t="s">
        <v>6</v>
      </c>
      <c r="F6" s="61" t="s">
        <v>7</v>
      </c>
    </row>
    <row r="7" spans="1:43" s="75" customFormat="1" ht="15" thickBot="1" x14ac:dyDescent="0.3">
      <c r="A7" s="69"/>
      <c r="B7" s="70"/>
      <c r="C7" s="71"/>
      <c r="D7" s="72"/>
      <c r="E7" s="73"/>
      <c r="F7" s="7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 s="81" customFormat="1" ht="18" thickBot="1" x14ac:dyDescent="0.3">
      <c r="A8" s="153" t="s">
        <v>39</v>
      </c>
      <c r="B8" s="154" t="s">
        <v>119</v>
      </c>
      <c r="C8" s="137"/>
      <c r="D8" s="138"/>
      <c r="E8" s="139"/>
      <c r="F8" s="140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 s="81" customFormat="1" x14ac:dyDescent="0.25">
      <c r="A9" s="209"/>
      <c r="B9" s="76"/>
      <c r="C9" s="82"/>
      <c r="D9" s="83"/>
      <c r="E9" s="219"/>
      <c r="F9" s="84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 ht="28.5" x14ac:dyDescent="0.25">
      <c r="A10" s="200"/>
      <c r="B10" s="85" t="s">
        <v>120</v>
      </c>
      <c r="C10" s="86"/>
      <c r="D10" s="87"/>
      <c r="E10" s="220"/>
      <c r="F10" s="80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 x14ac:dyDescent="0.25">
      <c r="A11" s="210"/>
      <c r="B11" s="89"/>
      <c r="C11" s="90"/>
      <c r="D11" s="87"/>
      <c r="E11" s="221"/>
      <c r="F11" s="9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</row>
    <row r="12" spans="1:43" ht="42.75" x14ac:dyDescent="0.25">
      <c r="A12" s="210" t="str">
        <f>CONCATENATE($A$8,".",H12)</f>
        <v>4.1.1</v>
      </c>
      <c r="B12" s="89" t="s">
        <v>121</v>
      </c>
      <c r="C12" s="90" t="s">
        <v>12</v>
      </c>
      <c r="D12" s="148">
        <v>97</v>
      </c>
      <c r="E12" s="221"/>
      <c r="F12" s="80">
        <f>E12*D12</f>
        <v>0</v>
      </c>
      <c r="G12" s="51"/>
      <c r="H12" s="51" t="s">
        <v>63</v>
      </c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</row>
    <row r="13" spans="1:43" x14ac:dyDescent="0.25">
      <c r="A13" s="210"/>
      <c r="B13" s="89"/>
      <c r="C13" s="90"/>
      <c r="D13" s="148"/>
      <c r="E13" s="221"/>
      <c r="F13" s="143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</row>
    <row r="14" spans="1:43" ht="42.75" x14ac:dyDescent="0.25">
      <c r="A14" s="210" t="str">
        <f>CONCATENATE($A$8,".",H14)</f>
        <v>4.1.2</v>
      </c>
      <c r="B14" s="89" t="s">
        <v>122</v>
      </c>
      <c r="C14" s="90" t="s">
        <v>9</v>
      </c>
      <c r="D14" s="148">
        <v>3</v>
      </c>
      <c r="E14" s="221"/>
      <c r="F14" s="143">
        <f>E14*D14</f>
        <v>0</v>
      </c>
      <c r="G14" s="51"/>
      <c r="H14" s="51" t="s">
        <v>330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</row>
    <row r="15" spans="1:43" x14ac:dyDescent="0.25">
      <c r="A15" s="210"/>
      <c r="B15" s="89"/>
      <c r="C15" s="90"/>
      <c r="D15" s="148"/>
      <c r="E15" s="221"/>
      <c r="F15" s="143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</row>
    <row r="16" spans="1:43" ht="28.5" x14ac:dyDescent="0.25">
      <c r="A16" s="210" t="str">
        <f>CONCATENATE($A$8,".",H16)</f>
        <v>4.1.3</v>
      </c>
      <c r="B16" s="89" t="s">
        <v>123</v>
      </c>
      <c r="C16" s="90" t="s">
        <v>9</v>
      </c>
      <c r="D16" s="148">
        <v>7</v>
      </c>
      <c r="E16" s="221"/>
      <c r="F16" s="143">
        <f>E16*D16</f>
        <v>0</v>
      </c>
      <c r="G16" s="51"/>
      <c r="H16" s="51" t="s">
        <v>331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</row>
    <row r="17" spans="1:43" x14ac:dyDescent="0.25">
      <c r="A17" s="210"/>
      <c r="B17" s="89"/>
      <c r="C17" s="90"/>
      <c r="D17" s="148"/>
      <c r="E17" s="221"/>
      <c r="F17" s="143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</row>
    <row r="18" spans="1:43" ht="42.75" x14ac:dyDescent="0.25">
      <c r="A18" s="210" t="str">
        <f>CONCATENATE($A$8,".",H18)</f>
        <v>4.1.4</v>
      </c>
      <c r="B18" s="89" t="s">
        <v>124</v>
      </c>
      <c r="C18" s="158">
        <v>0.1</v>
      </c>
      <c r="D18" s="148"/>
      <c r="E18" s="221"/>
      <c r="F18" s="143">
        <f>SUM(F12:F16)*C18</f>
        <v>0</v>
      </c>
      <c r="G18" s="51"/>
      <c r="H18" s="51" t="s">
        <v>332</v>
      </c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</row>
    <row r="19" spans="1:43" ht="15" thickBot="1" x14ac:dyDescent="0.3">
      <c r="A19" s="210"/>
      <c r="B19" s="89"/>
      <c r="C19" s="90"/>
      <c r="D19" s="148"/>
      <c r="E19" s="221"/>
      <c r="F19" s="143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</row>
    <row r="20" spans="1:43" ht="18" thickBot="1" x14ac:dyDescent="0.3">
      <c r="A20" s="205" t="s">
        <v>39</v>
      </c>
      <c r="B20" s="154" t="s">
        <v>125</v>
      </c>
      <c r="C20" s="137"/>
      <c r="D20" s="138"/>
      <c r="E20" s="218"/>
      <c r="F20" s="140">
        <f>SUM(F12:F19)</f>
        <v>0</v>
      </c>
      <c r="G20" s="51"/>
      <c r="H20" s="51" t="s">
        <v>39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</row>
    <row r="21" spans="1:43" ht="15" thickBot="1" x14ac:dyDescent="0.3">
      <c r="A21" s="210"/>
      <c r="B21" s="89"/>
      <c r="C21" s="90"/>
      <c r="D21" s="148"/>
      <c r="E21" s="221"/>
      <c r="F21" s="143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</row>
    <row r="22" spans="1:43" s="94" customFormat="1" ht="18" thickBot="1" x14ac:dyDescent="0.3">
      <c r="A22" s="205" t="s">
        <v>40</v>
      </c>
      <c r="B22" s="154" t="s">
        <v>127</v>
      </c>
      <c r="C22" s="137"/>
      <c r="D22" s="138"/>
      <c r="E22" s="218"/>
      <c r="F22" s="140"/>
      <c r="G22" s="51"/>
      <c r="H22" s="51" t="s">
        <v>40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</row>
    <row r="23" spans="1:43" s="94" customFormat="1" x14ac:dyDescent="0.25">
      <c r="A23" s="210"/>
      <c r="B23" s="89"/>
      <c r="C23" s="90"/>
      <c r="D23" s="148"/>
      <c r="E23" s="221"/>
      <c r="F23" s="143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</row>
    <row r="24" spans="1:43" s="94" customFormat="1" ht="128.25" x14ac:dyDescent="0.25">
      <c r="A24" s="210"/>
      <c r="B24" s="89" t="s">
        <v>128</v>
      </c>
      <c r="C24" s="90"/>
      <c r="D24" s="148"/>
      <c r="E24" s="221"/>
      <c r="F24" s="143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</row>
    <row r="25" spans="1:43" s="94" customFormat="1" x14ac:dyDescent="0.25">
      <c r="A25" s="210"/>
      <c r="B25" s="89" t="s">
        <v>129</v>
      </c>
      <c r="C25" s="90"/>
      <c r="D25" s="148"/>
      <c r="E25" s="221"/>
      <c r="F25" s="143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</row>
    <row r="26" spans="1:43" s="94" customFormat="1" x14ac:dyDescent="0.25">
      <c r="A26" s="210"/>
      <c r="B26" s="89" t="s">
        <v>130</v>
      </c>
      <c r="C26" s="90"/>
      <c r="D26" s="148"/>
      <c r="E26" s="221"/>
      <c r="F26" s="143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</row>
    <row r="27" spans="1:43" s="94" customFormat="1" x14ac:dyDescent="0.25">
      <c r="A27" s="210"/>
      <c r="B27" s="89"/>
      <c r="C27" s="90"/>
      <c r="D27" s="148"/>
      <c r="E27" s="221"/>
      <c r="F27" s="143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</row>
    <row r="28" spans="1:43" s="94" customFormat="1" x14ac:dyDescent="0.25">
      <c r="A28" s="210" t="str">
        <f>CONCATENATE($A$22,".",H28)</f>
        <v>4.2.1</v>
      </c>
      <c r="B28" s="89" t="s">
        <v>354</v>
      </c>
      <c r="C28" s="90" t="s">
        <v>12</v>
      </c>
      <c r="D28" s="148">
        <v>4</v>
      </c>
      <c r="E28" s="221"/>
      <c r="F28" s="143">
        <f>E28*D28</f>
        <v>0</v>
      </c>
      <c r="G28" s="51"/>
      <c r="H28" s="51" t="s">
        <v>63</v>
      </c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</row>
    <row r="29" spans="1:43" s="94" customFormat="1" x14ac:dyDescent="0.25">
      <c r="A29" s="210"/>
      <c r="B29" s="89"/>
      <c r="C29" s="90"/>
      <c r="D29" s="148"/>
      <c r="E29" s="221"/>
      <c r="F29" s="143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</row>
    <row r="30" spans="1:43" ht="42.75" x14ac:dyDescent="0.25">
      <c r="A30" s="210" t="str">
        <f>CONCATENATE($A$22,".",H30)</f>
        <v>4.2.2</v>
      </c>
      <c r="B30" s="89" t="s">
        <v>355</v>
      </c>
      <c r="C30" s="90" t="s">
        <v>10</v>
      </c>
      <c r="D30" s="148">
        <v>110</v>
      </c>
      <c r="E30" s="221"/>
      <c r="F30" s="143">
        <f>E30*D30</f>
        <v>0</v>
      </c>
      <c r="G30" s="51"/>
      <c r="H30" s="51">
        <v>2</v>
      </c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</row>
    <row r="31" spans="1:43" s="94" customFormat="1" x14ac:dyDescent="0.25">
      <c r="A31" s="210"/>
      <c r="B31" s="89"/>
      <c r="C31" s="90"/>
      <c r="D31" s="148"/>
      <c r="E31" s="221"/>
      <c r="F31" s="143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</row>
    <row r="32" spans="1:43" ht="28.5" x14ac:dyDescent="0.25">
      <c r="A32" s="210" t="str">
        <f>CONCATENATE($A$22,".",H32)</f>
        <v>4.2.3</v>
      </c>
      <c r="B32" s="89" t="s">
        <v>131</v>
      </c>
      <c r="C32" s="90" t="s">
        <v>11</v>
      </c>
      <c r="D32" s="148">
        <v>43</v>
      </c>
      <c r="E32" s="221"/>
      <c r="F32" s="143">
        <f>E32*D32</f>
        <v>0</v>
      </c>
      <c r="G32" s="51"/>
      <c r="H32" s="51">
        <v>3</v>
      </c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</row>
    <row r="33" spans="1:43" s="94" customFormat="1" x14ac:dyDescent="0.25">
      <c r="A33" s="210"/>
      <c r="B33" s="89"/>
      <c r="C33" s="90"/>
      <c r="D33" s="148"/>
      <c r="E33" s="221"/>
      <c r="F33" s="143"/>
      <c r="G33" s="51"/>
      <c r="H33" s="95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</row>
    <row r="34" spans="1:43" ht="28.5" x14ac:dyDescent="0.25">
      <c r="A34" s="210" t="str">
        <f>CONCATENATE($A$22,".",H34)</f>
        <v>4.2.4</v>
      </c>
      <c r="B34" s="89" t="s">
        <v>356</v>
      </c>
      <c r="C34" s="90" t="s">
        <v>11</v>
      </c>
      <c r="D34" s="148">
        <v>73</v>
      </c>
      <c r="E34" s="221"/>
      <c r="F34" s="143">
        <f>E34*D34</f>
        <v>0</v>
      </c>
      <c r="G34" s="51"/>
      <c r="H34" s="51">
        <v>4</v>
      </c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</row>
    <row r="35" spans="1:43" s="94" customFormat="1" x14ac:dyDescent="0.25">
      <c r="A35" s="210"/>
      <c r="B35" s="89"/>
      <c r="C35" s="90"/>
      <c r="D35" s="148"/>
      <c r="E35" s="221"/>
      <c r="F35" s="143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</row>
    <row r="36" spans="1:43" s="94" customFormat="1" ht="28.5" x14ac:dyDescent="0.25">
      <c r="A36" s="210" t="str">
        <f>CONCATENATE($A$22,".",H36)</f>
        <v>4.2.5</v>
      </c>
      <c r="B36" s="89" t="s">
        <v>357</v>
      </c>
      <c r="C36" s="90" t="s">
        <v>11</v>
      </c>
      <c r="D36" s="148">
        <v>20</v>
      </c>
      <c r="E36" s="221"/>
      <c r="F36" s="143">
        <f>E36*D36</f>
        <v>0</v>
      </c>
      <c r="G36" s="51"/>
      <c r="H36" s="51">
        <v>5</v>
      </c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</row>
    <row r="37" spans="1:43" s="94" customFormat="1" x14ac:dyDescent="0.25">
      <c r="A37" s="210"/>
      <c r="B37" s="89"/>
      <c r="C37" s="90"/>
      <c r="D37" s="148"/>
      <c r="E37" s="221"/>
      <c r="F37" s="143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</row>
    <row r="38" spans="1:43" s="94" customFormat="1" ht="28.5" x14ac:dyDescent="0.25">
      <c r="A38" s="210" t="str">
        <f>CONCATENATE($A$22,".",H38)</f>
        <v>4.2.6</v>
      </c>
      <c r="B38" s="89" t="s">
        <v>358</v>
      </c>
      <c r="C38" s="90" t="s">
        <v>11</v>
      </c>
      <c r="D38" s="148">
        <v>5</v>
      </c>
      <c r="E38" s="221"/>
      <c r="F38" s="143">
        <f>E38*D38</f>
        <v>0</v>
      </c>
      <c r="G38" s="51"/>
      <c r="H38" s="51">
        <v>6</v>
      </c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</row>
    <row r="39" spans="1:43" s="94" customFormat="1" x14ac:dyDescent="0.25">
      <c r="A39" s="210"/>
      <c r="B39" s="89"/>
      <c r="C39" s="90"/>
      <c r="D39" s="148"/>
      <c r="E39" s="221"/>
      <c r="F39" s="143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</row>
    <row r="40" spans="1:43" ht="42.75" x14ac:dyDescent="0.25">
      <c r="A40" s="210" t="str">
        <f>CONCATENATE($A$22,".",H40)</f>
        <v>4.2.7</v>
      </c>
      <c r="B40" s="89" t="s">
        <v>359</v>
      </c>
      <c r="C40" s="90" t="s">
        <v>11</v>
      </c>
      <c r="D40" s="148">
        <v>43</v>
      </c>
      <c r="E40" s="221"/>
      <c r="F40" s="143">
        <f>E40*D40</f>
        <v>0</v>
      </c>
      <c r="G40" s="51"/>
      <c r="H40" s="51">
        <v>7</v>
      </c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</row>
    <row r="41" spans="1:43" s="94" customFormat="1" x14ac:dyDescent="0.25">
      <c r="A41" s="210"/>
      <c r="B41" s="89"/>
      <c r="C41" s="90"/>
      <c r="D41" s="148"/>
      <c r="E41" s="221"/>
      <c r="F41" s="143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</row>
    <row r="42" spans="1:43" ht="28.5" x14ac:dyDescent="0.25">
      <c r="A42" s="210" t="str">
        <f>CONCATENATE($A$22,".",H42)</f>
        <v>4.2.8</v>
      </c>
      <c r="B42" s="89" t="s">
        <v>132</v>
      </c>
      <c r="C42" s="90" t="s">
        <v>11</v>
      </c>
      <c r="D42" s="148">
        <v>49</v>
      </c>
      <c r="E42" s="221"/>
      <c r="F42" s="143">
        <f>E42*D42</f>
        <v>0</v>
      </c>
      <c r="G42" s="51"/>
      <c r="H42" s="51">
        <v>8</v>
      </c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</row>
    <row r="43" spans="1:43" s="94" customFormat="1" x14ac:dyDescent="0.25">
      <c r="A43" s="210"/>
      <c r="B43" s="89"/>
      <c r="C43" s="90"/>
      <c r="D43" s="148"/>
      <c r="E43" s="221"/>
      <c r="F43" s="143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</row>
    <row r="44" spans="1:43" s="94" customFormat="1" ht="42.75" x14ac:dyDescent="0.25">
      <c r="A44" s="210" t="str">
        <f>CONCATENATE($A$22,".",H44)</f>
        <v>4.2.9</v>
      </c>
      <c r="B44" s="89" t="s">
        <v>133</v>
      </c>
      <c r="C44" s="90" t="s">
        <v>11</v>
      </c>
      <c r="D44" s="148">
        <v>49</v>
      </c>
      <c r="E44" s="221"/>
      <c r="F44" s="143">
        <f>E44*D44</f>
        <v>0</v>
      </c>
      <c r="G44" s="51"/>
      <c r="H44" s="51">
        <v>9</v>
      </c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</row>
    <row r="45" spans="1:43" s="94" customFormat="1" x14ac:dyDescent="0.25">
      <c r="A45" s="210"/>
      <c r="B45" s="89"/>
      <c r="C45" s="90"/>
      <c r="D45" s="148"/>
      <c r="E45" s="221"/>
      <c r="F45" s="143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</row>
    <row r="46" spans="1:43" s="94" customFormat="1" x14ac:dyDescent="0.25">
      <c r="A46" s="210" t="str">
        <f>CONCATENATE($A$22,".",H46)</f>
        <v>4.2.10</v>
      </c>
      <c r="B46" s="89" t="s">
        <v>134</v>
      </c>
      <c r="C46" s="90" t="s">
        <v>11</v>
      </c>
      <c r="D46" s="148">
        <v>49</v>
      </c>
      <c r="E46" s="221"/>
      <c r="F46" s="143">
        <f>E46*D46</f>
        <v>0</v>
      </c>
      <c r="G46" s="51"/>
      <c r="H46" s="51">
        <v>10</v>
      </c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</row>
    <row r="47" spans="1:43" s="94" customFormat="1" x14ac:dyDescent="0.25">
      <c r="A47" s="210"/>
      <c r="B47" s="89"/>
      <c r="C47" s="90"/>
      <c r="D47" s="148"/>
      <c r="E47" s="221"/>
      <c r="F47" s="143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</row>
    <row r="48" spans="1:43" x14ac:dyDescent="0.25">
      <c r="A48" s="210" t="str">
        <f>CONCATENATE($A$22,".",H48)</f>
        <v>4.2.11</v>
      </c>
      <c r="B48" s="89" t="s">
        <v>135</v>
      </c>
      <c r="C48" s="90" t="s">
        <v>10</v>
      </c>
      <c r="D48" s="148">
        <v>68</v>
      </c>
      <c r="E48" s="221"/>
      <c r="F48" s="143">
        <f>E48*D48</f>
        <v>0</v>
      </c>
      <c r="G48" s="51"/>
      <c r="H48" s="51">
        <v>11</v>
      </c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</row>
    <row r="49" spans="1:43" s="94" customFormat="1" x14ac:dyDescent="0.25">
      <c r="A49" s="210"/>
      <c r="B49" s="89"/>
      <c r="C49" s="90"/>
      <c r="D49" s="148"/>
      <c r="E49" s="221"/>
      <c r="F49" s="143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</row>
    <row r="50" spans="1:43" s="94" customFormat="1" ht="57" x14ac:dyDescent="0.25">
      <c r="A50" s="210" t="str">
        <f>CONCATENATE($A$22,".",H50)</f>
        <v>4.2.12</v>
      </c>
      <c r="B50" s="89" t="s">
        <v>136</v>
      </c>
      <c r="C50" s="90" t="s">
        <v>11</v>
      </c>
      <c r="D50" s="148">
        <v>7</v>
      </c>
      <c r="E50" s="221"/>
      <c r="F50" s="143">
        <f>E50*D50</f>
        <v>0</v>
      </c>
      <c r="G50" s="51"/>
      <c r="H50" s="51">
        <v>12</v>
      </c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</row>
    <row r="51" spans="1:43" s="94" customFormat="1" x14ac:dyDescent="0.25">
      <c r="A51" s="210"/>
      <c r="B51" s="89"/>
      <c r="C51" s="90"/>
      <c r="D51" s="148"/>
      <c r="E51" s="221"/>
      <c r="F51" s="143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</row>
    <row r="52" spans="1:43" s="94" customFormat="1" ht="71.25" x14ac:dyDescent="0.25">
      <c r="A52" s="210" t="str">
        <f>CONCATENATE($A$22,".",H52)</f>
        <v>4.2.13</v>
      </c>
      <c r="B52" s="89" t="s">
        <v>137</v>
      </c>
      <c r="C52" s="90" t="s">
        <v>11</v>
      </c>
      <c r="D52" s="148">
        <v>24</v>
      </c>
      <c r="E52" s="221"/>
      <c r="F52" s="143">
        <f>E52*D52</f>
        <v>0</v>
      </c>
      <c r="G52" s="51"/>
      <c r="H52" s="51">
        <v>13</v>
      </c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</row>
    <row r="53" spans="1:43" s="94" customFormat="1" x14ac:dyDescent="0.25">
      <c r="A53" s="210"/>
      <c r="B53" s="89"/>
      <c r="C53" s="90"/>
      <c r="D53" s="148"/>
      <c r="E53" s="221"/>
      <c r="F53" s="143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</row>
    <row r="54" spans="1:43" s="94" customFormat="1" ht="28.5" x14ac:dyDescent="0.25">
      <c r="A54" s="210" t="str">
        <f>CONCATENATE($A$22,".",H54)</f>
        <v>4.2.14</v>
      </c>
      <c r="B54" s="89" t="s">
        <v>138</v>
      </c>
      <c r="C54" s="90" t="s">
        <v>11</v>
      </c>
      <c r="D54" s="148">
        <v>49</v>
      </c>
      <c r="E54" s="221"/>
      <c r="F54" s="143">
        <f>E54*D54</f>
        <v>0</v>
      </c>
      <c r="G54" s="51"/>
      <c r="H54" s="51">
        <v>14</v>
      </c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</row>
    <row r="55" spans="1:43" s="94" customFormat="1" x14ac:dyDescent="0.25">
      <c r="A55" s="210"/>
      <c r="B55" s="89"/>
      <c r="C55" s="90"/>
      <c r="D55" s="148"/>
      <c r="E55" s="221"/>
      <c r="F55" s="143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</row>
    <row r="56" spans="1:43" s="94" customFormat="1" ht="28.5" x14ac:dyDescent="0.25">
      <c r="A56" s="210" t="str">
        <f>CONCATENATE($A$22,".",H56)</f>
        <v>4.2.15</v>
      </c>
      <c r="B56" s="89" t="s">
        <v>139</v>
      </c>
      <c r="C56" s="90" t="s">
        <v>11</v>
      </c>
      <c r="D56" s="148">
        <v>12</v>
      </c>
      <c r="E56" s="221"/>
      <c r="F56" s="143">
        <f>E56*D56</f>
        <v>0</v>
      </c>
      <c r="G56" s="51"/>
      <c r="H56" s="51">
        <v>15</v>
      </c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</row>
    <row r="57" spans="1:43" s="94" customFormat="1" x14ac:dyDescent="0.25">
      <c r="A57" s="210"/>
      <c r="B57" s="89"/>
      <c r="C57" s="90"/>
      <c r="D57" s="148"/>
      <c r="E57" s="221"/>
      <c r="F57" s="143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</row>
    <row r="58" spans="1:43" s="94" customFormat="1" ht="28.5" x14ac:dyDescent="0.25">
      <c r="A58" s="210" t="str">
        <f>CONCATENATE($A$22,".",H58)</f>
        <v>4.2.16</v>
      </c>
      <c r="B58" s="89" t="s">
        <v>140</v>
      </c>
      <c r="C58" s="90" t="s">
        <v>11</v>
      </c>
      <c r="D58" s="148">
        <v>49</v>
      </c>
      <c r="E58" s="221"/>
      <c r="F58" s="143">
        <f>E58*D58</f>
        <v>0</v>
      </c>
      <c r="G58" s="51"/>
      <c r="H58" s="51">
        <v>16</v>
      </c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</row>
    <row r="59" spans="1:43" x14ac:dyDescent="0.25">
      <c r="A59" s="210"/>
      <c r="B59" s="89"/>
      <c r="C59" s="90"/>
      <c r="D59" s="148"/>
      <c r="E59" s="221"/>
      <c r="F59" s="143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</row>
    <row r="60" spans="1:43" ht="28.5" x14ac:dyDescent="0.25">
      <c r="A60" s="210" t="str">
        <f>CONCATENATE($A$22,".",H60)</f>
        <v>4.2.17</v>
      </c>
      <c r="B60" s="89" t="s">
        <v>360</v>
      </c>
      <c r="C60" s="90" t="s">
        <v>11</v>
      </c>
      <c r="D60" s="148">
        <v>6</v>
      </c>
      <c r="E60" s="221"/>
      <c r="F60" s="143">
        <f>E60*D60</f>
        <v>0</v>
      </c>
      <c r="G60" s="51"/>
      <c r="H60" s="51">
        <v>17</v>
      </c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</row>
    <row r="61" spans="1:43" x14ac:dyDescent="0.25">
      <c r="A61" s="210"/>
      <c r="B61" s="89"/>
      <c r="C61" s="90"/>
      <c r="D61" s="148"/>
      <c r="E61" s="221"/>
      <c r="F61" s="143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</row>
    <row r="62" spans="1:43" ht="28.5" x14ac:dyDescent="0.25">
      <c r="A62" s="210" t="str">
        <f>CONCATENATE($A$22,".",H62)</f>
        <v>4.2.18</v>
      </c>
      <c r="B62" s="89" t="s">
        <v>361</v>
      </c>
      <c r="C62" s="90" t="s">
        <v>10</v>
      </c>
      <c r="D62" s="148">
        <v>15</v>
      </c>
      <c r="E62" s="221"/>
      <c r="F62" s="143">
        <f>E62*D62</f>
        <v>0</v>
      </c>
      <c r="G62" s="51"/>
      <c r="H62" s="51">
        <v>18</v>
      </c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</row>
    <row r="63" spans="1:43" x14ac:dyDescent="0.25">
      <c r="A63" s="210"/>
      <c r="B63" s="89"/>
      <c r="C63" s="90"/>
      <c r="D63" s="148"/>
      <c r="E63" s="221"/>
      <c r="F63" s="143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</row>
    <row r="64" spans="1:43" ht="28.5" x14ac:dyDescent="0.25">
      <c r="A64" s="210" t="str">
        <f>CONCATENATE($A$22,".",H64)</f>
        <v>4.2.19</v>
      </c>
      <c r="B64" s="89" t="s">
        <v>141</v>
      </c>
      <c r="C64" s="90" t="s">
        <v>9</v>
      </c>
      <c r="D64" s="148">
        <v>12</v>
      </c>
      <c r="E64" s="221"/>
      <c r="F64" s="143">
        <f>E64*D64</f>
        <v>0</v>
      </c>
      <c r="G64" s="51"/>
      <c r="H64" s="51">
        <v>19</v>
      </c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</row>
    <row r="65" spans="1:43" x14ac:dyDescent="0.25">
      <c r="A65" s="210"/>
      <c r="B65" s="89"/>
      <c r="C65" s="90"/>
      <c r="D65" s="148"/>
      <c r="E65" s="221"/>
      <c r="F65" s="143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</row>
    <row r="66" spans="1:43" ht="42.75" x14ac:dyDescent="0.25">
      <c r="A66" s="210" t="str">
        <f>CONCATENATE($A$22,".",H66)</f>
        <v>4.2.20</v>
      </c>
      <c r="B66" s="89" t="s">
        <v>142</v>
      </c>
      <c r="C66" s="90" t="s">
        <v>9</v>
      </c>
      <c r="D66" s="148">
        <v>7</v>
      </c>
      <c r="E66" s="221"/>
      <c r="F66" s="143">
        <f>E66*D66</f>
        <v>0</v>
      </c>
      <c r="G66" s="51"/>
      <c r="H66" s="51">
        <v>20</v>
      </c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</row>
    <row r="67" spans="1:43" x14ac:dyDescent="0.25">
      <c r="A67" s="210"/>
      <c r="B67" s="89"/>
      <c r="C67" s="90"/>
      <c r="D67" s="148"/>
      <c r="E67" s="221"/>
      <c r="F67" s="143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</row>
    <row r="68" spans="1:43" ht="42.75" x14ac:dyDescent="0.25">
      <c r="A68" s="210" t="str">
        <f>CONCATENATE($A$22,".",H68)</f>
        <v>4.2.21</v>
      </c>
      <c r="B68" s="89" t="s">
        <v>143</v>
      </c>
      <c r="C68" s="158" t="s">
        <v>9</v>
      </c>
      <c r="D68" s="148">
        <v>4</v>
      </c>
      <c r="E68" s="221"/>
      <c r="F68" s="143">
        <f>E68*D68</f>
        <v>0</v>
      </c>
      <c r="G68" s="51"/>
      <c r="H68" s="51">
        <v>21</v>
      </c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</row>
    <row r="69" spans="1:43" s="130" customFormat="1" x14ac:dyDescent="0.25">
      <c r="A69" s="210"/>
      <c r="B69" s="89"/>
      <c r="C69" s="158"/>
      <c r="D69" s="148"/>
      <c r="E69" s="221"/>
      <c r="F69" s="143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</row>
    <row r="70" spans="1:43" s="130" customFormat="1" ht="42.75" x14ac:dyDescent="0.25">
      <c r="A70" s="210" t="str">
        <f>CONCATENATE($A$22,".",H70)</f>
        <v>4.2.22</v>
      </c>
      <c r="B70" s="89" t="s">
        <v>144</v>
      </c>
      <c r="C70" s="158" t="s">
        <v>9</v>
      </c>
      <c r="D70" s="148">
        <v>3</v>
      </c>
      <c r="E70" s="221"/>
      <c r="F70" s="143">
        <f>E70*D70</f>
        <v>0</v>
      </c>
      <c r="G70" s="129"/>
      <c r="H70" s="129">
        <v>22</v>
      </c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</row>
    <row r="71" spans="1:43" s="130" customFormat="1" x14ac:dyDescent="0.25">
      <c r="A71" s="210"/>
      <c r="B71" s="89"/>
      <c r="C71" s="158"/>
      <c r="D71" s="148"/>
      <c r="E71" s="221"/>
      <c r="F71" s="143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</row>
    <row r="72" spans="1:43" s="130" customFormat="1" ht="28.5" x14ac:dyDescent="0.25">
      <c r="A72" s="210" t="str">
        <f>CONCATENATE($A$22,".",H72)</f>
        <v>4.2.23</v>
      </c>
      <c r="B72" s="89" t="s">
        <v>145</v>
      </c>
      <c r="C72" s="158" t="s">
        <v>9</v>
      </c>
      <c r="D72" s="148">
        <v>4</v>
      </c>
      <c r="E72" s="221"/>
      <c r="F72" s="143">
        <f>E72*D72</f>
        <v>0</v>
      </c>
      <c r="G72" s="129"/>
      <c r="H72" s="129">
        <v>23</v>
      </c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</row>
    <row r="73" spans="1:43" s="130" customFormat="1" x14ac:dyDescent="0.25">
      <c r="A73" s="210"/>
      <c r="B73" s="89"/>
      <c r="C73" s="158"/>
      <c r="D73" s="148"/>
      <c r="E73" s="221"/>
      <c r="F73" s="143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</row>
    <row r="74" spans="1:43" s="130" customFormat="1" ht="28.5" x14ac:dyDescent="0.25">
      <c r="A74" s="210" t="str">
        <f>CONCATENATE($A$22,".",H74)</f>
        <v>4.2.24</v>
      </c>
      <c r="B74" s="89" t="s">
        <v>146</v>
      </c>
      <c r="C74" s="158" t="s">
        <v>49</v>
      </c>
      <c r="D74" s="148">
        <v>30</v>
      </c>
      <c r="E74" s="221"/>
      <c r="F74" s="143">
        <f>E74*D74</f>
        <v>0</v>
      </c>
      <c r="G74" s="129"/>
      <c r="H74" s="129">
        <v>24</v>
      </c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</row>
    <row r="75" spans="1:43" s="130" customFormat="1" x14ac:dyDescent="0.25">
      <c r="A75" s="210"/>
      <c r="B75" s="89"/>
      <c r="C75" s="158"/>
      <c r="D75" s="148"/>
      <c r="E75" s="221"/>
      <c r="F75" s="143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</row>
    <row r="76" spans="1:43" s="130" customFormat="1" ht="42.75" x14ac:dyDescent="0.25">
      <c r="A76" s="210" t="str">
        <f>CONCATENATE($A$22,".",H76)</f>
        <v>4.2.25</v>
      </c>
      <c r="B76" s="89" t="s">
        <v>147</v>
      </c>
      <c r="C76" s="158">
        <v>0.1</v>
      </c>
      <c r="D76" s="148"/>
      <c r="E76" s="221"/>
      <c r="F76" s="143">
        <f>SUM(F24:F75)*C76</f>
        <v>0</v>
      </c>
      <c r="G76" s="129"/>
      <c r="H76" s="129">
        <v>25</v>
      </c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</row>
    <row r="77" spans="1:43" s="130" customFormat="1" ht="15" thickBot="1" x14ac:dyDescent="0.3">
      <c r="A77" s="210"/>
      <c r="B77" s="89"/>
      <c r="C77" s="158"/>
      <c r="D77" s="148"/>
      <c r="E77" s="221"/>
      <c r="F77" s="143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</row>
    <row r="78" spans="1:43" ht="18" thickBot="1" x14ac:dyDescent="0.3">
      <c r="A78" s="205"/>
      <c r="B78" s="154" t="s">
        <v>127</v>
      </c>
      <c r="C78" s="137"/>
      <c r="D78" s="138"/>
      <c r="E78" s="218"/>
      <c r="F78" s="140">
        <f>SUM(F27:F77)</f>
        <v>0</v>
      </c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</row>
    <row r="79" spans="1:43" ht="15" thickBot="1" x14ac:dyDescent="0.3">
      <c r="A79" s="210"/>
      <c r="B79" s="89"/>
      <c r="C79" s="90"/>
      <c r="D79" s="148"/>
      <c r="E79" s="221"/>
      <c r="F79" s="143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</row>
    <row r="80" spans="1:43" ht="18" thickBot="1" x14ac:dyDescent="0.3">
      <c r="A80" s="205" t="s">
        <v>205</v>
      </c>
      <c r="B80" s="154" t="s">
        <v>91</v>
      </c>
      <c r="C80" s="137"/>
      <c r="D80" s="138"/>
      <c r="E80" s="218"/>
      <c r="F80" s="140"/>
      <c r="G80" s="51"/>
      <c r="H80" s="51" t="s">
        <v>205</v>
      </c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</row>
    <row r="81" spans="1:43" x14ac:dyDescent="0.25">
      <c r="A81" s="210"/>
      <c r="B81" s="89"/>
      <c r="C81" s="90"/>
      <c r="D81" s="148"/>
      <c r="E81" s="221"/>
      <c r="F81" s="143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</row>
    <row r="82" spans="1:43" ht="28.5" x14ac:dyDescent="0.25">
      <c r="A82" s="210"/>
      <c r="B82" s="89" t="s">
        <v>148</v>
      </c>
      <c r="C82" s="90"/>
      <c r="D82" s="148"/>
      <c r="E82" s="221"/>
      <c r="F82" s="143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</row>
    <row r="83" spans="1:43" x14ac:dyDescent="0.25">
      <c r="A83" s="211" t="str">
        <f>CONCATENATE($A$80,".",H83)</f>
        <v>4.3.1</v>
      </c>
      <c r="B83" s="89" t="s">
        <v>149</v>
      </c>
      <c r="C83" s="90" t="s">
        <v>9</v>
      </c>
      <c r="D83" s="148">
        <v>1</v>
      </c>
      <c r="E83" s="221"/>
      <c r="F83" s="143">
        <f t="shared" ref="F83:F84" si="0">E83*D83</f>
        <v>0</v>
      </c>
      <c r="G83" s="51"/>
      <c r="H83" s="51">
        <v>1</v>
      </c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</row>
    <row r="84" spans="1:43" x14ac:dyDescent="0.25">
      <c r="A84" s="211" t="str">
        <f>CONCATENATE($A$80,".",H84)</f>
        <v>4.3.2</v>
      </c>
      <c r="B84" s="89" t="s">
        <v>150</v>
      </c>
      <c r="C84" s="90" t="s">
        <v>9</v>
      </c>
      <c r="D84" s="148">
        <v>1</v>
      </c>
      <c r="E84" s="221"/>
      <c r="F84" s="143">
        <f t="shared" si="0"/>
        <v>0</v>
      </c>
      <c r="G84" s="51"/>
      <c r="H84" s="51">
        <v>2</v>
      </c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</row>
    <row r="85" spans="1:43" x14ac:dyDescent="0.25">
      <c r="A85" s="211"/>
      <c r="B85" s="89"/>
      <c r="C85" s="90"/>
      <c r="D85" s="148"/>
      <c r="E85" s="221"/>
      <c r="F85" s="143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</row>
    <row r="86" spans="1:43" ht="28.5" x14ac:dyDescent="0.25">
      <c r="A86" s="211" t="str">
        <f>CONCATENATE($A$80,".",H86)</f>
        <v>4.3.3</v>
      </c>
      <c r="B86" s="89" t="s">
        <v>151</v>
      </c>
      <c r="C86" s="90" t="s">
        <v>9</v>
      </c>
      <c r="D86" s="148">
        <v>1</v>
      </c>
      <c r="E86" s="221"/>
      <c r="F86" s="143">
        <f>E86*D86</f>
        <v>0</v>
      </c>
      <c r="G86" s="51"/>
      <c r="H86" s="51">
        <v>3</v>
      </c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</row>
    <row r="87" spans="1:43" x14ac:dyDescent="0.25">
      <c r="A87" s="211"/>
      <c r="B87" s="89"/>
      <c r="C87" s="90"/>
      <c r="D87" s="148"/>
      <c r="E87" s="221"/>
      <c r="F87" s="143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</row>
    <row r="88" spans="1:43" ht="28.5" x14ac:dyDescent="0.25">
      <c r="A88" s="211" t="str">
        <f>CONCATENATE($A$80,".",H88)</f>
        <v>4.3.4</v>
      </c>
      <c r="B88" s="89" t="s">
        <v>152</v>
      </c>
      <c r="C88" s="90" t="s">
        <v>9</v>
      </c>
      <c r="D88" s="148">
        <v>1</v>
      </c>
      <c r="E88" s="221"/>
      <c r="F88" s="143">
        <f>E88*D88</f>
        <v>0</v>
      </c>
      <c r="G88" s="51"/>
      <c r="H88" s="51">
        <v>4</v>
      </c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</row>
    <row r="89" spans="1:43" x14ac:dyDescent="0.25">
      <c r="A89" s="211"/>
      <c r="B89" s="89"/>
      <c r="C89" s="90"/>
      <c r="D89" s="148"/>
      <c r="E89" s="221"/>
      <c r="F89" s="143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</row>
    <row r="90" spans="1:43" ht="42.75" x14ac:dyDescent="0.25">
      <c r="A90" s="211" t="str">
        <f>CONCATENATE($A$80,".",H90)</f>
        <v>4.3.5</v>
      </c>
      <c r="B90" s="89" t="s">
        <v>362</v>
      </c>
      <c r="C90" s="90" t="s">
        <v>9</v>
      </c>
      <c r="D90" s="148">
        <v>5</v>
      </c>
      <c r="E90" s="221"/>
      <c r="F90" s="143">
        <f>E90*D90</f>
        <v>0</v>
      </c>
      <c r="G90" s="51"/>
      <c r="H90" s="51">
        <v>5</v>
      </c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</row>
    <row r="91" spans="1:43" x14ac:dyDescent="0.25">
      <c r="A91" s="211"/>
      <c r="B91" s="89"/>
      <c r="C91" s="90"/>
      <c r="D91" s="148"/>
      <c r="E91" s="221"/>
      <c r="F91" s="143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</row>
    <row r="92" spans="1:43" ht="28.5" x14ac:dyDescent="0.25">
      <c r="A92" s="211" t="str">
        <f>CONCATENATE($A$80,".",H92)</f>
        <v>4.3.6</v>
      </c>
      <c r="B92" s="89" t="s">
        <v>153</v>
      </c>
      <c r="C92" s="90" t="s">
        <v>12</v>
      </c>
      <c r="D92" s="148">
        <v>3</v>
      </c>
      <c r="E92" s="221"/>
      <c r="F92" s="143">
        <f>E92*D92</f>
        <v>0</v>
      </c>
      <c r="G92" s="51"/>
      <c r="H92" s="51">
        <v>6</v>
      </c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</row>
    <row r="93" spans="1:43" x14ac:dyDescent="0.25">
      <c r="A93" s="211"/>
      <c r="B93" s="89"/>
      <c r="C93" s="90"/>
      <c r="D93" s="148"/>
      <c r="E93" s="221"/>
      <c r="F93" s="143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</row>
    <row r="94" spans="1:43" s="94" customFormat="1" ht="28.5" x14ac:dyDescent="0.25">
      <c r="A94" s="211" t="str">
        <f>CONCATENATE($A$80,".",H94)</f>
        <v>4.3.7</v>
      </c>
      <c r="B94" s="89" t="s">
        <v>363</v>
      </c>
      <c r="C94" s="90" t="s">
        <v>12</v>
      </c>
      <c r="D94" s="148">
        <v>39</v>
      </c>
      <c r="E94" s="221"/>
      <c r="F94" s="143">
        <f>E94*D94</f>
        <v>0</v>
      </c>
      <c r="G94" s="51"/>
      <c r="H94" s="51">
        <v>7</v>
      </c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</row>
    <row r="95" spans="1:43" s="94" customFormat="1" x14ac:dyDescent="0.25">
      <c r="A95" s="211"/>
      <c r="B95" s="89"/>
      <c r="C95" s="90"/>
      <c r="D95" s="148"/>
      <c r="E95" s="221"/>
      <c r="F95" s="143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</row>
    <row r="96" spans="1:43" s="81" customFormat="1" ht="28.5" x14ac:dyDescent="0.25">
      <c r="A96" s="211" t="str">
        <f>CONCATENATE($A$80,".",H96)</f>
        <v>4.3.8</v>
      </c>
      <c r="B96" s="89" t="s">
        <v>154</v>
      </c>
      <c r="C96" s="90" t="s">
        <v>12</v>
      </c>
      <c r="D96" s="148">
        <v>58</v>
      </c>
      <c r="E96" s="221"/>
      <c r="F96" s="143">
        <f>E96*D96</f>
        <v>0</v>
      </c>
      <c r="G96" s="51"/>
      <c r="H96" s="51">
        <v>8</v>
      </c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</row>
    <row r="97" spans="1:43" x14ac:dyDescent="0.25">
      <c r="A97" s="211"/>
      <c r="B97" s="89"/>
      <c r="C97" s="90"/>
      <c r="D97" s="148"/>
      <c r="E97" s="221"/>
      <c r="F97" s="143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</row>
    <row r="98" spans="1:43" ht="28.5" x14ac:dyDescent="0.25">
      <c r="A98" s="211" t="str">
        <f>CONCATENATE($A$80,".",H98)</f>
        <v>4.3.9</v>
      </c>
      <c r="B98" s="89" t="s">
        <v>155</v>
      </c>
      <c r="C98" s="90" t="s">
        <v>9</v>
      </c>
      <c r="D98" s="148">
        <v>31</v>
      </c>
      <c r="E98" s="221"/>
      <c r="F98" s="143">
        <f>E98*D98</f>
        <v>0</v>
      </c>
      <c r="G98" s="51"/>
      <c r="H98" s="51">
        <v>9</v>
      </c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</row>
    <row r="99" spans="1:43" s="96" customFormat="1" ht="17.25" x14ac:dyDescent="0.25">
      <c r="A99" s="211"/>
      <c r="B99" s="89"/>
      <c r="C99" s="90"/>
      <c r="D99" s="148"/>
      <c r="E99" s="221"/>
      <c r="F99" s="143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</row>
    <row r="100" spans="1:43" s="46" customFormat="1" ht="28.5" x14ac:dyDescent="0.25">
      <c r="A100" s="211" t="str">
        <f>CONCATENATE($A$80,".",H100)</f>
        <v>4.3.10</v>
      </c>
      <c r="B100" s="89" t="s">
        <v>156</v>
      </c>
      <c r="C100" s="90" t="s">
        <v>9</v>
      </c>
      <c r="D100" s="148">
        <v>5</v>
      </c>
      <c r="E100" s="221"/>
      <c r="F100" s="143">
        <f>E100*D100</f>
        <v>0</v>
      </c>
      <c r="G100" s="51"/>
      <c r="H100" s="51">
        <v>10</v>
      </c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</row>
    <row r="101" spans="1:43" s="81" customFormat="1" x14ac:dyDescent="0.25">
      <c r="A101" s="211"/>
      <c r="B101" s="89"/>
      <c r="C101" s="90"/>
      <c r="D101" s="148"/>
      <c r="E101" s="221"/>
      <c r="F101" s="143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</row>
    <row r="102" spans="1:43" ht="28.5" x14ac:dyDescent="0.25">
      <c r="A102" s="211" t="str">
        <f>CONCATENATE($A$80,".",H102)</f>
        <v>4.3.11</v>
      </c>
      <c r="B102" s="89" t="s">
        <v>157</v>
      </c>
      <c r="C102" s="90" t="s">
        <v>12</v>
      </c>
      <c r="D102" s="148">
        <v>3</v>
      </c>
      <c r="E102" s="221"/>
      <c r="F102" s="143">
        <f>E102*D102</f>
        <v>0</v>
      </c>
      <c r="G102" s="51"/>
      <c r="H102" s="51">
        <v>11</v>
      </c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</row>
    <row r="103" spans="1:43" x14ac:dyDescent="0.25">
      <c r="A103" s="211"/>
      <c r="B103" s="89"/>
      <c r="C103" s="90"/>
      <c r="D103" s="148"/>
      <c r="E103" s="221"/>
      <c r="F103" s="143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</row>
    <row r="104" spans="1:43" x14ac:dyDescent="0.25">
      <c r="A104" s="211" t="str">
        <f>CONCATENATE($A$80,".",H104)</f>
        <v>4.3.12</v>
      </c>
      <c r="B104" s="89" t="s">
        <v>158</v>
      </c>
      <c r="C104" s="90" t="s">
        <v>9</v>
      </c>
      <c r="D104" s="148">
        <v>2</v>
      </c>
      <c r="E104" s="221"/>
      <c r="F104" s="143">
        <f>E104*D104</f>
        <v>0</v>
      </c>
      <c r="G104" s="51"/>
      <c r="H104" s="51">
        <v>12</v>
      </c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</row>
    <row r="105" spans="1:43" s="94" customFormat="1" x14ac:dyDescent="0.25">
      <c r="A105" s="211"/>
      <c r="B105" s="89"/>
      <c r="C105" s="90"/>
      <c r="D105" s="148"/>
      <c r="E105" s="221"/>
      <c r="F105" s="143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</row>
    <row r="106" spans="1:43" s="94" customFormat="1" ht="28.5" x14ac:dyDescent="0.25">
      <c r="A106" s="211" t="str">
        <f>CONCATENATE($A$80,".",H106)</f>
        <v>4.3.13</v>
      </c>
      <c r="B106" s="89" t="s">
        <v>364</v>
      </c>
      <c r="C106" s="90" t="s">
        <v>12</v>
      </c>
      <c r="D106" s="148">
        <v>58</v>
      </c>
      <c r="E106" s="221"/>
      <c r="F106" s="143">
        <f>E106*D106</f>
        <v>0</v>
      </c>
      <c r="G106" s="51"/>
      <c r="H106" s="51">
        <v>13</v>
      </c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</row>
    <row r="107" spans="1:43" x14ac:dyDescent="0.25">
      <c r="A107" s="211"/>
      <c r="B107" s="89"/>
      <c r="C107" s="90"/>
      <c r="D107" s="148"/>
      <c r="E107" s="221"/>
      <c r="F107" s="143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</row>
    <row r="108" spans="1:43" ht="28.5" x14ac:dyDescent="0.25">
      <c r="A108" s="211" t="str">
        <f>CONCATENATE($A$80,".",H108)</f>
        <v>4.3.14</v>
      </c>
      <c r="B108" s="89" t="s">
        <v>159</v>
      </c>
      <c r="C108" s="90" t="s">
        <v>12</v>
      </c>
      <c r="D108" s="148">
        <v>39</v>
      </c>
      <c r="E108" s="221"/>
      <c r="F108" s="143">
        <f>E108*D108</f>
        <v>0</v>
      </c>
      <c r="G108" s="51"/>
      <c r="H108" s="51">
        <v>14</v>
      </c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</row>
    <row r="109" spans="1:43" x14ac:dyDescent="0.25">
      <c r="A109" s="211"/>
      <c r="B109" s="89"/>
      <c r="C109" s="90"/>
      <c r="D109" s="148"/>
      <c r="E109" s="221"/>
      <c r="F109" s="143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</row>
    <row r="110" spans="1:43" x14ac:dyDescent="0.25">
      <c r="A110" s="211" t="str">
        <f>CONCATENATE($A$80,".",H110)</f>
        <v>4.3.15</v>
      </c>
      <c r="B110" s="89" t="s">
        <v>365</v>
      </c>
      <c r="C110" s="90" t="s">
        <v>9</v>
      </c>
      <c r="D110" s="148">
        <v>1</v>
      </c>
      <c r="E110" s="221"/>
      <c r="F110" s="143">
        <f>E110*D110</f>
        <v>0</v>
      </c>
      <c r="G110" s="51"/>
      <c r="H110" s="51">
        <v>15</v>
      </c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</row>
    <row r="111" spans="1:43" s="94" customFormat="1" x14ac:dyDescent="0.25">
      <c r="A111" s="211"/>
      <c r="B111" s="89"/>
      <c r="C111" s="90"/>
      <c r="D111" s="148"/>
      <c r="E111" s="221"/>
      <c r="F111" s="143"/>
      <c r="G111" s="51"/>
      <c r="H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</row>
    <row r="112" spans="1:43" x14ac:dyDescent="0.25">
      <c r="A112" s="211" t="str">
        <f>CONCATENATE($A$80,".",H112)</f>
        <v>4.3.16</v>
      </c>
      <c r="B112" s="89" t="s">
        <v>160</v>
      </c>
      <c r="C112" s="90" t="s">
        <v>9</v>
      </c>
      <c r="D112" s="148">
        <v>4</v>
      </c>
      <c r="E112" s="221"/>
      <c r="F112" s="143">
        <f>E112*D112</f>
        <v>0</v>
      </c>
      <c r="G112" s="51"/>
      <c r="H112" s="51">
        <v>16</v>
      </c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</row>
    <row r="113" spans="1:43" x14ac:dyDescent="0.25">
      <c r="A113" s="211"/>
      <c r="B113" s="89"/>
      <c r="C113" s="90"/>
      <c r="D113" s="148"/>
      <c r="E113" s="221"/>
      <c r="F113" s="143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</row>
    <row r="114" spans="1:43" x14ac:dyDescent="0.25">
      <c r="A114" s="211" t="str">
        <f>CONCATENATE($A$80,".",H114)</f>
        <v>4.3.17</v>
      </c>
      <c r="B114" s="89" t="s">
        <v>161</v>
      </c>
      <c r="C114" s="90" t="s">
        <v>9</v>
      </c>
      <c r="D114" s="148">
        <v>4</v>
      </c>
      <c r="E114" s="221"/>
      <c r="F114" s="143">
        <f>E114*D114</f>
        <v>0</v>
      </c>
      <c r="G114" s="51"/>
      <c r="H114" s="51">
        <v>17</v>
      </c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</row>
    <row r="115" spans="1:43" x14ac:dyDescent="0.25">
      <c r="A115" s="211"/>
      <c r="B115" s="89"/>
      <c r="C115" s="90"/>
      <c r="D115" s="148"/>
      <c r="E115" s="221"/>
      <c r="F115" s="143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</row>
    <row r="116" spans="1:43" x14ac:dyDescent="0.25">
      <c r="A116" s="211" t="str">
        <f>CONCATENATE($A$80,".",H116)</f>
        <v>4.3.18</v>
      </c>
      <c r="B116" s="89" t="s">
        <v>162</v>
      </c>
      <c r="C116" s="90" t="s">
        <v>9</v>
      </c>
      <c r="D116" s="148">
        <v>11</v>
      </c>
      <c r="E116" s="221"/>
      <c r="F116" s="143">
        <f>E116*D116</f>
        <v>0</v>
      </c>
      <c r="G116" s="51"/>
      <c r="H116" s="51">
        <v>18</v>
      </c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</row>
    <row r="117" spans="1:43" s="94" customFormat="1" x14ac:dyDescent="0.25">
      <c r="A117" s="211"/>
      <c r="B117" s="89"/>
      <c r="C117" s="90"/>
      <c r="D117" s="148"/>
      <c r="E117" s="221"/>
      <c r="F117" s="143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</row>
    <row r="118" spans="1:43" x14ac:dyDescent="0.25">
      <c r="A118" s="211" t="str">
        <f>CONCATENATE($A$80,".",H118)</f>
        <v>4.3.19</v>
      </c>
      <c r="B118" s="89" t="s">
        <v>163</v>
      </c>
      <c r="C118" s="90" t="s">
        <v>9</v>
      </c>
      <c r="D118" s="148">
        <v>3</v>
      </c>
      <c r="E118" s="221"/>
      <c r="F118" s="143">
        <f>E118*D118</f>
        <v>0</v>
      </c>
      <c r="G118" s="51"/>
      <c r="H118" s="51">
        <v>19</v>
      </c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</row>
    <row r="119" spans="1:43" s="94" customFormat="1" x14ac:dyDescent="0.25">
      <c r="A119" s="211"/>
      <c r="B119" s="89"/>
      <c r="C119" s="90"/>
      <c r="D119" s="148"/>
      <c r="E119" s="221"/>
      <c r="F119" s="143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</row>
    <row r="120" spans="1:43" s="94" customFormat="1" x14ac:dyDescent="0.25">
      <c r="A120" s="211" t="str">
        <f>CONCATENATE($A$80,".",H120)</f>
        <v>4.3.20</v>
      </c>
      <c r="B120" s="89" t="s">
        <v>366</v>
      </c>
      <c r="C120" s="90" t="s">
        <v>9</v>
      </c>
      <c r="D120" s="148">
        <v>1</v>
      </c>
      <c r="E120" s="221"/>
      <c r="F120" s="143">
        <f>E120*D120</f>
        <v>0</v>
      </c>
      <c r="G120" s="51"/>
      <c r="H120" s="51">
        <v>20</v>
      </c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</row>
    <row r="121" spans="1:43" s="94" customFormat="1" x14ac:dyDescent="0.25">
      <c r="A121" s="211"/>
      <c r="B121" s="89"/>
      <c r="C121" s="90"/>
      <c r="D121" s="148"/>
      <c r="E121" s="221"/>
      <c r="F121" s="143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</row>
    <row r="122" spans="1:43" s="94" customFormat="1" x14ac:dyDescent="0.25">
      <c r="A122" s="211" t="str">
        <f>CONCATENATE($A$80,".",H122)</f>
        <v>4.3.21</v>
      </c>
      <c r="B122" s="89" t="s">
        <v>164</v>
      </c>
      <c r="C122" s="90" t="s">
        <v>9</v>
      </c>
      <c r="D122" s="148">
        <v>4</v>
      </c>
      <c r="E122" s="221"/>
      <c r="F122" s="143">
        <f>E122*D122</f>
        <v>0</v>
      </c>
      <c r="G122" s="51"/>
      <c r="H122" s="51">
        <v>21</v>
      </c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</row>
    <row r="123" spans="1:43" s="94" customFormat="1" x14ac:dyDescent="0.25">
      <c r="A123" s="211"/>
      <c r="B123" s="89"/>
      <c r="C123" s="90"/>
      <c r="D123" s="148"/>
      <c r="E123" s="221"/>
      <c r="F123" s="143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</row>
    <row r="124" spans="1:43" s="94" customFormat="1" ht="28.5" x14ac:dyDescent="0.25">
      <c r="A124" s="211" t="str">
        <f>CONCATENATE($A$80,".",H124)</f>
        <v>4.3.22</v>
      </c>
      <c r="B124" s="89" t="s">
        <v>165</v>
      </c>
      <c r="C124" s="90" t="s">
        <v>9</v>
      </c>
      <c r="D124" s="148">
        <v>2</v>
      </c>
      <c r="E124" s="221"/>
      <c r="F124" s="143">
        <f>E124*D124</f>
        <v>0</v>
      </c>
      <c r="G124" s="51"/>
      <c r="H124" s="51">
        <v>22</v>
      </c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</row>
    <row r="125" spans="1:43" s="94" customFormat="1" x14ac:dyDescent="0.25">
      <c r="A125" s="211"/>
      <c r="B125" s="89"/>
      <c r="C125" s="90"/>
      <c r="D125" s="148"/>
      <c r="E125" s="221"/>
      <c r="F125" s="143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</row>
    <row r="126" spans="1:43" ht="28.5" x14ac:dyDescent="0.25">
      <c r="A126" s="211" t="str">
        <f>CONCATENATE($A$80,".",H126)</f>
        <v>4.3.23</v>
      </c>
      <c r="B126" s="89" t="s">
        <v>367</v>
      </c>
      <c r="C126" s="90" t="s">
        <v>9</v>
      </c>
      <c r="D126" s="148">
        <v>2</v>
      </c>
      <c r="E126" s="221"/>
      <c r="F126" s="143">
        <f>E126*D126</f>
        <v>0</v>
      </c>
      <c r="G126" s="51"/>
      <c r="H126" s="51">
        <v>23</v>
      </c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</row>
    <row r="127" spans="1:43" x14ac:dyDescent="0.25">
      <c r="A127" s="211"/>
      <c r="B127" s="89"/>
      <c r="C127" s="90"/>
      <c r="D127" s="148"/>
      <c r="E127" s="221"/>
      <c r="F127" s="143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</row>
    <row r="128" spans="1:43" x14ac:dyDescent="0.25">
      <c r="A128" s="211" t="str">
        <f>CONCATENATE($A$80,".",H128)</f>
        <v>4.3.24</v>
      </c>
      <c r="B128" s="89" t="s">
        <v>166</v>
      </c>
      <c r="C128" s="90" t="s">
        <v>9</v>
      </c>
      <c r="D128" s="148">
        <v>2</v>
      </c>
      <c r="E128" s="221"/>
      <c r="F128" s="143">
        <f>E128*D128</f>
        <v>0</v>
      </c>
      <c r="G128" s="51"/>
      <c r="H128" s="51">
        <v>24</v>
      </c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</row>
    <row r="129" spans="1:43" x14ac:dyDescent="0.25">
      <c r="A129" s="211"/>
      <c r="B129" s="89"/>
      <c r="C129" s="90"/>
      <c r="D129" s="148"/>
      <c r="E129" s="221"/>
      <c r="F129" s="143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</row>
    <row r="130" spans="1:43" ht="28.5" x14ac:dyDescent="0.25">
      <c r="A130" s="211" t="str">
        <f>CONCATENATE($A$80,".",H130)</f>
        <v>4.3.25</v>
      </c>
      <c r="B130" s="89" t="s">
        <v>167</v>
      </c>
      <c r="C130" s="90" t="s">
        <v>9</v>
      </c>
      <c r="D130" s="148">
        <v>1</v>
      </c>
      <c r="E130" s="221"/>
      <c r="F130" s="143">
        <f>E130*D130</f>
        <v>0</v>
      </c>
      <c r="G130" s="51"/>
      <c r="H130" s="51">
        <v>25</v>
      </c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</row>
    <row r="131" spans="1:43" s="97" customFormat="1" x14ac:dyDescent="0.25">
      <c r="A131" s="211"/>
      <c r="B131" s="89"/>
      <c r="C131" s="90"/>
      <c r="D131" s="148"/>
      <c r="E131" s="221"/>
      <c r="F131" s="143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</row>
    <row r="132" spans="1:43" s="97" customFormat="1" ht="28.5" x14ac:dyDescent="0.25">
      <c r="A132" s="211" t="str">
        <f>CONCATENATE($A$80,".",H132)</f>
        <v>4.3.26</v>
      </c>
      <c r="B132" s="89" t="s">
        <v>168</v>
      </c>
      <c r="C132" s="90" t="s">
        <v>9</v>
      </c>
      <c r="D132" s="148">
        <v>7</v>
      </c>
      <c r="E132" s="221"/>
      <c r="F132" s="143">
        <f>E132*D132</f>
        <v>0</v>
      </c>
      <c r="G132" s="51"/>
      <c r="H132" s="51">
        <v>26</v>
      </c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</row>
    <row r="133" spans="1:43" s="97" customFormat="1" x14ac:dyDescent="0.25">
      <c r="A133" s="211"/>
      <c r="B133" s="89"/>
      <c r="C133" s="90"/>
      <c r="D133" s="148"/>
      <c r="E133" s="221"/>
      <c r="F133" s="143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</row>
    <row r="134" spans="1:43" s="97" customFormat="1" x14ac:dyDescent="0.25">
      <c r="A134" s="211" t="str">
        <f>CONCATENATE($A$80,".",H134)</f>
        <v>4.3.27</v>
      </c>
      <c r="B134" s="89" t="s">
        <v>169</v>
      </c>
      <c r="C134" s="90" t="s">
        <v>9</v>
      </c>
      <c r="D134" s="148">
        <v>1</v>
      </c>
      <c r="E134" s="221"/>
      <c r="F134" s="143">
        <f>E134*D134</f>
        <v>0</v>
      </c>
      <c r="G134" s="51"/>
      <c r="H134" s="51">
        <v>27</v>
      </c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</row>
    <row r="135" spans="1:43" s="97" customFormat="1" x14ac:dyDescent="0.25">
      <c r="A135" s="211"/>
      <c r="B135" s="89"/>
      <c r="C135" s="90"/>
      <c r="D135" s="148"/>
      <c r="E135" s="221"/>
      <c r="F135" s="143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</row>
    <row r="136" spans="1:43" s="97" customFormat="1" ht="42.75" x14ac:dyDescent="0.25">
      <c r="A136" s="211" t="str">
        <f>CONCATENATE($A$80,".",H136)</f>
        <v>4.3.28</v>
      </c>
      <c r="B136" s="89" t="s">
        <v>170</v>
      </c>
      <c r="C136" s="90" t="s">
        <v>9</v>
      </c>
      <c r="D136" s="148">
        <v>1</v>
      </c>
      <c r="E136" s="221"/>
      <c r="F136" s="143">
        <f>E136*D136</f>
        <v>0</v>
      </c>
      <c r="G136" s="51"/>
      <c r="H136" s="51">
        <v>28</v>
      </c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</row>
    <row r="137" spans="1:43" s="97" customFormat="1" x14ac:dyDescent="0.25">
      <c r="A137" s="211"/>
      <c r="B137" s="89"/>
      <c r="C137" s="90"/>
      <c r="D137" s="148"/>
      <c r="E137" s="221"/>
      <c r="F137" s="143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</row>
    <row r="138" spans="1:43" x14ac:dyDescent="0.25">
      <c r="A138" s="211" t="str">
        <f>CONCATENATE($A$80,".",H138)</f>
        <v>4.3.29</v>
      </c>
      <c r="B138" s="89" t="s">
        <v>171</v>
      </c>
      <c r="C138" s="158" t="s">
        <v>9</v>
      </c>
      <c r="D138" s="148">
        <v>2</v>
      </c>
      <c r="E138" s="221"/>
      <c r="F138" s="143">
        <f>E138*D138</f>
        <v>0</v>
      </c>
      <c r="G138" s="51"/>
      <c r="H138" s="51">
        <v>29</v>
      </c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</row>
    <row r="139" spans="1:43" s="130" customFormat="1" x14ac:dyDescent="0.25">
      <c r="A139" s="211"/>
      <c r="B139" s="89"/>
      <c r="C139" s="158"/>
      <c r="D139" s="148"/>
      <c r="E139" s="221"/>
      <c r="F139" s="143"/>
      <c r="G139" s="129"/>
      <c r="H139" s="129"/>
      <c r="I139" s="129"/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29"/>
      <c r="AF139" s="129"/>
      <c r="AG139" s="129"/>
      <c r="AH139" s="129"/>
      <c r="AI139" s="129"/>
      <c r="AJ139" s="129"/>
      <c r="AK139" s="129"/>
      <c r="AL139" s="129"/>
      <c r="AM139" s="129"/>
      <c r="AN139" s="129"/>
      <c r="AO139" s="129"/>
      <c r="AP139" s="129"/>
      <c r="AQ139" s="129"/>
    </row>
    <row r="140" spans="1:43" s="130" customFormat="1" ht="28.5" x14ac:dyDescent="0.25">
      <c r="A140" s="211" t="str">
        <f>CONCATENATE($A$80,".",H140)</f>
        <v>4.3.30</v>
      </c>
      <c r="B140" s="89" t="s">
        <v>172</v>
      </c>
      <c r="C140" s="158" t="s">
        <v>12</v>
      </c>
      <c r="D140" s="148">
        <v>97</v>
      </c>
      <c r="E140" s="221"/>
      <c r="F140" s="143">
        <f>E140*D140</f>
        <v>0</v>
      </c>
      <c r="G140" s="129"/>
      <c r="H140" s="129">
        <v>30</v>
      </c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E140" s="129"/>
      <c r="AF140" s="129"/>
      <c r="AG140" s="129"/>
      <c r="AH140" s="129"/>
      <c r="AI140" s="129"/>
      <c r="AJ140" s="129"/>
      <c r="AK140" s="129"/>
      <c r="AL140" s="129"/>
      <c r="AM140" s="129"/>
      <c r="AN140" s="129"/>
      <c r="AO140" s="129"/>
      <c r="AP140" s="129"/>
      <c r="AQ140" s="129"/>
    </row>
    <row r="141" spans="1:43" s="130" customFormat="1" x14ac:dyDescent="0.25">
      <c r="A141" s="211"/>
      <c r="B141" s="89"/>
      <c r="C141" s="158"/>
      <c r="D141" s="148"/>
      <c r="E141" s="221"/>
      <c r="F141" s="143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29"/>
      <c r="AF141" s="129"/>
      <c r="AG141" s="129"/>
      <c r="AH141" s="129"/>
      <c r="AI141" s="129"/>
      <c r="AJ141" s="129"/>
      <c r="AK141" s="129"/>
      <c r="AL141" s="129"/>
      <c r="AM141" s="129"/>
      <c r="AN141" s="129"/>
      <c r="AO141" s="129"/>
      <c r="AP141" s="129"/>
      <c r="AQ141" s="129"/>
    </row>
    <row r="142" spans="1:43" s="130" customFormat="1" ht="42.75" x14ac:dyDescent="0.25">
      <c r="A142" s="211" t="str">
        <f>CONCATENATE($A$80,".",H142)</f>
        <v>4.3.31</v>
      </c>
      <c r="B142" s="89" t="s">
        <v>173</v>
      </c>
      <c r="C142" s="158">
        <v>0.1</v>
      </c>
      <c r="D142" s="148"/>
      <c r="E142" s="221"/>
      <c r="F142" s="143">
        <f>SUM(F82:F141)*C142</f>
        <v>0</v>
      </c>
      <c r="G142" s="129"/>
      <c r="H142" s="129">
        <v>31</v>
      </c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29"/>
      <c r="X142" s="129"/>
      <c r="Y142" s="129"/>
      <c r="Z142" s="129"/>
      <c r="AA142" s="129"/>
      <c r="AB142" s="129"/>
      <c r="AC142" s="129"/>
      <c r="AD142" s="129"/>
      <c r="AE142" s="129"/>
      <c r="AF142" s="129"/>
      <c r="AG142" s="129"/>
      <c r="AH142" s="129"/>
      <c r="AI142" s="129"/>
      <c r="AJ142" s="129"/>
      <c r="AK142" s="129"/>
      <c r="AL142" s="129"/>
      <c r="AM142" s="129"/>
      <c r="AN142" s="129"/>
      <c r="AO142" s="129"/>
      <c r="AP142" s="129"/>
      <c r="AQ142" s="129"/>
    </row>
    <row r="143" spans="1:43" s="130" customFormat="1" ht="15" thickBot="1" x14ac:dyDescent="0.3">
      <c r="A143" s="212"/>
      <c r="B143" s="89"/>
      <c r="C143" s="158"/>
      <c r="D143" s="148"/>
      <c r="E143" s="221"/>
      <c r="F143" s="143"/>
      <c r="G143" s="129"/>
      <c r="H143" s="129"/>
      <c r="I143" s="129"/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29"/>
      <c r="AF143" s="129"/>
      <c r="AG143" s="129"/>
      <c r="AH143" s="129"/>
      <c r="AI143" s="129"/>
      <c r="AJ143" s="129"/>
      <c r="AK143" s="129"/>
      <c r="AL143" s="129"/>
      <c r="AM143" s="129"/>
      <c r="AN143" s="129"/>
      <c r="AO143" s="129"/>
      <c r="AP143" s="129"/>
      <c r="AQ143" s="129"/>
    </row>
    <row r="144" spans="1:43" s="94" customFormat="1" ht="18" thickBot="1" x14ac:dyDescent="0.3">
      <c r="A144" s="205"/>
      <c r="B144" s="154" t="s">
        <v>91</v>
      </c>
      <c r="C144" s="137"/>
      <c r="D144" s="138"/>
      <c r="E144" s="218"/>
      <c r="F144" s="140">
        <f>SUM(F83:F143)</f>
        <v>0</v>
      </c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</row>
    <row r="145" spans="1:43" ht="15" thickBot="1" x14ac:dyDescent="0.3">
      <c r="A145" s="210"/>
      <c r="B145" s="89"/>
      <c r="C145" s="90"/>
      <c r="D145" s="148"/>
      <c r="E145" s="221"/>
      <c r="F145" s="143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</row>
    <row r="146" spans="1:43" ht="18" thickBot="1" x14ac:dyDescent="0.3">
      <c r="A146" s="205" t="s">
        <v>206</v>
      </c>
      <c r="B146" s="154" t="s">
        <v>174</v>
      </c>
      <c r="C146" s="137"/>
      <c r="D146" s="138"/>
      <c r="E146" s="218"/>
      <c r="F146" s="140"/>
      <c r="G146" s="51"/>
      <c r="H146" s="51" t="s">
        <v>206</v>
      </c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</row>
    <row r="147" spans="1:43" ht="15" thickBot="1" x14ac:dyDescent="0.3">
      <c r="A147" s="210"/>
      <c r="B147" s="89"/>
      <c r="C147" s="90"/>
      <c r="D147" s="148"/>
      <c r="E147" s="221"/>
      <c r="F147" s="143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</row>
    <row r="148" spans="1:43" ht="15" thickBot="1" x14ac:dyDescent="0.3">
      <c r="A148" s="201"/>
      <c r="B148" s="122" t="s">
        <v>175</v>
      </c>
      <c r="C148" s="121"/>
      <c r="D148" s="120"/>
      <c r="E148" s="215"/>
      <c r="F148" s="118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</row>
    <row r="149" spans="1:43" x14ac:dyDescent="0.25">
      <c r="A149" s="210"/>
      <c r="B149" s="89"/>
      <c r="C149" s="90"/>
      <c r="D149" s="148"/>
      <c r="E149" s="221"/>
      <c r="F149" s="143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</row>
    <row r="150" spans="1:43" x14ac:dyDescent="0.25">
      <c r="A150" s="211" t="str">
        <f>CONCATENATE($A$146,".",H150)</f>
        <v>4.4.1</v>
      </c>
      <c r="B150" s="89" t="s">
        <v>368</v>
      </c>
      <c r="C150" s="90" t="s">
        <v>12</v>
      </c>
      <c r="D150" s="148">
        <v>18</v>
      </c>
      <c r="E150" s="221"/>
      <c r="F150" s="143">
        <f>E150*D150</f>
        <v>0</v>
      </c>
      <c r="G150" s="51"/>
      <c r="H150" s="51">
        <v>1</v>
      </c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</row>
    <row r="151" spans="1:43" x14ac:dyDescent="0.25">
      <c r="A151" s="210"/>
      <c r="B151" s="89"/>
      <c r="C151" s="90"/>
      <c r="D151" s="148"/>
      <c r="E151" s="221"/>
      <c r="F151" s="143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</row>
    <row r="152" spans="1:43" x14ac:dyDescent="0.25">
      <c r="A152" s="211" t="str">
        <f>CONCATENATE($A$146,".",H152)</f>
        <v>4.4.2</v>
      </c>
      <c r="B152" s="89" t="s">
        <v>369</v>
      </c>
      <c r="C152" s="90" t="s">
        <v>12</v>
      </c>
      <c r="D152" s="148">
        <v>30</v>
      </c>
      <c r="E152" s="221"/>
      <c r="F152" s="143">
        <f>E152*D152</f>
        <v>0</v>
      </c>
      <c r="G152" s="51"/>
      <c r="H152" s="51">
        <v>2</v>
      </c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  <c r="AH152" s="51"/>
      <c r="AI152" s="51"/>
      <c r="AJ152" s="51"/>
      <c r="AK152" s="51"/>
      <c r="AL152" s="51"/>
      <c r="AM152" s="51"/>
      <c r="AN152" s="51"/>
      <c r="AO152" s="51"/>
      <c r="AP152" s="51"/>
      <c r="AQ152" s="51"/>
    </row>
    <row r="153" spans="1:43" x14ac:dyDescent="0.25">
      <c r="A153" s="210"/>
      <c r="B153" s="89"/>
      <c r="C153" s="90"/>
      <c r="D153" s="148"/>
      <c r="E153" s="221"/>
      <c r="F153" s="143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/>
      <c r="AI153" s="51"/>
      <c r="AJ153" s="51"/>
      <c r="AK153" s="51"/>
      <c r="AL153" s="51"/>
      <c r="AM153" s="51"/>
      <c r="AN153" s="51"/>
      <c r="AO153" s="51"/>
      <c r="AP153" s="51"/>
      <c r="AQ153" s="51"/>
    </row>
    <row r="154" spans="1:43" x14ac:dyDescent="0.25">
      <c r="A154" s="211" t="str">
        <f>CONCATENATE($A$146,".",H154)</f>
        <v>4.4.3</v>
      </c>
      <c r="B154" s="89" t="s">
        <v>176</v>
      </c>
      <c r="C154" s="90" t="s">
        <v>12</v>
      </c>
      <c r="D154" s="148">
        <v>36</v>
      </c>
      <c r="E154" s="221"/>
      <c r="F154" s="143">
        <f>E154*D154</f>
        <v>0</v>
      </c>
      <c r="G154" s="51"/>
      <c r="H154" s="51">
        <v>3</v>
      </c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51"/>
    </row>
    <row r="155" spans="1:43" x14ac:dyDescent="0.25">
      <c r="A155" s="210"/>
      <c r="B155" s="89"/>
      <c r="C155" s="90"/>
      <c r="D155" s="148"/>
      <c r="E155" s="221"/>
      <c r="F155" s="143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</row>
    <row r="156" spans="1:43" x14ac:dyDescent="0.25">
      <c r="A156" s="211" t="str">
        <f>CONCATENATE($A$146,".",H156)</f>
        <v>4.4.4</v>
      </c>
      <c r="B156" s="89" t="s">
        <v>177</v>
      </c>
      <c r="C156" s="90" t="s">
        <v>12</v>
      </c>
      <c r="D156" s="148">
        <v>36</v>
      </c>
      <c r="E156" s="221"/>
      <c r="F156" s="143">
        <f>E156*D156</f>
        <v>0</v>
      </c>
      <c r="G156" s="51"/>
      <c r="H156" s="51">
        <v>4</v>
      </c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</row>
    <row r="157" spans="1:43" x14ac:dyDescent="0.25">
      <c r="A157" s="210"/>
      <c r="B157" s="89"/>
      <c r="C157" s="90"/>
      <c r="D157" s="148"/>
      <c r="E157" s="221"/>
      <c r="F157" s="143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</row>
    <row r="158" spans="1:43" x14ac:dyDescent="0.25">
      <c r="A158" s="211" t="str">
        <f>CONCATENATE($A$146,".",H158)</f>
        <v>4.4.5</v>
      </c>
      <c r="B158" s="89" t="s">
        <v>178</v>
      </c>
      <c r="C158" s="90" t="s">
        <v>12</v>
      </c>
      <c r="D158" s="148">
        <v>3</v>
      </c>
      <c r="E158" s="221"/>
      <c r="F158" s="143">
        <v>0</v>
      </c>
      <c r="G158" s="51"/>
      <c r="H158" s="51">
        <v>5</v>
      </c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</row>
    <row r="159" spans="1:43" ht="15" thickBot="1" x14ac:dyDescent="0.3">
      <c r="A159" s="211"/>
      <c r="B159" s="89"/>
      <c r="C159" s="90"/>
      <c r="D159" s="148"/>
      <c r="E159" s="221"/>
      <c r="F159" s="143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</row>
    <row r="160" spans="1:43" ht="15" thickBot="1" x14ac:dyDescent="0.3">
      <c r="A160" s="201"/>
      <c r="B160" s="122" t="s">
        <v>179</v>
      </c>
      <c r="C160" s="121"/>
      <c r="D160" s="120"/>
      <c r="E160" s="215"/>
      <c r="F160" s="118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</row>
    <row r="161" spans="1:43" x14ac:dyDescent="0.25">
      <c r="A161" s="211"/>
      <c r="B161" s="89"/>
      <c r="C161" s="90"/>
      <c r="D161" s="148"/>
      <c r="E161" s="221"/>
      <c r="F161" s="143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</row>
    <row r="162" spans="1:43" x14ac:dyDescent="0.25">
      <c r="A162" s="211" t="str">
        <f>CONCATENATE($A$146,".",H162)</f>
        <v>4.4.6</v>
      </c>
      <c r="B162" s="89" t="s">
        <v>370</v>
      </c>
      <c r="C162" s="90" t="s">
        <v>9</v>
      </c>
      <c r="D162" s="148">
        <v>1</v>
      </c>
      <c r="E162" s="221"/>
      <c r="F162" s="143">
        <f>E162*D162</f>
        <v>0</v>
      </c>
      <c r="G162" s="51"/>
      <c r="H162" s="51">
        <v>6</v>
      </c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  <c r="AM162" s="51"/>
      <c r="AN162" s="51"/>
      <c r="AO162" s="51"/>
      <c r="AP162" s="51"/>
      <c r="AQ162" s="51"/>
    </row>
    <row r="163" spans="1:43" x14ac:dyDescent="0.25">
      <c r="A163" s="211"/>
      <c r="B163" s="89"/>
      <c r="C163" s="90"/>
      <c r="D163" s="148"/>
      <c r="E163" s="221"/>
      <c r="F163" s="143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</row>
    <row r="164" spans="1:43" x14ac:dyDescent="0.25">
      <c r="A164" s="211" t="str">
        <f>CONCATENATE($A$146,".",H164)</f>
        <v>4.4.7</v>
      </c>
      <c r="B164" s="89" t="s">
        <v>180</v>
      </c>
      <c r="C164" s="90" t="s">
        <v>9</v>
      </c>
      <c r="D164" s="148">
        <v>4</v>
      </c>
      <c r="E164" s="221"/>
      <c r="F164" s="143">
        <f>E164*D164</f>
        <v>0</v>
      </c>
      <c r="G164" s="51"/>
      <c r="H164" s="51">
        <v>7</v>
      </c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51"/>
      <c r="AQ164" s="51"/>
    </row>
    <row r="165" spans="1:43" ht="15" thickBot="1" x14ac:dyDescent="0.3">
      <c r="A165" s="211"/>
      <c r="B165" s="89"/>
      <c r="C165" s="90"/>
      <c r="D165" s="148"/>
      <c r="E165" s="221"/>
      <c r="F165" s="143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  <c r="AM165" s="51"/>
      <c r="AN165" s="51"/>
      <c r="AO165" s="51"/>
      <c r="AP165" s="51"/>
      <c r="AQ165" s="51"/>
    </row>
    <row r="166" spans="1:43" ht="15" thickBot="1" x14ac:dyDescent="0.3">
      <c r="A166" s="201"/>
      <c r="B166" s="122" t="s">
        <v>181</v>
      </c>
      <c r="C166" s="121"/>
      <c r="D166" s="120"/>
      <c r="E166" s="215"/>
      <c r="F166" s="118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1"/>
      <c r="AF166" s="51"/>
      <c r="AG166" s="51"/>
      <c r="AH166" s="51"/>
      <c r="AI166" s="51"/>
      <c r="AJ166" s="51"/>
      <c r="AK166" s="51"/>
      <c r="AL166" s="51"/>
      <c r="AM166" s="51"/>
      <c r="AN166" s="51"/>
      <c r="AO166" s="51"/>
      <c r="AP166" s="51"/>
      <c r="AQ166" s="51"/>
    </row>
    <row r="167" spans="1:43" x14ac:dyDescent="0.25">
      <c r="A167" s="211"/>
      <c r="B167" s="89"/>
      <c r="C167" s="90"/>
      <c r="D167" s="148"/>
      <c r="E167" s="221"/>
      <c r="F167" s="143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</row>
    <row r="168" spans="1:43" x14ac:dyDescent="0.25">
      <c r="A168" s="211" t="str">
        <f>CONCATENATE($A$146,".",H168)</f>
        <v>4.4.8</v>
      </c>
      <c r="B168" s="89" t="s">
        <v>371</v>
      </c>
      <c r="C168" s="90" t="s">
        <v>9</v>
      </c>
      <c r="D168" s="148">
        <v>1</v>
      </c>
      <c r="E168" s="221"/>
      <c r="F168" s="143">
        <f>E168*D168</f>
        <v>0</v>
      </c>
      <c r="G168" s="51"/>
      <c r="H168" s="51">
        <v>8</v>
      </c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/>
      <c r="AL168" s="51"/>
      <c r="AM168" s="51"/>
      <c r="AN168" s="51"/>
      <c r="AO168" s="51"/>
      <c r="AP168" s="51"/>
      <c r="AQ168" s="51"/>
    </row>
    <row r="169" spans="1:43" x14ac:dyDescent="0.25">
      <c r="A169" s="211"/>
      <c r="B169" s="89"/>
      <c r="C169" s="90"/>
      <c r="D169" s="148"/>
      <c r="E169" s="221"/>
      <c r="F169" s="143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51"/>
    </row>
    <row r="170" spans="1:43" x14ac:dyDescent="0.25">
      <c r="A170" s="211" t="str">
        <f>CONCATENATE($A$146,".",H170)</f>
        <v>4.4.9</v>
      </c>
      <c r="B170" s="89" t="s">
        <v>372</v>
      </c>
      <c r="C170" s="90" t="s">
        <v>9</v>
      </c>
      <c r="D170" s="148">
        <v>1</v>
      </c>
      <c r="E170" s="221"/>
      <c r="F170" s="143">
        <f>E170*D170</f>
        <v>0</v>
      </c>
      <c r="G170" s="51"/>
      <c r="H170" s="51">
        <v>9</v>
      </c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1"/>
      <c r="AF170" s="51"/>
      <c r="AG170" s="51"/>
      <c r="AH170" s="51"/>
      <c r="AI170" s="51"/>
      <c r="AJ170" s="51"/>
      <c r="AK170" s="51"/>
      <c r="AL170" s="51"/>
      <c r="AM170" s="51"/>
      <c r="AN170" s="51"/>
      <c r="AO170" s="51"/>
      <c r="AP170" s="51"/>
      <c r="AQ170" s="51"/>
    </row>
    <row r="171" spans="1:43" x14ac:dyDescent="0.25">
      <c r="A171" s="211"/>
      <c r="B171" s="89"/>
      <c r="C171" s="90"/>
      <c r="D171" s="148"/>
      <c r="E171" s="221"/>
      <c r="F171" s="143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</row>
    <row r="172" spans="1:43" x14ac:dyDescent="0.25">
      <c r="A172" s="211" t="str">
        <f>CONCATENATE($A$146,".",H172)</f>
        <v>4.4.10</v>
      </c>
      <c r="B172" s="89" t="s">
        <v>373</v>
      </c>
      <c r="C172" s="90" t="s">
        <v>9</v>
      </c>
      <c r="D172" s="148">
        <v>1</v>
      </c>
      <c r="E172" s="221"/>
      <c r="F172" s="143">
        <f>E172*D172</f>
        <v>0</v>
      </c>
      <c r="G172" s="51"/>
      <c r="H172" s="51">
        <v>10</v>
      </c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1"/>
      <c r="AF172" s="51"/>
      <c r="AG172" s="51"/>
      <c r="AH172" s="51"/>
      <c r="AI172" s="51"/>
      <c r="AJ172" s="51"/>
      <c r="AK172" s="51"/>
      <c r="AL172" s="51"/>
      <c r="AM172" s="51"/>
      <c r="AN172" s="51"/>
      <c r="AO172" s="51"/>
      <c r="AP172" s="51"/>
      <c r="AQ172" s="51"/>
    </row>
    <row r="173" spans="1:43" x14ac:dyDescent="0.25">
      <c r="A173" s="211"/>
      <c r="B173" s="89"/>
      <c r="C173" s="90"/>
      <c r="D173" s="148"/>
      <c r="E173" s="221"/>
      <c r="F173" s="143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1"/>
      <c r="AF173" s="51"/>
      <c r="AG173" s="51"/>
      <c r="AH173" s="51"/>
      <c r="AI173" s="51"/>
      <c r="AJ173" s="51"/>
      <c r="AK173" s="51"/>
      <c r="AL173" s="51"/>
      <c r="AM173" s="51"/>
      <c r="AN173" s="51"/>
      <c r="AO173" s="51"/>
      <c r="AP173" s="51"/>
      <c r="AQ173" s="51"/>
    </row>
    <row r="174" spans="1:43" x14ac:dyDescent="0.25">
      <c r="A174" s="211" t="str">
        <f>CONCATENATE($A$146,".",H174)</f>
        <v>4.4.11</v>
      </c>
      <c r="B174" s="89" t="s">
        <v>182</v>
      </c>
      <c r="C174" s="90" t="s">
        <v>9</v>
      </c>
      <c r="D174" s="148">
        <v>1</v>
      </c>
      <c r="E174" s="221"/>
      <c r="F174" s="143">
        <f>E174*D174</f>
        <v>0</v>
      </c>
      <c r="G174" s="51"/>
      <c r="H174" s="51">
        <v>11</v>
      </c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1"/>
      <c r="AF174" s="51"/>
      <c r="AG174" s="51"/>
      <c r="AH174" s="51"/>
      <c r="AI174" s="51"/>
      <c r="AJ174" s="51"/>
      <c r="AK174" s="51"/>
      <c r="AL174" s="51"/>
      <c r="AM174" s="51"/>
      <c r="AN174" s="51"/>
      <c r="AO174" s="51"/>
      <c r="AP174" s="51"/>
      <c r="AQ174" s="51"/>
    </row>
    <row r="175" spans="1:43" x14ac:dyDescent="0.25">
      <c r="A175" s="211"/>
      <c r="B175" s="89"/>
      <c r="C175" s="90"/>
      <c r="D175" s="148"/>
      <c r="E175" s="221"/>
      <c r="F175" s="143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</row>
    <row r="176" spans="1:43" x14ac:dyDescent="0.25">
      <c r="A176" s="211" t="str">
        <f>CONCATENATE($A$146,".",H176)</f>
        <v>4.4.12</v>
      </c>
      <c r="B176" s="89" t="s">
        <v>374</v>
      </c>
      <c r="C176" s="90" t="s">
        <v>9</v>
      </c>
      <c r="D176" s="148">
        <v>1</v>
      </c>
      <c r="E176" s="221"/>
      <c r="F176" s="143">
        <f>E176*D176</f>
        <v>0</v>
      </c>
      <c r="G176" s="51"/>
      <c r="H176" s="51">
        <v>12</v>
      </c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1"/>
      <c r="AF176" s="51"/>
      <c r="AG176" s="51"/>
      <c r="AH176" s="51"/>
      <c r="AI176" s="51"/>
      <c r="AJ176" s="51"/>
      <c r="AK176" s="51"/>
      <c r="AL176" s="51"/>
      <c r="AM176" s="51"/>
      <c r="AN176" s="51"/>
      <c r="AO176" s="51"/>
      <c r="AP176" s="51"/>
      <c r="AQ176" s="51"/>
    </row>
    <row r="177" spans="1:43" x14ac:dyDescent="0.25">
      <c r="A177" s="211"/>
      <c r="B177" s="89"/>
      <c r="C177" s="90"/>
      <c r="D177" s="148"/>
      <c r="E177" s="221"/>
      <c r="F177" s="143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51"/>
      <c r="AF177" s="51"/>
      <c r="AG177" s="51"/>
      <c r="AH177" s="51"/>
      <c r="AI177" s="51"/>
      <c r="AJ177" s="51"/>
      <c r="AK177" s="51"/>
      <c r="AL177" s="51"/>
      <c r="AM177" s="51"/>
      <c r="AN177" s="51"/>
      <c r="AO177" s="51"/>
      <c r="AP177" s="51"/>
      <c r="AQ177" s="51"/>
    </row>
    <row r="178" spans="1:43" x14ac:dyDescent="0.25">
      <c r="A178" s="211" t="str">
        <f>CONCATENATE($A$146,".",H178)</f>
        <v>4.4.13</v>
      </c>
      <c r="B178" s="89" t="s">
        <v>183</v>
      </c>
      <c r="C178" s="90" t="s">
        <v>9</v>
      </c>
      <c r="D178" s="148">
        <v>1</v>
      </c>
      <c r="E178" s="221"/>
      <c r="F178" s="143">
        <f>E178*D178</f>
        <v>0</v>
      </c>
      <c r="G178" s="51"/>
      <c r="H178" s="51">
        <v>13</v>
      </c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51"/>
      <c r="AF178" s="51"/>
      <c r="AG178" s="51"/>
      <c r="AH178" s="51"/>
      <c r="AI178" s="51"/>
      <c r="AJ178" s="51"/>
      <c r="AK178" s="51"/>
      <c r="AL178" s="51"/>
      <c r="AM178" s="51"/>
      <c r="AN178" s="51"/>
      <c r="AO178" s="51"/>
      <c r="AP178" s="51"/>
      <c r="AQ178" s="51"/>
    </row>
    <row r="179" spans="1:43" x14ac:dyDescent="0.25">
      <c r="A179" s="211"/>
      <c r="B179" s="89"/>
      <c r="C179" s="90"/>
      <c r="D179" s="148"/>
      <c r="E179" s="221"/>
      <c r="F179" s="143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</row>
    <row r="180" spans="1:43" x14ac:dyDescent="0.25">
      <c r="A180" s="211" t="str">
        <f>CONCATENATE($A$146,".",H180)</f>
        <v>4.4.14</v>
      </c>
      <c r="B180" s="89" t="s">
        <v>375</v>
      </c>
      <c r="C180" s="90" t="s">
        <v>9</v>
      </c>
      <c r="D180" s="148">
        <v>1</v>
      </c>
      <c r="E180" s="221"/>
      <c r="F180" s="143">
        <f>E180*D180</f>
        <v>0</v>
      </c>
      <c r="G180" s="51"/>
      <c r="H180" s="51">
        <v>14</v>
      </c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51"/>
      <c r="AI180" s="51"/>
      <c r="AJ180" s="51"/>
      <c r="AK180" s="51"/>
      <c r="AL180" s="51"/>
      <c r="AM180" s="51"/>
      <c r="AN180" s="51"/>
      <c r="AO180" s="51"/>
      <c r="AP180" s="51"/>
      <c r="AQ180" s="51"/>
    </row>
    <row r="181" spans="1:43" x14ac:dyDescent="0.25">
      <c r="A181" s="211"/>
      <c r="B181" s="89"/>
      <c r="C181" s="90"/>
      <c r="D181" s="148"/>
      <c r="E181" s="221"/>
      <c r="F181" s="143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51"/>
      <c r="AF181" s="51"/>
      <c r="AG181" s="51"/>
      <c r="AH181" s="51"/>
      <c r="AI181" s="51"/>
      <c r="AJ181" s="51"/>
      <c r="AK181" s="51"/>
      <c r="AL181" s="51"/>
      <c r="AM181" s="51"/>
      <c r="AN181" s="51"/>
      <c r="AO181" s="51"/>
      <c r="AP181" s="51"/>
      <c r="AQ181" s="51"/>
    </row>
    <row r="182" spans="1:43" x14ac:dyDescent="0.25">
      <c r="A182" s="211" t="str">
        <f>CONCATENATE($A$146,".",H182)</f>
        <v>4.4.15</v>
      </c>
      <c r="B182" s="89" t="s">
        <v>184</v>
      </c>
      <c r="C182" s="90" t="s">
        <v>9</v>
      </c>
      <c r="D182" s="148">
        <v>2</v>
      </c>
      <c r="E182" s="221"/>
      <c r="F182" s="143">
        <f>E182*D182</f>
        <v>0</v>
      </c>
      <c r="G182" s="51"/>
      <c r="H182" s="51">
        <v>15</v>
      </c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  <c r="AE182" s="51"/>
      <c r="AF182" s="51"/>
      <c r="AG182" s="51"/>
      <c r="AH182" s="51"/>
      <c r="AI182" s="51"/>
      <c r="AJ182" s="51"/>
      <c r="AK182" s="51"/>
      <c r="AL182" s="51"/>
      <c r="AM182" s="51"/>
      <c r="AN182" s="51"/>
      <c r="AO182" s="51"/>
      <c r="AP182" s="51"/>
      <c r="AQ182" s="51"/>
    </row>
    <row r="183" spans="1:43" x14ac:dyDescent="0.25">
      <c r="A183" s="211"/>
      <c r="B183" s="89"/>
      <c r="C183" s="90"/>
      <c r="D183" s="148"/>
      <c r="E183" s="221"/>
      <c r="F183" s="143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</row>
    <row r="184" spans="1:43" x14ac:dyDescent="0.25">
      <c r="A184" s="211" t="str">
        <f>CONCATENATE($A$146,".",H184)</f>
        <v>4.4.16</v>
      </c>
      <c r="B184" s="89" t="s">
        <v>376</v>
      </c>
      <c r="C184" s="90" t="s">
        <v>9</v>
      </c>
      <c r="D184" s="148">
        <v>1</v>
      </c>
      <c r="E184" s="221"/>
      <c r="F184" s="143">
        <f>E184*D184</f>
        <v>0</v>
      </c>
      <c r="G184" s="51"/>
      <c r="H184" s="51">
        <v>16</v>
      </c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  <c r="AH184" s="51"/>
      <c r="AI184" s="51"/>
      <c r="AJ184" s="51"/>
      <c r="AK184" s="51"/>
      <c r="AL184" s="51"/>
      <c r="AM184" s="51"/>
      <c r="AN184" s="51"/>
      <c r="AO184" s="51"/>
      <c r="AP184" s="51"/>
      <c r="AQ184" s="51"/>
    </row>
    <row r="185" spans="1:43" x14ac:dyDescent="0.25">
      <c r="A185" s="211"/>
      <c r="B185" s="89"/>
      <c r="C185" s="90"/>
      <c r="D185" s="148"/>
      <c r="E185" s="221"/>
      <c r="F185" s="143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/>
      <c r="AI185" s="51"/>
      <c r="AJ185" s="51"/>
      <c r="AK185" s="51"/>
      <c r="AL185" s="51"/>
      <c r="AM185" s="51"/>
      <c r="AN185" s="51"/>
      <c r="AO185" s="51"/>
      <c r="AP185" s="51"/>
      <c r="AQ185" s="51"/>
    </row>
    <row r="186" spans="1:43" x14ac:dyDescent="0.25">
      <c r="A186" s="211" t="str">
        <f>CONCATENATE($A$146,".",H186)</f>
        <v>4.4.17</v>
      </c>
      <c r="B186" s="89" t="s">
        <v>377</v>
      </c>
      <c r="C186" s="90" t="s">
        <v>9</v>
      </c>
      <c r="D186" s="148">
        <v>1</v>
      </c>
      <c r="E186" s="221"/>
      <c r="F186" s="143">
        <f>E186*D186</f>
        <v>0</v>
      </c>
      <c r="G186" s="51"/>
      <c r="H186" s="51">
        <v>17</v>
      </c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51"/>
      <c r="AF186" s="51"/>
      <c r="AG186" s="51"/>
      <c r="AH186" s="51"/>
      <c r="AI186" s="51"/>
      <c r="AJ186" s="51"/>
      <c r="AK186" s="51"/>
      <c r="AL186" s="51"/>
      <c r="AM186" s="51"/>
      <c r="AN186" s="51"/>
      <c r="AO186" s="51"/>
      <c r="AP186" s="51"/>
      <c r="AQ186" s="51"/>
    </row>
    <row r="187" spans="1:43" x14ac:dyDescent="0.25">
      <c r="A187" s="211"/>
      <c r="B187" s="89"/>
      <c r="C187" s="90"/>
      <c r="D187" s="148"/>
      <c r="E187" s="221"/>
      <c r="F187" s="143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51"/>
      <c r="AF187" s="51"/>
      <c r="AG187" s="51"/>
      <c r="AH187" s="51"/>
      <c r="AI187" s="51"/>
      <c r="AJ187" s="51"/>
      <c r="AK187" s="51"/>
      <c r="AL187" s="51"/>
      <c r="AM187" s="51"/>
      <c r="AN187" s="51"/>
      <c r="AO187" s="51"/>
      <c r="AP187" s="51"/>
      <c r="AQ187" s="51"/>
    </row>
    <row r="188" spans="1:43" x14ac:dyDescent="0.25">
      <c r="A188" s="211" t="str">
        <f>CONCATENATE($A$146,".",H188)</f>
        <v>4.4.18</v>
      </c>
      <c r="B188" s="89" t="s">
        <v>185</v>
      </c>
      <c r="C188" s="90" t="s">
        <v>9</v>
      </c>
      <c r="D188" s="148">
        <v>2</v>
      </c>
      <c r="E188" s="221"/>
      <c r="F188" s="143">
        <f>E188*D188</f>
        <v>0</v>
      </c>
      <c r="G188" s="51"/>
      <c r="H188" s="51">
        <v>18</v>
      </c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  <c r="AH188" s="51"/>
      <c r="AI188" s="51"/>
      <c r="AJ188" s="51"/>
      <c r="AK188" s="51"/>
      <c r="AL188" s="51"/>
      <c r="AM188" s="51"/>
      <c r="AN188" s="51"/>
      <c r="AO188" s="51"/>
      <c r="AP188" s="51"/>
      <c r="AQ188" s="51"/>
    </row>
    <row r="189" spans="1:43" x14ac:dyDescent="0.25">
      <c r="A189" s="211"/>
      <c r="B189" s="89"/>
      <c r="C189" s="90"/>
      <c r="D189" s="148"/>
      <c r="E189" s="221"/>
      <c r="F189" s="143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  <c r="AH189" s="51"/>
      <c r="AI189" s="51"/>
      <c r="AJ189" s="51"/>
      <c r="AK189" s="51"/>
      <c r="AL189" s="51"/>
      <c r="AM189" s="51"/>
      <c r="AN189" s="51"/>
      <c r="AO189" s="51"/>
      <c r="AP189" s="51"/>
      <c r="AQ189" s="51"/>
    </row>
    <row r="190" spans="1:43" x14ac:dyDescent="0.25">
      <c r="A190" s="211" t="str">
        <f>CONCATENATE($A$146,".",H190)</f>
        <v>4.4.19</v>
      </c>
      <c r="B190" s="89" t="s">
        <v>186</v>
      </c>
      <c r="C190" s="90" t="s">
        <v>9</v>
      </c>
      <c r="D190" s="148">
        <v>6</v>
      </c>
      <c r="E190" s="221"/>
      <c r="F190" s="143">
        <f>E190*D190</f>
        <v>0</v>
      </c>
      <c r="G190" s="51"/>
      <c r="H190" s="51">
        <v>19</v>
      </c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  <c r="AE190" s="51"/>
      <c r="AF190" s="51"/>
      <c r="AG190" s="51"/>
      <c r="AH190" s="51"/>
      <c r="AI190" s="51"/>
      <c r="AJ190" s="51"/>
      <c r="AK190" s="51"/>
      <c r="AL190" s="51"/>
      <c r="AM190" s="51"/>
      <c r="AN190" s="51"/>
      <c r="AO190" s="51"/>
      <c r="AP190" s="51"/>
      <c r="AQ190" s="51"/>
    </row>
    <row r="191" spans="1:43" ht="15" thickBot="1" x14ac:dyDescent="0.3">
      <c r="A191" s="211"/>
      <c r="B191" s="89"/>
      <c r="C191" s="90"/>
      <c r="D191" s="148"/>
      <c r="E191" s="221"/>
      <c r="F191" s="143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51"/>
      <c r="AF191" s="51"/>
      <c r="AG191" s="51"/>
      <c r="AH191" s="51"/>
      <c r="AI191" s="51"/>
      <c r="AJ191" s="51"/>
      <c r="AK191" s="51"/>
      <c r="AL191" s="51"/>
      <c r="AM191" s="51"/>
      <c r="AN191" s="51"/>
      <c r="AO191" s="51"/>
      <c r="AP191" s="51"/>
      <c r="AQ191" s="51"/>
    </row>
    <row r="192" spans="1:43" ht="15" thickBot="1" x14ac:dyDescent="0.3">
      <c r="A192" s="201"/>
      <c r="B192" s="122" t="s">
        <v>187</v>
      </c>
      <c r="C192" s="121"/>
      <c r="D192" s="120"/>
      <c r="E192" s="215"/>
      <c r="F192" s="118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  <c r="AC192" s="51"/>
      <c r="AD192" s="51"/>
      <c r="AE192" s="51"/>
      <c r="AF192" s="51"/>
      <c r="AG192" s="51"/>
      <c r="AH192" s="51"/>
      <c r="AI192" s="51"/>
      <c r="AJ192" s="51"/>
      <c r="AK192" s="51"/>
      <c r="AL192" s="51"/>
      <c r="AM192" s="51"/>
      <c r="AN192" s="51"/>
      <c r="AO192" s="51"/>
      <c r="AP192" s="51"/>
      <c r="AQ192" s="51"/>
    </row>
    <row r="193" spans="1:43" x14ac:dyDescent="0.25">
      <c r="A193" s="211"/>
      <c r="B193" s="89"/>
      <c r="C193" s="90"/>
      <c r="D193" s="148"/>
      <c r="E193" s="221"/>
      <c r="F193" s="143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/>
      <c r="AM193" s="51"/>
      <c r="AN193" s="51"/>
      <c r="AO193" s="51"/>
      <c r="AP193" s="51"/>
      <c r="AQ193" s="51"/>
    </row>
    <row r="194" spans="1:43" x14ac:dyDescent="0.25">
      <c r="A194" s="211" t="str">
        <f>CONCATENATE($A$146,".",H194)</f>
        <v>4.4.20</v>
      </c>
      <c r="B194" s="89" t="s">
        <v>378</v>
      </c>
      <c r="C194" s="90" t="s">
        <v>9</v>
      </c>
      <c r="D194" s="148">
        <v>1</v>
      </c>
      <c r="E194" s="221"/>
      <c r="F194" s="143">
        <f>E194*D194</f>
        <v>0</v>
      </c>
      <c r="G194" s="51"/>
      <c r="H194" s="51">
        <v>20</v>
      </c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1"/>
      <c r="AD194" s="51"/>
      <c r="AE194" s="51"/>
      <c r="AF194" s="51"/>
      <c r="AG194" s="51"/>
      <c r="AH194" s="51"/>
      <c r="AI194" s="51"/>
      <c r="AJ194" s="51"/>
      <c r="AK194" s="51"/>
      <c r="AL194" s="51"/>
      <c r="AM194" s="51"/>
      <c r="AN194" s="51"/>
      <c r="AO194" s="51"/>
      <c r="AP194" s="51"/>
      <c r="AQ194" s="51"/>
    </row>
    <row r="195" spans="1:43" x14ac:dyDescent="0.25">
      <c r="A195" s="211"/>
      <c r="B195" s="89"/>
      <c r="C195" s="90"/>
      <c r="D195" s="148"/>
      <c r="E195" s="221"/>
      <c r="F195" s="143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/>
      <c r="AI195" s="51"/>
      <c r="AJ195" s="51"/>
      <c r="AK195" s="51"/>
      <c r="AL195" s="51"/>
      <c r="AM195" s="51"/>
      <c r="AN195" s="51"/>
      <c r="AO195" s="51"/>
      <c r="AP195" s="51"/>
      <c r="AQ195" s="51"/>
    </row>
    <row r="196" spans="1:43" x14ac:dyDescent="0.25">
      <c r="A196" s="211" t="str">
        <f>CONCATENATE($A$146,".",H196)</f>
        <v>4.4.21</v>
      </c>
      <c r="B196" s="89" t="s">
        <v>379</v>
      </c>
      <c r="C196" s="90" t="s">
        <v>9</v>
      </c>
      <c r="D196" s="148">
        <v>1</v>
      </c>
      <c r="E196" s="221"/>
      <c r="F196" s="143">
        <f>E196*D196</f>
        <v>0</v>
      </c>
      <c r="G196" s="51"/>
      <c r="H196" s="51">
        <v>21</v>
      </c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  <c r="AE196" s="51"/>
      <c r="AF196" s="51"/>
      <c r="AG196" s="51"/>
      <c r="AH196" s="51"/>
      <c r="AI196" s="51"/>
      <c r="AJ196" s="51"/>
      <c r="AK196" s="51"/>
      <c r="AL196" s="51"/>
      <c r="AM196" s="51"/>
      <c r="AN196" s="51"/>
      <c r="AO196" s="51"/>
      <c r="AP196" s="51"/>
      <c r="AQ196" s="51"/>
    </row>
    <row r="197" spans="1:43" x14ac:dyDescent="0.25">
      <c r="A197" s="211"/>
      <c r="B197" s="89"/>
      <c r="C197" s="90"/>
      <c r="D197" s="148"/>
      <c r="E197" s="221"/>
      <c r="F197" s="143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51"/>
      <c r="AD197" s="51"/>
      <c r="AE197" s="51"/>
      <c r="AF197" s="51"/>
      <c r="AG197" s="51"/>
      <c r="AH197" s="51"/>
      <c r="AI197" s="51"/>
      <c r="AJ197" s="51"/>
      <c r="AK197" s="51"/>
      <c r="AL197" s="51"/>
      <c r="AM197" s="51"/>
      <c r="AN197" s="51"/>
      <c r="AO197" s="51"/>
      <c r="AP197" s="51"/>
      <c r="AQ197" s="51"/>
    </row>
    <row r="198" spans="1:43" x14ac:dyDescent="0.25">
      <c r="A198" s="211" t="str">
        <f>CONCATENATE($A$146,".",H198)</f>
        <v>4.4.22</v>
      </c>
      <c r="B198" s="89" t="s">
        <v>380</v>
      </c>
      <c r="C198" s="90" t="s">
        <v>9</v>
      </c>
      <c r="D198" s="148">
        <v>2</v>
      </c>
      <c r="E198" s="221"/>
      <c r="F198" s="143">
        <f>E198*D198</f>
        <v>0</v>
      </c>
      <c r="G198" s="51"/>
      <c r="H198" s="51">
        <v>22</v>
      </c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  <c r="AC198" s="51"/>
      <c r="AD198" s="51"/>
      <c r="AE198" s="51"/>
      <c r="AF198" s="51"/>
      <c r="AG198" s="51"/>
      <c r="AH198" s="51"/>
      <c r="AI198" s="51"/>
      <c r="AJ198" s="51"/>
      <c r="AK198" s="51"/>
      <c r="AL198" s="51"/>
      <c r="AM198" s="51"/>
      <c r="AN198" s="51"/>
      <c r="AO198" s="51"/>
      <c r="AP198" s="51"/>
      <c r="AQ198" s="51"/>
    </row>
    <row r="199" spans="1:43" x14ac:dyDescent="0.25">
      <c r="A199" s="211"/>
      <c r="B199" s="89"/>
      <c r="C199" s="90"/>
      <c r="D199" s="148"/>
      <c r="E199" s="221"/>
      <c r="F199" s="143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  <c r="AC199" s="51"/>
      <c r="AD199" s="51"/>
      <c r="AE199" s="51"/>
      <c r="AF199" s="51"/>
      <c r="AG199" s="51"/>
      <c r="AH199" s="51"/>
      <c r="AI199" s="51"/>
      <c r="AJ199" s="51"/>
      <c r="AK199" s="51"/>
      <c r="AL199" s="51"/>
      <c r="AM199" s="51"/>
      <c r="AN199" s="51"/>
      <c r="AO199" s="51"/>
      <c r="AP199" s="51"/>
      <c r="AQ199" s="51"/>
    </row>
    <row r="200" spans="1:43" x14ac:dyDescent="0.25">
      <c r="A200" s="211" t="str">
        <f>CONCATENATE($A$146,".",H200)</f>
        <v>4.4.23</v>
      </c>
      <c r="B200" s="89" t="s">
        <v>381</v>
      </c>
      <c r="C200" s="90" t="s">
        <v>9</v>
      </c>
      <c r="D200" s="148">
        <v>1</v>
      </c>
      <c r="E200" s="221"/>
      <c r="F200" s="143">
        <f>E200*D200</f>
        <v>0</v>
      </c>
      <c r="G200" s="51"/>
      <c r="H200" s="51">
        <v>23</v>
      </c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  <c r="AC200" s="51"/>
      <c r="AD200" s="51"/>
      <c r="AE200" s="51"/>
      <c r="AF200" s="51"/>
      <c r="AG200" s="51"/>
      <c r="AH200" s="51"/>
      <c r="AI200" s="51"/>
      <c r="AJ200" s="51"/>
      <c r="AK200" s="51"/>
      <c r="AL200" s="51"/>
      <c r="AM200" s="51"/>
      <c r="AN200" s="51"/>
      <c r="AO200" s="51"/>
      <c r="AP200" s="51"/>
      <c r="AQ200" s="51"/>
    </row>
    <row r="201" spans="1:43" ht="15" thickBot="1" x14ac:dyDescent="0.3">
      <c r="A201" s="211"/>
      <c r="B201" s="89"/>
      <c r="C201" s="90"/>
      <c r="D201" s="148"/>
      <c r="E201" s="221"/>
      <c r="F201" s="143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/>
      <c r="AD201" s="51"/>
      <c r="AE201" s="51"/>
      <c r="AF201" s="51"/>
      <c r="AG201" s="51"/>
      <c r="AH201" s="51"/>
      <c r="AI201" s="51"/>
      <c r="AJ201" s="51"/>
      <c r="AK201" s="51"/>
      <c r="AL201" s="51"/>
      <c r="AM201" s="51"/>
      <c r="AN201" s="51"/>
      <c r="AO201" s="51"/>
      <c r="AP201" s="51"/>
      <c r="AQ201" s="51"/>
    </row>
    <row r="202" spans="1:43" ht="15" thickBot="1" x14ac:dyDescent="0.3">
      <c r="A202" s="201"/>
      <c r="B202" s="122" t="s">
        <v>188</v>
      </c>
      <c r="C202" s="121"/>
      <c r="D202" s="120"/>
      <c r="E202" s="215"/>
      <c r="F202" s="118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51"/>
      <c r="AD202" s="51"/>
      <c r="AE202" s="51"/>
      <c r="AF202" s="51"/>
      <c r="AG202" s="51"/>
      <c r="AH202" s="51"/>
      <c r="AI202" s="51"/>
      <c r="AJ202" s="51"/>
      <c r="AK202" s="51"/>
      <c r="AL202" s="51"/>
      <c r="AM202" s="51"/>
      <c r="AN202" s="51"/>
      <c r="AO202" s="51"/>
      <c r="AP202" s="51"/>
      <c r="AQ202" s="51"/>
    </row>
    <row r="203" spans="1:43" x14ac:dyDescent="0.25">
      <c r="A203" s="211"/>
      <c r="B203" s="89"/>
      <c r="C203" s="90"/>
      <c r="D203" s="148"/>
      <c r="E203" s="221"/>
      <c r="F203" s="143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  <c r="AC203" s="51"/>
      <c r="AD203" s="51"/>
      <c r="AE203" s="51"/>
      <c r="AF203" s="51"/>
      <c r="AG203" s="51"/>
      <c r="AH203" s="51"/>
      <c r="AI203" s="51"/>
      <c r="AJ203" s="51"/>
      <c r="AK203" s="51"/>
      <c r="AL203" s="51"/>
      <c r="AM203" s="51"/>
      <c r="AN203" s="51"/>
      <c r="AO203" s="51"/>
      <c r="AP203" s="51"/>
      <c r="AQ203" s="51"/>
    </row>
    <row r="204" spans="1:43" ht="28.5" x14ac:dyDescent="0.25">
      <c r="A204" s="211" t="str">
        <f>CONCATENATE($A$146,".",H204)</f>
        <v>4.4.24</v>
      </c>
      <c r="B204" s="89" t="s">
        <v>189</v>
      </c>
      <c r="C204" s="90" t="s">
        <v>9</v>
      </c>
      <c r="D204" s="148">
        <v>2</v>
      </c>
      <c r="E204" s="221"/>
      <c r="F204" s="143">
        <f>E204*D204</f>
        <v>0</v>
      </c>
      <c r="G204" s="51"/>
      <c r="H204" s="51">
        <v>24</v>
      </c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  <c r="AC204" s="51"/>
      <c r="AD204" s="51"/>
      <c r="AE204" s="51"/>
      <c r="AF204" s="51"/>
      <c r="AG204" s="51"/>
      <c r="AH204" s="51"/>
      <c r="AI204" s="51"/>
      <c r="AJ204" s="51"/>
      <c r="AK204" s="51"/>
      <c r="AL204" s="51"/>
      <c r="AM204" s="51"/>
      <c r="AN204" s="51"/>
      <c r="AO204" s="51"/>
      <c r="AP204" s="51"/>
      <c r="AQ204" s="51"/>
    </row>
    <row r="205" spans="1:43" x14ac:dyDescent="0.25">
      <c r="A205" s="211"/>
      <c r="B205" s="89"/>
      <c r="C205" s="90"/>
      <c r="D205" s="148"/>
      <c r="E205" s="221"/>
      <c r="F205" s="143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1"/>
      <c r="AD205" s="51"/>
      <c r="AE205" s="51"/>
      <c r="AF205" s="51"/>
      <c r="AG205" s="51"/>
      <c r="AH205" s="51"/>
      <c r="AI205" s="51"/>
      <c r="AJ205" s="51"/>
      <c r="AK205" s="51"/>
      <c r="AL205" s="51"/>
      <c r="AM205" s="51"/>
      <c r="AN205" s="51"/>
      <c r="AO205" s="51"/>
      <c r="AP205" s="51"/>
      <c r="AQ205" s="51"/>
    </row>
    <row r="206" spans="1:43" ht="28.5" x14ac:dyDescent="0.25">
      <c r="A206" s="211" t="str">
        <f>CONCATENATE($A$146,".",H206)</f>
        <v>4.4.25</v>
      </c>
      <c r="B206" s="89" t="s">
        <v>382</v>
      </c>
      <c r="C206" s="90" t="s">
        <v>9</v>
      </c>
      <c r="D206" s="148">
        <v>2</v>
      </c>
      <c r="E206" s="221"/>
      <c r="F206" s="143">
        <f>E206*D206</f>
        <v>0</v>
      </c>
      <c r="G206" s="51"/>
      <c r="H206" s="51">
        <v>25</v>
      </c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1"/>
      <c r="AD206" s="51"/>
      <c r="AE206" s="51"/>
      <c r="AF206" s="51"/>
      <c r="AG206" s="51"/>
      <c r="AH206" s="51"/>
      <c r="AI206" s="51"/>
      <c r="AJ206" s="51"/>
      <c r="AK206" s="51"/>
      <c r="AL206" s="51"/>
      <c r="AM206" s="51"/>
      <c r="AN206" s="51"/>
      <c r="AO206" s="51"/>
      <c r="AP206" s="51"/>
      <c r="AQ206" s="51"/>
    </row>
    <row r="207" spans="1:43" s="94" customFormat="1" x14ac:dyDescent="0.25">
      <c r="A207" s="211"/>
      <c r="B207" s="89"/>
      <c r="C207" s="90"/>
      <c r="D207" s="148"/>
      <c r="E207" s="221"/>
      <c r="F207" s="143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1"/>
      <c r="AD207" s="51"/>
      <c r="AE207" s="51"/>
      <c r="AF207" s="51"/>
      <c r="AG207" s="51"/>
      <c r="AH207" s="51"/>
      <c r="AI207" s="51"/>
      <c r="AJ207" s="51"/>
      <c r="AK207" s="51"/>
      <c r="AL207" s="51"/>
      <c r="AM207" s="51"/>
      <c r="AN207" s="51"/>
      <c r="AO207" s="51"/>
      <c r="AP207" s="51"/>
      <c r="AQ207" s="51"/>
    </row>
    <row r="208" spans="1:43" x14ac:dyDescent="0.25">
      <c r="A208" s="211" t="str">
        <f>CONCATENATE($A$146,".",H208)</f>
        <v>4.4.26</v>
      </c>
      <c r="B208" s="89" t="s">
        <v>190</v>
      </c>
      <c r="C208" s="90" t="s">
        <v>9</v>
      </c>
      <c r="D208" s="148">
        <v>2</v>
      </c>
      <c r="E208" s="221"/>
      <c r="F208" s="143">
        <f>E208*D208</f>
        <v>0</v>
      </c>
      <c r="G208" s="51"/>
      <c r="H208" s="51">
        <v>26</v>
      </c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  <c r="AC208" s="51"/>
      <c r="AD208" s="51"/>
      <c r="AE208" s="51"/>
      <c r="AF208" s="51"/>
      <c r="AG208" s="51"/>
      <c r="AH208" s="51"/>
      <c r="AI208" s="51"/>
      <c r="AJ208" s="51"/>
      <c r="AK208" s="51"/>
      <c r="AL208" s="51"/>
      <c r="AM208" s="51"/>
      <c r="AN208" s="51"/>
      <c r="AO208" s="51"/>
      <c r="AP208" s="51"/>
      <c r="AQ208" s="51"/>
    </row>
    <row r="209" spans="1:43" x14ac:dyDescent="0.25">
      <c r="A209" s="211"/>
      <c r="B209" s="89"/>
      <c r="C209" s="90"/>
      <c r="D209" s="148"/>
      <c r="E209" s="221"/>
      <c r="F209" s="143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  <c r="AC209" s="51"/>
      <c r="AD209" s="51"/>
      <c r="AE209" s="51"/>
      <c r="AF209" s="51"/>
      <c r="AG209" s="51"/>
      <c r="AH209" s="51"/>
      <c r="AI209" s="51"/>
      <c r="AJ209" s="51"/>
      <c r="AK209" s="51"/>
      <c r="AL209" s="51"/>
      <c r="AM209" s="51"/>
      <c r="AN209" s="51"/>
      <c r="AO209" s="51"/>
      <c r="AP209" s="51"/>
      <c r="AQ209" s="51"/>
    </row>
    <row r="210" spans="1:43" ht="28.5" x14ac:dyDescent="0.25">
      <c r="A210" s="211" t="str">
        <f>CONCATENATE($A$146,".",H210)</f>
        <v>4.4.27</v>
      </c>
      <c r="B210" s="89" t="s">
        <v>191</v>
      </c>
      <c r="C210" s="90" t="s">
        <v>9</v>
      </c>
      <c r="D210" s="148">
        <v>1</v>
      </c>
      <c r="E210" s="221"/>
      <c r="F210" s="143">
        <f>E210*D210</f>
        <v>0</v>
      </c>
      <c r="G210" s="51"/>
      <c r="H210" s="51">
        <v>27</v>
      </c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  <c r="AC210" s="51"/>
      <c r="AD210" s="51"/>
      <c r="AE210" s="51"/>
      <c r="AF210" s="51"/>
      <c r="AG210" s="51"/>
      <c r="AH210" s="51"/>
      <c r="AI210" s="51"/>
      <c r="AJ210" s="51"/>
      <c r="AK210" s="51"/>
      <c r="AL210" s="51"/>
      <c r="AM210" s="51"/>
      <c r="AN210" s="51"/>
      <c r="AO210" s="51"/>
      <c r="AP210" s="51"/>
      <c r="AQ210" s="51"/>
    </row>
    <row r="211" spans="1:43" ht="15" thickBot="1" x14ac:dyDescent="0.3">
      <c r="A211" s="211"/>
      <c r="B211" s="89"/>
      <c r="C211" s="90"/>
      <c r="D211" s="148"/>
      <c r="E211" s="221"/>
      <c r="F211" s="143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  <c r="AC211" s="51"/>
      <c r="AD211" s="51"/>
      <c r="AE211" s="51"/>
      <c r="AF211" s="51"/>
      <c r="AG211" s="51"/>
      <c r="AH211" s="51"/>
      <c r="AI211" s="51"/>
      <c r="AJ211" s="51"/>
      <c r="AK211" s="51"/>
      <c r="AL211" s="51"/>
      <c r="AM211" s="51"/>
      <c r="AN211" s="51"/>
      <c r="AO211" s="51"/>
      <c r="AP211" s="51"/>
      <c r="AQ211" s="51"/>
    </row>
    <row r="212" spans="1:43" ht="15" thickBot="1" x14ac:dyDescent="0.3">
      <c r="A212" s="201"/>
      <c r="B212" s="122" t="s">
        <v>192</v>
      </c>
      <c r="C212" s="121"/>
      <c r="D212" s="120"/>
      <c r="E212" s="215"/>
      <c r="F212" s="118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  <c r="AC212" s="51"/>
      <c r="AD212" s="51"/>
      <c r="AE212" s="51"/>
      <c r="AF212" s="51"/>
      <c r="AG212" s="51"/>
      <c r="AH212" s="51"/>
      <c r="AI212" s="51"/>
      <c r="AJ212" s="51"/>
      <c r="AK212" s="51"/>
      <c r="AL212" s="51"/>
      <c r="AM212" s="51"/>
      <c r="AN212" s="51"/>
      <c r="AO212" s="51"/>
      <c r="AP212" s="51"/>
      <c r="AQ212" s="51"/>
    </row>
    <row r="213" spans="1:43" x14ac:dyDescent="0.25">
      <c r="A213" s="211"/>
      <c r="B213" s="89"/>
      <c r="C213" s="90"/>
      <c r="D213" s="148"/>
      <c r="E213" s="221"/>
      <c r="F213" s="143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  <c r="AC213" s="51"/>
      <c r="AD213" s="51"/>
      <c r="AE213" s="51"/>
      <c r="AF213" s="51"/>
      <c r="AG213" s="51"/>
      <c r="AH213" s="51"/>
      <c r="AI213" s="51"/>
      <c r="AJ213" s="51"/>
      <c r="AK213" s="51"/>
      <c r="AL213" s="51"/>
      <c r="AM213" s="51"/>
      <c r="AN213" s="51"/>
      <c r="AO213" s="51"/>
      <c r="AP213" s="51"/>
      <c r="AQ213" s="51"/>
    </row>
    <row r="214" spans="1:43" x14ac:dyDescent="0.25">
      <c r="A214" s="211" t="str">
        <f>CONCATENATE($A$146,".",H214)</f>
        <v>4.4.28</v>
      </c>
      <c r="B214" s="89" t="s">
        <v>193</v>
      </c>
      <c r="C214" s="90" t="s">
        <v>9</v>
      </c>
      <c r="D214" s="148">
        <v>2</v>
      </c>
      <c r="E214" s="221"/>
      <c r="F214" s="143">
        <f>E214*D214</f>
        <v>0</v>
      </c>
      <c r="G214" s="51"/>
      <c r="H214" s="51">
        <v>28</v>
      </c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  <c r="AC214" s="51"/>
      <c r="AD214" s="51"/>
      <c r="AE214" s="51"/>
      <c r="AF214" s="51"/>
      <c r="AG214" s="51"/>
      <c r="AH214" s="51"/>
      <c r="AI214" s="51"/>
      <c r="AJ214" s="51"/>
      <c r="AK214" s="51"/>
      <c r="AL214" s="51"/>
      <c r="AM214" s="51"/>
      <c r="AN214" s="51"/>
      <c r="AO214" s="51"/>
      <c r="AP214" s="51"/>
      <c r="AQ214" s="51"/>
    </row>
    <row r="215" spans="1:43" x14ac:dyDescent="0.25">
      <c r="A215" s="211"/>
      <c r="B215" s="89"/>
      <c r="C215" s="90"/>
      <c r="D215" s="148"/>
      <c r="E215" s="221"/>
      <c r="F215" s="143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51"/>
      <c r="AE215" s="51"/>
      <c r="AF215" s="51"/>
      <c r="AG215" s="51"/>
      <c r="AH215" s="51"/>
      <c r="AI215" s="51"/>
      <c r="AJ215" s="51"/>
      <c r="AK215" s="51"/>
      <c r="AL215" s="51"/>
      <c r="AM215" s="51"/>
      <c r="AN215" s="51"/>
      <c r="AO215" s="51"/>
      <c r="AP215" s="51"/>
      <c r="AQ215" s="51"/>
    </row>
    <row r="216" spans="1:43" x14ac:dyDescent="0.25">
      <c r="A216" s="211" t="str">
        <f>CONCATENATE($A$146,".",H216)</f>
        <v>4.4.29</v>
      </c>
      <c r="B216" s="89" t="s">
        <v>194</v>
      </c>
      <c r="C216" s="90"/>
      <c r="D216" s="148"/>
      <c r="E216" s="221"/>
      <c r="F216" s="143"/>
      <c r="G216" s="51"/>
      <c r="H216" s="51">
        <v>29</v>
      </c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  <c r="AC216" s="51"/>
      <c r="AD216" s="51"/>
      <c r="AE216" s="51"/>
      <c r="AF216" s="51"/>
      <c r="AG216" s="51"/>
      <c r="AH216" s="51"/>
      <c r="AI216" s="51"/>
      <c r="AJ216" s="51"/>
      <c r="AK216" s="51"/>
      <c r="AL216" s="51"/>
      <c r="AM216" s="51"/>
      <c r="AN216" s="51"/>
      <c r="AO216" s="51"/>
      <c r="AP216" s="51"/>
      <c r="AQ216" s="51"/>
    </row>
    <row r="217" spans="1:43" x14ac:dyDescent="0.25">
      <c r="A217" s="211"/>
      <c r="B217" s="89" t="s">
        <v>195</v>
      </c>
      <c r="C217" s="90" t="s">
        <v>9</v>
      </c>
      <c r="D217" s="148">
        <v>9</v>
      </c>
      <c r="E217" s="221"/>
      <c r="F217" s="143">
        <f t="shared" ref="F217:F219" si="1">E217*D217</f>
        <v>0</v>
      </c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  <c r="AE217" s="51"/>
      <c r="AF217" s="51"/>
      <c r="AG217" s="51"/>
      <c r="AH217" s="51"/>
      <c r="AI217" s="51"/>
      <c r="AJ217" s="51"/>
      <c r="AK217" s="51"/>
      <c r="AL217" s="51"/>
      <c r="AM217" s="51"/>
      <c r="AN217" s="51"/>
      <c r="AO217" s="51"/>
      <c r="AP217" s="51"/>
      <c r="AQ217" s="51"/>
    </row>
    <row r="218" spans="1:43" x14ac:dyDescent="0.25">
      <c r="A218" s="211"/>
      <c r="B218" s="89" t="s">
        <v>196</v>
      </c>
      <c r="C218" s="90" t="s">
        <v>9</v>
      </c>
      <c r="D218" s="148">
        <v>12</v>
      </c>
      <c r="E218" s="221"/>
      <c r="F218" s="143">
        <f t="shared" si="1"/>
        <v>0</v>
      </c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  <c r="AE218" s="51"/>
      <c r="AF218" s="51"/>
      <c r="AG218" s="51"/>
      <c r="AH218" s="51"/>
      <c r="AI218" s="51"/>
      <c r="AJ218" s="51"/>
      <c r="AK218" s="51"/>
      <c r="AL218" s="51"/>
      <c r="AM218" s="51"/>
      <c r="AN218" s="51"/>
      <c r="AO218" s="51"/>
      <c r="AP218" s="51"/>
      <c r="AQ218" s="51"/>
    </row>
    <row r="219" spans="1:43" x14ac:dyDescent="0.25">
      <c r="A219" s="211"/>
      <c r="B219" s="89" t="s">
        <v>197</v>
      </c>
      <c r="C219" s="90" t="s">
        <v>9</v>
      </c>
      <c r="D219" s="148">
        <v>5</v>
      </c>
      <c r="E219" s="221"/>
      <c r="F219" s="143">
        <f t="shared" si="1"/>
        <v>0</v>
      </c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  <c r="AC219" s="51"/>
      <c r="AD219" s="51"/>
      <c r="AE219" s="51"/>
      <c r="AF219" s="51"/>
      <c r="AG219" s="51"/>
      <c r="AH219" s="51"/>
      <c r="AI219" s="51"/>
      <c r="AJ219" s="51"/>
      <c r="AK219" s="51"/>
      <c r="AL219" s="51"/>
      <c r="AM219" s="51"/>
      <c r="AN219" s="51"/>
      <c r="AO219" s="51"/>
      <c r="AP219" s="51"/>
      <c r="AQ219" s="51"/>
    </row>
    <row r="220" spans="1:43" x14ac:dyDescent="0.25">
      <c r="A220" s="211"/>
      <c r="B220" s="89"/>
      <c r="C220" s="90"/>
      <c r="D220" s="148"/>
      <c r="E220" s="221"/>
      <c r="F220" s="143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  <c r="AC220" s="51"/>
      <c r="AD220" s="51"/>
      <c r="AE220" s="51"/>
      <c r="AF220" s="51"/>
      <c r="AG220" s="51"/>
      <c r="AH220" s="51"/>
      <c r="AI220" s="51"/>
      <c r="AJ220" s="51"/>
      <c r="AK220" s="51"/>
      <c r="AL220" s="51"/>
      <c r="AM220" s="51"/>
      <c r="AN220" s="51"/>
      <c r="AO220" s="51"/>
      <c r="AP220" s="51"/>
      <c r="AQ220" s="51"/>
    </row>
    <row r="221" spans="1:43" x14ac:dyDescent="0.25">
      <c r="A221" s="211" t="str">
        <f>CONCATENATE($A$146,".",H221)</f>
        <v>4.4.30</v>
      </c>
      <c r="B221" s="89" t="s">
        <v>198</v>
      </c>
      <c r="C221" s="90"/>
      <c r="D221" s="148"/>
      <c r="E221" s="221"/>
      <c r="F221" s="143"/>
      <c r="G221" s="51"/>
      <c r="H221" s="51">
        <v>30</v>
      </c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  <c r="AC221" s="51"/>
      <c r="AD221" s="51"/>
      <c r="AE221" s="51"/>
      <c r="AF221" s="51"/>
      <c r="AG221" s="51"/>
      <c r="AH221" s="51"/>
      <c r="AI221" s="51"/>
      <c r="AJ221" s="51"/>
      <c r="AK221" s="51"/>
      <c r="AL221" s="51"/>
      <c r="AM221" s="51"/>
      <c r="AN221" s="51"/>
      <c r="AO221" s="51"/>
      <c r="AP221" s="51"/>
      <c r="AQ221" s="51"/>
    </row>
    <row r="222" spans="1:43" x14ac:dyDescent="0.25">
      <c r="A222" s="211"/>
      <c r="B222" s="89" t="s">
        <v>199</v>
      </c>
      <c r="C222" s="90" t="s">
        <v>9</v>
      </c>
      <c r="D222" s="148">
        <v>72</v>
      </c>
      <c r="E222" s="221"/>
      <c r="F222" s="143">
        <f t="shared" ref="F222:F224" si="2">E222*D222</f>
        <v>0</v>
      </c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  <c r="AC222" s="51"/>
      <c r="AD222" s="51"/>
      <c r="AE222" s="51"/>
      <c r="AF222" s="51"/>
      <c r="AG222" s="51"/>
      <c r="AH222" s="51"/>
      <c r="AI222" s="51"/>
      <c r="AJ222" s="51"/>
      <c r="AK222" s="51"/>
      <c r="AL222" s="51"/>
      <c r="AM222" s="51"/>
      <c r="AN222" s="51"/>
      <c r="AO222" s="51"/>
      <c r="AP222" s="51"/>
      <c r="AQ222" s="51"/>
    </row>
    <row r="223" spans="1:43" x14ac:dyDescent="0.25">
      <c r="A223" s="211"/>
      <c r="B223" s="89" t="s">
        <v>200</v>
      </c>
      <c r="C223" s="90" t="s">
        <v>9</v>
      </c>
      <c r="D223" s="148">
        <v>96</v>
      </c>
      <c r="E223" s="221"/>
      <c r="F223" s="143">
        <f t="shared" si="2"/>
        <v>0</v>
      </c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  <c r="AC223" s="51"/>
      <c r="AD223" s="51"/>
      <c r="AE223" s="51"/>
      <c r="AF223" s="51"/>
      <c r="AG223" s="51"/>
      <c r="AH223" s="51"/>
      <c r="AI223" s="51"/>
      <c r="AJ223" s="51"/>
      <c r="AK223" s="51"/>
      <c r="AL223" s="51"/>
      <c r="AM223" s="51"/>
      <c r="AN223" s="51"/>
      <c r="AO223" s="51"/>
      <c r="AP223" s="51"/>
      <c r="AQ223" s="51"/>
    </row>
    <row r="224" spans="1:43" x14ac:dyDescent="0.25">
      <c r="A224" s="211"/>
      <c r="B224" s="89" t="s">
        <v>201</v>
      </c>
      <c r="C224" s="90" t="s">
        <v>9</v>
      </c>
      <c r="D224" s="148">
        <v>40</v>
      </c>
      <c r="E224" s="221"/>
      <c r="F224" s="143">
        <f t="shared" si="2"/>
        <v>0</v>
      </c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  <c r="AC224" s="51"/>
      <c r="AD224" s="51"/>
      <c r="AE224" s="51"/>
      <c r="AF224" s="51"/>
      <c r="AG224" s="51"/>
      <c r="AH224" s="51"/>
      <c r="AI224" s="51"/>
      <c r="AJ224" s="51"/>
      <c r="AK224" s="51"/>
      <c r="AL224" s="51"/>
      <c r="AM224" s="51"/>
      <c r="AN224" s="51"/>
      <c r="AO224" s="51"/>
      <c r="AP224" s="51"/>
      <c r="AQ224" s="51"/>
    </row>
    <row r="225" spans="1:43" x14ac:dyDescent="0.25">
      <c r="A225" s="211"/>
      <c r="B225" s="89"/>
      <c r="C225" s="90"/>
      <c r="D225" s="148"/>
      <c r="E225" s="221"/>
      <c r="F225" s="143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  <c r="AC225" s="51"/>
      <c r="AD225" s="51"/>
      <c r="AE225" s="51"/>
      <c r="AF225" s="51"/>
      <c r="AG225" s="51"/>
      <c r="AH225" s="51"/>
      <c r="AI225" s="51"/>
      <c r="AJ225" s="51"/>
      <c r="AK225" s="51"/>
      <c r="AL225" s="51"/>
      <c r="AM225" s="51"/>
      <c r="AN225" s="51"/>
      <c r="AO225" s="51"/>
      <c r="AP225" s="51"/>
      <c r="AQ225" s="51"/>
    </row>
    <row r="226" spans="1:43" x14ac:dyDescent="0.25">
      <c r="A226" s="211" t="str">
        <f>CONCATENATE($A$146,".",H226)</f>
        <v>4.4.31</v>
      </c>
      <c r="B226" s="89" t="s">
        <v>202</v>
      </c>
      <c r="C226" s="158">
        <v>0.1</v>
      </c>
      <c r="D226" s="148"/>
      <c r="E226" s="221"/>
      <c r="F226" s="143">
        <f>SUM(F150:F225)*C226</f>
        <v>0</v>
      </c>
      <c r="G226" s="51"/>
      <c r="H226" s="51">
        <v>31</v>
      </c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  <c r="AD226" s="51"/>
      <c r="AE226" s="51"/>
      <c r="AF226" s="51"/>
      <c r="AG226" s="51"/>
      <c r="AH226" s="51"/>
      <c r="AI226" s="51"/>
      <c r="AJ226" s="51"/>
      <c r="AK226" s="51"/>
      <c r="AL226" s="51"/>
      <c r="AM226" s="51"/>
      <c r="AN226" s="51"/>
      <c r="AO226" s="51"/>
      <c r="AP226" s="51"/>
      <c r="AQ226" s="51"/>
    </row>
    <row r="227" spans="1:43" x14ac:dyDescent="0.25">
      <c r="A227" s="211"/>
      <c r="B227" s="89"/>
      <c r="C227" s="90"/>
      <c r="D227" s="148"/>
      <c r="E227" s="221"/>
      <c r="F227" s="143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  <c r="AE227" s="51"/>
      <c r="AF227" s="51"/>
      <c r="AG227" s="51"/>
      <c r="AH227" s="51"/>
      <c r="AI227" s="51"/>
      <c r="AJ227" s="51"/>
      <c r="AK227" s="51"/>
      <c r="AL227" s="51"/>
      <c r="AM227" s="51"/>
      <c r="AN227" s="51"/>
      <c r="AO227" s="51"/>
      <c r="AP227" s="51"/>
      <c r="AQ227" s="51"/>
    </row>
    <row r="228" spans="1:43" x14ac:dyDescent="0.25">
      <c r="A228" s="211" t="str">
        <f>CONCATENATE($A$146,".",H228)</f>
        <v>4.4.32</v>
      </c>
      <c r="B228" s="89" t="s">
        <v>203</v>
      </c>
      <c r="C228" s="90" t="s">
        <v>9</v>
      </c>
      <c r="D228" s="148">
        <v>1</v>
      </c>
      <c r="E228" s="221"/>
      <c r="F228" s="143">
        <f>E228*D228</f>
        <v>0</v>
      </c>
      <c r="G228" s="51"/>
      <c r="H228" s="51">
        <v>32</v>
      </c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  <c r="AE228" s="51"/>
      <c r="AF228" s="51"/>
      <c r="AG228" s="51"/>
      <c r="AH228" s="51"/>
      <c r="AI228" s="51"/>
      <c r="AJ228" s="51"/>
      <c r="AK228" s="51"/>
      <c r="AL228" s="51"/>
      <c r="AM228" s="51"/>
      <c r="AN228" s="51"/>
      <c r="AO228" s="51"/>
      <c r="AP228" s="51"/>
      <c r="AQ228" s="51"/>
    </row>
    <row r="229" spans="1:43" ht="15" thickBot="1" x14ac:dyDescent="0.3">
      <c r="A229" s="211"/>
      <c r="B229" s="89"/>
      <c r="C229" s="90"/>
      <c r="D229" s="148"/>
      <c r="E229" s="221"/>
      <c r="F229" s="143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  <c r="AK229" s="51"/>
      <c r="AL229" s="51"/>
      <c r="AM229" s="51"/>
      <c r="AN229" s="51"/>
      <c r="AO229" s="51"/>
      <c r="AP229" s="51"/>
      <c r="AQ229" s="51"/>
    </row>
    <row r="230" spans="1:43" ht="18" thickBot="1" x14ac:dyDescent="0.3">
      <c r="A230" s="205"/>
      <c r="B230" s="154" t="s">
        <v>204</v>
      </c>
      <c r="C230" s="137"/>
      <c r="D230" s="138"/>
      <c r="E230" s="139" t="s">
        <v>126</v>
      </c>
      <c r="F230" s="140">
        <f>SUM(F149:F229)</f>
        <v>0</v>
      </c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  <c r="AK230" s="51"/>
      <c r="AL230" s="51"/>
      <c r="AM230" s="51"/>
      <c r="AN230" s="51"/>
      <c r="AO230" s="51"/>
      <c r="AP230" s="51"/>
      <c r="AQ230" s="51"/>
    </row>
    <row r="231" spans="1:43" x14ac:dyDescent="0.25"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1"/>
      <c r="AF231" s="51"/>
      <c r="AG231" s="51"/>
      <c r="AH231" s="51"/>
      <c r="AI231" s="51"/>
      <c r="AJ231" s="51"/>
      <c r="AK231" s="51"/>
      <c r="AL231" s="51"/>
      <c r="AM231" s="51"/>
      <c r="AN231" s="51"/>
      <c r="AO231" s="51"/>
      <c r="AP231" s="51"/>
      <c r="AQ231" s="51"/>
    </row>
    <row r="232" spans="1:43" x14ac:dyDescent="0.25"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  <c r="AH232" s="51"/>
      <c r="AI232" s="51"/>
      <c r="AJ232" s="51"/>
      <c r="AK232" s="51"/>
      <c r="AL232" s="51"/>
      <c r="AM232" s="51"/>
      <c r="AN232" s="51"/>
      <c r="AO232" s="51"/>
      <c r="AP232" s="51"/>
      <c r="AQ232" s="51"/>
    </row>
    <row r="233" spans="1:43" x14ac:dyDescent="0.25"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  <c r="AD233" s="51"/>
      <c r="AE233" s="51"/>
      <c r="AF233" s="51"/>
      <c r="AG233" s="51"/>
      <c r="AH233" s="51"/>
      <c r="AI233" s="51"/>
      <c r="AJ233" s="51"/>
      <c r="AK233" s="51"/>
      <c r="AL233" s="51"/>
      <c r="AM233" s="51"/>
      <c r="AN233" s="51"/>
      <c r="AO233" s="51"/>
      <c r="AP233" s="51"/>
      <c r="AQ233" s="51"/>
    </row>
    <row r="234" spans="1:43" x14ac:dyDescent="0.25"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  <c r="AC234" s="51"/>
      <c r="AD234" s="51"/>
      <c r="AE234" s="51"/>
      <c r="AF234" s="51"/>
      <c r="AG234" s="51"/>
      <c r="AH234" s="51"/>
      <c r="AI234" s="51"/>
      <c r="AJ234" s="51"/>
      <c r="AK234" s="51"/>
      <c r="AL234" s="51"/>
      <c r="AM234" s="51"/>
      <c r="AN234" s="51"/>
      <c r="AO234" s="51"/>
      <c r="AP234" s="51"/>
      <c r="AQ234" s="51"/>
    </row>
    <row r="235" spans="1:43" x14ac:dyDescent="0.25"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  <c r="AC235" s="51"/>
      <c r="AD235" s="51"/>
      <c r="AE235" s="51"/>
      <c r="AF235" s="51"/>
      <c r="AG235" s="51"/>
      <c r="AH235" s="51"/>
      <c r="AI235" s="51"/>
      <c r="AJ235" s="51"/>
      <c r="AK235" s="51"/>
      <c r="AL235" s="51"/>
      <c r="AM235" s="51"/>
      <c r="AN235" s="51"/>
      <c r="AO235" s="51"/>
      <c r="AP235" s="51"/>
      <c r="AQ235" s="51"/>
    </row>
  </sheetData>
  <autoFilter ref="A7:F230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8" firstPageNumber="3" fitToHeight="0" orientation="portrait" useFirstPageNumber="1" r:id="rId1"/>
  <rowBreaks count="2" manualBreakCount="2">
    <brk id="113" max="5" man="1"/>
    <brk id="19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388"/>
  <sheetViews>
    <sheetView topLeftCell="A377" zoomScale="130" zoomScaleNormal="130" zoomScaleSheetLayoutView="115" workbookViewId="0">
      <selection activeCell="E388" sqref="E10:E388"/>
    </sheetView>
  </sheetViews>
  <sheetFormatPr defaultColWidth="10.28515625" defaultRowHeight="14.25" x14ac:dyDescent="0.25"/>
  <cols>
    <col min="1" max="1" width="10.42578125" style="101" bestFit="1" customWidth="1"/>
    <col min="2" max="2" width="75.5703125" style="102" customWidth="1"/>
    <col min="3" max="3" width="6.42578125" style="98" bestFit="1" customWidth="1"/>
    <col min="4" max="4" width="9.42578125" style="99" bestFit="1" customWidth="1"/>
    <col min="5" max="5" width="11" style="100" bestFit="1" customWidth="1"/>
    <col min="6" max="6" width="13.7109375" style="103" bestFit="1" customWidth="1"/>
    <col min="7" max="16384" width="10.28515625" style="56"/>
  </cols>
  <sheetData>
    <row r="1" spans="1:43" s="46" customFormat="1" x14ac:dyDescent="0.25">
      <c r="A1" s="188" t="str">
        <f>Info!B1</f>
        <v>JAVNA KOMUNALNA INFRASTRUKTURA V OBMOČJU OPPN 252 STANOVANJSKA SOSESKA BRDO - ENOTA E2</v>
      </c>
      <c r="B1" s="189"/>
      <c r="C1" s="189"/>
      <c r="D1" s="189"/>
      <c r="E1" s="189"/>
      <c r="F1" s="190"/>
    </row>
    <row r="2" spans="1:43" s="46" customFormat="1" ht="15" thickBot="1" x14ac:dyDescent="0.3">
      <c r="A2" s="191"/>
      <c r="B2" s="192"/>
      <c r="C2" s="192"/>
      <c r="D2" s="192"/>
      <c r="E2" s="192"/>
      <c r="F2" s="193"/>
    </row>
    <row r="3" spans="1:43" s="46" customFormat="1" ht="15" thickBot="1" x14ac:dyDescent="0.3">
      <c r="A3" s="194"/>
      <c r="B3" s="195"/>
      <c r="C3" s="47"/>
      <c r="D3" s="48"/>
      <c r="E3" s="49"/>
      <c r="F3" s="50"/>
    </row>
    <row r="4" spans="1:43" s="51" customFormat="1" ht="18" thickBot="1" x14ac:dyDescent="0.3">
      <c r="A4" s="196" t="s">
        <v>66</v>
      </c>
      <c r="B4" s="197"/>
      <c r="C4" s="197"/>
      <c r="D4" s="197"/>
      <c r="E4" s="197"/>
      <c r="F4" s="198"/>
    </row>
    <row r="5" spans="1:43" x14ac:dyDescent="0.25">
      <c r="A5" s="52"/>
      <c r="B5" s="53"/>
      <c r="C5" s="54"/>
      <c r="D5" s="54"/>
      <c r="E5" s="55"/>
      <c r="F5" s="55"/>
    </row>
    <row r="6" spans="1:43" s="62" customFormat="1" ht="28.5" x14ac:dyDescent="0.25">
      <c r="A6" s="57" t="s">
        <v>2</v>
      </c>
      <c r="B6" s="58" t="s">
        <v>3</v>
      </c>
      <c r="C6" s="59" t="s">
        <v>5</v>
      </c>
      <c r="D6" s="60" t="s">
        <v>8</v>
      </c>
      <c r="E6" s="61" t="s">
        <v>6</v>
      </c>
      <c r="F6" s="61" t="s">
        <v>7</v>
      </c>
    </row>
    <row r="7" spans="1:43" s="62" customFormat="1" ht="15" thickBot="1" x14ac:dyDescent="0.3">
      <c r="A7" s="147"/>
      <c r="B7" s="93"/>
      <c r="C7" s="77"/>
      <c r="D7" s="78"/>
      <c r="E7" s="79"/>
      <c r="F7" s="143"/>
    </row>
    <row r="8" spans="1:43" s="62" customFormat="1" ht="18" thickBot="1" x14ac:dyDescent="0.3">
      <c r="A8" s="153" t="s">
        <v>41</v>
      </c>
      <c r="B8" s="154" t="s">
        <v>127</v>
      </c>
      <c r="C8" s="137"/>
      <c r="D8" s="138"/>
      <c r="E8" s="139"/>
      <c r="F8" s="140"/>
    </row>
    <row r="9" spans="1:43" s="75" customFormat="1" ht="15" thickBot="1" x14ac:dyDescent="0.3">
      <c r="A9" s="69"/>
      <c r="B9" s="70"/>
      <c r="C9" s="71"/>
      <c r="D9" s="72"/>
      <c r="E9" s="73"/>
      <c r="F9" s="74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 s="81" customFormat="1" ht="15" thickBot="1" x14ac:dyDescent="0.3">
      <c r="A10" s="123" t="s">
        <v>42</v>
      </c>
      <c r="B10" s="122" t="s">
        <v>385</v>
      </c>
      <c r="C10" s="121"/>
      <c r="D10" s="120"/>
      <c r="E10" s="215"/>
      <c r="F10" s="118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 x14ac:dyDescent="0.25">
      <c r="A11" s="147"/>
      <c r="B11" s="142" t="s">
        <v>386</v>
      </c>
      <c r="C11" s="77"/>
      <c r="D11" s="78"/>
      <c r="E11" s="222"/>
      <c r="F11" s="143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</row>
    <row r="12" spans="1:43" s="130" customFormat="1" x14ac:dyDescent="0.25">
      <c r="A12" s="147"/>
      <c r="B12" s="93"/>
      <c r="C12" s="77"/>
      <c r="D12" s="78"/>
      <c r="E12" s="222"/>
      <c r="F12" s="143"/>
      <c r="G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</row>
    <row r="13" spans="1:43" x14ac:dyDescent="0.25">
      <c r="A13" s="147">
        <v>1</v>
      </c>
      <c r="B13" s="93" t="s">
        <v>207</v>
      </c>
      <c r="C13" s="77"/>
      <c r="D13" s="78"/>
      <c r="E13" s="222"/>
      <c r="F13" s="143"/>
      <c r="G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</row>
    <row r="14" spans="1:43" ht="28.5" x14ac:dyDescent="0.25">
      <c r="A14" s="147"/>
      <c r="B14" s="93" t="s">
        <v>208</v>
      </c>
      <c r="C14" s="77"/>
      <c r="D14" s="78"/>
      <c r="E14" s="222"/>
      <c r="F14" s="143"/>
      <c r="G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</row>
    <row r="15" spans="1:43" x14ac:dyDescent="0.25">
      <c r="A15" s="147"/>
      <c r="B15" s="93"/>
      <c r="C15" s="77" t="s">
        <v>12</v>
      </c>
      <c r="D15" s="78">
        <v>3</v>
      </c>
      <c r="E15" s="222"/>
      <c r="F15" s="143">
        <f>E15*D15</f>
        <v>0</v>
      </c>
      <c r="G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</row>
    <row r="16" spans="1:43" x14ac:dyDescent="0.25">
      <c r="A16" s="147"/>
      <c r="B16" s="93"/>
      <c r="C16" s="77"/>
      <c r="D16" s="78"/>
      <c r="E16" s="222"/>
      <c r="F16" s="143"/>
      <c r="G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</row>
    <row r="17" spans="1:43" x14ac:dyDescent="0.25">
      <c r="A17" s="147">
        <v>2</v>
      </c>
      <c r="B17" s="93" t="s">
        <v>211</v>
      </c>
      <c r="C17" s="77"/>
      <c r="D17" s="78"/>
      <c r="E17" s="222"/>
      <c r="F17" s="143"/>
      <c r="G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</row>
    <row r="18" spans="1:43" ht="28.5" x14ac:dyDescent="0.25">
      <c r="A18" s="147"/>
      <c r="B18" s="93" t="s">
        <v>212</v>
      </c>
      <c r="C18" s="77"/>
      <c r="D18" s="78"/>
      <c r="E18" s="222"/>
      <c r="F18" s="143"/>
      <c r="G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</row>
    <row r="19" spans="1:43" x14ac:dyDescent="0.25">
      <c r="A19" s="147"/>
      <c r="B19" s="93"/>
      <c r="C19" s="77" t="s">
        <v>10</v>
      </c>
      <c r="D19" s="78">
        <v>6</v>
      </c>
      <c r="E19" s="222"/>
      <c r="F19" s="143">
        <f>E19*D19</f>
        <v>0</v>
      </c>
      <c r="G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</row>
    <row r="20" spans="1:43" x14ac:dyDescent="0.25">
      <c r="A20" s="147"/>
      <c r="B20" s="93"/>
      <c r="C20" s="77"/>
      <c r="D20" s="78"/>
      <c r="E20" s="222"/>
      <c r="F20" s="143"/>
      <c r="G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</row>
    <row r="21" spans="1:43" x14ac:dyDescent="0.25">
      <c r="A21" s="147">
        <v>3</v>
      </c>
      <c r="B21" s="93" t="s">
        <v>213</v>
      </c>
      <c r="C21" s="77"/>
      <c r="D21" s="78"/>
      <c r="E21" s="222"/>
      <c r="F21" s="143"/>
      <c r="G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</row>
    <row r="22" spans="1:43" ht="57" x14ac:dyDescent="0.25">
      <c r="A22" s="147"/>
      <c r="B22" s="93" t="s">
        <v>214</v>
      </c>
      <c r="C22" s="77"/>
      <c r="D22" s="78"/>
      <c r="E22" s="222"/>
      <c r="F22" s="143"/>
      <c r="G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</row>
    <row r="23" spans="1:43" x14ac:dyDescent="0.25">
      <c r="A23" s="147"/>
      <c r="B23" s="93" t="s">
        <v>215</v>
      </c>
      <c r="C23" s="77" t="s">
        <v>10</v>
      </c>
      <c r="D23" s="78">
        <v>6</v>
      </c>
      <c r="E23" s="222"/>
      <c r="F23" s="143">
        <f>E23*D23</f>
        <v>0</v>
      </c>
      <c r="G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</row>
    <row r="24" spans="1:43" x14ac:dyDescent="0.25">
      <c r="A24" s="147"/>
      <c r="B24" s="93"/>
      <c r="C24" s="77"/>
      <c r="D24" s="78"/>
      <c r="E24" s="222"/>
      <c r="F24" s="143"/>
      <c r="G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</row>
    <row r="25" spans="1:43" x14ac:dyDescent="0.25">
      <c r="A25" s="147">
        <v>4</v>
      </c>
      <c r="B25" s="93" t="s">
        <v>216</v>
      </c>
      <c r="C25" s="77"/>
      <c r="D25" s="78"/>
      <c r="E25" s="222"/>
      <c r="F25" s="143"/>
      <c r="G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</row>
    <row r="26" spans="1:43" ht="57" x14ac:dyDescent="0.25">
      <c r="A26" s="147"/>
      <c r="B26" s="93" t="s">
        <v>217</v>
      </c>
      <c r="C26" s="77"/>
      <c r="D26" s="78"/>
      <c r="E26" s="222"/>
      <c r="F26" s="143"/>
      <c r="G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</row>
    <row r="27" spans="1:43" x14ac:dyDescent="0.25">
      <c r="A27" s="147"/>
      <c r="B27" s="93"/>
      <c r="C27" s="77" t="s">
        <v>10</v>
      </c>
      <c r="D27" s="78">
        <v>1</v>
      </c>
      <c r="E27" s="222"/>
      <c r="F27" s="143">
        <f>E27*D27</f>
        <v>0</v>
      </c>
      <c r="G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</row>
    <row r="28" spans="1:43" x14ac:dyDescent="0.25">
      <c r="A28" s="147"/>
      <c r="B28" s="93"/>
      <c r="C28" s="77"/>
      <c r="D28" s="78"/>
      <c r="E28" s="222"/>
      <c r="F28" s="143"/>
      <c r="G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</row>
    <row r="29" spans="1:43" x14ac:dyDescent="0.25">
      <c r="A29" s="147">
        <v>5</v>
      </c>
      <c r="B29" s="93" t="s">
        <v>383</v>
      </c>
      <c r="C29" s="77"/>
      <c r="D29" s="78"/>
      <c r="E29" s="222"/>
      <c r="F29" s="143"/>
      <c r="G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</row>
    <row r="30" spans="1:43" ht="42.75" x14ac:dyDescent="0.25">
      <c r="A30" s="147"/>
      <c r="B30" s="93" t="s">
        <v>384</v>
      </c>
      <c r="C30" s="77"/>
      <c r="D30" s="78"/>
      <c r="E30" s="222"/>
      <c r="F30" s="143"/>
      <c r="G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</row>
    <row r="31" spans="1:43" x14ac:dyDescent="0.25">
      <c r="A31" s="147"/>
      <c r="B31" s="93"/>
      <c r="C31" s="77" t="s">
        <v>12</v>
      </c>
      <c r="D31" s="78">
        <v>3</v>
      </c>
      <c r="E31" s="222"/>
      <c r="F31" s="143">
        <f>E31*D31</f>
        <v>0</v>
      </c>
      <c r="G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</row>
    <row r="32" spans="1:43" x14ac:dyDescent="0.25">
      <c r="A32" s="147"/>
      <c r="B32" s="93"/>
      <c r="C32" s="77"/>
      <c r="D32" s="78"/>
      <c r="E32" s="222"/>
      <c r="F32" s="143"/>
      <c r="G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</row>
    <row r="33" spans="1:43" x14ac:dyDescent="0.25">
      <c r="A33" s="147">
        <v>6</v>
      </c>
      <c r="B33" s="93" t="s">
        <v>218</v>
      </c>
      <c r="C33" s="77"/>
      <c r="D33" s="78"/>
      <c r="E33" s="222"/>
      <c r="F33" s="143"/>
      <c r="G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</row>
    <row r="34" spans="1:43" x14ac:dyDescent="0.25">
      <c r="A34" s="147"/>
      <c r="B34" s="93" t="s">
        <v>219</v>
      </c>
      <c r="C34" s="77"/>
      <c r="D34" s="78"/>
      <c r="E34" s="222"/>
      <c r="F34" s="143"/>
    </row>
    <row r="35" spans="1:43" x14ac:dyDescent="0.25">
      <c r="A35" s="147"/>
      <c r="B35" s="93"/>
      <c r="C35" s="77" t="s">
        <v>10</v>
      </c>
      <c r="D35" s="78">
        <v>2</v>
      </c>
      <c r="E35" s="222"/>
      <c r="F35" s="143">
        <f>E35*D35</f>
        <v>0</v>
      </c>
    </row>
    <row r="36" spans="1:43" x14ac:dyDescent="0.25">
      <c r="A36" s="147"/>
      <c r="B36" s="93"/>
      <c r="C36" s="77"/>
      <c r="D36" s="78"/>
      <c r="E36" s="222"/>
      <c r="F36" s="143"/>
    </row>
    <row r="37" spans="1:43" x14ac:dyDescent="0.25">
      <c r="A37" s="147">
        <v>7</v>
      </c>
      <c r="B37" s="93" t="s">
        <v>220</v>
      </c>
      <c r="C37" s="77"/>
      <c r="D37" s="78"/>
      <c r="E37" s="222"/>
      <c r="F37" s="143"/>
    </row>
    <row r="38" spans="1:43" ht="28.5" x14ac:dyDescent="0.25">
      <c r="A38" s="147"/>
      <c r="B38" s="93" t="s">
        <v>221</v>
      </c>
      <c r="C38" s="77"/>
      <c r="D38" s="78"/>
      <c r="E38" s="222"/>
      <c r="F38" s="143"/>
    </row>
    <row r="39" spans="1:43" x14ac:dyDescent="0.25">
      <c r="A39" s="147"/>
      <c r="B39" s="93" t="s">
        <v>222</v>
      </c>
      <c r="C39" s="77" t="s">
        <v>11</v>
      </c>
      <c r="D39" s="78">
        <v>4</v>
      </c>
      <c r="E39" s="222"/>
      <c r="F39" s="143">
        <f t="shared" ref="F39:F40" si="0">E39*D39</f>
        <v>0</v>
      </c>
    </row>
    <row r="40" spans="1:43" x14ac:dyDescent="0.25">
      <c r="A40" s="147"/>
      <c r="B40" s="93" t="s">
        <v>223</v>
      </c>
      <c r="C40" s="77" t="s">
        <v>11</v>
      </c>
      <c r="D40" s="78">
        <v>1</v>
      </c>
      <c r="E40" s="222"/>
      <c r="F40" s="143">
        <f t="shared" si="0"/>
        <v>0</v>
      </c>
    </row>
    <row r="41" spans="1:43" x14ac:dyDescent="0.25">
      <c r="A41" s="147"/>
      <c r="B41" s="93"/>
      <c r="C41" s="77"/>
      <c r="D41" s="78"/>
      <c r="E41" s="222"/>
      <c r="F41" s="143"/>
    </row>
    <row r="42" spans="1:43" x14ac:dyDescent="0.25">
      <c r="A42" s="147">
        <v>8</v>
      </c>
      <c r="B42" s="93" t="s">
        <v>224</v>
      </c>
      <c r="C42" s="77"/>
      <c r="D42" s="78"/>
      <c r="E42" s="222"/>
      <c r="F42" s="143"/>
    </row>
    <row r="43" spans="1:43" ht="114" x14ac:dyDescent="0.25">
      <c r="A43" s="147"/>
      <c r="B43" s="93" t="s">
        <v>225</v>
      </c>
      <c r="C43" s="77"/>
      <c r="D43" s="78"/>
      <c r="E43" s="222"/>
      <c r="F43" s="143"/>
    </row>
    <row r="44" spans="1:43" x14ac:dyDescent="0.25">
      <c r="A44" s="147"/>
      <c r="B44" s="93"/>
      <c r="C44" s="77" t="s">
        <v>11</v>
      </c>
      <c r="D44" s="78">
        <v>3</v>
      </c>
      <c r="E44" s="222"/>
      <c r="F44" s="143">
        <f>E44*D44</f>
        <v>0</v>
      </c>
    </row>
    <row r="45" spans="1:43" x14ac:dyDescent="0.25">
      <c r="A45" s="147"/>
      <c r="B45" s="93"/>
      <c r="C45" s="77"/>
      <c r="D45" s="78"/>
      <c r="E45" s="222"/>
      <c r="F45" s="143"/>
    </row>
    <row r="46" spans="1:43" x14ac:dyDescent="0.25">
      <c r="A46" s="147">
        <v>9</v>
      </c>
      <c r="B46" s="93" t="s">
        <v>226</v>
      </c>
      <c r="C46" s="77"/>
      <c r="D46" s="78"/>
      <c r="E46" s="222"/>
      <c r="F46" s="143"/>
    </row>
    <row r="47" spans="1:43" ht="42.75" x14ac:dyDescent="0.25">
      <c r="A47" s="147"/>
      <c r="B47" s="93" t="s">
        <v>227</v>
      </c>
      <c r="C47" s="77"/>
      <c r="D47" s="78"/>
      <c r="E47" s="222"/>
      <c r="F47" s="143"/>
    </row>
    <row r="48" spans="1:43" x14ac:dyDescent="0.25">
      <c r="A48" s="147"/>
      <c r="B48" s="93"/>
      <c r="C48" s="77" t="s">
        <v>11</v>
      </c>
      <c r="D48" s="78">
        <v>1</v>
      </c>
      <c r="E48" s="222"/>
      <c r="F48" s="143">
        <f>E48*D48</f>
        <v>0</v>
      </c>
    </row>
    <row r="49" spans="1:6" x14ac:dyDescent="0.25">
      <c r="A49" s="147"/>
      <c r="B49" s="93"/>
      <c r="C49" s="77"/>
      <c r="D49" s="78"/>
      <c r="E49" s="222"/>
      <c r="F49" s="143"/>
    </row>
    <row r="50" spans="1:6" x14ac:dyDescent="0.25">
      <c r="A50" s="147">
        <v>10</v>
      </c>
      <c r="B50" s="93" t="s">
        <v>228</v>
      </c>
      <c r="C50" s="77"/>
      <c r="D50" s="78"/>
      <c r="E50" s="222"/>
      <c r="F50" s="143"/>
    </row>
    <row r="51" spans="1:6" ht="42.75" x14ac:dyDescent="0.25">
      <c r="A51" s="147"/>
      <c r="B51" s="93" t="s">
        <v>229</v>
      </c>
      <c r="C51" s="77"/>
      <c r="D51" s="78"/>
      <c r="E51" s="222"/>
      <c r="F51" s="143"/>
    </row>
    <row r="52" spans="1:6" x14ac:dyDescent="0.25">
      <c r="A52" s="147"/>
      <c r="B52" s="93"/>
      <c r="C52" s="77" t="s">
        <v>11</v>
      </c>
      <c r="D52" s="78">
        <v>2</v>
      </c>
      <c r="E52" s="222"/>
      <c r="F52" s="143">
        <f>E52*D52</f>
        <v>0</v>
      </c>
    </row>
    <row r="53" spans="1:6" x14ac:dyDescent="0.25">
      <c r="A53" s="147"/>
      <c r="B53" s="93"/>
      <c r="C53" s="77"/>
      <c r="D53" s="78"/>
      <c r="E53" s="222"/>
      <c r="F53" s="143"/>
    </row>
    <row r="54" spans="1:6" x14ac:dyDescent="0.25">
      <c r="A54" s="147">
        <v>11</v>
      </c>
      <c r="B54" s="93" t="s">
        <v>230</v>
      </c>
      <c r="C54" s="77"/>
      <c r="D54" s="78"/>
      <c r="E54" s="222"/>
      <c r="F54" s="143"/>
    </row>
    <row r="55" spans="1:6" ht="42.75" x14ac:dyDescent="0.25">
      <c r="A55" s="147"/>
      <c r="B55" s="93" t="s">
        <v>231</v>
      </c>
      <c r="C55" s="77"/>
      <c r="D55" s="78"/>
      <c r="E55" s="222"/>
      <c r="F55" s="143"/>
    </row>
    <row r="56" spans="1:6" x14ac:dyDescent="0.25">
      <c r="A56" s="147"/>
      <c r="B56" s="93"/>
      <c r="C56" s="77" t="s">
        <v>11</v>
      </c>
      <c r="D56" s="78">
        <v>2</v>
      </c>
      <c r="E56" s="222"/>
      <c r="F56" s="143">
        <f>E56*D56</f>
        <v>0</v>
      </c>
    </row>
    <row r="57" spans="1:6" x14ac:dyDescent="0.25">
      <c r="A57" s="147"/>
      <c r="B57" s="93"/>
      <c r="C57" s="77"/>
      <c r="D57" s="78"/>
      <c r="E57" s="222"/>
      <c r="F57" s="143"/>
    </row>
    <row r="58" spans="1:6" x14ac:dyDescent="0.25">
      <c r="A58" s="147">
        <v>12</v>
      </c>
      <c r="B58" s="93" t="s">
        <v>232</v>
      </c>
      <c r="C58" s="77"/>
      <c r="D58" s="78"/>
      <c r="E58" s="222"/>
      <c r="F58" s="143"/>
    </row>
    <row r="59" spans="1:6" ht="28.5" x14ac:dyDescent="0.25">
      <c r="A59" s="147"/>
      <c r="B59" s="93" t="s">
        <v>233</v>
      </c>
      <c r="C59" s="77"/>
      <c r="D59" s="78"/>
      <c r="E59" s="222"/>
      <c r="F59" s="143"/>
    </row>
    <row r="60" spans="1:6" x14ac:dyDescent="0.25">
      <c r="A60" s="147"/>
      <c r="B60" s="93"/>
      <c r="C60" s="77" t="s">
        <v>11</v>
      </c>
      <c r="D60" s="78">
        <v>5</v>
      </c>
      <c r="E60" s="222"/>
      <c r="F60" s="143">
        <f>E60*D60</f>
        <v>0</v>
      </c>
    </row>
    <row r="61" spans="1:6" x14ac:dyDescent="0.25">
      <c r="A61" s="147"/>
      <c r="B61" s="93"/>
      <c r="C61" s="77"/>
      <c r="D61" s="78"/>
      <c r="E61" s="222"/>
      <c r="F61" s="143"/>
    </row>
    <row r="62" spans="1:6" x14ac:dyDescent="0.25">
      <c r="A62" s="147">
        <v>13</v>
      </c>
      <c r="B62" s="93" t="s">
        <v>234</v>
      </c>
      <c r="C62" s="77"/>
      <c r="D62" s="78"/>
      <c r="E62" s="222"/>
      <c r="F62" s="143"/>
    </row>
    <row r="63" spans="1:6" ht="57" x14ac:dyDescent="0.25">
      <c r="A63" s="147"/>
      <c r="B63" s="93" t="s">
        <v>235</v>
      </c>
      <c r="C63" s="77"/>
      <c r="D63" s="78"/>
      <c r="E63" s="222"/>
      <c r="F63" s="143"/>
    </row>
    <row r="64" spans="1:6" x14ac:dyDescent="0.25">
      <c r="A64" s="147"/>
      <c r="B64" s="93"/>
      <c r="C64" s="159">
        <v>0.05</v>
      </c>
      <c r="D64" s="78"/>
      <c r="E64" s="222"/>
      <c r="F64" s="143">
        <f>SUM(F11:F63)*C64</f>
        <v>0</v>
      </c>
    </row>
    <row r="65" spans="1:6" x14ac:dyDescent="0.25">
      <c r="A65" s="147"/>
      <c r="B65" s="93"/>
      <c r="C65" s="159"/>
      <c r="D65" s="78"/>
      <c r="E65" s="222"/>
      <c r="F65" s="143"/>
    </row>
    <row r="66" spans="1:6" x14ac:dyDescent="0.25">
      <c r="A66" s="147">
        <v>14</v>
      </c>
      <c r="B66" s="93" t="s">
        <v>236</v>
      </c>
      <c r="C66" s="159"/>
      <c r="D66" s="78"/>
      <c r="E66" s="222"/>
      <c r="F66" s="143"/>
    </row>
    <row r="67" spans="1:6" ht="28.5" x14ac:dyDescent="0.25">
      <c r="A67" s="147"/>
      <c r="B67" s="93" t="s">
        <v>237</v>
      </c>
      <c r="C67" s="159"/>
      <c r="D67" s="78"/>
      <c r="E67" s="222"/>
      <c r="F67" s="143"/>
    </row>
    <row r="68" spans="1:6" x14ac:dyDescent="0.25">
      <c r="A68" s="147"/>
      <c r="B68" s="93"/>
      <c r="C68" s="159">
        <v>0.05</v>
      </c>
      <c r="D68" s="78"/>
      <c r="E68" s="222"/>
      <c r="F68" s="143">
        <f>SUM(F11:F63)*C68</f>
        <v>0</v>
      </c>
    </row>
    <row r="69" spans="1:6" x14ac:dyDescent="0.25">
      <c r="A69" s="147"/>
      <c r="B69" s="93"/>
      <c r="C69" s="159"/>
      <c r="D69" s="78"/>
      <c r="E69" s="222"/>
      <c r="F69" s="143"/>
    </row>
    <row r="70" spans="1:6" x14ac:dyDescent="0.25">
      <c r="A70" s="147">
        <v>15</v>
      </c>
      <c r="B70" s="93" t="s">
        <v>238</v>
      </c>
      <c r="C70" s="159"/>
      <c r="D70" s="78"/>
      <c r="E70" s="222"/>
      <c r="F70" s="143"/>
    </row>
    <row r="71" spans="1:6" ht="28.5" x14ac:dyDescent="0.25">
      <c r="A71" s="147"/>
      <c r="B71" s="93" t="s">
        <v>239</v>
      </c>
      <c r="C71" s="159">
        <v>0.1</v>
      </c>
      <c r="D71" s="78"/>
      <c r="E71" s="222"/>
      <c r="F71" s="143">
        <f>SUM(F11:F62)*C71</f>
        <v>0</v>
      </c>
    </row>
    <row r="72" spans="1:6" ht="15" thickBot="1" x14ac:dyDescent="0.3">
      <c r="A72" s="147"/>
      <c r="B72" s="93"/>
      <c r="C72" s="77"/>
      <c r="D72" s="78"/>
      <c r="E72" s="222"/>
      <c r="F72" s="143"/>
    </row>
    <row r="73" spans="1:6" ht="15" thickBot="1" x14ac:dyDescent="0.3">
      <c r="A73" s="123"/>
      <c r="B73" s="122" t="s">
        <v>240</v>
      </c>
      <c r="C73" s="121"/>
      <c r="D73" s="120"/>
      <c r="E73" s="215"/>
      <c r="F73" s="118">
        <f>SUM(F11:F72)</f>
        <v>0</v>
      </c>
    </row>
    <row r="74" spans="1:6" ht="15" thickBot="1" x14ac:dyDescent="0.3">
      <c r="E74" s="216"/>
    </row>
    <row r="75" spans="1:6" ht="15" thickBot="1" x14ac:dyDescent="0.3">
      <c r="A75" s="123" t="s">
        <v>43</v>
      </c>
      <c r="B75" s="122" t="s">
        <v>387</v>
      </c>
      <c r="C75" s="121"/>
      <c r="D75" s="120"/>
      <c r="E75" s="215"/>
      <c r="F75" s="118"/>
    </row>
    <row r="76" spans="1:6" x14ac:dyDescent="0.25">
      <c r="A76" s="147"/>
      <c r="B76" s="142" t="s">
        <v>388</v>
      </c>
      <c r="C76" s="77"/>
      <c r="D76" s="78"/>
      <c r="E76" s="222"/>
      <c r="F76" s="143"/>
    </row>
    <row r="77" spans="1:6" x14ac:dyDescent="0.25">
      <c r="A77" s="147"/>
      <c r="B77" s="93"/>
      <c r="C77" s="77"/>
      <c r="D77" s="78"/>
      <c r="E77" s="222"/>
      <c r="F77" s="143"/>
    </row>
    <row r="78" spans="1:6" x14ac:dyDescent="0.25">
      <c r="A78" s="147">
        <v>1</v>
      </c>
      <c r="B78" s="93" t="s">
        <v>207</v>
      </c>
      <c r="C78" s="77"/>
      <c r="D78" s="78"/>
      <c r="E78" s="222"/>
      <c r="F78" s="143"/>
    </row>
    <row r="79" spans="1:6" ht="28.5" x14ac:dyDescent="0.25">
      <c r="A79" s="147"/>
      <c r="B79" s="93" t="s">
        <v>208</v>
      </c>
      <c r="C79" s="77"/>
      <c r="D79" s="78"/>
      <c r="E79" s="222"/>
      <c r="F79" s="143"/>
    </row>
    <row r="80" spans="1:6" x14ac:dyDescent="0.25">
      <c r="A80" s="147"/>
      <c r="B80" s="93"/>
      <c r="C80" s="77" t="s">
        <v>12</v>
      </c>
      <c r="D80" s="78">
        <v>3</v>
      </c>
      <c r="E80" s="222"/>
      <c r="F80" s="143">
        <f>E80*D80</f>
        <v>0</v>
      </c>
    </row>
    <row r="81" spans="1:6" x14ac:dyDescent="0.25">
      <c r="A81" s="147"/>
      <c r="B81" s="93"/>
      <c r="C81" s="77"/>
      <c r="D81" s="78"/>
      <c r="E81" s="222"/>
      <c r="F81" s="143"/>
    </row>
    <row r="82" spans="1:6" x14ac:dyDescent="0.25">
      <c r="A82" s="147">
        <v>2</v>
      </c>
      <c r="B82" s="93" t="s">
        <v>209</v>
      </c>
      <c r="C82" s="77"/>
      <c r="D82" s="78"/>
      <c r="E82" s="222"/>
      <c r="F82" s="143"/>
    </row>
    <row r="83" spans="1:6" ht="57" x14ac:dyDescent="0.25">
      <c r="A83" s="147"/>
      <c r="B83" s="93" t="s">
        <v>210</v>
      </c>
      <c r="C83" s="77"/>
      <c r="D83" s="78"/>
      <c r="E83" s="222"/>
      <c r="F83" s="143"/>
    </row>
    <row r="84" spans="1:6" x14ac:dyDescent="0.25">
      <c r="A84" s="147"/>
      <c r="B84" s="93"/>
      <c r="C84" s="77" t="s">
        <v>10</v>
      </c>
      <c r="D84" s="78">
        <v>5</v>
      </c>
      <c r="E84" s="222"/>
      <c r="F84" s="143">
        <f>E84*D84</f>
        <v>0</v>
      </c>
    </row>
    <row r="85" spans="1:6" x14ac:dyDescent="0.25">
      <c r="A85" s="147"/>
      <c r="B85" s="93"/>
      <c r="C85" s="77"/>
      <c r="D85" s="78"/>
      <c r="E85" s="222"/>
      <c r="F85" s="143"/>
    </row>
    <row r="86" spans="1:6" x14ac:dyDescent="0.25">
      <c r="A86" s="147">
        <v>3</v>
      </c>
      <c r="B86" s="93" t="s">
        <v>211</v>
      </c>
      <c r="C86" s="77"/>
      <c r="D86" s="78"/>
      <c r="E86" s="222"/>
      <c r="F86" s="143"/>
    </row>
    <row r="87" spans="1:6" ht="28.5" x14ac:dyDescent="0.25">
      <c r="A87" s="147"/>
      <c r="B87" s="93" t="s">
        <v>212</v>
      </c>
      <c r="C87" s="77"/>
      <c r="D87" s="78"/>
      <c r="E87" s="222"/>
      <c r="F87" s="143"/>
    </row>
    <row r="88" spans="1:6" x14ac:dyDescent="0.25">
      <c r="A88" s="147"/>
      <c r="B88" s="93"/>
      <c r="C88" s="77" t="s">
        <v>10</v>
      </c>
      <c r="D88" s="78">
        <v>6</v>
      </c>
      <c r="E88" s="222"/>
      <c r="F88" s="143">
        <f>E88*D88</f>
        <v>0</v>
      </c>
    </row>
    <row r="89" spans="1:6" x14ac:dyDescent="0.25">
      <c r="A89" s="147"/>
      <c r="B89" s="93"/>
      <c r="C89" s="77"/>
      <c r="D89" s="78"/>
      <c r="E89" s="222"/>
      <c r="F89" s="143"/>
    </row>
    <row r="90" spans="1:6" x14ac:dyDescent="0.25">
      <c r="A90" s="147">
        <v>4</v>
      </c>
      <c r="B90" s="93" t="s">
        <v>213</v>
      </c>
      <c r="C90" s="77"/>
      <c r="D90" s="78"/>
      <c r="E90" s="222"/>
      <c r="F90" s="143"/>
    </row>
    <row r="91" spans="1:6" ht="57" x14ac:dyDescent="0.25">
      <c r="A91" s="147"/>
      <c r="B91" s="93" t="s">
        <v>214</v>
      </c>
      <c r="C91" s="77"/>
      <c r="D91" s="78"/>
      <c r="E91" s="222"/>
      <c r="F91" s="143"/>
    </row>
    <row r="92" spans="1:6" x14ac:dyDescent="0.25">
      <c r="A92" s="147"/>
      <c r="B92" s="93" t="s">
        <v>215</v>
      </c>
      <c r="C92" s="77" t="s">
        <v>10</v>
      </c>
      <c r="D92" s="78">
        <v>6</v>
      </c>
      <c r="E92" s="222"/>
      <c r="F92" s="143">
        <f>E92*D92</f>
        <v>0</v>
      </c>
    </row>
    <row r="93" spans="1:6" x14ac:dyDescent="0.25">
      <c r="A93" s="147"/>
      <c r="B93" s="93"/>
      <c r="C93" s="77"/>
      <c r="D93" s="78"/>
      <c r="E93" s="222"/>
      <c r="F93" s="143"/>
    </row>
    <row r="94" spans="1:6" x14ac:dyDescent="0.25">
      <c r="A94" s="147">
        <v>5</v>
      </c>
      <c r="B94" s="93" t="s">
        <v>216</v>
      </c>
      <c r="C94" s="77"/>
      <c r="D94" s="78"/>
      <c r="E94" s="222"/>
      <c r="F94" s="143"/>
    </row>
    <row r="95" spans="1:6" ht="57" x14ac:dyDescent="0.25">
      <c r="A95" s="147"/>
      <c r="B95" s="93" t="s">
        <v>217</v>
      </c>
      <c r="C95" s="77"/>
      <c r="D95" s="78"/>
      <c r="E95" s="222"/>
      <c r="F95" s="143"/>
    </row>
    <row r="96" spans="1:6" x14ac:dyDescent="0.25">
      <c r="A96" s="147"/>
      <c r="B96" s="93"/>
      <c r="C96" s="77" t="s">
        <v>10</v>
      </c>
      <c r="D96" s="78">
        <v>1</v>
      </c>
      <c r="E96" s="222"/>
      <c r="F96" s="143">
        <f>E96*D96</f>
        <v>0</v>
      </c>
    </row>
    <row r="97" spans="1:6" x14ac:dyDescent="0.25">
      <c r="A97" s="147"/>
      <c r="B97" s="93"/>
      <c r="C97" s="77"/>
      <c r="D97" s="78"/>
      <c r="E97" s="222"/>
      <c r="F97" s="143"/>
    </row>
    <row r="98" spans="1:6" x14ac:dyDescent="0.25">
      <c r="A98" s="147">
        <v>5</v>
      </c>
      <c r="B98" s="93" t="s">
        <v>218</v>
      </c>
      <c r="C98" s="77"/>
      <c r="D98" s="78"/>
      <c r="E98" s="222"/>
      <c r="F98" s="143"/>
    </row>
    <row r="99" spans="1:6" x14ac:dyDescent="0.25">
      <c r="A99" s="147"/>
      <c r="B99" s="93" t="s">
        <v>219</v>
      </c>
      <c r="C99" s="77"/>
      <c r="D99" s="78"/>
      <c r="E99" s="222"/>
      <c r="F99" s="143"/>
    </row>
    <row r="100" spans="1:6" x14ac:dyDescent="0.25">
      <c r="A100" s="147"/>
      <c r="B100" s="93"/>
      <c r="C100" s="77" t="s">
        <v>10</v>
      </c>
      <c r="D100" s="78">
        <v>2</v>
      </c>
      <c r="E100" s="222"/>
      <c r="F100" s="143">
        <f>E100*D100</f>
        <v>0</v>
      </c>
    </row>
    <row r="101" spans="1:6" x14ac:dyDescent="0.25">
      <c r="A101" s="147"/>
      <c r="B101" s="93"/>
      <c r="C101" s="77"/>
      <c r="D101" s="78"/>
      <c r="E101" s="222"/>
      <c r="F101" s="143"/>
    </row>
    <row r="102" spans="1:6" x14ac:dyDescent="0.25">
      <c r="A102" s="147">
        <v>7</v>
      </c>
      <c r="B102" s="93" t="s">
        <v>220</v>
      </c>
      <c r="C102" s="77"/>
      <c r="D102" s="78"/>
      <c r="E102" s="222"/>
      <c r="F102" s="143"/>
    </row>
    <row r="103" spans="1:6" ht="28.5" x14ac:dyDescent="0.25">
      <c r="A103" s="147"/>
      <c r="B103" s="93" t="s">
        <v>221</v>
      </c>
      <c r="C103" s="77"/>
      <c r="D103" s="78"/>
      <c r="E103" s="222"/>
      <c r="F103" s="143"/>
    </row>
    <row r="104" spans="1:6" x14ac:dyDescent="0.25">
      <c r="A104" s="147"/>
      <c r="B104" s="93" t="s">
        <v>222</v>
      </c>
      <c r="C104" s="77" t="s">
        <v>11</v>
      </c>
      <c r="D104" s="78">
        <v>4</v>
      </c>
      <c r="E104" s="222"/>
      <c r="F104" s="143">
        <f t="shared" ref="F104:F105" si="1">E104*D104</f>
        <v>0</v>
      </c>
    </row>
    <row r="105" spans="1:6" x14ac:dyDescent="0.25">
      <c r="A105" s="147"/>
      <c r="B105" s="93" t="s">
        <v>223</v>
      </c>
      <c r="C105" s="77" t="s">
        <v>11</v>
      </c>
      <c r="D105" s="78">
        <v>1</v>
      </c>
      <c r="E105" s="222"/>
      <c r="F105" s="143">
        <f t="shared" si="1"/>
        <v>0</v>
      </c>
    </row>
    <row r="106" spans="1:6" x14ac:dyDescent="0.25">
      <c r="A106" s="147"/>
      <c r="B106" s="93"/>
      <c r="C106" s="77"/>
      <c r="D106" s="78"/>
      <c r="E106" s="222"/>
      <c r="F106" s="143"/>
    </row>
    <row r="107" spans="1:6" x14ac:dyDescent="0.25">
      <c r="A107" s="147">
        <v>8</v>
      </c>
      <c r="B107" s="93" t="s">
        <v>224</v>
      </c>
      <c r="C107" s="77"/>
      <c r="D107" s="78"/>
      <c r="E107" s="222"/>
      <c r="F107" s="143"/>
    </row>
    <row r="108" spans="1:6" ht="114" x14ac:dyDescent="0.25">
      <c r="A108" s="147"/>
      <c r="B108" s="93" t="s">
        <v>225</v>
      </c>
      <c r="C108" s="77"/>
      <c r="D108" s="78"/>
      <c r="E108" s="222"/>
      <c r="F108" s="143"/>
    </row>
    <row r="109" spans="1:6" x14ac:dyDescent="0.25">
      <c r="A109" s="147"/>
      <c r="B109" s="93"/>
      <c r="C109" s="77" t="s">
        <v>11</v>
      </c>
      <c r="D109" s="78">
        <v>3</v>
      </c>
      <c r="E109" s="222"/>
      <c r="F109" s="143">
        <f>E109*D109</f>
        <v>0</v>
      </c>
    </row>
    <row r="110" spans="1:6" x14ac:dyDescent="0.25">
      <c r="A110" s="147"/>
      <c r="B110" s="93"/>
      <c r="C110" s="77"/>
      <c r="D110" s="78"/>
      <c r="E110" s="222"/>
      <c r="F110" s="143"/>
    </row>
    <row r="111" spans="1:6" x14ac:dyDescent="0.25">
      <c r="A111" s="147">
        <v>9</v>
      </c>
      <c r="B111" s="93" t="s">
        <v>226</v>
      </c>
      <c r="C111" s="77"/>
      <c r="D111" s="78"/>
      <c r="E111" s="222"/>
      <c r="F111" s="143"/>
    </row>
    <row r="112" spans="1:6" ht="42.75" x14ac:dyDescent="0.25">
      <c r="A112" s="147"/>
      <c r="B112" s="93" t="s">
        <v>227</v>
      </c>
      <c r="C112" s="77"/>
      <c r="D112" s="78"/>
      <c r="E112" s="222"/>
      <c r="F112" s="143"/>
    </row>
    <row r="113" spans="1:6" x14ac:dyDescent="0.25">
      <c r="A113" s="147"/>
      <c r="B113" s="93"/>
      <c r="C113" s="77" t="s">
        <v>11</v>
      </c>
      <c r="D113" s="78">
        <v>1</v>
      </c>
      <c r="E113" s="222"/>
      <c r="F113" s="143">
        <f>E113*D113</f>
        <v>0</v>
      </c>
    </row>
    <row r="114" spans="1:6" x14ac:dyDescent="0.25">
      <c r="A114" s="147"/>
      <c r="B114" s="93"/>
      <c r="C114" s="77"/>
      <c r="D114" s="78"/>
      <c r="E114" s="222"/>
      <c r="F114" s="143"/>
    </row>
    <row r="115" spans="1:6" x14ac:dyDescent="0.25">
      <c r="A115" s="147">
        <v>10</v>
      </c>
      <c r="B115" s="93" t="s">
        <v>228</v>
      </c>
      <c r="C115" s="77"/>
      <c r="D115" s="78"/>
      <c r="E115" s="222"/>
      <c r="F115" s="143"/>
    </row>
    <row r="116" spans="1:6" ht="42.75" x14ac:dyDescent="0.25">
      <c r="A116" s="147"/>
      <c r="B116" s="93" t="s">
        <v>229</v>
      </c>
      <c r="C116" s="77"/>
      <c r="D116" s="78"/>
      <c r="E116" s="222"/>
      <c r="F116" s="143"/>
    </row>
    <row r="117" spans="1:6" x14ac:dyDescent="0.25">
      <c r="A117" s="147"/>
      <c r="B117" s="93"/>
      <c r="C117" s="77" t="s">
        <v>11</v>
      </c>
      <c r="D117" s="78">
        <v>2</v>
      </c>
      <c r="E117" s="222"/>
      <c r="F117" s="143">
        <f>E117*D117</f>
        <v>0</v>
      </c>
    </row>
    <row r="118" spans="1:6" x14ac:dyDescent="0.25">
      <c r="A118" s="147"/>
      <c r="B118" s="93"/>
      <c r="C118" s="77"/>
      <c r="D118" s="78"/>
      <c r="E118" s="222"/>
      <c r="F118" s="143"/>
    </row>
    <row r="119" spans="1:6" x14ac:dyDescent="0.25">
      <c r="A119" s="147">
        <v>11</v>
      </c>
      <c r="B119" s="93" t="s">
        <v>230</v>
      </c>
      <c r="C119" s="77"/>
      <c r="D119" s="78"/>
      <c r="E119" s="222"/>
      <c r="F119" s="143"/>
    </row>
    <row r="120" spans="1:6" ht="42.75" x14ac:dyDescent="0.25">
      <c r="A120" s="147"/>
      <c r="B120" s="93" t="s">
        <v>231</v>
      </c>
      <c r="C120" s="77"/>
      <c r="D120" s="78"/>
      <c r="E120" s="222"/>
      <c r="F120" s="143"/>
    </row>
    <row r="121" spans="1:6" x14ac:dyDescent="0.25">
      <c r="A121" s="147"/>
      <c r="B121" s="93"/>
      <c r="C121" s="77" t="s">
        <v>11</v>
      </c>
      <c r="D121" s="78">
        <v>2</v>
      </c>
      <c r="E121" s="222"/>
      <c r="F121" s="143">
        <f>E121*D121</f>
        <v>0</v>
      </c>
    </row>
    <row r="122" spans="1:6" x14ac:dyDescent="0.25">
      <c r="A122" s="147"/>
      <c r="B122" s="93"/>
      <c r="C122" s="77"/>
      <c r="D122" s="78"/>
      <c r="E122" s="222"/>
      <c r="F122" s="143"/>
    </row>
    <row r="123" spans="1:6" x14ac:dyDescent="0.25">
      <c r="A123" s="147">
        <v>12</v>
      </c>
      <c r="B123" s="93" t="s">
        <v>232</v>
      </c>
      <c r="C123" s="77"/>
      <c r="D123" s="78"/>
      <c r="E123" s="222"/>
      <c r="F123" s="143"/>
    </row>
    <row r="124" spans="1:6" ht="28.5" x14ac:dyDescent="0.25">
      <c r="A124" s="147"/>
      <c r="B124" s="93" t="s">
        <v>233</v>
      </c>
      <c r="C124" s="77"/>
      <c r="D124" s="78"/>
      <c r="E124" s="222"/>
      <c r="F124" s="143"/>
    </row>
    <row r="125" spans="1:6" x14ac:dyDescent="0.25">
      <c r="A125" s="147"/>
      <c r="B125" s="93"/>
      <c r="C125" s="77" t="s">
        <v>11</v>
      </c>
      <c r="D125" s="78">
        <v>5</v>
      </c>
      <c r="E125" s="222"/>
      <c r="F125" s="143">
        <f>E125*D125</f>
        <v>0</v>
      </c>
    </row>
    <row r="126" spans="1:6" x14ac:dyDescent="0.25">
      <c r="A126" s="147"/>
      <c r="B126" s="93"/>
      <c r="C126" s="77"/>
      <c r="D126" s="78"/>
      <c r="E126" s="222"/>
      <c r="F126" s="143"/>
    </row>
    <row r="127" spans="1:6" x14ac:dyDescent="0.25">
      <c r="A127" s="147">
        <v>13</v>
      </c>
      <c r="B127" s="93" t="s">
        <v>234</v>
      </c>
      <c r="C127" s="77"/>
      <c r="D127" s="78"/>
      <c r="E127" s="222"/>
      <c r="F127" s="143"/>
    </row>
    <row r="128" spans="1:6" ht="57" x14ac:dyDescent="0.25">
      <c r="A128" s="147"/>
      <c r="B128" s="93" t="s">
        <v>235</v>
      </c>
      <c r="C128" s="77"/>
      <c r="D128" s="78"/>
      <c r="E128" s="222"/>
      <c r="F128" s="143"/>
    </row>
    <row r="129" spans="1:6" x14ac:dyDescent="0.25">
      <c r="A129" s="147"/>
      <c r="B129" s="93"/>
      <c r="C129" s="159">
        <v>0.05</v>
      </c>
      <c r="D129" s="78"/>
      <c r="E129" s="222"/>
      <c r="F129" s="143">
        <f>SUM(F76:F128)*C129</f>
        <v>0</v>
      </c>
    </row>
    <row r="130" spans="1:6" x14ac:dyDescent="0.25">
      <c r="A130" s="147"/>
      <c r="B130" s="93"/>
      <c r="C130" s="159"/>
      <c r="D130" s="78"/>
      <c r="E130" s="222"/>
      <c r="F130" s="143"/>
    </row>
    <row r="131" spans="1:6" x14ac:dyDescent="0.25">
      <c r="A131" s="147">
        <v>14</v>
      </c>
      <c r="B131" s="93" t="s">
        <v>236</v>
      </c>
      <c r="C131" s="159"/>
      <c r="D131" s="78"/>
      <c r="E131" s="222"/>
      <c r="F131" s="143"/>
    </row>
    <row r="132" spans="1:6" ht="28.5" x14ac:dyDescent="0.25">
      <c r="A132" s="147"/>
      <c r="B132" s="93" t="s">
        <v>237</v>
      </c>
      <c r="C132" s="159"/>
      <c r="D132" s="78"/>
      <c r="E132" s="222"/>
      <c r="F132" s="143"/>
    </row>
    <row r="133" spans="1:6" x14ac:dyDescent="0.25">
      <c r="A133" s="147"/>
      <c r="B133" s="93"/>
      <c r="C133" s="159">
        <v>0.05</v>
      </c>
      <c r="D133" s="78"/>
      <c r="E133" s="222"/>
      <c r="F133" s="143">
        <f>SUM(F77:F127)*C133</f>
        <v>0</v>
      </c>
    </row>
    <row r="134" spans="1:6" x14ac:dyDescent="0.25">
      <c r="A134" s="147"/>
      <c r="B134" s="93"/>
      <c r="C134" s="159"/>
      <c r="D134" s="78"/>
      <c r="E134" s="222"/>
      <c r="F134" s="143"/>
    </row>
    <row r="135" spans="1:6" x14ac:dyDescent="0.25">
      <c r="A135" s="147">
        <v>15</v>
      </c>
      <c r="B135" s="93" t="s">
        <v>238</v>
      </c>
      <c r="C135" s="159"/>
      <c r="D135" s="78"/>
      <c r="E135" s="222"/>
      <c r="F135" s="143"/>
    </row>
    <row r="136" spans="1:6" ht="28.5" x14ac:dyDescent="0.25">
      <c r="A136" s="147"/>
      <c r="B136" s="93" t="s">
        <v>239</v>
      </c>
      <c r="C136" s="159">
        <v>0.1</v>
      </c>
      <c r="D136" s="78"/>
      <c r="E136" s="222"/>
      <c r="F136" s="143">
        <f>SUM(F78:F125)*C136</f>
        <v>0</v>
      </c>
    </row>
    <row r="137" spans="1:6" ht="15" thickBot="1" x14ac:dyDescent="0.3">
      <c r="A137" s="147"/>
      <c r="B137" s="93"/>
      <c r="C137" s="77"/>
      <c r="D137" s="78"/>
      <c r="E137" s="222"/>
      <c r="F137" s="143"/>
    </row>
    <row r="138" spans="1:6" ht="15" thickBot="1" x14ac:dyDescent="0.3">
      <c r="A138" s="123"/>
      <c r="B138" s="122" t="s">
        <v>240</v>
      </c>
      <c r="C138" s="121"/>
      <c r="D138" s="120"/>
      <c r="E138" s="215"/>
      <c r="F138" s="118">
        <f>SUM(F76:F137)</f>
        <v>0</v>
      </c>
    </row>
    <row r="139" spans="1:6" ht="15" thickBot="1" x14ac:dyDescent="0.3">
      <c r="A139" s="147"/>
      <c r="B139" s="93"/>
      <c r="C139" s="77"/>
      <c r="D139" s="78"/>
      <c r="E139" s="222"/>
      <c r="F139" s="143"/>
    </row>
    <row r="140" spans="1:6" ht="15" thickBot="1" x14ac:dyDescent="0.3">
      <c r="A140" s="123" t="s">
        <v>51</v>
      </c>
      <c r="B140" s="122" t="s">
        <v>391</v>
      </c>
      <c r="C140" s="121"/>
      <c r="D140" s="120"/>
      <c r="E140" s="215"/>
      <c r="F140" s="118"/>
    </row>
    <row r="141" spans="1:6" x14ac:dyDescent="0.25">
      <c r="A141" s="147"/>
      <c r="B141" s="142" t="s">
        <v>389</v>
      </c>
      <c r="C141" s="77"/>
      <c r="D141" s="78"/>
      <c r="E141" s="222"/>
      <c r="F141" s="143"/>
    </row>
    <row r="142" spans="1:6" x14ac:dyDescent="0.25">
      <c r="A142" s="147"/>
      <c r="B142" s="93"/>
      <c r="C142" s="77"/>
      <c r="D142" s="78"/>
      <c r="E142" s="222"/>
      <c r="F142" s="143"/>
    </row>
    <row r="143" spans="1:6" x14ac:dyDescent="0.25">
      <c r="A143" s="147">
        <v>1</v>
      </c>
      <c r="B143" s="93" t="s">
        <v>207</v>
      </c>
      <c r="C143" s="77"/>
      <c r="D143" s="78"/>
      <c r="E143" s="222"/>
      <c r="F143" s="143"/>
    </row>
    <row r="144" spans="1:6" ht="28.5" x14ac:dyDescent="0.25">
      <c r="A144" s="147"/>
      <c r="B144" s="93" t="s">
        <v>208</v>
      </c>
      <c r="C144" s="77"/>
      <c r="D144" s="78"/>
      <c r="E144" s="222"/>
      <c r="F144" s="143"/>
    </row>
    <row r="145" spans="1:6" x14ac:dyDescent="0.25">
      <c r="A145" s="147"/>
      <c r="B145" s="93"/>
      <c r="C145" s="77" t="s">
        <v>12</v>
      </c>
      <c r="D145" s="78">
        <v>27</v>
      </c>
      <c r="E145" s="222"/>
      <c r="F145" s="143">
        <f>E145*D145</f>
        <v>0</v>
      </c>
    </row>
    <row r="146" spans="1:6" x14ac:dyDescent="0.25">
      <c r="A146" s="147"/>
      <c r="B146" s="93"/>
      <c r="C146" s="77"/>
      <c r="D146" s="78"/>
      <c r="E146" s="222"/>
      <c r="F146" s="143"/>
    </row>
    <row r="147" spans="1:6" x14ac:dyDescent="0.25">
      <c r="A147" s="147">
        <v>2</v>
      </c>
      <c r="B147" s="93" t="s">
        <v>211</v>
      </c>
      <c r="C147" s="77"/>
      <c r="D147" s="78"/>
      <c r="E147" s="222"/>
      <c r="F147" s="143"/>
    </row>
    <row r="148" spans="1:6" ht="28.5" x14ac:dyDescent="0.25">
      <c r="A148" s="147"/>
      <c r="B148" s="93" t="s">
        <v>212</v>
      </c>
      <c r="C148" s="77"/>
      <c r="D148" s="78"/>
      <c r="E148" s="222"/>
      <c r="F148" s="143"/>
    </row>
    <row r="149" spans="1:6" x14ac:dyDescent="0.25">
      <c r="A149" s="147"/>
      <c r="B149" s="93"/>
      <c r="C149" s="77" t="s">
        <v>10</v>
      </c>
      <c r="D149" s="78">
        <v>6</v>
      </c>
      <c r="E149" s="222"/>
      <c r="F149" s="143">
        <f>E149*D149</f>
        <v>0</v>
      </c>
    </row>
    <row r="150" spans="1:6" x14ac:dyDescent="0.25">
      <c r="A150" s="147"/>
      <c r="B150" s="93"/>
      <c r="C150" s="77"/>
      <c r="D150" s="78"/>
      <c r="E150" s="222"/>
      <c r="F150" s="143"/>
    </row>
    <row r="151" spans="1:6" x14ac:dyDescent="0.25">
      <c r="A151" s="147">
        <v>3</v>
      </c>
      <c r="B151" s="93" t="s">
        <v>213</v>
      </c>
      <c r="C151" s="77"/>
      <c r="D151" s="78"/>
      <c r="E151" s="222"/>
      <c r="F151" s="143"/>
    </row>
    <row r="152" spans="1:6" ht="57" x14ac:dyDescent="0.25">
      <c r="A152" s="147"/>
      <c r="B152" s="93" t="s">
        <v>214</v>
      </c>
      <c r="C152" s="77"/>
      <c r="D152" s="78"/>
      <c r="E152" s="222"/>
      <c r="F152" s="143"/>
    </row>
    <row r="153" spans="1:6" x14ac:dyDescent="0.25">
      <c r="A153" s="147"/>
      <c r="B153" s="93" t="s">
        <v>215</v>
      </c>
      <c r="C153" s="77" t="s">
        <v>10</v>
      </c>
      <c r="D153" s="78">
        <v>6</v>
      </c>
      <c r="E153" s="222"/>
      <c r="F153" s="143">
        <f>E153*D153</f>
        <v>0</v>
      </c>
    </row>
    <row r="154" spans="1:6" x14ac:dyDescent="0.25">
      <c r="A154" s="147"/>
      <c r="B154" s="93"/>
      <c r="C154" s="77"/>
      <c r="D154" s="78"/>
      <c r="E154" s="222"/>
      <c r="F154" s="143"/>
    </row>
    <row r="155" spans="1:6" x14ac:dyDescent="0.25">
      <c r="A155" s="147">
        <v>4</v>
      </c>
      <c r="B155" s="93" t="s">
        <v>218</v>
      </c>
      <c r="C155" s="77"/>
      <c r="D155" s="78"/>
      <c r="E155" s="222"/>
      <c r="F155" s="143"/>
    </row>
    <row r="156" spans="1:6" x14ac:dyDescent="0.25">
      <c r="A156" s="147"/>
      <c r="B156" s="93" t="s">
        <v>219</v>
      </c>
      <c r="C156" s="77"/>
      <c r="D156" s="78"/>
      <c r="E156" s="222"/>
      <c r="F156" s="143"/>
    </row>
    <row r="157" spans="1:6" x14ac:dyDescent="0.25">
      <c r="A157" s="147"/>
      <c r="B157" s="93"/>
      <c r="C157" s="77" t="s">
        <v>10</v>
      </c>
      <c r="D157" s="78">
        <v>22</v>
      </c>
      <c r="E157" s="222"/>
      <c r="F157" s="143">
        <f>E157*D157</f>
        <v>0</v>
      </c>
    </row>
    <row r="158" spans="1:6" x14ac:dyDescent="0.25">
      <c r="A158" s="147"/>
      <c r="B158" s="93"/>
      <c r="C158" s="77"/>
      <c r="D158" s="78"/>
      <c r="E158" s="222"/>
      <c r="F158" s="143"/>
    </row>
    <row r="159" spans="1:6" x14ac:dyDescent="0.25">
      <c r="A159" s="147">
        <v>5</v>
      </c>
      <c r="B159" s="93" t="s">
        <v>220</v>
      </c>
      <c r="C159" s="77"/>
      <c r="D159" s="78"/>
      <c r="E159" s="222"/>
      <c r="F159" s="143"/>
    </row>
    <row r="160" spans="1:6" ht="42.75" x14ac:dyDescent="0.25">
      <c r="A160" s="147"/>
      <c r="B160" s="93" t="s">
        <v>242</v>
      </c>
      <c r="C160" s="77"/>
      <c r="D160" s="78"/>
      <c r="E160" s="222"/>
      <c r="F160" s="143"/>
    </row>
    <row r="161" spans="1:6" x14ac:dyDescent="0.25">
      <c r="A161" s="147"/>
      <c r="B161" s="93" t="s">
        <v>222</v>
      </c>
      <c r="C161" s="77" t="s">
        <v>11</v>
      </c>
      <c r="D161" s="78">
        <v>15</v>
      </c>
      <c r="E161" s="222"/>
      <c r="F161" s="143">
        <f t="shared" ref="F161:F162" si="2">E161*D161</f>
        <v>0</v>
      </c>
    </row>
    <row r="162" spans="1:6" x14ac:dyDescent="0.25">
      <c r="A162" s="147"/>
      <c r="B162" s="93" t="s">
        <v>223</v>
      </c>
      <c r="C162" s="77" t="s">
        <v>11</v>
      </c>
      <c r="D162" s="78">
        <v>4</v>
      </c>
      <c r="E162" s="222"/>
      <c r="F162" s="143">
        <f t="shared" si="2"/>
        <v>0</v>
      </c>
    </row>
    <row r="163" spans="1:6" x14ac:dyDescent="0.25">
      <c r="A163" s="147"/>
      <c r="B163" s="93"/>
      <c r="C163" s="77"/>
      <c r="D163" s="78"/>
      <c r="E163" s="222"/>
      <c r="F163" s="143"/>
    </row>
    <row r="164" spans="1:6" x14ac:dyDescent="0.25">
      <c r="A164" s="147">
        <v>6</v>
      </c>
      <c r="B164" s="93" t="s">
        <v>224</v>
      </c>
      <c r="C164" s="77"/>
      <c r="D164" s="78"/>
      <c r="E164" s="222"/>
      <c r="F164" s="143"/>
    </row>
    <row r="165" spans="1:6" ht="114" x14ac:dyDescent="0.25">
      <c r="A165" s="147"/>
      <c r="B165" s="93" t="s">
        <v>225</v>
      </c>
      <c r="C165" s="77"/>
      <c r="D165" s="78"/>
      <c r="E165" s="222"/>
      <c r="F165" s="143"/>
    </row>
    <row r="166" spans="1:6" x14ac:dyDescent="0.25">
      <c r="A166" s="147"/>
      <c r="B166" s="93"/>
      <c r="C166" s="77" t="s">
        <v>11</v>
      </c>
      <c r="D166" s="78">
        <v>16</v>
      </c>
      <c r="E166" s="222"/>
      <c r="F166" s="143">
        <f>E166*D166</f>
        <v>0</v>
      </c>
    </row>
    <row r="167" spans="1:6" x14ac:dyDescent="0.25">
      <c r="A167" s="147"/>
      <c r="B167" s="93"/>
      <c r="C167" s="77"/>
      <c r="D167" s="78"/>
      <c r="E167" s="222"/>
      <c r="F167" s="143"/>
    </row>
    <row r="168" spans="1:6" x14ac:dyDescent="0.25">
      <c r="A168" s="147">
        <v>7</v>
      </c>
      <c r="B168" s="93" t="s">
        <v>226</v>
      </c>
      <c r="C168" s="77"/>
      <c r="D168" s="78"/>
      <c r="E168" s="222"/>
      <c r="F168" s="143"/>
    </row>
    <row r="169" spans="1:6" ht="42.75" x14ac:dyDescent="0.25">
      <c r="A169" s="147"/>
      <c r="B169" s="93" t="s">
        <v>227</v>
      </c>
      <c r="C169" s="77"/>
      <c r="D169" s="78"/>
      <c r="E169" s="222"/>
      <c r="F169" s="143"/>
    </row>
    <row r="170" spans="1:6" x14ac:dyDescent="0.25">
      <c r="A170" s="147"/>
      <c r="B170" s="93"/>
      <c r="C170" s="77" t="s">
        <v>11</v>
      </c>
      <c r="D170" s="78">
        <v>2</v>
      </c>
      <c r="E170" s="222"/>
      <c r="F170" s="143">
        <f>E170*D170</f>
        <v>0</v>
      </c>
    </row>
    <row r="171" spans="1:6" x14ac:dyDescent="0.25">
      <c r="A171" s="147"/>
      <c r="B171" s="93"/>
      <c r="C171" s="77"/>
      <c r="D171" s="78"/>
      <c r="E171" s="222"/>
      <c r="F171" s="143"/>
    </row>
    <row r="172" spans="1:6" x14ac:dyDescent="0.25">
      <c r="A172" s="147">
        <v>8</v>
      </c>
      <c r="B172" s="93" t="s">
        <v>243</v>
      </c>
      <c r="C172" s="77"/>
      <c r="D172" s="78"/>
      <c r="E172" s="222"/>
      <c r="F172" s="143"/>
    </row>
    <row r="173" spans="1:6" ht="42.75" x14ac:dyDescent="0.25">
      <c r="A173" s="147"/>
      <c r="B173" s="93" t="s">
        <v>244</v>
      </c>
      <c r="C173" s="77"/>
      <c r="D173" s="78"/>
      <c r="E173" s="222"/>
      <c r="F173" s="143"/>
    </row>
    <row r="174" spans="1:6" x14ac:dyDescent="0.25">
      <c r="A174" s="147"/>
      <c r="B174" s="93"/>
      <c r="C174" s="77" t="s">
        <v>11</v>
      </c>
      <c r="D174" s="78">
        <v>7</v>
      </c>
      <c r="E174" s="222"/>
      <c r="F174" s="143">
        <f>E174*D174</f>
        <v>0</v>
      </c>
    </row>
    <row r="175" spans="1:6" x14ac:dyDescent="0.25">
      <c r="A175" s="147"/>
      <c r="B175" s="93"/>
      <c r="C175" s="77"/>
      <c r="D175" s="78"/>
      <c r="E175" s="222"/>
      <c r="F175" s="143"/>
    </row>
    <row r="176" spans="1:6" x14ac:dyDescent="0.25">
      <c r="A176" s="147">
        <v>9</v>
      </c>
      <c r="B176" s="93" t="s">
        <v>228</v>
      </c>
      <c r="C176" s="77"/>
      <c r="D176" s="78"/>
      <c r="E176" s="222"/>
      <c r="F176" s="143"/>
    </row>
    <row r="177" spans="1:6" ht="42.75" x14ac:dyDescent="0.25">
      <c r="A177" s="147"/>
      <c r="B177" s="93" t="s">
        <v>229</v>
      </c>
      <c r="C177" s="77"/>
      <c r="D177" s="78"/>
      <c r="E177" s="222"/>
      <c r="F177" s="143"/>
    </row>
    <row r="178" spans="1:6" x14ac:dyDescent="0.25">
      <c r="A178" s="147"/>
      <c r="B178" s="93"/>
      <c r="C178" s="77" t="s">
        <v>11</v>
      </c>
      <c r="D178" s="78">
        <v>2</v>
      </c>
      <c r="E178" s="222"/>
      <c r="F178" s="143">
        <f>E178*D178</f>
        <v>0</v>
      </c>
    </row>
    <row r="179" spans="1:6" x14ac:dyDescent="0.25">
      <c r="A179" s="147"/>
      <c r="B179" s="93"/>
      <c r="C179" s="77"/>
      <c r="D179" s="78"/>
      <c r="E179" s="222"/>
      <c r="F179" s="143"/>
    </row>
    <row r="180" spans="1:6" x14ac:dyDescent="0.25">
      <c r="A180" s="147">
        <v>10</v>
      </c>
      <c r="B180" s="93" t="s">
        <v>230</v>
      </c>
      <c r="C180" s="77"/>
      <c r="D180" s="78"/>
      <c r="E180" s="222"/>
      <c r="F180" s="143"/>
    </row>
    <row r="181" spans="1:6" ht="42.75" x14ac:dyDescent="0.25">
      <c r="A181" s="147"/>
      <c r="B181" s="93" t="s">
        <v>231</v>
      </c>
      <c r="C181" s="77"/>
      <c r="D181" s="78"/>
      <c r="E181" s="222"/>
      <c r="F181" s="143"/>
    </row>
    <row r="182" spans="1:6" x14ac:dyDescent="0.25">
      <c r="A182" s="147"/>
      <c r="B182" s="93"/>
      <c r="C182" s="77" t="s">
        <v>11</v>
      </c>
      <c r="D182" s="78">
        <v>7</v>
      </c>
      <c r="E182" s="222"/>
      <c r="F182" s="143">
        <f>E182*D182</f>
        <v>0</v>
      </c>
    </row>
    <row r="183" spans="1:6" x14ac:dyDescent="0.25">
      <c r="A183" s="147"/>
      <c r="B183" s="93"/>
      <c r="C183" s="77"/>
      <c r="D183" s="78"/>
      <c r="E183" s="222"/>
      <c r="F183" s="143"/>
    </row>
    <row r="184" spans="1:6" x14ac:dyDescent="0.25">
      <c r="A184" s="147">
        <v>11</v>
      </c>
      <c r="B184" s="93" t="s">
        <v>232</v>
      </c>
      <c r="C184" s="77"/>
      <c r="D184" s="78"/>
      <c r="E184" s="222"/>
      <c r="F184" s="143"/>
    </row>
    <row r="185" spans="1:6" ht="28.5" x14ac:dyDescent="0.25">
      <c r="A185" s="147"/>
      <c r="B185" s="93" t="s">
        <v>233</v>
      </c>
      <c r="C185" s="77"/>
      <c r="D185" s="78"/>
      <c r="E185" s="222"/>
      <c r="F185" s="143"/>
    </row>
    <row r="186" spans="1:6" x14ac:dyDescent="0.25">
      <c r="A186" s="147"/>
      <c r="B186" s="93"/>
      <c r="C186" s="77" t="s">
        <v>11</v>
      </c>
      <c r="D186" s="78">
        <v>20</v>
      </c>
      <c r="E186" s="222"/>
      <c r="F186" s="143">
        <f>E186*D186</f>
        <v>0</v>
      </c>
    </row>
    <row r="187" spans="1:6" x14ac:dyDescent="0.25">
      <c r="A187" s="147"/>
      <c r="B187" s="93"/>
      <c r="C187" s="77"/>
      <c r="D187" s="78"/>
      <c r="E187" s="222"/>
      <c r="F187" s="143"/>
    </row>
    <row r="188" spans="1:6" x14ac:dyDescent="0.25">
      <c r="A188" s="147">
        <v>12</v>
      </c>
      <c r="B188" s="93" t="s">
        <v>245</v>
      </c>
      <c r="C188" s="77"/>
      <c r="D188" s="78"/>
      <c r="E188" s="222"/>
      <c r="F188" s="143"/>
    </row>
    <row r="189" spans="1:6" ht="28.5" x14ac:dyDescent="0.25">
      <c r="A189" s="147"/>
      <c r="B189" s="93" t="s">
        <v>246</v>
      </c>
      <c r="C189" s="77"/>
      <c r="D189" s="78"/>
      <c r="E189" s="222"/>
      <c r="F189" s="143"/>
    </row>
    <row r="190" spans="1:6" x14ac:dyDescent="0.25">
      <c r="A190" s="147"/>
      <c r="B190" s="93"/>
      <c r="C190" s="77" t="s">
        <v>12</v>
      </c>
      <c r="D190" s="78">
        <v>20</v>
      </c>
      <c r="E190" s="222"/>
      <c r="F190" s="143">
        <f>E190*D190</f>
        <v>0</v>
      </c>
    </row>
    <row r="191" spans="1:6" x14ac:dyDescent="0.25">
      <c r="A191" s="147"/>
      <c r="B191" s="93"/>
      <c r="C191" s="77"/>
      <c r="D191" s="78"/>
      <c r="E191" s="222"/>
      <c r="F191" s="143"/>
    </row>
    <row r="192" spans="1:6" x14ac:dyDescent="0.25">
      <c r="A192" s="147">
        <v>13</v>
      </c>
      <c r="B192" s="93" t="s">
        <v>247</v>
      </c>
      <c r="C192" s="77"/>
      <c r="D192" s="78"/>
      <c r="E192" s="222"/>
      <c r="F192" s="143"/>
    </row>
    <row r="193" spans="1:6" ht="28.5" x14ac:dyDescent="0.25">
      <c r="A193" s="147"/>
      <c r="B193" s="93" t="s">
        <v>248</v>
      </c>
      <c r="C193" s="77"/>
      <c r="D193" s="78"/>
      <c r="E193" s="222"/>
      <c r="F193" s="143"/>
    </row>
    <row r="194" spans="1:6" x14ac:dyDescent="0.25">
      <c r="A194" s="147"/>
      <c r="B194" s="93"/>
      <c r="C194" s="77" t="s">
        <v>9</v>
      </c>
      <c r="D194" s="78">
        <v>1</v>
      </c>
      <c r="E194" s="222"/>
      <c r="F194" s="143">
        <f>E194*D194</f>
        <v>0</v>
      </c>
    </row>
    <row r="195" spans="1:6" x14ac:dyDescent="0.25">
      <c r="A195" s="147"/>
      <c r="B195" s="93"/>
      <c r="C195" s="77"/>
      <c r="D195" s="78"/>
      <c r="E195" s="222"/>
      <c r="F195" s="143"/>
    </row>
    <row r="196" spans="1:6" x14ac:dyDescent="0.25">
      <c r="A196" s="147">
        <v>14</v>
      </c>
      <c r="B196" s="93" t="s">
        <v>249</v>
      </c>
      <c r="C196" s="77"/>
      <c r="D196" s="78"/>
      <c r="E196" s="222"/>
      <c r="F196" s="143"/>
    </row>
    <row r="197" spans="1:6" x14ac:dyDescent="0.25">
      <c r="A197" s="147"/>
      <c r="B197" s="93" t="s">
        <v>250</v>
      </c>
      <c r="C197" s="77"/>
      <c r="D197" s="78"/>
      <c r="E197" s="222"/>
      <c r="F197" s="143"/>
    </row>
    <row r="198" spans="1:6" x14ac:dyDescent="0.25">
      <c r="A198" s="147"/>
      <c r="B198" s="93"/>
      <c r="C198" s="77" t="s">
        <v>9</v>
      </c>
      <c r="D198" s="78">
        <v>1</v>
      </c>
      <c r="E198" s="222"/>
      <c r="F198" s="143">
        <f>E198*D198</f>
        <v>0</v>
      </c>
    </row>
    <row r="199" spans="1:6" x14ac:dyDescent="0.25">
      <c r="A199" s="147"/>
      <c r="B199" s="93"/>
      <c r="C199" s="77"/>
      <c r="D199" s="78"/>
      <c r="E199" s="222"/>
      <c r="F199" s="143"/>
    </row>
    <row r="200" spans="1:6" x14ac:dyDescent="0.25">
      <c r="A200" s="147">
        <v>15</v>
      </c>
      <c r="B200" s="93" t="s">
        <v>234</v>
      </c>
      <c r="C200" s="77"/>
      <c r="D200" s="78"/>
      <c r="E200" s="222"/>
      <c r="F200" s="143"/>
    </row>
    <row r="201" spans="1:6" ht="57" x14ac:dyDescent="0.25">
      <c r="A201" s="147"/>
      <c r="B201" s="93" t="s">
        <v>235</v>
      </c>
      <c r="C201" s="77"/>
      <c r="D201" s="78"/>
      <c r="E201" s="222"/>
      <c r="F201" s="143"/>
    </row>
    <row r="202" spans="1:6" x14ac:dyDescent="0.25">
      <c r="A202" s="147"/>
      <c r="B202" s="93"/>
      <c r="C202" s="159">
        <v>0.05</v>
      </c>
      <c r="D202" s="78"/>
      <c r="E202" s="222"/>
      <c r="F202" s="143">
        <f>SUM(F145:F201)*C202</f>
        <v>0</v>
      </c>
    </row>
    <row r="203" spans="1:6" x14ac:dyDescent="0.25">
      <c r="A203" s="147"/>
      <c r="B203" s="93"/>
      <c r="C203" s="159"/>
      <c r="D203" s="78"/>
      <c r="E203" s="222"/>
      <c r="F203" s="143"/>
    </row>
    <row r="204" spans="1:6" x14ac:dyDescent="0.25">
      <c r="A204" s="147">
        <v>16</v>
      </c>
      <c r="B204" s="93" t="s">
        <v>236</v>
      </c>
      <c r="C204" s="159"/>
      <c r="D204" s="78"/>
      <c r="E204" s="222"/>
      <c r="F204" s="143"/>
    </row>
    <row r="205" spans="1:6" ht="28.5" x14ac:dyDescent="0.25">
      <c r="A205" s="147"/>
      <c r="B205" s="93" t="s">
        <v>237</v>
      </c>
      <c r="C205" s="159"/>
      <c r="D205" s="78"/>
      <c r="E205" s="222"/>
      <c r="F205" s="143"/>
    </row>
    <row r="206" spans="1:6" x14ac:dyDescent="0.25">
      <c r="A206" s="147"/>
      <c r="B206" s="93"/>
      <c r="C206" s="159">
        <v>0.05</v>
      </c>
      <c r="D206" s="78"/>
      <c r="E206" s="222"/>
      <c r="F206" s="143">
        <f>SUM(F145:F199)*C206</f>
        <v>0</v>
      </c>
    </row>
    <row r="207" spans="1:6" x14ac:dyDescent="0.25">
      <c r="A207" s="147"/>
      <c r="B207" s="93"/>
      <c r="C207" s="159"/>
      <c r="D207" s="78"/>
      <c r="E207" s="222"/>
      <c r="F207" s="143"/>
    </row>
    <row r="208" spans="1:6" x14ac:dyDescent="0.25">
      <c r="A208" s="147">
        <v>17</v>
      </c>
      <c r="B208" s="93" t="s">
        <v>238</v>
      </c>
      <c r="C208" s="159"/>
      <c r="D208" s="78"/>
      <c r="E208" s="222"/>
      <c r="F208" s="143"/>
    </row>
    <row r="209" spans="1:6" ht="28.5" x14ac:dyDescent="0.25">
      <c r="A209" s="147"/>
      <c r="B209" s="93" t="s">
        <v>239</v>
      </c>
      <c r="C209" s="159">
        <v>0.1</v>
      </c>
      <c r="D209" s="78"/>
      <c r="E209" s="222"/>
      <c r="F209" s="143">
        <f>SUM(F144:F200)*C209</f>
        <v>0</v>
      </c>
    </row>
    <row r="210" spans="1:6" ht="28.5" x14ac:dyDescent="0.25">
      <c r="A210" s="147"/>
      <c r="B210" s="93" t="s">
        <v>237</v>
      </c>
      <c r="C210" s="159"/>
      <c r="D210" s="78"/>
      <c r="E210" s="222"/>
      <c r="F210" s="143"/>
    </row>
    <row r="211" spans="1:6" ht="15" thickBot="1" x14ac:dyDescent="0.3">
      <c r="A211" s="147"/>
      <c r="B211" s="93"/>
      <c r="C211" s="77"/>
      <c r="D211" s="78"/>
      <c r="E211" s="222"/>
      <c r="F211" s="143"/>
    </row>
    <row r="212" spans="1:6" ht="15" thickBot="1" x14ac:dyDescent="0.3">
      <c r="A212" s="123"/>
      <c r="B212" s="122" t="s">
        <v>240</v>
      </c>
      <c r="C212" s="121"/>
      <c r="D212" s="120"/>
      <c r="E212" s="215"/>
      <c r="F212" s="118">
        <f>SUM(F142:F210)</f>
        <v>0</v>
      </c>
    </row>
    <row r="213" spans="1:6" ht="15" thickBot="1" x14ac:dyDescent="0.3">
      <c r="E213" s="216"/>
    </row>
    <row r="214" spans="1:6" ht="18" thickBot="1" x14ac:dyDescent="0.3">
      <c r="A214" s="153" t="s">
        <v>41</v>
      </c>
      <c r="B214" s="154" t="s">
        <v>127</v>
      </c>
      <c r="C214" s="137"/>
      <c r="D214" s="138"/>
      <c r="E214" s="218"/>
      <c r="F214" s="140">
        <f>F212+F138+F73</f>
        <v>0</v>
      </c>
    </row>
    <row r="215" spans="1:6" ht="15" thickBot="1" x14ac:dyDescent="0.3">
      <c r="E215" s="216"/>
    </row>
    <row r="216" spans="1:6" ht="18" thickBot="1" x14ac:dyDescent="0.3">
      <c r="A216" s="153" t="s">
        <v>44</v>
      </c>
      <c r="B216" s="154" t="s">
        <v>251</v>
      </c>
      <c r="C216" s="137"/>
      <c r="D216" s="138"/>
      <c r="E216" s="218"/>
      <c r="F216" s="140"/>
    </row>
    <row r="217" spans="1:6" ht="15" thickBot="1" x14ac:dyDescent="0.3">
      <c r="E217" s="216"/>
    </row>
    <row r="218" spans="1:6" ht="15" thickBot="1" x14ac:dyDescent="0.3">
      <c r="A218" s="123" t="s">
        <v>45</v>
      </c>
      <c r="B218" s="122" t="s">
        <v>392</v>
      </c>
      <c r="C218" s="121"/>
      <c r="D218" s="120"/>
      <c r="E218" s="215"/>
      <c r="F218" s="118"/>
    </row>
    <row r="219" spans="1:6" x14ac:dyDescent="0.25">
      <c r="A219" s="147"/>
      <c r="B219" s="142" t="s">
        <v>386</v>
      </c>
      <c r="C219" s="77"/>
      <c r="D219" s="78"/>
      <c r="E219" s="222"/>
      <c r="F219" s="143"/>
    </row>
    <row r="220" spans="1:6" x14ac:dyDescent="0.25">
      <c r="A220" s="147"/>
      <c r="B220" s="93"/>
      <c r="C220" s="159"/>
      <c r="D220" s="78"/>
      <c r="E220" s="222"/>
      <c r="F220" s="143"/>
    </row>
    <row r="221" spans="1:6" x14ac:dyDescent="0.25">
      <c r="A221" s="147">
        <v>1</v>
      </c>
      <c r="B221" s="93" t="s">
        <v>267</v>
      </c>
      <c r="C221" s="159"/>
      <c r="D221" s="78"/>
      <c r="E221" s="222"/>
      <c r="F221" s="143"/>
    </row>
    <row r="222" spans="1:6" x14ac:dyDescent="0.25">
      <c r="A222" s="147"/>
      <c r="B222" s="93" t="s">
        <v>268</v>
      </c>
      <c r="C222" s="159"/>
      <c r="D222" s="78"/>
      <c r="E222" s="222"/>
      <c r="F222" s="143"/>
    </row>
    <row r="223" spans="1:6" x14ac:dyDescent="0.25">
      <c r="A223" s="147"/>
      <c r="B223" s="93" t="s">
        <v>269</v>
      </c>
      <c r="C223" s="159" t="s">
        <v>12</v>
      </c>
      <c r="D223" s="78">
        <v>1</v>
      </c>
      <c r="E223" s="222"/>
      <c r="F223" s="143">
        <f>E223*D223</f>
        <v>0</v>
      </c>
    </row>
    <row r="224" spans="1:6" x14ac:dyDescent="0.25">
      <c r="A224" s="147"/>
      <c r="B224" s="93"/>
      <c r="C224" s="159"/>
      <c r="D224" s="78"/>
      <c r="E224" s="222"/>
      <c r="F224" s="143"/>
    </row>
    <row r="225" spans="1:6" x14ac:dyDescent="0.25">
      <c r="A225" s="147">
        <v>2</v>
      </c>
      <c r="B225" s="93" t="s">
        <v>270</v>
      </c>
      <c r="C225" s="159"/>
      <c r="D225" s="78"/>
      <c r="E225" s="222"/>
      <c r="F225" s="143"/>
    </row>
    <row r="226" spans="1:6" x14ac:dyDescent="0.25">
      <c r="A226" s="147"/>
      <c r="B226" s="93" t="s">
        <v>271</v>
      </c>
      <c r="C226" s="159"/>
      <c r="D226" s="78"/>
      <c r="E226" s="222"/>
      <c r="F226" s="143"/>
    </row>
    <row r="227" spans="1:6" x14ac:dyDescent="0.25">
      <c r="A227" s="147"/>
      <c r="B227" s="93" t="s">
        <v>272</v>
      </c>
      <c r="C227" s="159" t="s">
        <v>9</v>
      </c>
      <c r="D227" s="78">
        <v>2</v>
      </c>
      <c r="E227" s="222"/>
      <c r="F227" s="143">
        <f>E227*D227</f>
        <v>0</v>
      </c>
    </row>
    <row r="228" spans="1:6" x14ac:dyDescent="0.25">
      <c r="A228" s="147"/>
      <c r="B228" s="93"/>
      <c r="C228" s="159"/>
      <c r="D228" s="78"/>
      <c r="E228" s="222"/>
      <c r="F228" s="143"/>
    </row>
    <row r="229" spans="1:6" x14ac:dyDescent="0.25">
      <c r="A229" s="147">
        <v>3</v>
      </c>
      <c r="B229" s="93" t="s">
        <v>273</v>
      </c>
      <c r="C229" s="159"/>
      <c r="D229" s="78"/>
      <c r="E229" s="222"/>
      <c r="F229" s="143"/>
    </row>
    <row r="230" spans="1:6" ht="42.75" x14ac:dyDescent="0.25">
      <c r="A230" s="147"/>
      <c r="B230" s="93" t="s">
        <v>274</v>
      </c>
      <c r="C230" s="159"/>
      <c r="D230" s="78"/>
      <c r="E230" s="222"/>
      <c r="F230" s="143"/>
    </row>
    <row r="231" spans="1:6" x14ac:dyDescent="0.25">
      <c r="A231" s="147"/>
      <c r="B231" s="93"/>
      <c r="C231" s="159" t="s">
        <v>9</v>
      </c>
      <c r="D231" s="78">
        <v>2</v>
      </c>
      <c r="E231" s="222"/>
      <c r="F231" s="143">
        <f>E231*D231</f>
        <v>0</v>
      </c>
    </row>
    <row r="232" spans="1:6" x14ac:dyDescent="0.25">
      <c r="A232" s="147"/>
      <c r="B232" s="93"/>
      <c r="C232" s="159"/>
      <c r="D232" s="78"/>
      <c r="E232" s="222"/>
      <c r="F232" s="143"/>
    </row>
    <row r="233" spans="1:6" x14ac:dyDescent="0.25">
      <c r="A233" s="147">
        <v>4</v>
      </c>
      <c r="B233" s="93" t="s">
        <v>275</v>
      </c>
      <c r="C233" s="159"/>
      <c r="D233" s="78"/>
      <c r="E233" s="222"/>
      <c r="F233" s="143"/>
    </row>
    <row r="234" spans="1:6" ht="28.5" x14ac:dyDescent="0.25">
      <c r="A234" s="147"/>
      <c r="B234" s="93" t="s">
        <v>276</v>
      </c>
      <c r="C234" s="159"/>
      <c r="D234" s="78"/>
      <c r="E234" s="222"/>
      <c r="F234" s="143"/>
    </row>
    <row r="235" spans="1:6" x14ac:dyDescent="0.25">
      <c r="A235" s="147"/>
      <c r="B235" s="93"/>
      <c r="C235" s="159" t="s">
        <v>12</v>
      </c>
      <c r="D235" s="78">
        <v>3</v>
      </c>
      <c r="E235" s="222"/>
      <c r="F235" s="143">
        <f>E235*D235</f>
        <v>0</v>
      </c>
    </row>
    <row r="236" spans="1:6" x14ac:dyDescent="0.25">
      <c r="A236" s="147"/>
      <c r="B236" s="93"/>
      <c r="C236" s="159"/>
      <c r="D236" s="78"/>
      <c r="E236" s="222"/>
      <c r="F236" s="143"/>
    </row>
    <row r="237" spans="1:6" x14ac:dyDescent="0.25">
      <c r="A237" s="147">
        <v>5</v>
      </c>
      <c r="B237" s="93" t="s">
        <v>277</v>
      </c>
      <c r="C237" s="159"/>
      <c r="D237" s="78"/>
      <c r="E237" s="222"/>
      <c r="F237" s="143"/>
    </row>
    <row r="238" spans="1:6" ht="28.5" x14ac:dyDescent="0.25">
      <c r="A238" s="147"/>
      <c r="B238" s="93" t="s">
        <v>278</v>
      </c>
      <c r="C238" s="159"/>
      <c r="D238" s="78"/>
      <c r="E238" s="222"/>
      <c r="F238" s="143"/>
    </row>
    <row r="239" spans="1:6" x14ac:dyDescent="0.25">
      <c r="A239" s="147"/>
      <c r="B239" s="93"/>
      <c r="C239" s="159" t="s">
        <v>9</v>
      </c>
      <c r="D239" s="78">
        <v>1</v>
      </c>
      <c r="E239" s="222"/>
      <c r="F239" s="143">
        <f>E239*D239</f>
        <v>0</v>
      </c>
    </row>
    <row r="240" spans="1:6" x14ac:dyDescent="0.25">
      <c r="A240" s="147"/>
      <c r="B240" s="93"/>
      <c r="C240" s="159"/>
      <c r="D240" s="78"/>
      <c r="E240" s="222"/>
      <c r="F240" s="143"/>
    </row>
    <row r="241" spans="1:6" x14ac:dyDescent="0.25">
      <c r="A241" s="147">
        <v>6</v>
      </c>
      <c r="B241" s="93" t="s">
        <v>279</v>
      </c>
      <c r="C241" s="159"/>
      <c r="D241" s="78"/>
      <c r="E241" s="222"/>
      <c r="F241" s="143"/>
    </row>
    <row r="242" spans="1:6" x14ac:dyDescent="0.25">
      <c r="A242" s="147"/>
      <c r="B242" s="93" t="s">
        <v>280</v>
      </c>
      <c r="C242" s="159"/>
      <c r="D242" s="78"/>
      <c r="E242" s="222"/>
      <c r="F242" s="143"/>
    </row>
    <row r="243" spans="1:6" x14ac:dyDescent="0.25">
      <c r="A243" s="147"/>
      <c r="B243" s="93"/>
      <c r="C243" s="159">
        <v>0.1</v>
      </c>
      <c r="D243" s="78"/>
      <c r="E243" s="222"/>
      <c r="F243" s="143">
        <f>SUM(F221:F242)*C243</f>
        <v>0</v>
      </c>
    </row>
    <row r="244" spans="1:6" x14ac:dyDescent="0.25">
      <c r="A244" s="147"/>
      <c r="B244" s="93"/>
      <c r="C244" s="159"/>
      <c r="D244" s="78"/>
      <c r="E244" s="222"/>
      <c r="F244" s="143"/>
    </row>
    <row r="245" spans="1:6" x14ac:dyDescent="0.25">
      <c r="A245" s="147">
        <v>7</v>
      </c>
      <c r="B245" s="93" t="s">
        <v>281</v>
      </c>
      <c r="C245" s="159"/>
      <c r="D245" s="78"/>
      <c r="E245" s="222"/>
      <c r="F245" s="143"/>
    </row>
    <row r="246" spans="1:6" x14ac:dyDescent="0.25">
      <c r="A246" s="147"/>
      <c r="B246" s="93" t="s">
        <v>282</v>
      </c>
      <c r="C246" s="159"/>
      <c r="D246" s="78"/>
      <c r="E246" s="222"/>
      <c r="F246" s="143"/>
    </row>
    <row r="247" spans="1:6" x14ac:dyDescent="0.25">
      <c r="A247" s="147"/>
      <c r="B247" s="93"/>
      <c r="C247" s="159">
        <v>0.1</v>
      </c>
      <c r="D247" s="78"/>
      <c r="E247" s="222"/>
      <c r="F247" s="143">
        <f>SUM(F223:F242)*C247</f>
        <v>0</v>
      </c>
    </row>
    <row r="248" spans="1:6" x14ac:dyDescent="0.25">
      <c r="A248" s="147"/>
      <c r="B248" s="93"/>
      <c r="C248" s="159"/>
      <c r="D248" s="78"/>
      <c r="E248" s="222"/>
      <c r="F248" s="143"/>
    </row>
    <row r="249" spans="1:6" x14ac:dyDescent="0.25">
      <c r="A249" s="147">
        <v>8</v>
      </c>
      <c r="B249" s="93" t="s">
        <v>283</v>
      </c>
      <c r="C249" s="159"/>
      <c r="D249" s="78"/>
      <c r="E249" s="222"/>
      <c r="F249" s="143"/>
    </row>
    <row r="250" spans="1:6" ht="28.5" x14ac:dyDescent="0.25">
      <c r="A250" s="147"/>
      <c r="B250" s="93" t="s">
        <v>239</v>
      </c>
      <c r="C250" s="159"/>
      <c r="D250" s="78"/>
      <c r="E250" s="222"/>
      <c r="F250" s="143"/>
    </row>
    <row r="251" spans="1:6" x14ac:dyDescent="0.25">
      <c r="A251" s="147"/>
      <c r="B251" s="93"/>
      <c r="C251" s="159">
        <v>0.1</v>
      </c>
      <c r="D251" s="78"/>
      <c r="E251" s="222"/>
      <c r="F251" s="143">
        <f>SUM(F223:F239)*C251</f>
        <v>0</v>
      </c>
    </row>
    <row r="252" spans="1:6" ht="15" thickBot="1" x14ac:dyDescent="0.3">
      <c r="A252" s="147"/>
      <c r="B252" s="93"/>
      <c r="C252" s="159"/>
      <c r="D252" s="78"/>
      <c r="E252" s="222"/>
      <c r="F252" s="143"/>
    </row>
    <row r="253" spans="1:6" ht="15" thickBot="1" x14ac:dyDescent="0.3">
      <c r="A253" s="123"/>
      <c r="B253" s="122" t="s">
        <v>284</v>
      </c>
      <c r="C253" s="121"/>
      <c r="D253" s="120"/>
      <c r="E253" s="215"/>
      <c r="F253" s="118">
        <f>SUM(F220:F252)</f>
        <v>0</v>
      </c>
    </row>
    <row r="254" spans="1:6" ht="15" thickBot="1" x14ac:dyDescent="0.3">
      <c r="E254" s="216"/>
    </row>
    <row r="255" spans="1:6" ht="15" thickBot="1" x14ac:dyDescent="0.3">
      <c r="A255" s="123" t="s">
        <v>46</v>
      </c>
      <c r="B255" s="122" t="s">
        <v>393</v>
      </c>
      <c r="C255" s="121"/>
      <c r="D255" s="120"/>
      <c r="E255" s="215"/>
      <c r="F255" s="118"/>
    </row>
    <row r="256" spans="1:6" x14ac:dyDescent="0.25">
      <c r="A256" s="147"/>
      <c r="B256" s="142" t="s">
        <v>388</v>
      </c>
      <c r="C256" s="77"/>
      <c r="D256" s="78"/>
      <c r="E256" s="222"/>
      <c r="F256" s="143"/>
    </row>
    <row r="257" spans="1:6" x14ac:dyDescent="0.25">
      <c r="A257" s="147"/>
      <c r="B257" s="93"/>
      <c r="C257" s="159"/>
      <c r="D257" s="78"/>
      <c r="E257" s="222"/>
      <c r="F257" s="143"/>
    </row>
    <row r="258" spans="1:6" x14ac:dyDescent="0.25">
      <c r="A258" s="147">
        <v>1</v>
      </c>
      <c r="B258" s="93" t="s">
        <v>267</v>
      </c>
      <c r="C258" s="159"/>
      <c r="D258" s="78"/>
      <c r="E258" s="222"/>
      <c r="F258" s="143"/>
    </row>
    <row r="259" spans="1:6" x14ac:dyDescent="0.25">
      <c r="A259" s="147"/>
      <c r="B259" s="93" t="s">
        <v>268</v>
      </c>
      <c r="C259" s="159"/>
      <c r="D259" s="78"/>
      <c r="E259" s="222"/>
      <c r="F259" s="143"/>
    </row>
    <row r="260" spans="1:6" x14ac:dyDescent="0.25">
      <c r="A260" s="147"/>
      <c r="B260" s="93" t="s">
        <v>269</v>
      </c>
      <c r="C260" s="159" t="s">
        <v>12</v>
      </c>
      <c r="D260" s="78">
        <v>1</v>
      </c>
      <c r="E260" s="222"/>
      <c r="F260" s="143">
        <f>E260*D260</f>
        <v>0</v>
      </c>
    </row>
    <row r="261" spans="1:6" x14ac:dyDescent="0.25">
      <c r="A261" s="147"/>
      <c r="B261" s="93"/>
      <c r="C261" s="159"/>
      <c r="D261" s="78"/>
      <c r="E261" s="222"/>
      <c r="F261" s="143"/>
    </row>
    <row r="262" spans="1:6" x14ac:dyDescent="0.25">
      <c r="A262" s="147">
        <v>2</v>
      </c>
      <c r="B262" s="93" t="s">
        <v>270</v>
      </c>
      <c r="C262" s="159"/>
      <c r="D262" s="78"/>
      <c r="E262" s="222"/>
      <c r="F262" s="143"/>
    </row>
    <row r="263" spans="1:6" x14ac:dyDescent="0.25">
      <c r="A263" s="147"/>
      <c r="B263" s="93" t="s">
        <v>271</v>
      </c>
      <c r="C263" s="159"/>
      <c r="D263" s="78"/>
      <c r="E263" s="222"/>
      <c r="F263" s="143"/>
    </row>
    <row r="264" spans="1:6" x14ac:dyDescent="0.25">
      <c r="A264" s="147"/>
      <c r="B264" s="93" t="s">
        <v>272</v>
      </c>
      <c r="C264" s="159" t="s">
        <v>9</v>
      </c>
      <c r="D264" s="78">
        <v>2</v>
      </c>
      <c r="E264" s="222"/>
      <c r="F264" s="143">
        <f>E264*D264</f>
        <v>0</v>
      </c>
    </row>
    <row r="265" spans="1:6" x14ac:dyDescent="0.25">
      <c r="A265" s="147"/>
      <c r="B265" s="93"/>
      <c r="C265" s="159"/>
      <c r="D265" s="78"/>
      <c r="E265" s="222"/>
      <c r="F265" s="143"/>
    </row>
    <row r="266" spans="1:6" x14ac:dyDescent="0.25">
      <c r="A266" s="147">
        <v>3</v>
      </c>
      <c r="B266" s="93" t="s">
        <v>273</v>
      </c>
      <c r="C266" s="159"/>
      <c r="D266" s="78"/>
      <c r="E266" s="222"/>
      <c r="F266" s="143"/>
    </row>
    <row r="267" spans="1:6" ht="42.75" x14ac:dyDescent="0.25">
      <c r="A267" s="147"/>
      <c r="B267" s="93" t="s">
        <v>274</v>
      </c>
      <c r="C267" s="159"/>
      <c r="D267" s="78"/>
      <c r="E267" s="222"/>
      <c r="F267" s="143"/>
    </row>
    <row r="268" spans="1:6" x14ac:dyDescent="0.25">
      <c r="A268" s="147"/>
      <c r="B268" s="93"/>
      <c r="C268" s="159" t="s">
        <v>9</v>
      </c>
      <c r="D268" s="78">
        <v>2</v>
      </c>
      <c r="E268" s="222"/>
      <c r="F268" s="143">
        <f>E268*D268</f>
        <v>0</v>
      </c>
    </row>
    <row r="269" spans="1:6" x14ac:dyDescent="0.25">
      <c r="A269" s="147"/>
      <c r="B269" s="93"/>
      <c r="C269" s="159"/>
      <c r="D269" s="78"/>
      <c r="E269" s="222"/>
      <c r="F269" s="143"/>
    </row>
    <row r="270" spans="1:6" x14ac:dyDescent="0.25">
      <c r="A270" s="147">
        <v>4</v>
      </c>
      <c r="B270" s="93" t="s">
        <v>275</v>
      </c>
      <c r="C270" s="159"/>
      <c r="D270" s="78"/>
      <c r="E270" s="222"/>
      <c r="F270" s="143"/>
    </row>
    <row r="271" spans="1:6" ht="28.5" x14ac:dyDescent="0.25">
      <c r="A271" s="147"/>
      <c r="B271" s="93" t="s">
        <v>276</v>
      </c>
      <c r="C271" s="159"/>
      <c r="D271" s="78"/>
      <c r="E271" s="222"/>
      <c r="F271" s="143"/>
    </row>
    <row r="272" spans="1:6" x14ac:dyDescent="0.25">
      <c r="A272" s="147"/>
      <c r="B272" s="93"/>
      <c r="C272" s="159" t="s">
        <v>12</v>
      </c>
      <c r="D272" s="78">
        <v>3</v>
      </c>
      <c r="E272" s="222"/>
      <c r="F272" s="143">
        <f>E272*D272</f>
        <v>0</v>
      </c>
    </row>
    <row r="273" spans="1:6" x14ac:dyDescent="0.25">
      <c r="A273" s="147"/>
      <c r="B273" s="93"/>
      <c r="C273" s="159"/>
      <c r="D273" s="78"/>
      <c r="E273" s="222"/>
      <c r="F273" s="143"/>
    </row>
    <row r="274" spans="1:6" x14ac:dyDescent="0.25">
      <c r="A274" s="147">
        <v>5</v>
      </c>
      <c r="B274" s="93" t="s">
        <v>277</v>
      </c>
      <c r="C274" s="159"/>
      <c r="D274" s="78"/>
      <c r="E274" s="222"/>
      <c r="F274" s="143"/>
    </row>
    <row r="275" spans="1:6" ht="28.5" x14ac:dyDescent="0.25">
      <c r="A275" s="147"/>
      <c r="B275" s="93" t="s">
        <v>278</v>
      </c>
      <c r="C275" s="159"/>
      <c r="D275" s="78"/>
      <c r="E275" s="222"/>
      <c r="F275" s="143"/>
    </row>
    <row r="276" spans="1:6" x14ac:dyDescent="0.25">
      <c r="A276" s="147"/>
      <c r="B276" s="93"/>
      <c r="C276" s="159" t="s">
        <v>9</v>
      </c>
      <c r="D276" s="78">
        <v>1</v>
      </c>
      <c r="E276" s="222"/>
      <c r="F276" s="143">
        <f>E276*D276</f>
        <v>0</v>
      </c>
    </row>
    <row r="277" spans="1:6" x14ac:dyDescent="0.25">
      <c r="A277" s="147"/>
      <c r="B277" s="93"/>
      <c r="C277" s="159"/>
      <c r="D277" s="78"/>
      <c r="E277" s="222"/>
      <c r="F277" s="143"/>
    </row>
    <row r="278" spans="1:6" x14ac:dyDescent="0.25">
      <c r="A278" s="147">
        <v>6</v>
      </c>
      <c r="B278" s="93" t="s">
        <v>279</v>
      </c>
      <c r="C278" s="159"/>
      <c r="D278" s="78"/>
      <c r="E278" s="222"/>
      <c r="F278" s="143"/>
    </row>
    <row r="279" spans="1:6" x14ac:dyDescent="0.25">
      <c r="A279" s="147"/>
      <c r="B279" s="93" t="s">
        <v>280</v>
      </c>
      <c r="C279" s="159"/>
      <c r="D279" s="78"/>
      <c r="E279" s="222"/>
      <c r="F279" s="143"/>
    </row>
    <row r="280" spans="1:6" x14ac:dyDescent="0.25">
      <c r="A280" s="147"/>
      <c r="B280" s="93"/>
      <c r="C280" s="159">
        <v>0.1</v>
      </c>
      <c r="D280" s="78"/>
      <c r="E280" s="222"/>
      <c r="F280" s="143">
        <f>SUM(F257:F279)*C280</f>
        <v>0</v>
      </c>
    </row>
    <row r="281" spans="1:6" x14ac:dyDescent="0.25">
      <c r="A281" s="147"/>
      <c r="B281" s="93"/>
      <c r="C281" s="159"/>
      <c r="D281" s="78"/>
      <c r="E281" s="222"/>
      <c r="F281" s="143"/>
    </row>
    <row r="282" spans="1:6" x14ac:dyDescent="0.25">
      <c r="A282" s="147">
        <v>7</v>
      </c>
      <c r="B282" s="93" t="s">
        <v>281</v>
      </c>
      <c r="C282" s="159"/>
      <c r="D282" s="78"/>
      <c r="E282" s="222"/>
      <c r="F282" s="143"/>
    </row>
    <row r="283" spans="1:6" x14ac:dyDescent="0.25">
      <c r="A283" s="147"/>
      <c r="B283" s="93" t="s">
        <v>282</v>
      </c>
      <c r="C283" s="159"/>
      <c r="D283" s="78"/>
      <c r="E283" s="222"/>
      <c r="F283" s="143"/>
    </row>
    <row r="284" spans="1:6" x14ac:dyDescent="0.25">
      <c r="A284" s="147"/>
      <c r="B284" s="93"/>
      <c r="C284" s="159">
        <v>0.1</v>
      </c>
      <c r="D284" s="78"/>
      <c r="E284" s="222"/>
      <c r="F284" s="143">
        <f>SUM(F259:F278)*C284</f>
        <v>0</v>
      </c>
    </row>
    <row r="285" spans="1:6" x14ac:dyDescent="0.25">
      <c r="A285" s="147"/>
      <c r="B285" s="93"/>
      <c r="C285" s="159"/>
      <c r="D285" s="78"/>
      <c r="E285" s="222"/>
      <c r="F285" s="143"/>
    </row>
    <row r="286" spans="1:6" x14ac:dyDescent="0.25">
      <c r="A286" s="147">
        <v>8</v>
      </c>
      <c r="B286" s="93" t="s">
        <v>283</v>
      </c>
      <c r="C286" s="159"/>
      <c r="D286" s="78"/>
      <c r="E286" s="222"/>
      <c r="F286" s="143"/>
    </row>
    <row r="287" spans="1:6" ht="28.5" x14ac:dyDescent="0.25">
      <c r="A287" s="147"/>
      <c r="B287" s="93" t="s">
        <v>239</v>
      </c>
      <c r="C287" s="159"/>
      <c r="D287" s="78"/>
      <c r="E287" s="222"/>
      <c r="F287" s="143"/>
    </row>
    <row r="288" spans="1:6" x14ac:dyDescent="0.25">
      <c r="A288" s="147"/>
      <c r="B288" s="93"/>
      <c r="C288" s="159">
        <v>0.1</v>
      </c>
      <c r="D288" s="78"/>
      <c r="E288" s="222"/>
      <c r="F288" s="143">
        <f>SUM(F260:F276)*C288</f>
        <v>0</v>
      </c>
    </row>
    <row r="289" spans="1:6" ht="15" thickBot="1" x14ac:dyDescent="0.3">
      <c r="A289" s="147"/>
      <c r="B289" s="93"/>
      <c r="C289" s="159"/>
      <c r="D289" s="78"/>
      <c r="E289" s="222"/>
      <c r="F289" s="143"/>
    </row>
    <row r="290" spans="1:6" ht="15" thickBot="1" x14ac:dyDescent="0.3">
      <c r="A290" s="123"/>
      <c r="B290" s="122" t="s">
        <v>284</v>
      </c>
      <c r="C290" s="121"/>
      <c r="D290" s="120"/>
      <c r="E290" s="215"/>
      <c r="F290" s="118">
        <f>SUM(F257:F289)</f>
        <v>0</v>
      </c>
    </row>
    <row r="291" spans="1:6" s="130" customFormat="1" ht="15" thickBot="1" x14ac:dyDescent="0.3">
      <c r="A291" s="123"/>
      <c r="B291" s="122"/>
      <c r="C291" s="121"/>
      <c r="D291" s="120"/>
      <c r="E291" s="215"/>
      <c r="F291" s="118"/>
    </row>
    <row r="292" spans="1:6" ht="15" thickBot="1" x14ac:dyDescent="0.3">
      <c r="A292" s="123" t="s">
        <v>47</v>
      </c>
      <c r="B292" s="122" t="s">
        <v>390</v>
      </c>
      <c r="C292" s="121"/>
      <c r="D292" s="120"/>
      <c r="E292" s="215"/>
      <c r="F292" s="118"/>
    </row>
    <row r="293" spans="1:6" x14ac:dyDescent="0.25">
      <c r="A293" s="147"/>
      <c r="B293" s="142" t="s">
        <v>389</v>
      </c>
      <c r="C293" s="77"/>
      <c r="D293" s="78"/>
      <c r="E293" s="222"/>
      <c r="F293" s="143"/>
    </row>
    <row r="294" spans="1:6" x14ac:dyDescent="0.25">
      <c r="A294" s="147"/>
      <c r="B294" s="93"/>
      <c r="C294" s="159"/>
      <c r="D294" s="78"/>
      <c r="E294" s="222"/>
      <c r="F294" s="143"/>
    </row>
    <row r="295" spans="1:6" x14ac:dyDescent="0.25">
      <c r="A295" s="147">
        <v>1</v>
      </c>
      <c r="B295" s="93" t="s">
        <v>267</v>
      </c>
      <c r="C295" s="159"/>
      <c r="D295" s="78"/>
      <c r="E295" s="222"/>
      <c r="F295" s="143"/>
    </row>
    <row r="296" spans="1:6" x14ac:dyDescent="0.25">
      <c r="A296" s="147"/>
      <c r="B296" s="93" t="s">
        <v>268</v>
      </c>
      <c r="C296" s="159"/>
      <c r="D296" s="78"/>
      <c r="E296" s="222"/>
      <c r="F296" s="143"/>
    </row>
    <row r="297" spans="1:6" x14ac:dyDescent="0.25">
      <c r="A297" s="147"/>
      <c r="B297" s="93" t="s">
        <v>285</v>
      </c>
      <c r="C297" s="159" t="s">
        <v>12</v>
      </c>
      <c r="D297" s="78">
        <v>25</v>
      </c>
      <c r="E297" s="222"/>
      <c r="F297" s="143">
        <f>E297*D297</f>
        <v>0</v>
      </c>
    </row>
    <row r="298" spans="1:6" x14ac:dyDescent="0.25">
      <c r="A298" s="147"/>
      <c r="B298" s="93"/>
      <c r="C298" s="159"/>
      <c r="D298" s="78"/>
      <c r="E298" s="222"/>
      <c r="F298" s="143"/>
    </row>
    <row r="299" spans="1:6" x14ac:dyDescent="0.25">
      <c r="A299" s="147">
        <v>2</v>
      </c>
      <c r="B299" s="93" t="s">
        <v>286</v>
      </c>
      <c r="C299" s="159"/>
      <c r="D299" s="78"/>
      <c r="E299" s="222"/>
      <c r="F299" s="143"/>
    </row>
    <row r="300" spans="1:6" x14ac:dyDescent="0.25">
      <c r="A300" s="147"/>
      <c r="B300" s="93" t="s">
        <v>287</v>
      </c>
      <c r="C300" s="159"/>
      <c r="D300" s="78"/>
      <c r="E300" s="222"/>
      <c r="F300" s="143"/>
    </row>
    <row r="301" spans="1:6" x14ac:dyDescent="0.25">
      <c r="A301" s="147"/>
      <c r="B301" s="93" t="s">
        <v>288</v>
      </c>
      <c r="C301" s="159" t="s">
        <v>9</v>
      </c>
      <c r="D301" s="78">
        <v>1</v>
      </c>
      <c r="E301" s="222"/>
      <c r="F301" s="143">
        <f>E301*D301</f>
        <v>0</v>
      </c>
    </row>
    <row r="302" spans="1:6" x14ac:dyDescent="0.25">
      <c r="A302" s="147"/>
      <c r="B302" s="93"/>
      <c r="C302" s="159"/>
      <c r="D302" s="78"/>
      <c r="E302" s="222"/>
      <c r="F302" s="143"/>
    </row>
    <row r="303" spans="1:6" x14ac:dyDescent="0.25">
      <c r="A303" s="147">
        <v>3</v>
      </c>
      <c r="B303" s="93" t="s">
        <v>289</v>
      </c>
      <c r="C303" s="159"/>
      <c r="D303" s="78"/>
      <c r="E303" s="222"/>
      <c r="F303" s="143"/>
    </row>
    <row r="304" spans="1:6" x14ac:dyDescent="0.25">
      <c r="A304" s="147"/>
      <c r="B304" s="93" t="s">
        <v>290</v>
      </c>
      <c r="C304" s="159"/>
      <c r="D304" s="78"/>
      <c r="E304" s="222"/>
      <c r="F304" s="143"/>
    </row>
    <row r="305" spans="1:6" x14ac:dyDescent="0.25">
      <c r="A305" s="147"/>
      <c r="B305" s="93" t="s">
        <v>291</v>
      </c>
      <c r="C305" s="159" t="s">
        <v>9</v>
      </c>
      <c r="D305" s="78">
        <v>1</v>
      </c>
      <c r="E305" s="222"/>
      <c r="F305" s="143">
        <f>E305*D305</f>
        <v>0</v>
      </c>
    </row>
    <row r="306" spans="1:6" x14ac:dyDescent="0.25">
      <c r="A306" s="147"/>
      <c r="B306" s="93"/>
      <c r="C306" s="159"/>
      <c r="D306" s="78"/>
      <c r="E306" s="222"/>
      <c r="F306" s="143"/>
    </row>
    <row r="307" spans="1:6" x14ac:dyDescent="0.25">
      <c r="A307" s="147">
        <v>4</v>
      </c>
      <c r="B307" s="93" t="s">
        <v>270</v>
      </c>
      <c r="C307" s="159"/>
      <c r="D307" s="78"/>
      <c r="E307" s="222"/>
      <c r="F307" s="143"/>
    </row>
    <row r="308" spans="1:6" x14ac:dyDescent="0.25">
      <c r="A308" s="147"/>
      <c r="B308" s="93" t="s">
        <v>271</v>
      </c>
      <c r="C308" s="159"/>
      <c r="D308" s="78"/>
      <c r="E308" s="222"/>
      <c r="F308" s="143"/>
    </row>
    <row r="309" spans="1:6" x14ac:dyDescent="0.25">
      <c r="A309" s="147"/>
      <c r="B309" s="93" t="s">
        <v>292</v>
      </c>
      <c r="C309" s="159" t="s">
        <v>9</v>
      </c>
      <c r="D309" s="78">
        <v>10</v>
      </c>
      <c r="E309" s="222"/>
      <c r="F309" s="143">
        <f t="shared" ref="F309:F310" si="3">E309*D309</f>
        <v>0</v>
      </c>
    </row>
    <row r="310" spans="1:6" x14ac:dyDescent="0.25">
      <c r="A310" s="147"/>
      <c r="B310" s="93" t="s">
        <v>272</v>
      </c>
      <c r="C310" s="159" t="s">
        <v>9</v>
      </c>
      <c r="D310" s="78">
        <v>2</v>
      </c>
      <c r="E310" s="222"/>
      <c r="F310" s="143">
        <f t="shared" si="3"/>
        <v>0</v>
      </c>
    </row>
    <row r="311" spans="1:6" x14ac:dyDescent="0.25">
      <c r="A311" s="147"/>
      <c r="B311" s="93"/>
      <c r="C311" s="159"/>
      <c r="D311" s="78"/>
      <c r="E311" s="222"/>
      <c r="F311" s="143"/>
    </row>
    <row r="312" spans="1:6" x14ac:dyDescent="0.25">
      <c r="A312" s="147">
        <v>5</v>
      </c>
      <c r="B312" s="93" t="s">
        <v>323</v>
      </c>
      <c r="C312" s="159"/>
      <c r="D312" s="78"/>
      <c r="E312" s="222"/>
      <c r="F312" s="143"/>
    </row>
    <row r="313" spans="1:6" x14ac:dyDescent="0.25">
      <c r="A313" s="147"/>
      <c r="B313" s="93" t="s">
        <v>324</v>
      </c>
      <c r="C313" s="159"/>
      <c r="D313" s="78"/>
      <c r="E313" s="222"/>
      <c r="F313" s="143"/>
    </row>
    <row r="314" spans="1:6" x14ac:dyDescent="0.25">
      <c r="A314" s="147"/>
      <c r="B314" s="93" t="s">
        <v>293</v>
      </c>
      <c r="C314" s="159" t="s">
        <v>9</v>
      </c>
      <c r="D314" s="78">
        <v>1</v>
      </c>
      <c r="E314" s="222"/>
      <c r="F314" s="143">
        <f>E314*D314</f>
        <v>0</v>
      </c>
    </row>
    <row r="315" spans="1:6" x14ac:dyDescent="0.25">
      <c r="A315" s="147"/>
      <c r="B315" s="93"/>
      <c r="C315" s="159"/>
      <c r="D315" s="78"/>
      <c r="E315" s="222"/>
      <c r="F315" s="143"/>
    </row>
    <row r="316" spans="1:6" x14ac:dyDescent="0.25">
      <c r="A316" s="147">
        <v>6</v>
      </c>
      <c r="B316" s="93" t="s">
        <v>394</v>
      </c>
      <c r="C316" s="159"/>
      <c r="D316" s="78"/>
      <c r="E316" s="222"/>
      <c r="F316" s="143"/>
    </row>
    <row r="317" spans="1:6" x14ac:dyDescent="0.25">
      <c r="A317" s="147"/>
      <c r="B317" s="93" t="s">
        <v>395</v>
      </c>
      <c r="C317" s="159"/>
      <c r="D317" s="78"/>
      <c r="E317" s="222"/>
      <c r="F317" s="143"/>
    </row>
    <row r="318" spans="1:6" x14ac:dyDescent="0.25">
      <c r="A318" s="147"/>
      <c r="B318" s="93" t="s">
        <v>293</v>
      </c>
      <c r="C318" s="159" t="s">
        <v>9</v>
      </c>
      <c r="D318" s="78">
        <v>2</v>
      </c>
      <c r="E318" s="222"/>
      <c r="F318" s="143">
        <f>E318*D318</f>
        <v>0</v>
      </c>
    </row>
    <row r="319" spans="1:6" x14ac:dyDescent="0.25">
      <c r="A319" s="147"/>
      <c r="B319" s="93"/>
      <c r="C319" s="159"/>
      <c r="D319" s="78"/>
      <c r="E319" s="222"/>
      <c r="F319" s="143"/>
    </row>
    <row r="320" spans="1:6" x14ac:dyDescent="0.25">
      <c r="A320" s="147">
        <v>7</v>
      </c>
      <c r="B320" s="93" t="s">
        <v>294</v>
      </c>
      <c r="C320" s="159"/>
      <c r="D320" s="78"/>
      <c r="E320" s="222"/>
      <c r="F320" s="143"/>
    </row>
    <row r="321" spans="1:6" ht="28.5" x14ac:dyDescent="0.25">
      <c r="A321" s="147"/>
      <c r="B321" s="93" t="s">
        <v>295</v>
      </c>
      <c r="C321" s="159"/>
      <c r="D321" s="78"/>
      <c r="E321" s="222"/>
      <c r="F321" s="143"/>
    </row>
    <row r="322" spans="1:6" x14ac:dyDescent="0.25">
      <c r="A322" s="147"/>
      <c r="B322" s="93" t="s">
        <v>293</v>
      </c>
      <c r="C322" s="159" t="s">
        <v>9</v>
      </c>
      <c r="D322" s="78">
        <v>1</v>
      </c>
      <c r="E322" s="222"/>
      <c r="F322" s="143">
        <f>E322*D322</f>
        <v>0</v>
      </c>
    </row>
    <row r="323" spans="1:6" x14ac:dyDescent="0.25">
      <c r="A323" s="147"/>
      <c r="B323" s="93"/>
      <c r="C323" s="159"/>
      <c r="D323" s="78"/>
      <c r="E323" s="222"/>
      <c r="F323" s="143"/>
    </row>
    <row r="324" spans="1:6" x14ac:dyDescent="0.25">
      <c r="A324" s="147">
        <v>8</v>
      </c>
      <c r="B324" s="93" t="s">
        <v>296</v>
      </c>
      <c r="C324" s="159"/>
      <c r="D324" s="78"/>
      <c r="E324" s="222"/>
      <c r="F324" s="143"/>
    </row>
    <row r="325" spans="1:6" ht="28.5" x14ac:dyDescent="0.25">
      <c r="A325" s="147"/>
      <c r="B325" s="93" t="s">
        <v>297</v>
      </c>
      <c r="C325" s="159"/>
      <c r="D325" s="78"/>
      <c r="E325" s="222"/>
      <c r="F325" s="143"/>
    </row>
    <row r="326" spans="1:6" x14ac:dyDescent="0.25">
      <c r="A326" s="147"/>
      <c r="B326" s="93" t="s">
        <v>298</v>
      </c>
      <c r="C326" s="159" t="s">
        <v>9</v>
      </c>
      <c r="D326" s="78">
        <v>1</v>
      </c>
      <c r="E326" s="222"/>
      <c r="F326" s="143">
        <f>E326*D326</f>
        <v>0</v>
      </c>
    </row>
    <row r="327" spans="1:6" x14ac:dyDescent="0.25">
      <c r="A327" s="147"/>
      <c r="B327" s="93"/>
      <c r="C327" s="159"/>
      <c r="D327" s="78"/>
      <c r="E327" s="222"/>
      <c r="F327" s="143"/>
    </row>
    <row r="328" spans="1:6" x14ac:dyDescent="0.25">
      <c r="A328" s="147"/>
      <c r="B328" s="93"/>
      <c r="C328" s="159"/>
      <c r="D328" s="78"/>
      <c r="E328" s="222"/>
      <c r="F328" s="143"/>
    </row>
    <row r="329" spans="1:6" x14ac:dyDescent="0.25">
      <c r="A329" s="147">
        <v>9</v>
      </c>
      <c r="B329" s="93" t="s">
        <v>299</v>
      </c>
      <c r="C329" s="159"/>
      <c r="D329" s="78"/>
      <c r="E329" s="222"/>
      <c r="F329" s="143"/>
    </row>
    <row r="330" spans="1:6" ht="28.5" x14ac:dyDescent="0.25">
      <c r="A330" s="147"/>
      <c r="B330" s="93" t="s">
        <v>300</v>
      </c>
      <c r="C330" s="159"/>
      <c r="D330" s="78"/>
      <c r="E330" s="222"/>
      <c r="F330" s="143"/>
    </row>
    <row r="331" spans="1:6" x14ac:dyDescent="0.25">
      <c r="A331" s="147"/>
      <c r="B331" s="93"/>
      <c r="C331" s="159" t="s">
        <v>9</v>
      </c>
      <c r="D331" s="78">
        <v>1</v>
      </c>
      <c r="E331" s="222"/>
      <c r="F331" s="143">
        <f>E331*D331</f>
        <v>0</v>
      </c>
    </row>
    <row r="332" spans="1:6" x14ac:dyDescent="0.25">
      <c r="A332" s="147"/>
      <c r="B332" s="93"/>
      <c r="C332" s="159"/>
      <c r="D332" s="78"/>
      <c r="E332" s="222"/>
      <c r="F332" s="143"/>
    </row>
    <row r="333" spans="1:6" x14ac:dyDescent="0.25">
      <c r="A333" s="147">
        <v>10</v>
      </c>
      <c r="B333" s="93" t="s">
        <v>301</v>
      </c>
      <c r="C333" s="159"/>
      <c r="D333" s="78"/>
      <c r="E333" s="222"/>
      <c r="F333" s="143"/>
    </row>
    <row r="334" spans="1:6" ht="28.5" x14ac:dyDescent="0.25">
      <c r="A334" s="147"/>
      <c r="B334" s="93" t="s">
        <v>325</v>
      </c>
      <c r="C334" s="159"/>
      <c r="D334" s="78"/>
      <c r="E334" s="222"/>
      <c r="F334" s="143"/>
    </row>
    <row r="335" spans="1:6" x14ac:dyDescent="0.25">
      <c r="A335" s="147"/>
      <c r="B335" s="93" t="s">
        <v>302</v>
      </c>
      <c r="C335" s="159" t="s">
        <v>12</v>
      </c>
      <c r="D335" s="78">
        <v>2</v>
      </c>
      <c r="E335" s="222"/>
      <c r="F335" s="143">
        <f>E335*D335</f>
        <v>0</v>
      </c>
    </row>
    <row r="336" spans="1:6" x14ac:dyDescent="0.25">
      <c r="A336" s="147"/>
      <c r="B336" s="93"/>
      <c r="C336" s="159"/>
      <c r="D336" s="78"/>
      <c r="E336" s="222"/>
      <c r="F336" s="143"/>
    </row>
    <row r="337" spans="1:6" x14ac:dyDescent="0.25">
      <c r="A337" s="147">
        <v>11</v>
      </c>
      <c r="B337" s="93" t="s">
        <v>326</v>
      </c>
      <c r="C337" s="159"/>
      <c r="D337" s="78"/>
      <c r="E337" s="222"/>
      <c r="F337" s="143"/>
    </row>
    <row r="338" spans="1:6" ht="28.5" x14ac:dyDescent="0.25">
      <c r="A338" s="147"/>
      <c r="B338" s="93" t="s">
        <v>327</v>
      </c>
      <c r="C338" s="159"/>
      <c r="D338" s="78"/>
      <c r="E338" s="222"/>
      <c r="F338" s="143"/>
    </row>
    <row r="339" spans="1:6" x14ac:dyDescent="0.25">
      <c r="A339" s="147"/>
      <c r="B339" s="93" t="s">
        <v>196</v>
      </c>
      <c r="C339" s="159" t="s">
        <v>9</v>
      </c>
      <c r="D339" s="78">
        <v>1</v>
      </c>
      <c r="E339" s="222"/>
      <c r="F339" s="143">
        <f>E339*D339</f>
        <v>0</v>
      </c>
    </row>
    <row r="340" spans="1:6" x14ac:dyDescent="0.25">
      <c r="A340" s="147"/>
      <c r="B340" s="93"/>
      <c r="C340" s="159"/>
      <c r="D340" s="78"/>
      <c r="E340" s="222"/>
      <c r="F340" s="143"/>
    </row>
    <row r="341" spans="1:6" x14ac:dyDescent="0.25">
      <c r="A341" s="147">
        <v>12</v>
      </c>
      <c r="B341" s="93" t="s">
        <v>303</v>
      </c>
      <c r="C341" s="159"/>
      <c r="D341" s="78"/>
      <c r="E341" s="222"/>
      <c r="F341" s="143"/>
    </row>
    <row r="342" spans="1:6" ht="28.5" x14ac:dyDescent="0.25">
      <c r="A342" s="147"/>
      <c r="B342" s="93" t="s">
        <v>304</v>
      </c>
      <c r="C342" s="159"/>
      <c r="D342" s="78"/>
      <c r="E342" s="222"/>
      <c r="F342" s="143"/>
    </row>
    <row r="343" spans="1:6" ht="28.5" x14ac:dyDescent="0.25">
      <c r="A343" s="147"/>
      <c r="B343" s="93" t="s">
        <v>305</v>
      </c>
      <c r="C343" s="159"/>
      <c r="D343" s="78"/>
      <c r="E343" s="222"/>
      <c r="F343" s="143"/>
    </row>
    <row r="344" spans="1:6" x14ac:dyDescent="0.25">
      <c r="A344" s="147"/>
      <c r="B344" s="93" t="s">
        <v>306</v>
      </c>
      <c r="C344" s="159" t="s">
        <v>9</v>
      </c>
      <c r="D344" s="78">
        <v>1</v>
      </c>
      <c r="E344" s="222"/>
      <c r="F344" s="143">
        <f>E344*D344</f>
        <v>0</v>
      </c>
    </row>
    <row r="345" spans="1:6" x14ac:dyDescent="0.25">
      <c r="A345" s="147"/>
      <c r="B345" s="93"/>
      <c r="C345" s="159"/>
      <c r="D345" s="78"/>
      <c r="E345" s="222"/>
      <c r="F345" s="143"/>
    </row>
    <row r="346" spans="1:6" x14ac:dyDescent="0.25">
      <c r="A346" s="147">
        <v>13</v>
      </c>
      <c r="B346" s="93" t="s">
        <v>307</v>
      </c>
      <c r="C346" s="159"/>
      <c r="D346" s="78"/>
      <c r="E346" s="222"/>
      <c r="F346" s="143"/>
    </row>
    <row r="347" spans="1:6" ht="42.75" x14ac:dyDescent="0.25">
      <c r="A347" s="147"/>
      <c r="B347" s="93" t="s">
        <v>328</v>
      </c>
      <c r="C347" s="159"/>
      <c r="D347" s="78"/>
      <c r="E347" s="222"/>
      <c r="F347" s="143"/>
    </row>
    <row r="348" spans="1:6" x14ac:dyDescent="0.25">
      <c r="A348" s="147"/>
      <c r="B348" s="93" t="s">
        <v>196</v>
      </c>
      <c r="C348" s="159" t="s">
        <v>9</v>
      </c>
      <c r="D348" s="78">
        <v>1</v>
      </c>
      <c r="E348" s="222"/>
      <c r="F348" s="143">
        <f>E348*D348</f>
        <v>0</v>
      </c>
    </row>
    <row r="349" spans="1:6" x14ac:dyDescent="0.25">
      <c r="A349" s="147"/>
      <c r="B349" s="93"/>
      <c r="C349" s="159"/>
      <c r="D349" s="78"/>
      <c r="E349" s="222"/>
      <c r="F349" s="143"/>
    </row>
    <row r="350" spans="1:6" x14ac:dyDescent="0.25">
      <c r="A350" s="147">
        <v>14</v>
      </c>
      <c r="B350" s="93" t="s">
        <v>308</v>
      </c>
      <c r="C350" s="159"/>
      <c r="D350" s="78"/>
      <c r="E350" s="222"/>
      <c r="F350" s="143"/>
    </row>
    <row r="351" spans="1:6" ht="42.75" x14ac:dyDescent="0.25">
      <c r="A351" s="147"/>
      <c r="B351" s="93" t="s">
        <v>329</v>
      </c>
      <c r="C351" s="159"/>
      <c r="D351" s="78"/>
      <c r="E351" s="222"/>
      <c r="F351" s="143"/>
    </row>
    <row r="352" spans="1:6" x14ac:dyDescent="0.25">
      <c r="A352" s="147"/>
      <c r="B352" s="93" t="s">
        <v>196</v>
      </c>
      <c r="C352" s="159" t="s">
        <v>9</v>
      </c>
      <c r="D352" s="78">
        <v>1</v>
      </c>
      <c r="E352" s="222"/>
      <c r="F352" s="143">
        <f>E352*D352</f>
        <v>0</v>
      </c>
    </row>
    <row r="353" spans="1:6" x14ac:dyDescent="0.25">
      <c r="A353" s="147"/>
      <c r="B353" s="93"/>
      <c r="C353" s="159"/>
      <c r="D353" s="78"/>
      <c r="E353" s="222"/>
      <c r="F353" s="143"/>
    </row>
    <row r="354" spans="1:6" x14ac:dyDescent="0.25">
      <c r="A354" s="147">
        <v>15</v>
      </c>
      <c r="B354" s="93" t="s">
        <v>309</v>
      </c>
      <c r="C354" s="159"/>
      <c r="D354" s="78"/>
      <c r="E354" s="222"/>
      <c r="F354" s="143"/>
    </row>
    <row r="355" spans="1:6" x14ac:dyDescent="0.25">
      <c r="A355" s="147"/>
      <c r="B355" s="93" t="s">
        <v>310</v>
      </c>
      <c r="C355" s="159"/>
      <c r="D355" s="78"/>
      <c r="E355" s="222"/>
      <c r="F355" s="143"/>
    </row>
    <row r="356" spans="1:6" ht="28.5" x14ac:dyDescent="0.25">
      <c r="A356" s="147"/>
      <c r="B356" s="93" t="s">
        <v>311</v>
      </c>
      <c r="C356" s="159"/>
      <c r="D356" s="78"/>
      <c r="E356" s="222"/>
      <c r="F356" s="143"/>
    </row>
    <row r="357" spans="1:6" x14ac:dyDescent="0.25">
      <c r="A357" s="147"/>
      <c r="B357" s="93" t="s">
        <v>396</v>
      </c>
      <c r="C357" s="159" t="s">
        <v>9</v>
      </c>
      <c r="D357" s="78">
        <v>1</v>
      </c>
      <c r="E357" s="222"/>
      <c r="F357" s="143">
        <f>E357*D357</f>
        <v>0</v>
      </c>
    </row>
    <row r="358" spans="1:6" x14ac:dyDescent="0.25">
      <c r="A358" s="147"/>
      <c r="B358" s="93"/>
      <c r="C358" s="159"/>
      <c r="D358" s="78"/>
      <c r="E358" s="222"/>
      <c r="F358" s="143"/>
    </row>
    <row r="359" spans="1:6" x14ac:dyDescent="0.25">
      <c r="A359" s="147">
        <v>16</v>
      </c>
      <c r="B359" s="93" t="s">
        <v>312</v>
      </c>
      <c r="C359" s="159"/>
      <c r="D359" s="78"/>
      <c r="E359" s="222"/>
      <c r="F359" s="143"/>
    </row>
    <row r="360" spans="1:6" x14ac:dyDescent="0.25">
      <c r="A360" s="147"/>
      <c r="B360" s="93" t="s">
        <v>313</v>
      </c>
      <c r="C360" s="159"/>
      <c r="D360" s="78"/>
      <c r="E360" s="222"/>
      <c r="F360" s="143"/>
    </row>
    <row r="361" spans="1:6" x14ac:dyDescent="0.25">
      <c r="A361" s="147"/>
      <c r="B361" s="93"/>
      <c r="C361" s="159" t="s">
        <v>10</v>
      </c>
      <c r="D361" s="78">
        <v>4</v>
      </c>
      <c r="E361" s="222"/>
      <c r="F361" s="143">
        <f>E361*D361</f>
        <v>0</v>
      </c>
    </row>
    <row r="362" spans="1:6" x14ac:dyDescent="0.25">
      <c r="A362" s="147"/>
      <c r="B362" s="93"/>
      <c r="C362" s="159"/>
      <c r="D362" s="78"/>
      <c r="E362" s="222"/>
      <c r="F362" s="143"/>
    </row>
    <row r="363" spans="1:6" x14ac:dyDescent="0.25">
      <c r="A363" s="147">
        <v>17</v>
      </c>
      <c r="B363" s="93" t="s">
        <v>314</v>
      </c>
      <c r="C363" s="159"/>
      <c r="D363" s="78"/>
      <c r="E363" s="222"/>
      <c r="F363" s="143"/>
    </row>
    <row r="364" spans="1:6" ht="28.5" x14ac:dyDescent="0.25">
      <c r="A364" s="147"/>
      <c r="B364" s="93" t="s">
        <v>315</v>
      </c>
      <c r="C364" s="159"/>
      <c r="D364" s="78"/>
      <c r="E364" s="222"/>
      <c r="F364" s="143"/>
    </row>
    <row r="365" spans="1:6" x14ac:dyDescent="0.25">
      <c r="A365" s="147"/>
      <c r="B365" s="93" t="s">
        <v>197</v>
      </c>
      <c r="C365" s="159" t="s">
        <v>9</v>
      </c>
      <c r="D365" s="78">
        <v>1</v>
      </c>
      <c r="E365" s="222"/>
      <c r="F365" s="143">
        <f>E365*D365</f>
        <v>0</v>
      </c>
    </row>
    <row r="366" spans="1:6" x14ac:dyDescent="0.25">
      <c r="A366" s="147"/>
      <c r="B366" s="93"/>
      <c r="C366" s="159"/>
      <c r="D366" s="78"/>
      <c r="E366" s="222"/>
      <c r="F366" s="143"/>
    </row>
    <row r="367" spans="1:6" x14ac:dyDescent="0.25">
      <c r="A367" s="147">
        <v>18</v>
      </c>
      <c r="B367" s="93" t="s">
        <v>316</v>
      </c>
      <c r="C367" s="159"/>
      <c r="D367" s="78"/>
      <c r="E367" s="222"/>
      <c r="F367" s="143"/>
    </row>
    <row r="368" spans="1:6" ht="28.5" x14ac:dyDescent="0.25">
      <c r="A368" s="147"/>
      <c r="B368" s="93" t="s">
        <v>317</v>
      </c>
      <c r="C368" s="159"/>
      <c r="D368" s="78"/>
      <c r="E368" s="222"/>
      <c r="F368" s="143"/>
    </row>
    <row r="369" spans="1:6" x14ac:dyDescent="0.25">
      <c r="A369" s="147"/>
      <c r="B369" s="93"/>
      <c r="C369" s="159" t="s">
        <v>70</v>
      </c>
      <c r="D369" s="78">
        <v>1</v>
      </c>
      <c r="E369" s="222"/>
      <c r="F369" s="143">
        <f>E369*D369</f>
        <v>0</v>
      </c>
    </row>
    <row r="370" spans="1:6" x14ac:dyDescent="0.25">
      <c r="A370" s="147"/>
      <c r="B370" s="93"/>
      <c r="C370" s="159"/>
      <c r="D370" s="78"/>
      <c r="E370" s="222"/>
      <c r="F370" s="143"/>
    </row>
    <row r="371" spans="1:6" x14ac:dyDescent="0.25">
      <c r="A371" s="147">
        <v>19</v>
      </c>
      <c r="B371" s="93" t="s">
        <v>279</v>
      </c>
      <c r="C371" s="159"/>
      <c r="D371" s="78"/>
      <c r="E371" s="222"/>
      <c r="F371" s="143"/>
    </row>
    <row r="372" spans="1:6" x14ac:dyDescent="0.25">
      <c r="A372" s="147"/>
      <c r="B372" s="93" t="s">
        <v>318</v>
      </c>
      <c r="C372" s="159"/>
      <c r="D372" s="78"/>
      <c r="E372" s="222"/>
      <c r="F372" s="143"/>
    </row>
    <row r="373" spans="1:6" x14ac:dyDescent="0.25">
      <c r="A373" s="147"/>
      <c r="B373" s="93"/>
      <c r="C373" s="159">
        <v>0.05</v>
      </c>
      <c r="D373" s="78"/>
      <c r="E373" s="222"/>
      <c r="F373" s="143">
        <f>SUM(F294:F372)*C373</f>
        <v>0</v>
      </c>
    </row>
    <row r="374" spans="1:6" x14ac:dyDescent="0.25">
      <c r="A374" s="147"/>
      <c r="B374" s="93"/>
      <c r="C374" s="159"/>
      <c r="D374" s="78"/>
      <c r="E374" s="222"/>
      <c r="F374" s="143"/>
    </row>
    <row r="375" spans="1:6" x14ac:dyDescent="0.25">
      <c r="A375" s="147">
        <v>20</v>
      </c>
      <c r="B375" s="93" t="s">
        <v>319</v>
      </c>
      <c r="C375" s="159"/>
      <c r="D375" s="78"/>
      <c r="E375" s="222"/>
      <c r="F375" s="143"/>
    </row>
    <row r="376" spans="1:6" ht="28.5" x14ac:dyDescent="0.25">
      <c r="A376" s="147"/>
      <c r="B376" s="93" t="s">
        <v>320</v>
      </c>
      <c r="C376" s="159"/>
      <c r="D376" s="78"/>
      <c r="E376" s="222"/>
      <c r="F376" s="143"/>
    </row>
    <row r="377" spans="1:6" x14ac:dyDescent="0.25">
      <c r="A377" s="147"/>
      <c r="B377" s="93"/>
      <c r="C377" s="159">
        <v>0.05</v>
      </c>
      <c r="D377" s="78"/>
      <c r="E377" s="222"/>
      <c r="F377" s="143">
        <f>SUM(F295:F371)*C377</f>
        <v>0</v>
      </c>
    </row>
    <row r="378" spans="1:6" x14ac:dyDescent="0.25">
      <c r="A378" s="147"/>
      <c r="B378" s="93"/>
      <c r="C378" s="159"/>
      <c r="D378" s="78"/>
      <c r="E378" s="222"/>
      <c r="F378" s="143"/>
    </row>
    <row r="379" spans="1:6" x14ac:dyDescent="0.25">
      <c r="A379" s="147">
        <v>21</v>
      </c>
      <c r="B379" s="93" t="s">
        <v>321</v>
      </c>
      <c r="C379" s="159"/>
      <c r="D379" s="78"/>
      <c r="E379" s="222"/>
      <c r="F379" s="143"/>
    </row>
    <row r="380" spans="1:6" ht="28.5" x14ac:dyDescent="0.25">
      <c r="A380" s="147"/>
      <c r="B380" s="93" t="s">
        <v>322</v>
      </c>
      <c r="C380" s="159"/>
      <c r="D380" s="78"/>
      <c r="E380" s="222"/>
      <c r="F380" s="143"/>
    </row>
    <row r="381" spans="1:6" x14ac:dyDescent="0.25">
      <c r="A381" s="147"/>
      <c r="B381" s="93"/>
      <c r="C381" s="159">
        <v>0.05</v>
      </c>
      <c r="D381" s="78"/>
      <c r="E381" s="222"/>
      <c r="F381" s="143">
        <f>SUM(F296:F370)*C381</f>
        <v>0</v>
      </c>
    </row>
    <row r="382" spans="1:6" x14ac:dyDescent="0.25">
      <c r="A382" s="147"/>
      <c r="B382" s="93"/>
      <c r="C382" s="159"/>
      <c r="D382" s="78"/>
      <c r="E382" s="222"/>
      <c r="F382" s="143"/>
    </row>
    <row r="383" spans="1:6" x14ac:dyDescent="0.25">
      <c r="A383" s="147">
        <v>22</v>
      </c>
      <c r="B383" s="93" t="s">
        <v>283</v>
      </c>
      <c r="C383" s="159"/>
      <c r="D383" s="78"/>
      <c r="E383" s="222"/>
      <c r="F383" s="143"/>
    </row>
    <row r="384" spans="1:6" ht="28.5" x14ac:dyDescent="0.25">
      <c r="A384" s="147"/>
      <c r="B384" s="93" t="s">
        <v>239</v>
      </c>
      <c r="C384" s="159"/>
      <c r="D384" s="78"/>
      <c r="E384" s="222"/>
      <c r="F384" s="143"/>
    </row>
    <row r="385" spans="1:6" ht="15" thickBot="1" x14ac:dyDescent="0.3">
      <c r="A385" s="147"/>
      <c r="B385" s="93"/>
      <c r="C385" s="159">
        <v>0.1</v>
      </c>
      <c r="D385" s="78"/>
      <c r="E385" s="222"/>
      <c r="F385" s="143">
        <f>SUM(F295:F370)*C385</f>
        <v>0</v>
      </c>
    </row>
    <row r="386" spans="1:6" ht="15" thickBot="1" x14ac:dyDescent="0.3">
      <c r="A386" s="123" t="s">
        <v>47</v>
      </c>
      <c r="B386" s="122" t="s">
        <v>397</v>
      </c>
      <c r="C386" s="121"/>
      <c r="D386" s="120"/>
      <c r="E386" s="215"/>
      <c r="F386" s="118">
        <f>SUM(F293:F385)</f>
        <v>0</v>
      </c>
    </row>
    <row r="387" spans="1:6" ht="15" thickBot="1" x14ac:dyDescent="0.3">
      <c r="E387" s="216"/>
    </row>
    <row r="388" spans="1:6" ht="18" thickBot="1" x14ac:dyDescent="0.3">
      <c r="A388" s="153" t="s">
        <v>44</v>
      </c>
      <c r="B388" s="154" t="s">
        <v>251</v>
      </c>
      <c r="C388" s="137"/>
      <c r="D388" s="138"/>
      <c r="E388" s="218"/>
      <c r="F388" s="140">
        <f>F386+F290+F253</f>
        <v>0</v>
      </c>
    </row>
  </sheetData>
  <autoFilter ref="A9:F386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8" firstPageNumber="3" fitToHeight="0" orientation="portrait" useFirstPageNumber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36"/>
  <sheetViews>
    <sheetView zoomScale="130" zoomScaleNormal="130" zoomScaleSheetLayoutView="115" workbookViewId="0">
      <selection activeCell="E10" sqref="E10:E34"/>
    </sheetView>
  </sheetViews>
  <sheetFormatPr defaultColWidth="10.28515625" defaultRowHeight="14.25" x14ac:dyDescent="0.25"/>
  <cols>
    <col min="1" max="1" width="10.42578125" style="101" bestFit="1" customWidth="1"/>
    <col min="2" max="2" width="75.5703125" style="102" customWidth="1"/>
    <col min="3" max="3" width="6.42578125" style="98" bestFit="1" customWidth="1"/>
    <col min="4" max="4" width="9.42578125" style="99" bestFit="1" customWidth="1"/>
    <col min="5" max="5" width="11" style="100" bestFit="1" customWidth="1"/>
    <col min="6" max="6" width="15.85546875" style="103" customWidth="1"/>
    <col min="7" max="16384" width="10.28515625" style="56"/>
  </cols>
  <sheetData>
    <row r="1" spans="1:43" s="46" customFormat="1" x14ac:dyDescent="0.25">
      <c r="A1" s="188" t="str">
        <f>Info!B1</f>
        <v>JAVNA KOMUNALNA INFRASTRUKTURA V OBMOČJU OPPN 252 STANOVANJSKA SOSESKA BRDO - ENOTA E2</v>
      </c>
      <c r="B1" s="189"/>
      <c r="C1" s="189"/>
      <c r="D1" s="189"/>
      <c r="E1" s="189"/>
      <c r="F1" s="190"/>
    </row>
    <row r="2" spans="1:43" s="46" customFormat="1" ht="15" thickBot="1" x14ac:dyDescent="0.3">
      <c r="A2" s="191"/>
      <c r="B2" s="192"/>
      <c r="C2" s="192"/>
      <c r="D2" s="192"/>
      <c r="E2" s="192"/>
      <c r="F2" s="193"/>
    </row>
    <row r="3" spans="1:43" s="46" customFormat="1" ht="15" thickBot="1" x14ac:dyDescent="0.3">
      <c r="A3" s="194"/>
      <c r="B3" s="195"/>
      <c r="C3" s="47"/>
      <c r="D3" s="48"/>
      <c r="E3" s="49"/>
      <c r="F3" s="50"/>
    </row>
    <row r="4" spans="1:43" s="51" customFormat="1" ht="18" thickBot="1" x14ac:dyDescent="0.3">
      <c r="A4" s="196" t="s">
        <v>52</v>
      </c>
      <c r="B4" s="197"/>
      <c r="C4" s="197"/>
      <c r="D4" s="197"/>
      <c r="E4" s="197"/>
      <c r="F4" s="198"/>
    </row>
    <row r="5" spans="1:43" x14ac:dyDescent="0.25">
      <c r="A5" s="52"/>
      <c r="B5" s="53"/>
      <c r="C5" s="54"/>
      <c r="D5" s="54"/>
      <c r="E5" s="55"/>
      <c r="F5" s="55"/>
    </row>
    <row r="6" spans="1:43" s="62" customFormat="1" ht="28.5" x14ac:dyDescent="0.25">
      <c r="A6" s="57" t="s">
        <v>2</v>
      </c>
      <c r="B6" s="58" t="s">
        <v>3</v>
      </c>
      <c r="C6" s="59" t="s">
        <v>5</v>
      </c>
      <c r="D6" s="60" t="s">
        <v>8</v>
      </c>
      <c r="E6" s="61" t="s">
        <v>6</v>
      </c>
      <c r="F6" s="61" t="s">
        <v>7</v>
      </c>
    </row>
    <row r="7" spans="1:43" s="46" customFormat="1" ht="15" thickBot="1" x14ac:dyDescent="0.3">
      <c r="A7" s="63"/>
      <c r="B7" s="64"/>
      <c r="C7" s="65"/>
      <c r="D7" s="66"/>
      <c r="E7" s="67"/>
      <c r="F7" s="68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 ht="18" thickBot="1" x14ac:dyDescent="0.3">
      <c r="A8" s="153" t="s">
        <v>253</v>
      </c>
      <c r="B8" s="154" t="s">
        <v>48</v>
      </c>
      <c r="C8" s="137"/>
      <c r="D8" s="138"/>
      <c r="E8" s="139"/>
      <c r="F8" s="140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 x14ac:dyDescent="0.25">
      <c r="A9" s="141"/>
      <c r="B9" s="142"/>
      <c r="C9" s="144"/>
      <c r="D9" s="83"/>
      <c r="E9" s="145"/>
      <c r="F9" s="146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 ht="28.5" x14ac:dyDescent="0.25">
      <c r="A10" s="88" t="s">
        <v>254</v>
      </c>
      <c r="B10" s="89" t="s">
        <v>107</v>
      </c>
      <c r="C10" s="90" t="s">
        <v>49</v>
      </c>
      <c r="D10" s="148">
        <v>30</v>
      </c>
      <c r="E10" s="221"/>
      <c r="F10" s="150">
        <f>E10*D10</f>
        <v>0</v>
      </c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 x14ac:dyDescent="0.25">
      <c r="A11" s="141"/>
      <c r="B11" s="89"/>
      <c r="C11" s="90"/>
      <c r="D11" s="148"/>
      <c r="E11" s="221"/>
      <c r="F11" s="150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</row>
    <row r="12" spans="1:43" ht="28.5" x14ac:dyDescent="0.25">
      <c r="A12" s="88" t="s">
        <v>255</v>
      </c>
      <c r="B12" s="151" t="s">
        <v>108</v>
      </c>
      <c r="C12" s="152" t="s">
        <v>49</v>
      </c>
      <c r="D12" s="148">
        <v>20</v>
      </c>
      <c r="E12" s="221"/>
      <c r="F12" s="150">
        <f>E12*D12</f>
        <v>0</v>
      </c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</row>
    <row r="13" spans="1:43" s="130" customFormat="1" x14ac:dyDescent="0.25">
      <c r="A13" s="141"/>
      <c r="B13" s="151"/>
      <c r="C13" s="152"/>
      <c r="D13" s="148"/>
      <c r="E13" s="221"/>
      <c r="F13" s="143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</row>
    <row r="14" spans="1:43" s="130" customFormat="1" ht="28.5" x14ac:dyDescent="0.25">
      <c r="A14" s="88" t="s">
        <v>256</v>
      </c>
      <c r="B14" s="151" t="s">
        <v>117</v>
      </c>
      <c r="C14" s="152" t="s">
        <v>50</v>
      </c>
      <c r="D14" s="148">
        <v>1</v>
      </c>
      <c r="E14" s="221"/>
      <c r="F14" s="150">
        <f>E14*D14</f>
        <v>0</v>
      </c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</row>
    <row r="15" spans="1:43" x14ac:dyDescent="0.25">
      <c r="A15" s="141"/>
      <c r="B15" s="151"/>
      <c r="C15" s="152"/>
      <c r="D15" s="148"/>
      <c r="E15" s="221"/>
      <c r="F15" s="143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</row>
    <row r="16" spans="1:43" ht="28.5" x14ac:dyDescent="0.25">
      <c r="A16" s="88" t="s">
        <v>257</v>
      </c>
      <c r="B16" s="151" t="s">
        <v>109</v>
      </c>
      <c r="C16" s="152" t="s">
        <v>50</v>
      </c>
      <c r="D16" s="148">
        <v>1</v>
      </c>
      <c r="E16" s="221"/>
      <c r="F16" s="150">
        <f>E16*D16</f>
        <v>0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</row>
    <row r="17" spans="1:43" x14ac:dyDescent="0.25">
      <c r="A17" s="141"/>
      <c r="B17" s="151"/>
      <c r="C17" s="152"/>
      <c r="D17" s="148"/>
      <c r="E17" s="221"/>
      <c r="F17" s="143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</row>
    <row r="18" spans="1:43" ht="28.5" x14ac:dyDescent="0.25">
      <c r="A18" s="88" t="s">
        <v>258</v>
      </c>
      <c r="B18" s="151" t="s">
        <v>110</v>
      </c>
      <c r="C18" s="152" t="s">
        <v>50</v>
      </c>
      <c r="D18" s="148">
        <v>1</v>
      </c>
      <c r="E18" s="221"/>
      <c r="F18" s="150">
        <f>E18*D18</f>
        <v>0</v>
      </c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</row>
    <row r="19" spans="1:43" x14ac:dyDescent="0.25">
      <c r="A19" s="141"/>
      <c r="B19" s="151"/>
      <c r="C19" s="152"/>
      <c r="D19" s="148"/>
      <c r="E19" s="221"/>
      <c r="F19" s="143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</row>
    <row r="20" spans="1:43" ht="28.5" x14ac:dyDescent="0.25">
      <c r="A20" s="88" t="s">
        <v>259</v>
      </c>
      <c r="B20" s="151" t="s">
        <v>111</v>
      </c>
      <c r="C20" s="152" t="s">
        <v>50</v>
      </c>
      <c r="D20" s="148">
        <v>1</v>
      </c>
      <c r="E20" s="221"/>
      <c r="F20" s="150">
        <f>E20*D20</f>
        <v>0</v>
      </c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</row>
    <row r="21" spans="1:43" x14ac:dyDescent="0.25">
      <c r="A21" s="141"/>
      <c r="B21" s="151"/>
      <c r="C21" s="152"/>
      <c r="D21" s="148"/>
      <c r="E21" s="221"/>
      <c r="F21" s="143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</row>
    <row r="22" spans="1:43" ht="28.5" x14ac:dyDescent="0.25">
      <c r="A22" s="88" t="s">
        <v>260</v>
      </c>
      <c r="B22" s="151" t="s">
        <v>112</v>
      </c>
      <c r="C22" s="152" t="s">
        <v>50</v>
      </c>
      <c r="D22" s="148">
        <v>1</v>
      </c>
      <c r="E22" s="221"/>
      <c r="F22" s="150">
        <f>E22*D22</f>
        <v>0</v>
      </c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</row>
    <row r="23" spans="1:43" x14ac:dyDescent="0.25">
      <c r="A23" s="141"/>
      <c r="B23" s="151"/>
      <c r="C23" s="152"/>
      <c r="D23" s="148"/>
      <c r="E23" s="221"/>
      <c r="F23" s="143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</row>
    <row r="24" spans="1:43" ht="42.75" x14ac:dyDescent="0.25">
      <c r="A24" s="88" t="s">
        <v>261</v>
      </c>
      <c r="B24" s="151" t="s">
        <v>118</v>
      </c>
      <c r="C24" s="152" t="s">
        <v>50</v>
      </c>
      <c r="D24" s="148">
        <v>1</v>
      </c>
      <c r="E24" s="221"/>
      <c r="F24" s="150">
        <f>E24*D24</f>
        <v>0</v>
      </c>
    </row>
    <row r="25" spans="1:43" x14ac:dyDescent="0.25">
      <c r="A25" s="141"/>
      <c r="B25" s="151"/>
      <c r="C25" s="152"/>
      <c r="D25" s="148"/>
      <c r="E25" s="221"/>
      <c r="F25" s="143"/>
    </row>
    <row r="26" spans="1:43" ht="99.75" x14ac:dyDescent="0.25">
      <c r="A26" s="88" t="s">
        <v>262</v>
      </c>
      <c r="B26" s="151" t="s">
        <v>113</v>
      </c>
      <c r="C26" s="152" t="s">
        <v>9</v>
      </c>
      <c r="D26" s="148">
        <v>1</v>
      </c>
      <c r="E26" s="221"/>
      <c r="F26" s="150">
        <f>E26*D26</f>
        <v>0</v>
      </c>
    </row>
    <row r="27" spans="1:43" x14ac:dyDescent="0.25">
      <c r="A27" s="141"/>
      <c r="B27" s="151"/>
      <c r="C27" s="152"/>
      <c r="D27" s="148"/>
      <c r="E27" s="221"/>
      <c r="F27" s="150"/>
    </row>
    <row r="28" spans="1:43" ht="114" x14ac:dyDescent="0.25">
      <c r="A28" s="88" t="s">
        <v>263</v>
      </c>
      <c r="B28" s="151" t="s">
        <v>114</v>
      </c>
      <c r="C28" s="152" t="s">
        <v>9</v>
      </c>
      <c r="D28" s="148">
        <v>1</v>
      </c>
      <c r="E28" s="221"/>
      <c r="F28" s="150">
        <f>E28*D28</f>
        <v>0</v>
      </c>
    </row>
    <row r="29" spans="1:43" x14ac:dyDescent="0.25">
      <c r="A29" s="141"/>
      <c r="B29" s="151"/>
      <c r="C29" s="152"/>
      <c r="D29" s="148"/>
      <c r="E29" s="221"/>
      <c r="F29" s="150"/>
    </row>
    <row r="30" spans="1:43" ht="28.5" x14ac:dyDescent="0.25">
      <c r="A30" s="88" t="s">
        <v>264</v>
      </c>
      <c r="B30" s="151" t="s">
        <v>241</v>
      </c>
      <c r="C30" s="152" t="s">
        <v>9</v>
      </c>
      <c r="D30" s="148">
        <v>1</v>
      </c>
      <c r="E30" s="221"/>
      <c r="F30" s="150">
        <f>E30*D30</f>
        <v>0</v>
      </c>
    </row>
    <row r="31" spans="1:43" x14ac:dyDescent="0.25">
      <c r="A31" s="141"/>
      <c r="B31" s="151"/>
      <c r="C31" s="152"/>
      <c r="D31" s="148"/>
      <c r="E31" s="221"/>
      <c r="F31" s="150"/>
    </row>
    <row r="32" spans="1:43" ht="28.5" x14ac:dyDescent="0.25">
      <c r="A32" s="88" t="s">
        <v>265</v>
      </c>
      <c r="B32" s="151" t="s">
        <v>115</v>
      </c>
      <c r="C32" s="152" t="s">
        <v>50</v>
      </c>
      <c r="D32" s="148">
        <v>1</v>
      </c>
      <c r="E32" s="221"/>
      <c r="F32" s="150">
        <f>E32*D32</f>
        <v>0</v>
      </c>
    </row>
    <row r="33" spans="1:6" x14ac:dyDescent="0.25">
      <c r="A33" s="141"/>
      <c r="B33" s="151"/>
      <c r="C33" s="152"/>
      <c r="D33" s="148"/>
      <c r="E33" s="221"/>
      <c r="F33" s="150"/>
    </row>
    <row r="34" spans="1:6" ht="28.5" x14ac:dyDescent="0.25">
      <c r="A34" s="88" t="s">
        <v>266</v>
      </c>
      <c r="B34" s="151" t="s">
        <v>116</v>
      </c>
      <c r="C34" s="155">
        <v>0.05</v>
      </c>
      <c r="D34" s="148"/>
      <c r="E34" s="221"/>
      <c r="F34" s="150">
        <f>SUM(F10:F33)*C34</f>
        <v>0</v>
      </c>
    </row>
    <row r="35" spans="1:6" ht="15" thickBot="1" x14ac:dyDescent="0.3">
      <c r="A35" s="88"/>
      <c r="B35" s="151"/>
      <c r="C35" s="152"/>
      <c r="D35" s="148"/>
      <c r="E35" s="149"/>
      <c r="F35" s="150"/>
    </row>
    <row r="36" spans="1:6" ht="18" thickBot="1" x14ac:dyDescent="0.3">
      <c r="A36" s="153" t="s">
        <v>252</v>
      </c>
      <c r="B36" s="154" t="s">
        <v>48</v>
      </c>
      <c r="C36" s="137"/>
      <c r="D36" s="138"/>
      <c r="E36" s="139"/>
      <c r="F36" s="213">
        <f>SUM(F9:F35)</f>
        <v>0</v>
      </c>
    </row>
  </sheetData>
  <autoFilter ref="A9:F36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7" firstPageNumber="3" fitToHeight="0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2"/>
  <sheetViews>
    <sheetView workbookViewId="0">
      <selection activeCell="B2" sqref="B2"/>
    </sheetView>
  </sheetViews>
  <sheetFormatPr defaultRowHeight="15" x14ac:dyDescent="0.25"/>
  <cols>
    <col min="1" max="1" width="28" customWidth="1"/>
    <col min="2" max="2" width="41.42578125" customWidth="1"/>
  </cols>
  <sheetData>
    <row r="1" spans="1:12" ht="42.75" x14ac:dyDescent="0.25">
      <c r="A1" s="104" t="s">
        <v>53</v>
      </c>
      <c r="B1" s="105" t="s">
        <v>346</v>
      </c>
      <c r="G1" s="199"/>
      <c r="H1" s="199"/>
      <c r="I1" s="199"/>
      <c r="J1" s="199"/>
      <c r="K1" s="199"/>
      <c r="L1" s="199"/>
    </row>
    <row r="2" spans="1:12" x14ac:dyDescent="0.25">
      <c r="A2" s="104" t="s">
        <v>57</v>
      </c>
      <c r="B2" s="106" t="s">
        <v>61</v>
      </c>
      <c r="G2" s="15"/>
      <c r="H2" s="15"/>
      <c r="I2" s="15"/>
      <c r="J2" s="15"/>
      <c r="K2" s="15"/>
      <c r="L2" s="15"/>
    </row>
    <row r="3" spans="1:12" x14ac:dyDescent="0.25">
      <c r="A3" s="104" t="s">
        <v>55</v>
      </c>
      <c r="B3" s="106" t="s">
        <v>56</v>
      </c>
      <c r="G3" s="15"/>
      <c r="H3" s="15"/>
      <c r="I3" s="15"/>
      <c r="J3" s="15"/>
      <c r="K3" s="15"/>
      <c r="L3" s="15"/>
    </row>
    <row r="4" spans="1:12" x14ac:dyDescent="0.25">
      <c r="A4" s="104" t="s">
        <v>54</v>
      </c>
      <c r="B4" s="107">
        <v>8257</v>
      </c>
      <c r="C4" s="13"/>
      <c r="D4" s="13"/>
    </row>
    <row r="5" spans="1:12" ht="28.5" x14ac:dyDescent="0.25">
      <c r="A5" s="104" t="s">
        <v>58</v>
      </c>
      <c r="B5" s="105" t="s">
        <v>62</v>
      </c>
      <c r="C5" s="13"/>
      <c r="D5" s="13"/>
    </row>
    <row r="6" spans="1:12" x14ac:dyDescent="0.25">
      <c r="A6" s="104" t="s">
        <v>59</v>
      </c>
      <c r="B6" s="105"/>
      <c r="C6" s="13"/>
      <c r="D6" s="13"/>
    </row>
    <row r="7" spans="1:12" x14ac:dyDescent="0.25">
      <c r="A7" s="104" t="s">
        <v>60</v>
      </c>
      <c r="B7" s="108"/>
      <c r="C7" s="13"/>
      <c r="D7" s="13"/>
    </row>
    <row r="8" spans="1:12" x14ac:dyDescent="0.25">
      <c r="A8" s="13"/>
      <c r="B8" s="13"/>
      <c r="C8" s="13"/>
      <c r="D8" s="13"/>
    </row>
    <row r="9" spans="1:12" x14ac:dyDescent="0.25">
      <c r="A9" s="13"/>
      <c r="B9" s="13"/>
      <c r="C9" s="13"/>
      <c r="D9" s="13"/>
    </row>
    <row r="10" spans="1:12" x14ac:dyDescent="0.25">
      <c r="A10" s="11"/>
      <c r="B10" s="11"/>
      <c r="C10" s="13"/>
      <c r="D10" s="13"/>
    </row>
    <row r="11" spans="1:12" x14ac:dyDescent="0.25">
      <c r="A11" s="13"/>
      <c r="B11" s="13"/>
      <c r="C11" s="13"/>
      <c r="D11" s="13"/>
    </row>
    <row r="12" spans="1:12" x14ac:dyDescent="0.25">
      <c r="A12" s="13"/>
      <c r="B12" s="13"/>
      <c r="C12" s="13"/>
      <c r="D12" s="13"/>
    </row>
  </sheetData>
  <mergeCells count="3">
    <mergeCell ref="G1:H1"/>
    <mergeCell ref="I1:J1"/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Splošno</vt:lpstr>
      <vt:lpstr>Rekapitulacija</vt:lpstr>
      <vt:lpstr>Fek. kanal</vt:lpstr>
      <vt:lpstr>Vodovod</vt:lpstr>
      <vt:lpstr>Plinovod</vt:lpstr>
      <vt:lpstr>Tuje storitve</vt:lpstr>
      <vt:lpstr>Info</vt:lpstr>
      <vt:lpstr>'Fek. kanal'!Print_Area</vt:lpstr>
      <vt:lpstr>Plinovod!Print_Area</vt:lpstr>
      <vt:lpstr>Rekapitulacija!Print_Area</vt:lpstr>
      <vt:lpstr>'Tuje storitve'!Print_Area</vt:lpstr>
      <vt:lpstr>Vodovod!Print_Area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domen.dolsak@luz.si</dc:creator>
  <cp:lastModifiedBy>Uroš Maršič</cp:lastModifiedBy>
  <cp:lastPrinted>2019-12-17T07:25:21Z</cp:lastPrinted>
  <dcterms:created xsi:type="dcterms:W3CDTF">2013-04-10T05:29:44Z</dcterms:created>
  <dcterms:modified xsi:type="dcterms:W3CDTF">2020-04-06T13:21:30Z</dcterms:modified>
</cp:coreProperties>
</file>