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kti\8257_infrastruktura_252_Brdo\04_PZI\transfer\20200402_Maja_razpis\"/>
    </mc:Choice>
  </mc:AlternateContent>
  <bookViews>
    <workbookView xWindow="0" yWindow="0" windowWidth="28800" windowHeight="13785" activeTab="1"/>
  </bookViews>
  <sheets>
    <sheet name="Splošno" sheetId="11" r:id="rId1"/>
    <sheet name="Rekapitulacija" sheetId="1" r:id="rId2"/>
    <sheet name="Fek. kanal" sheetId="6" r:id="rId3"/>
    <sheet name="Met. kanal" sheetId="7" r:id="rId4"/>
    <sheet name="Vodovod" sheetId="8" r:id="rId5"/>
    <sheet name="Plinovod" sheetId="9" r:id="rId6"/>
    <sheet name="Tuje storitve" sheetId="10" r:id="rId7"/>
    <sheet name="Info" sheetId="5" r:id="rId8"/>
  </sheets>
  <definedNames>
    <definedName name="_xlnm._FilterDatabase" localSheetId="2" hidden="1">'Fek. kanal'!$A$7:$F$93</definedName>
    <definedName name="_xlnm._FilterDatabase" localSheetId="3" hidden="1">'Met. kanal'!$A$11:$F$94</definedName>
    <definedName name="_xlnm._FilterDatabase" localSheetId="5" hidden="1">Plinovod!$A$9:$F$493</definedName>
    <definedName name="_xlnm._FilterDatabase" localSheetId="6" hidden="1">'Tuje storitve'!$A$9:$F$36</definedName>
    <definedName name="_xlnm._FilterDatabase" localSheetId="4" hidden="1">Vodovod!$A$7:$F$206</definedName>
    <definedName name="_Toc103495609" localSheetId="2">'Fek. kanal'!#REF!</definedName>
    <definedName name="_Toc103495609" localSheetId="3">'Met. kanal'!#REF!</definedName>
    <definedName name="_Toc103495609" localSheetId="5">Plinovod!#REF!</definedName>
    <definedName name="_Toc103495609" localSheetId="6">'Tuje storitve'!#REF!</definedName>
    <definedName name="_Toc103495609" localSheetId="4">Vodovod!#REF!</definedName>
    <definedName name="_Toc92683859" localSheetId="2">'Fek. kanal'!#REF!</definedName>
    <definedName name="_Toc92683859" localSheetId="3">'Met. kanal'!#REF!</definedName>
    <definedName name="_Toc92683859" localSheetId="5">Plinovod!#REF!</definedName>
    <definedName name="_Toc92683859" localSheetId="6">'Tuje storitve'!#REF!</definedName>
    <definedName name="_Toc92683859" localSheetId="4">Vodovod!#REF!</definedName>
    <definedName name="CENA" localSheetId="2">#REF!</definedName>
    <definedName name="CENA" localSheetId="3">#REF!</definedName>
    <definedName name="CENA" localSheetId="5">#REF!</definedName>
    <definedName name="CENA" localSheetId="6">#REF!</definedName>
    <definedName name="CENA" localSheetId="4">#REF!</definedName>
    <definedName name="KOLIC" localSheetId="2">#REF!</definedName>
    <definedName name="KOLIC" localSheetId="3">#REF!</definedName>
    <definedName name="KOLIC" localSheetId="5">#REF!</definedName>
    <definedName name="KOLIC" localSheetId="6">#REF!</definedName>
    <definedName name="KOLIC" localSheetId="4">#REF!</definedName>
    <definedName name="_xlnm.Print_Area" localSheetId="2">'Fek. kanal'!$A$1:$F$92</definedName>
    <definedName name="_xlnm.Print_Area" localSheetId="3">'Met. kanal'!$A$1:$F$94</definedName>
    <definedName name="_xlnm.Print_Area" localSheetId="5">Plinovod!$A$1:$F$493</definedName>
    <definedName name="_xlnm.Print_Area" localSheetId="1">Rekapitulacija!$A$1:$D$38</definedName>
    <definedName name="_xlnm.Print_Area" localSheetId="6">'Tuje storitve'!$A$1:$F$36</definedName>
    <definedName name="_xlnm.Print_Area" localSheetId="4">Vodovod!$A$1:$F$206</definedName>
  </definedNames>
  <calcPr calcId="152511"/>
</workbook>
</file>

<file path=xl/calcChain.xml><?xml version="1.0" encoding="utf-8"?>
<calcChain xmlns="http://schemas.openxmlformats.org/spreadsheetml/2006/main">
  <c r="F473" i="9" l="1"/>
  <c r="F469" i="9"/>
  <c r="F465" i="9"/>
  <c r="F461" i="9"/>
  <c r="F456" i="9"/>
  <c r="F452" i="9"/>
  <c r="F448" i="9"/>
  <c r="F443" i="9"/>
  <c r="F439" i="9"/>
  <c r="F435" i="9"/>
  <c r="F431" i="9"/>
  <c r="F427" i="9"/>
  <c r="F423" i="9"/>
  <c r="F419" i="9"/>
  <c r="F418" i="9"/>
  <c r="F414" i="9"/>
  <c r="F410" i="9"/>
  <c r="F406" i="9"/>
  <c r="F385" i="9"/>
  <c r="F381" i="9"/>
  <c r="F377" i="9"/>
  <c r="F373" i="9"/>
  <c r="F369" i="9"/>
  <c r="F348" i="9"/>
  <c r="F344" i="9"/>
  <c r="F340" i="9"/>
  <c r="F336" i="9"/>
  <c r="F332" i="9"/>
  <c r="F311" i="9"/>
  <c r="F307" i="9"/>
  <c r="F303" i="9"/>
  <c r="F299" i="9"/>
  <c r="F295" i="9"/>
  <c r="F271" i="9"/>
  <c r="F267" i="9"/>
  <c r="F263" i="9"/>
  <c r="F259" i="9"/>
  <c r="F255" i="9"/>
  <c r="F251" i="9"/>
  <c r="F247" i="9"/>
  <c r="F243" i="9"/>
  <c r="F239" i="9"/>
  <c r="F235" i="9"/>
  <c r="F234" i="9"/>
  <c r="F230" i="9"/>
  <c r="F226" i="9"/>
  <c r="F222" i="9"/>
  <c r="F218" i="9"/>
  <c r="F214" i="9"/>
  <c r="F194" i="9"/>
  <c r="F190" i="9"/>
  <c r="F186" i="9"/>
  <c r="F182" i="9"/>
  <c r="F178" i="9"/>
  <c r="F174" i="9"/>
  <c r="F173" i="9"/>
  <c r="F169" i="9"/>
  <c r="F165" i="9"/>
  <c r="F161" i="9"/>
  <c r="F157" i="9"/>
  <c r="F153" i="9"/>
  <c r="F149" i="9"/>
  <c r="F129" i="9"/>
  <c r="F125" i="9"/>
  <c r="F121" i="9"/>
  <c r="F117" i="9"/>
  <c r="F113" i="9"/>
  <c r="F109" i="9"/>
  <c r="F108" i="9"/>
  <c r="F104" i="9"/>
  <c r="F100" i="9"/>
  <c r="F96" i="9"/>
  <c r="F92" i="9"/>
  <c r="F88" i="9"/>
  <c r="F84" i="9"/>
  <c r="F64" i="9"/>
  <c r="F60" i="9"/>
  <c r="F56" i="9"/>
  <c r="F52" i="9"/>
  <c r="F48" i="9"/>
  <c r="F44" i="9"/>
  <c r="F40" i="9"/>
  <c r="F39" i="9"/>
  <c r="F35" i="9"/>
  <c r="F31" i="9"/>
  <c r="F27" i="9"/>
  <c r="F23" i="9"/>
  <c r="F19" i="9"/>
  <c r="F15" i="9"/>
  <c r="F204" i="8"/>
  <c r="F200" i="8"/>
  <c r="F199" i="8"/>
  <c r="F198" i="8"/>
  <c r="F195" i="8"/>
  <c r="F194" i="8"/>
  <c r="F193" i="8"/>
  <c r="F190" i="8"/>
  <c r="F186" i="8"/>
  <c r="F184" i="8"/>
  <c r="F182" i="8"/>
  <c r="F180" i="8"/>
  <c r="F176" i="8"/>
  <c r="F172" i="8"/>
  <c r="F168" i="8"/>
  <c r="F166" i="8"/>
  <c r="F164" i="8"/>
  <c r="F162" i="8"/>
  <c r="F160" i="8"/>
  <c r="F158" i="8"/>
  <c r="F156" i="8"/>
  <c r="F154" i="8"/>
  <c r="F152" i="8"/>
  <c r="F148" i="8"/>
  <c r="F144" i="8"/>
  <c r="F142" i="8"/>
  <c r="F140" i="8"/>
  <c r="F130" i="8"/>
  <c r="F128" i="8"/>
  <c r="F126" i="8"/>
  <c r="F124" i="8"/>
  <c r="F122" i="8"/>
  <c r="F120" i="8"/>
  <c r="F118" i="8"/>
  <c r="F116" i="8"/>
  <c r="F114" i="8"/>
  <c r="F112" i="8"/>
  <c r="F110" i="8"/>
  <c r="F108" i="8"/>
  <c r="F106" i="8"/>
  <c r="F104" i="8"/>
  <c r="F102" i="8"/>
  <c r="F100" i="8"/>
  <c r="F98" i="8"/>
  <c r="F96" i="8"/>
  <c r="F94" i="8"/>
  <c r="F92" i="8"/>
  <c r="F90" i="8"/>
  <c r="F88" i="8"/>
  <c r="F86" i="8"/>
  <c r="F84" i="8"/>
  <c r="F82" i="8"/>
  <c r="F81" i="8"/>
  <c r="F72" i="8"/>
  <c r="F70" i="8"/>
  <c r="F69" i="8"/>
  <c r="F68" i="8"/>
  <c r="F67" i="8"/>
  <c r="F64" i="8"/>
  <c r="F62" i="8"/>
  <c r="F60" i="8"/>
  <c r="F58" i="8"/>
  <c r="F56" i="8"/>
  <c r="F54" i="8"/>
  <c r="F52" i="8"/>
  <c r="F50" i="8"/>
  <c r="F48" i="8"/>
  <c r="F46" i="8"/>
  <c r="F44" i="8"/>
  <c r="F42" i="8"/>
  <c r="F40" i="8"/>
  <c r="F38" i="8"/>
  <c r="F36" i="8"/>
  <c r="F34" i="8"/>
  <c r="F32" i="8"/>
  <c r="F30" i="8"/>
  <c r="F28" i="8"/>
  <c r="F16" i="8"/>
  <c r="F14" i="8"/>
  <c r="F12" i="8"/>
  <c r="F393" i="9" l="1"/>
  <c r="F397" i="9"/>
  <c r="F352" i="9"/>
  <c r="F133" i="9"/>
  <c r="F75" i="9"/>
  <c r="F360" i="9"/>
  <c r="F205" i="9"/>
  <c r="F202" i="9"/>
  <c r="F282" i="9"/>
  <c r="F198" i="9"/>
  <c r="F323" i="9"/>
  <c r="F140" i="9"/>
  <c r="F489" i="9"/>
  <c r="F389" i="9"/>
  <c r="F399" i="9" s="1"/>
  <c r="F275" i="9"/>
  <c r="F279" i="9"/>
  <c r="F481" i="9"/>
  <c r="F477" i="9"/>
  <c r="F485" i="9"/>
  <c r="F68" i="9"/>
  <c r="F315" i="9"/>
  <c r="F72" i="9"/>
  <c r="F319" i="9"/>
  <c r="F137" i="9"/>
  <c r="F142" i="9" s="1"/>
  <c r="F356" i="9"/>
  <c r="F202" i="8"/>
  <c r="F74" i="8"/>
  <c r="F132" i="8"/>
  <c r="F134" i="8" s="1"/>
  <c r="F18" i="8"/>
  <c r="F20" i="8" s="1"/>
  <c r="F284" i="9" l="1"/>
  <c r="F491" i="9"/>
  <c r="F207" i="9"/>
  <c r="F362" i="9"/>
  <c r="F77" i="9"/>
  <c r="F325" i="9"/>
  <c r="F286" i="9" l="1"/>
  <c r="F493" i="9"/>
  <c r="C28" i="1" s="1"/>
  <c r="F88" i="7" l="1"/>
  <c r="F86" i="7"/>
  <c r="F84" i="7"/>
  <c r="F82" i="7"/>
  <c r="F74" i="7"/>
  <c r="F72" i="7"/>
  <c r="F70" i="7"/>
  <c r="F68" i="7"/>
  <c r="F56" i="7"/>
  <c r="F54" i="7"/>
  <c r="F52" i="7"/>
  <c r="F50" i="7"/>
  <c r="F48" i="7"/>
  <c r="F46" i="7"/>
  <c r="F44" i="7"/>
  <c r="F42" i="7"/>
  <c r="F40" i="7"/>
  <c r="F38" i="7"/>
  <c r="F36" i="7"/>
  <c r="F34" i="7"/>
  <c r="F22" i="7"/>
  <c r="F24" i="7" s="1"/>
  <c r="F26" i="7" s="1"/>
  <c r="F14" i="7"/>
  <c r="F12" i="7"/>
  <c r="A90" i="7"/>
  <c r="A88" i="7"/>
  <c r="A86" i="7"/>
  <c r="A84" i="7"/>
  <c r="A82" i="7"/>
  <c r="A76" i="7"/>
  <c r="A74" i="7"/>
  <c r="A72" i="7"/>
  <c r="A70" i="7"/>
  <c r="A68" i="7"/>
  <c r="A56" i="7"/>
  <c r="A54" i="7"/>
  <c r="A52" i="7"/>
  <c r="A50" i="7"/>
  <c r="A48" i="7"/>
  <c r="A46" i="7"/>
  <c r="A44" i="7"/>
  <c r="A42" i="7"/>
  <c r="A40" i="7"/>
  <c r="A38" i="7"/>
  <c r="A36" i="7"/>
  <c r="A34" i="7"/>
  <c r="A24" i="7"/>
  <c r="A22" i="7"/>
  <c r="A16" i="7"/>
  <c r="A14" i="7"/>
  <c r="A12" i="7"/>
  <c r="F86" i="6"/>
  <c r="F84" i="6"/>
  <c r="F82" i="6"/>
  <c r="F74" i="6"/>
  <c r="F72" i="6"/>
  <c r="F70" i="6"/>
  <c r="F68" i="6"/>
  <c r="F66" i="6"/>
  <c r="F64" i="6"/>
  <c r="F6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14" i="6"/>
  <c r="F12" i="6"/>
  <c r="A88" i="6"/>
  <c r="A86" i="6"/>
  <c r="A84" i="6"/>
  <c r="A82" i="6"/>
  <c r="A76" i="6"/>
  <c r="A74" i="6"/>
  <c r="A72" i="6"/>
  <c r="A70" i="6"/>
  <c r="A68" i="6"/>
  <c r="A66" i="6"/>
  <c r="A64" i="6"/>
  <c r="A62" i="6"/>
  <c r="A50" i="6"/>
  <c r="A48" i="6"/>
  <c r="A46" i="6"/>
  <c r="A44" i="6"/>
  <c r="A42" i="6"/>
  <c r="A40" i="6"/>
  <c r="A38" i="6"/>
  <c r="A36" i="6"/>
  <c r="A34" i="6"/>
  <c r="A32" i="6"/>
  <c r="A30" i="6"/>
  <c r="A28" i="6"/>
  <c r="A26" i="6"/>
  <c r="A16" i="6"/>
  <c r="A14" i="6"/>
  <c r="A12" i="6"/>
  <c r="F52" i="6" l="1"/>
  <c r="F88" i="6"/>
  <c r="F90" i="6" s="1"/>
  <c r="F58" i="7"/>
  <c r="F60" i="7" s="1"/>
  <c r="F62" i="7" s="1"/>
  <c r="A142" i="8" l="1"/>
  <c r="A144" i="8" s="1"/>
  <c r="A82" i="8"/>
  <c r="A84" i="8" s="1"/>
  <c r="A86" i="8" s="1"/>
  <c r="A88" i="8" s="1"/>
  <c r="A90" i="8" s="1"/>
  <c r="A92" i="8" s="1"/>
  <c r="A94" i="8" s="1"/>
  <c r="A96" i="8" s="1"/>
  <c r="A98" i="8" s="1"/>
  <c r="A100" i="8" s="1"/>
  <c r="A102" i="8" s="1"/>
  <c r="A104" i="8" s="1"/>
  <c r="A106" i="8" s="1"/>
  <c r="A108" i="8" s="1"/>
  <c r="A110" i="8" s="1"/>
  <c r="A112" i="8" s="1"/>
  <c r="A114" i="8" s="1"/>
  <c r="A116" i="8" s="1"/>
  <c r="A118" i="8" s="1"/>
  <c r="A120" i="8" s="1"/>
  <c r="A122" i="8" s="1"/>
  <c r="A124" i="8" s="1"/>
  <c r="A126" i="8" s="1"/>
  <c r="A128" i="8" s="1"/>
  <c r="A130" i="8" s="1"/>
  <c r="A132" i="8" s="1"/>
  <c r="F32" i="10" l="1"/>
  <c r="F30" i="10"/>
  <c r="F28" i="10"/>
  <c r="F26" i="10"/>
  <c r="F24" i="10"/>
  <c r="F22" i="10"/>
  <c r="F20" i="10"/>
  <c r="F18" i="10"/>
  <c r="F16" i="10"/>
  <c r="F14" i="10"/>
  <c r="F12" i="10"/>
  <c r="C27" i="1" l="1"/>
  <c r="F206" i="8" l="1"/>
  <c r="C24" i="1" s="1"/>
  <c r="F76" i="8"/>
  <c r="C22" i="1" s="1"/>
  <c r="C21" i="1"/>
  <c r="C23" i="1"/>
  <c r="D20" i="1" l="1"/>
  <c r="F10" i="10"/>
  <c r="F34" i="10" l="1"/>
  <c r="F36" i="10" s="1"/>
  <c r="C31" i="1" s="1"/>
  <c r="F90" i="7" l="1"/>
  <c r="F92" i="7" s="1"/>
  <c r="F76" i="7"/>
  <c r="F78" i="7" s="1"/>
  <c r="C17" i="1"/>
  <c r="F16" i="7"/>
  <c r="F18" i="7" s="1"/>
  <c r="F28" i="7" s="1"/>
  <c r="F54" i="6"/>
  <c r="B11" i="1"/>
  <c r="F94" i="7" l="1"/>
  <c r="C18" i="1" s="1"/>
  <c r="C16" i="1"/>
  <c r="F56" i="6"/>
  <c r="C12" i="1" s="1"/>
  <c r="F76" i="6"/>
  <c r="F78" i="6" s="1"/>
  <c r="F92" i="6" s="1"/>
  <c r="C13" i="1" s="1"/>
  <c r="F16" i="6"/>
  <c r="F18" i="6" s="1"/>
  <c r="F20" i="6" s="1"/>
  <c r="C11" i="1" l="1"/>
  <c r="D10" i="1" s="1"/>
  <c r="A1" i="10" l="1"/>
  <c r="A1" i="9"/>
  <c r="A1" i="8"/>
  <c r="A1" i="7"/>
  <c r="A1" i="6"/>
  <c r="C9" i="1" l="1"/>
  <c r="A3" i="1"/>
  <c r="A9" i="1" l="1"/>
  <c r="A2" i="1"/>
  <c r="D30" i="1" l="1"/>
  <c r="D26" i="1" l="1"/>
  <c r="D15" i="1" l="1"/>
  <c r="D34" i="1" s="1"/>
  <c r="D35" i="1" l="1"/>
  <c r="D36" i="1" s="1"/>
</calcChain>
</file>

<file path=xl/sharedStrings.xml><?xml version="1.0" encoding="utf-8"?>
<sst xmlns="http://schemas.openxmlformats.org/spreadsheetml/2006/main" count="983" uniqueCount="405">
  <si>
    <t>1.2</t>
  </si>
  <si>
    <t>1.3</t>
  </si>
  <si>
    <t>Št. postavke</t>
  </si>
  <si>
    <t>Opis</t>
  </si>
  <si>
    <t>Znesek v EUR brez DDV</t>
  </si>
  <si>
    <t>Enota</t>
  </si>
  <si>
    <t>Cena v EUR</t>
  </si>
  <si>
    <t>Vrednost brez DDV</t>
  </si>
  <si>
    <t>2.1.1</t>
  </si>
  <si>
    <t>2.2.1</t>
  </si>
  <si>
    <t>Preddela</t>
  </si>
  <si>
    <t>Količina</t>
  </si>
  <si>
    <t>kos</t>
  </si>
  <si>
    <t>m2</t>
  </si>
  <si>
    <t>m3</t>
  </si>
  <si>
    <t>m1</t>
  </si>
  <si>
    <t>Rekapitulacija</t>
  </si>
  <si>
    <t>2.1.2</t>
  </si>
  <si>
    <t>3.1</t>
  </si>
  <si>
    <t>3.1.1</t>
  </si>
  <si>
    <t>3.1.2</t>
  </si>
  <si>
    <t>V priloženem popisu je v nekaterih postavkah zaradi ustreznejšega opisa materialov ali opreme v informativne namene naveden tudi proizvajalec in tip materiala ali opreme. Navedba je zgolj informativne narave in se lahko ponudi material oz. oprema, ki je enakovredna (68 člen ZJN-3).</t>
  </si>
  <si>
    <t>DDV (22%)</t>
  </si>
  <si>
    <t>GEODETSKA DELA</t>
  </si>
  <si>
    <t>ČIŠČENJE TERENA</t>
  </si>
  <si>
    <t>Skupaj Preddela</t>
  </si>
  <si>
    <t>Zemeljska dela</t>
  </si>
  <si>
    <t>Skupaj ČIŠČENJE TERENA:</t>
  </si>
  <si>
    <t>2.3.1</t>
  </si>
  <si>
    <t>3.4.1</t>
  </si>
  <si>
    <t>Skupaj GEODETSKA DELA:</t>
  </si>
  <si>
    <t>PREDDELA</t>
  </si>
  <si>
    <t>ZEMELJSKA DELA</t>
  </si>
  <si>
    <t>SKUPAJ  (BREZ DDV)</t>
  </si>
  <si>
    <t>SKUPAJ  (Z DDV)</t>
  </si>
  <si>
    <t>1.1</t>
  </si>
  <si>
    <t>2.1</t>
  </si>
  <si>
    <t>2.2</t>
  </si>
  <si>
    <t>2.3</t>
  </si>
  <si>
    <t>2.4</t>
  </si>
  <si>
    <t>3.2</t>
  </si>
  <si>
    <t>3.3</t>
  </si>
  <si>
    <t>3.4</t>
  </si>
  <si>
    <t>4.1</t>
  </si>
  <si>
    <t>4.2</t>
  </si>
  <si>
    <t>5.1</t>
  </si>
  <si>
    <t>5.1.1</t>
  </si>
  <si>
    <t>5.1.2</t>
  </si>
  <si>
    <t>3.4.2</t>
  </si>
  <si>
    <t>Tuje storitve</t>
  </si>
  <si>
    <t>ur</t>
  </si>
  <si>
    <t>kpl</t>
  </si>
  <si>
    <t>5.1.3</t>
  </si>
  <si>
    <t>TUJE STORITVE</t>
  </si>
  <si>
    <t>2.4.1</t>
  </si>
  <si>
    <t>2.4.2</t>
  </si>
  <si>
    <t>Projekt</t>
  </si>
  <si>
    <t>Šifra projeka</t>
  </si>
  <si>
    <t>Faza</t>
  </si>
  <si>
    <t>PZI</t>
  </si>
  <si>
    <t>Vrsta gradnje</t>
  </si>
  <si>
    <t>Investitior</t>
  </si>
  <si>
    <t>Odgovorna oseba</t>
  </si>
  <si>
    <t>Datum</t>
  </si>
  <si>
    <t>Novogradnja</t>
  </si>
  <si>
    <t>MESTNA OBČINA LJUBLJANA 
  Mestni trg 1, 1000 Ljubljana</t>
  </si>
  <si>
    <t>1</t>
  </si>
  <si>
    <t>KANALIZACIJA ZA ODPADNO VODO</t>
  </si>
  <si>
    <t>METEORNA KANALIZACIJA</t>
  </si>
  <si>
    <t>VODOVOD</t>
  </si>
  <si>
    <t>PLINOVOD</t>
  </si>
  <si>
    <t>Nepredvidena dela vpisna v gradbeni dnevnik in potrjena s strani odgovornega nadzornika</t>
  </si>
  <si>
    <t>Zakoličenje osi kanalizacije, z zavarovanjem osi in oznako revizijskih jaškov in vsa druga geodetska dela v času gradnje, ki so potrebna za nemoteno izvajanje del (smeri, višine, vmesne, začasne in končne zakoličbe…)</t>
  </si>
  <si>
    <t>Postavitev gradbenih profilov na vzpostavljeno os trase cevovoda, ter določitev nivoja za merjenje globine izkopa in polaganje cevovoda.</t>
  </si>
  <si>
    <t>kom</t>
  </si>
  <si>
    <t>Odstranitev grmovja na redko porasli površini (do 50 % pokritega tlorisa) - strojno, vključno z odvozom in s stroški deponiranjana stalni deponiji</t>
  </si>
  <si>
    <t>Površinski izkop plodne zemljine – 1. kategorije – strojno z nakladanjem in odvozom na začasno deponijo. Obračun po dejanskih kubaturah.</t>
  </si>
  <si>
    <t xml:space="preserve">Strojni izkop jarka, skladno z določili geomehanskega poročila, globine 0-4m, v terenu III. kat. z nakladanjem na kamion in odvozom na začasno gradbeno deponijo do 2km, s stroškom začasne deponije. </t>
  </si>
  <si>
    <t xml:space="preserve">Ročni izkop jarka globine 0 - 2 m, z nakladanjem na kamion in odvozom na začasno gradbeno deponijo do 2 km, s stroškom začasne deponije  </t>
  </si>
  <si>
    <t>Ureditev črpalnih jaškov in črpanje talne vode iz gradbene jame pri izvedbi del.</t>
  </si>
  <si>
    <t>Nabava, dobava in vgraditev geotekstila za ločilno plast in ovijanje obsipa cevi, natezna trdnost 14 do 16 kN/m2, gostote minimalno 300 g/m2. V ceni so zajeti preklopi in ves potreben pritrdilni material.</t>
  </si>
  <si>
    <t>Ročno planiranje dna jarka s točnostjo +/- 3 cm po projektiranem padcu.</t>
  </si>
  <si>
    <t>Dobava in vgraditev peščenega materiala granulacije 8 do 16 mm za peščeno ležišče cevi (POSTELJICA) s sprotno višinsko kontrolo do predpisane kote dna cevi (10cm + D/10) z komprimacijo do stopnje 97% SPP (standardni Proctorjev preizkus), vključno z nabavo in transportom materiala.</t>
  </si>
  <si>
    <t>Dobava in vgraditev peščenega materiala granulacije 8 do 16 mm s komprimacijo, v coni cevovoda v debelini 30 cm nad temenom, s komprimacijo v plasteh po 20 cm, zbitost 95% po proctorju, vključno z nabavo in transportom materiala.</t>
  </si>
  <si>
    <t>Zasipavanje jarka z izkopanim materialom, s komprimiranjem v slojih po 30 cm, do 95 % zgoščenosti po standardnem Proctorjevem postopku, vključno z dovozom z začasne deponije.</t>
  </si>
  <si>
    <t>Zasip jarka z dovozom novega gramoznega zasipnega materiala  z utrjevanjem v slojih po 30 cm do 95 % trdnosti po standardnem Proctorjevem postopku; vključno z  nabavo in dobavo  zasipnega materiala.</t>
  </si>
  <si>
    <t>Zavarovanje gradbene jame z razpiranjem z  jeklenimi opaži -sistem z vodili (SBH, KRINGS ali podobno) . Globina jarka do 4,0m.  Vključno z vsemi pomožnimi materiali,  deli in transporti.</t>
  </si>
  <si>
    <t>Humuziranje (globina 50 cm) in zatravitev zelenice na poti Rdečega križa</t>
  </si>
  <si>
    <t>Skupaj ZEMELJSKA DELA:</t>
  </si>
  <si>
    <t>Kanalizacijska dela</t>
  </si>
  <si>
    <t>MONTAŽNA DELA</t>
  </si>
  <si>
    <t>Nabava, dobava in montaža kanalizacijskih cevi DN 250 mm iz armiranega poliestra (GRP) izdelane po SIST EN 14364: 2013, nazivne togosti SN 10.000 N/m2, kompletno z potrebnimi spojkami. Cev ima na eni strani montirano spojko iz poliestra z EPDM tesnilom. Spoj (tesnilo) mora biti zaradi zagotovitve kvalitete spoja preizkušen skupaj s cevmi (certifikat). Notranji zaščitni sloj cevi iz čistega poliestra, brez polnila in ojačitve, mora imeti minimalno debelino 1,0 mm s ciljem doseganja tesnosti, kemijske in abrazijske obstojnosti in odpornosti na obrus pri visokotlačnem čiščenju. Vključen je tudi prevoz in prenos kanalizacijskih cevi iz deponije do mesta vgradnje.</t>
  </si>
  <si>
    <t>Nabava, dobava in montaža revizijskih jaškov iz armiranega poliestra  po SIST EN 14 364: 2013, komplet z izdelano muldo. Premer jaška 1000mm, globina 2 - 3 m. Minimalna debelina sten revizijskega jaška je 8mm. V ceni je vključena tudi izdelava AB temeljne plošče jaška debeline 20cm, iz betona C25/30.</t>
  </si>
  <si>
    <t>Nabava, dobava in montaža revizijskih jaškov iz armiranega poliestra  po SIST EN 14 364: 2013, komplet z izdelano muldo. Premer jaška 1000mm, globina 3 - 4 m. Minimalna debelina sten revizijskega jaška je 8mm. V ceni je vključena tudi izdelava AB temeljne plošče jaška debeline 20cm, iz betona C25/30.</t>
  </si>
  <si>
    <t>Izdelava priklopa na kanalizacijski zbiralnik z vpadom. Izdelati iz ustreznih cevi in fazonskih kosov iz poliestra.</t>
  </si>
  <si>
    <t xml:space="preserve">Dobava in vgradnja LTŽ pokrova fi 600mm, skladno s SIST EN 124-2 nosilnosti D 400 kN. Pokrov izveden na zaklep z odprtinami za zračenje. Tip Norinco, PAM ali enakovredno. Skupaj z razbremenilno AB ploščo za montažo na cev DN 1000 mm, ter vsemi potrebnimi deli in materiali. Vključno z AB vencem za vgradnjo LTŽ pokrova ter  dobavo  in vgrajevanjem betona C16/20 in vso potrebno armaturo za betoniranje pete revizijskih jaškov. </t>
  </si>
  <si>
    <t>Nabava, dobava in montaža fazonskega kosa za priklop hišnega priključka iz PVC cevi DN 200mm. V ceni zajeti vsi fazonski kosi, obbetoniranje priklopa z betonom C16/20, vsa pomožna dela, materiali in prenosi. Skladno z detajlom iz načrta. Obračun po dejanskih stroških.</t>
  </si>
  <si>
    <t>Skupaj MONTAŽNA DELA:</t>
  </si>
  <si>
    <t>OSTALA DELA</t>
  </si>
  <si>
    <t>Izvedba križanja z obstoječim vodovodom.</t>
  </si>
  <si>
    <t>Skupaj OSTALA DELA:</t>
  </si>
  <si>
    <t>Pregled in čiščenje kanala pred izvedbo preizkusa tesnosti.</t>
  </si>
  <si>
    <t>Preizkus tesnosti kanala po standardu SIST EN 1610 ali DIN 4033 - gravitacijski kanal. Vključno z vsemi dodatnimi in zaščitnimi deli.</t>
  </si>
  <si>
    <t>Pregled in snemanje s TV kamero vseh gravitacijskih kanalizacijskih cevi,  jaškov in vseh cevnih odsekov. Snemanje kanala po standardu SIST EN 13508-2:2003 in skladno z nemškimi smernicami ATV-M 143-2.</t>
  </si>
  <si>
    <t>SKUPAJ PREDDELA</t>
  </si>
  <si>
    <t>KANALIZACIJSKA DELA</t>
  </si>
  <si>
    <t>Nabava, dobava in montaža kanalizacijskih cevi DN 400 mm iz armiranega poliestra (GRP) izdelane po SIST EN 14364: 2013, nazivne togosti SN 10.000 N/m2, kompletno z potrebnimi spojkami. Cev ima na eni strani montirano spojko iz poliestra z EPDM tesnilom. Spoj (tesnilo) mora biti zaradi zagotovitve kvalitete spoja preizkušen skupaj s cevmi (certifikat). Notranji zaščitni sloj cevi iz čistega poliestra, brez polnila in ojačitve, mora imeti minimalno debelino 1,0 mm s ciljem doseganja tesnosti, kemijske in abrazijske obstojnosti in odpornosti na obrus pri visokotlačnem čiščenju. Vključen je tudi prevoz in prenos kanalizacijskih cevi iz deponije do mesta vgradnje.</t>
  </si>
  <si>
    <t>Projektantski nadzor v katerem so vključeni vsi odgovorni projektanti na projektu. Obračun po dejanskih stroških in po potrditvi s strani odgovornega nadzornika</t>
  </si>
  <si>
    <t>Geotehnični nadzor, prevzem gradbene jame in temeljnih tal. Obračun po dejanskih stroških in po potrditvi s strani odgovornega nadzornika.</t>
  </si>
  <si>
    <t>Izdelava elaborata zapore ceste za vse faze gradnje in pridobitev dovoljenja za zaporo ceste.</t>
  </si>
  <si>
    <t>Izvedba kvalitativnega nadzora predstavnika javnega vodovodnega omrežja. Vključno z izdelavo poročila o ogledu in vpisom v gradbeni dnevnik.</t>
  </si>
  <si>
    <t>Izvedba kvalitativnega nadzora predstavnika  javnega kanalizacijskega omrežja. Vključno z izdelavo poročila o ogledu in vpisom v gradbeni dnevnik.</t>
  </si>
  <si>
    <t>Izvedba kvalitativnega nadzora predstavnika  javnega plinovodnega omrežja. Vključno z izdelavo poročila o ogledu in vpisom v gradbeni dnevnik.</t>
  </si>
  <si>
    <t>Izdeleva geodetskega snemanja terena pred pričetkom del skupaj s potekom obstoječih komunalnih vodov. Geodetski posnetek mora vključevati tudi aero-foto snemnje območja zrakoplovom (brezpilotno letalo ali alterntivno). Topografski posnetki terena morajo biti geolocirani v državnem koordinatnem sistemu, ločljivost točke aero-foto snemnja mora znašati 5 cm na terenu. Geodetski posnetek je namenjen obračunu gradbenih del in se investitorju preda v 2-eh pisnih izvodih in v digitalni obliki (DWG, TIFF, TFW).</t>
  </si>
  <si>
    <t>Izdeleva geodetskega snemanja terena po končanju del skupaj s potekom obstoječih komunalnih vodov. V posnetku je potrebno zajeti celoten potek obnovljenih površin, zasaditve in potek obstoječih in novih komunalnih naprav. Geodetski posnetek mora biti opremljen s certifikatom. Del geodetskega posnetka je tudi foto aero snemanje območja gradbišča (brezpilotno letalo ali alterntivno). Topografski posnetki terena morajo biti geolocirani v državnem koordinatnem sistemu, ločljivost točke aero-foto snemanja mora znašati 5 cm na terenu. Geodetski posnetek  se investitorju preda v 4-ih pisnih izvodih in v digitalni obliki (DWG, TIFF, TFW).</t>
  </si>
  <si>
    <t>Izdelava dokazila zanesljivosti objekta DZO, vključno z navodili za obratovanje in vzdrževanje objekta skladno z gradbenim zakonom.</t>
  </si>
  <si>
    <t>Nepredvidena dela vpisana v gradbeni dnevnik in potrjena s strani odgovornega nadzornika.</t>
  </si>
  <si>
    <t>Arehološki nadzor ob gradnji, vključno s končnim konservatorskim poročilom. Obračun po dejanskih stroških in po potrditvi s strani odgovornega nadzornika.</t>
  </si>
  <si>
    <t>Izdelava PID projektne dokumentacije (v šestih (6) izvodih in en (1) izvod v elektronski verziji - Acad, DWG). V ceni so zajeti vsi načrti, ki so bili izdelani tudi na nivoju projekta PZI.</t>
  </si>
  <si>
    <t>PRIPRAVLJANA DELA</t>
  </si>
  <si>
    <t>opomba:
priprava gradbišča je predmet Načrta prometnih površin</t>
  </si>
  <si>
    <t>Zakoličenje osi cevovoda z zavarovanjem osi, oznako horizontalnih in vertikalnih lomov, oznako vozlišč, odcepov in zakoličba mesta prevezave na obstoječi cevovod. Obračun za 1 m1.</t>
  </si>
  <si>
    <t>Zakoličba obstoječih komunalnih vodov, oznaka križanj in stroški nadzora pri križanju vodovoda z ostalimi komunalnimi vodi. 
Obračun po dejanskih stroških.</t>
  </si>
  <si>
    <t>Postavitev gradbenih profilov na vzpostavljeno os trase cevovoda ter določitev nivoja za merjenje globine izkopa in polaganje cevovoda. Obračun za 1 kos.</t>
  </si>
  <si>
    <t>Ostala dodatna in nepredvidena dela. Obračun stroškov po dejanskih stroških porabe časa in materiala po vpisu v gradbeni dnevnik. 
Ocena stroškov 10% vrednosti pripravljalnih del.</t>
  </si>
  <si>
    <t>PRIPRAVLJALNA DELA</t>
  </si>
  <si>
    <t>GRADBENA DELA</t>
  </si>
  <si>
    <t>opomba:
Izkop gradbenega jarka je upoštevan od nivoja nivelete. Predvidena je odstranitev gradbišče poti v deb. 30 cm in odvoz na začasno deponijo gradbenega materiala. Po končani vgradnji vodovoda se izvede zasip jarka do nivoja gradbiščne poti z izkopanim materialom, nato se ponovno izvede gradbiščna pot v deb. 30 cm. Polovica izkopanega materiala se uporabi za ponoven zasip gradbenega jarka, preostali del se odeplje na trajno deponijo gradbenega materiala. Dodaten del zasipa se izvede z dobavljenim drobljencem GW/GP 0/100. Končna ureditev vozišča se izvede skladno z Načrtom prometnih površin.</t>
  </si>
  <si>
    <t>Koeficient razrahljivosti materiala je upoštevan v ceni za enoto.</t>
  </si>
  <si>
    <t>Čiščenje terena po končanih delih je predmet Načrta prometnih površin.</t>
  </si>
  <si>
    <t>Strojni izkop nasipa gradbiščne poti, deb.  0,30 m z nakladanjem na kamion.  Obračun za 1 m3.</t>
  </si>
  <si>
    <t>Odvoz odkopanega materiala  na začasno gradbeno deponijo do 5 km z nakladanjem na kamion in razkladanjem. Cena na enoto vsebuje strošek deponije. Obračun za 1 m3.</t>
  </si>
  <si>
    <t>Odvoz odkopanega materiala  na trajno gradbeno deponijo do 15 km z nakladanjem na kamion, razkladanjem, razgrinjanjem, planiranjem in utrjevanjem v slojih po 50 cm. Obračun za 1 m3.</t>
  </si>
  <si>
    <t>Stroški trajne deponije gradbenega materiala. Obračun za 1 m3.</t>
  </si>
  <si>
    <t>Ročno planiranje dna jarka v projektiranem padcu. Obračun za 1 m2.</t>
  </si>
  <si>
    <t>Nabava in dobava peska gr. 0-16 mm in izdelava nasipa za izravnavo dna jarka debeline 10 cm, s planiranjem in utrjevanjem do 95 % trdnosti po standardnem Proktorjevem postopku.
Obračun za 1 m3.</t>
  </si>
  <si>
    <t>Nabava, dobava in izdelava nasipa 20 cm nad temenom cevi iz peska granulacije 0-16 mm. Na peščeno posteljico se izvede 3-5 cm deb. ležišče cevi. Obsip cevi se izvaja v slojih po 15 cm, istočasno na obeh straneh cevi z utrjevanjem po standardem Proktorjevem postopku. 
Obračun za 1 m3.</t>
  </si>
  <si>
    <t>Dovoz izkopanega materiala z začasne gradbene deponije in zasip jarka z izkopanim materialom do nivoja tampona z utrjevanjem v plasteh po 20 cm.  Obračun za 1 m3.</t>
  </si>
  <si>
    <t>Dobava, nabava zasipnega materiala -kamniti drobljenec GW/GP 0/100 in zasip jarka do nivoja tampona z utrjevanjem v plasteh po 20 cm.  Obračun za 1 m3.</t>
  </si>
  <si>
    <t>Dovoz izkopanega materiala z začasne gradbene deponije in izvedba začasne transpotne poti v debelini 30 cm.  Obračun za 1 m3.</t>
  </si>
  <si>
    <t>Obbetoniranje odcepov, hidrantov, odzračevalnih garnitur, lokov in podbetoniranje NL elementov v jaških, s porabo betona do 0.15-0.40 m3/kos.</t>
  </si>
  <si>
    <t>Zavarovanje nastavkov za zasune, odzračevalne garniture in hidrante z betonskimi montažnimi podložkami, ter namestitev cestnih kap na končno niveleto terena ali cestišča. Obračun za 1 kos.</t>
  </si>
  <si>
    <t>Nabava in vgradnja sider in stebričkov  označevalnih tablic  za oznako hidrantov, odzračevalnih garnitur in zasunov. Sidro: vroče cinkano, dolžina 600 mm. Stebriček: Al cev d 50 mm, višina 2400 mm.  Obračun za 1 kos.</t>
  </si>
  <si>
    <t>Obsip hidrantov in odzračevalnih garnitur z gramoznim materialom (cca 2 m3/ kos fr., 16-32 mm).
Obračun za 1 kos.</t>
  </si>
  <si>
    <t>Rušenje površine in izkop gradbene jame na mestu demontaže obstoječega odcepa. Zasip gradbene jame in ponovno asfaltiranje kolesarske steze. Obračun za 1 kos.</t>
  </si>
  <si>
    <t>Črpanje vode iz gradbene jame v času gradnje.
Obračun za 1 uro.</t>
  </si>
  <si>
    <t>Ostala dodatna in nepredvidena dela. Obračun stroškov po dejanskih stroških porabe časa in materiala po vpisu v gradbeni dnevnik. 
Ocena stroškov 10% vrednosti gradbenih del.</t>
  </si>
  <si>
    <t>Priprava gradbišča, določitev deponije vodovodnega materiala in zavarovanje. Po končanih delih se gradbišče pospravi in vzpostavi v prvotno stanje.</t>
  </si>
  <si>
    <t>priprava 100%</t>
  </si>
  <si>
    <t>vzpostavitev 100%</t>
  </si>
  <si>
    <t>Prekinitev oskrbe na obstoječem vodovodnem cevovodu z obvestilom porabnikom. Ocena stroškov.</t>
  </si>
  <si>
    <t>Izpraznitev obstoječega cevovoda DN 150, odrez cevi za izvedbo novega priključka. Obračun za 1 kos.</t>
  </si>
  <si>
    <t>Prenos, spuščanje in polaganje NL elementov teže do 25 kg v jarek ter poravnanje v vertikalni in horizontalni smeri. Obračun za 1 kos.</t>
  </si>
  <si>
    <t>Prenos, spuščanje in polaganje NL elementov teže 25-50 kg v jarek ter poravnanje v vertikalni in horizontalni smeri. Obračun za 1 kos.</t>
  </si>
  <si>
    <t>Montaža fazonskih kosov DN 80 na prirobnico. Obračun za 1 kos.</t>
  </si>
  <si>
    <t>Montaža fazonskih kosov DN 100 na prirobnico. Obračun za 1 kos.</t>
  </si>
  <si>
    <t>Montaža fazonskih kosov DN 150 na prirobnico. Obračun za 1 kos.</t>
  </si>
  <si>
    <t>Montaža spojnih kosov DN 150 na prirobnico. Obračun za 1 kos.</t>
  </si>
  <si>
    <t>Montaža zapornega ventila z vgradno garnituro, talno kapo in montažno podložno ploščo, DN 80, na prirobnico. Obračun za 1 kos.</t>
  </si>
  <si>
    <t>Montaža nadtalnega hidranta, DN 80, na prirobnico. Obračun za 1 kos.</t>
  </si>
  <si>
    <t>Montaža odzračevalne armature s talno kapo in montažno podložno ploščo, DN 80, na prirobnico. Obračun za 1 kos.</t>
  </si>
  <si>
    <t>Nabava, dobava in montaža 
tablic za označevanje hidrantov, zračnikov in zasunov. Obračun za 1 kos.</t>
  </si>
  <si>
    <t>Izvedba tlačnega preizkusa cevovoda. Obračun za 1 kos.</t>
  </si>
  <si>
    <t>Dezinfekcija cevovoda pred izvedbo prevezav in vključitvijo v obratovanje. Postavka vključuje izpiranje cevovoda in pridobitev atesta ustreznosti kvalitete vode. Obračun za 1 kos.</t>
  </si>
  <si>
    <t>Izvedba meritev pretokov vode na hidrantih. Obračun za 1 kos.</t>
  </si>
  <si>
    <t>Nabava in polaganje opozorilnega traku nad vodovodnimi cevmi.
Obračun po 1 m1.</t>
  </si>
  <si>
    <t>Ostala dodatna in nepredvidena dela. Obračun stroškov po dejanskih stroških porabe časa in materiala po vpisu v gradbeni dnevnik. 
Ocena stroškov 10% vrednosti montažnih del.</t>
  </si>
  <si>
    <t>NABAVA MATERIALA</t>
  </si>
  <si>
    <t>cevi</t>
  </si>
  <si>
    <t>NL ravni vmesni cevni kosi</t>
  </si>
  <si>
    <t>NL fazonski kosi, prirobnični spoj</t>
  </si>
  <si>
    <t>FF kos, l=500 mm, PN 10-16, DN 80.</t>
  </si>
  <si>
    <t>N kos, PN 10-16, DN 80.</t>
  </si>
  <si>
    <t>X kos, PN 10-16, DN 80.</t>
  </si>
  <si>
    <t>X kos, PN 10-16, DN 100.</t>
  </si>
  <si>
    <t>NL fazonski kosi, obojčni spoj</t>
  </si>
  <si>
    <t>NL spojni kosi, prirobnični spoj</t>
  </si>
  <si>
    <t>Univerzalna spojka za NL cev, PN 10, DN 150.</t>
  </si>
  <si>
    <t>NL vodovodne armature</t>
  </si>
  <si>
    <t>Zaporni ventil z vgradno garnituro, talno kapo in montažno podložno ploščo, PN 10, DN 80, hvgr=1.5-2.3 m.</t>
  </si>
  <si>
    <t>Nadtalni hidrant, lomna izvedba, DN 80, PN 10, z vgradno dolžino l=1.25 m.</t>
  </si>
  <si>
    <t>Odzračevalna armatura, z vgradno dolžino l=1.10 m, s cestno kapo in montažno podložno ploščo, DN 80, PN 10.</t>
  </si>
  <si>
    <t xml:space="preserve">drsna vodila </t>
  </si>
  <si>
    <t>profilirana medprirobnična tesnila z jeklenim obročem</t>
  </si>
  <si>
    <t>DN 80</t>
  </si>
  <si>
    <t>DN 100</t>
  </si>
  <si>
    <t>DN 150</t>
  </si>
  <si>
    <t xml:space="preserve">vijaki z matico in podložko iz nerjavečega materiala </t>
  </si>
  <si>
    <t>za DN 80 - M16/70</t>
  </si>
  <si>
    <t>za DN 100 - M 16/70</t>
  </si>
  <si>
    <t>za DN 150 - M 20/80</t>
  </si>
  <si>
    <t>Dodatni in nepredvideni material: 10% od vrednosti.</t>
  </si>
  <si>
    <t>Transportni stroški nabave materiala.</t>
  </si>
  <si>
    <t>NABAVA VODOVODNEGA MATERIALA</t>
  </si>
  <si>
    <t>Zakoličba</t>
  </si>
  <si>
    <t>Priprava gradbišča, zarisovanje trase, določitev globin izkopa in zakoličba trase, zavarovanje zakoličbe in izdelava zakoličbenega načrta.</t>
  </si>
  <si>
    <t>Površinski odkop humusa  - rob jarka</t>
  </si>
  <si>
    <t xml:space="preserve">Površinski odkop humusa debeline do 30 cm, z odlaganjem na rob izkopa, premet do 10 m od gradbene jame z vsemi manipulacijami. Strojno razgrinjanje in fino ročno planiranje humusa, ponovna zatravitev v povprečni deb. 20 cm z odrivom ali s premetom materiala do 10 m. </t>
  </si>
  <si>
    <t>Asfalt na pločniku - rezanje in rušenje</t>
  </si>
  <si>
    <t xml:space="preserve">Rezanje, rušenje in odstranitev asfalta na pločniku, z vsemi manipulacijami, z odvozom na stalno deponijo in vključno s pristojbino. </t>
  </si>
  <si>
    <t>Asfalt - vgradnja pločnik - enoslojni</t>
  </si>
  <si>
    <t>Dobava in vgrajevanje enoslojnega asfalta, odstranjevanje sloja tampona v debelini grobega in finega asfalta, fino planiranje in valjanje podlage, obrizg  z emulzijo, obdelava stika med novim in starim asfaltom in (po potrebi) obnovitvitev horizontalne prometne signalizacije. Kolesarska steza obarvana z rdečim pigmentom.</t>
  </si>
  <si>
    <t>bitumenski beton BB 8k;  d = 4 cm</t>
  </si>
  <si>
    <t>Granitne kocke - tlak</t>
  </si>
  <si>
    <t xml:space="preserve">Rušenje tlaka iz granitnih kock,  s čiščenjem, odlaganjem na deponijo ob gradbišču in ponovna vgradnja obstoječih kock 10/10 cm na betonsko podlago kvalitete C12/15 in debeline od 7 do 10 cm. Fuge položenih granitnih kock se polnijo s epoksidno fugirno maso v prvotni barvi. </t>
  </si>
  <si>
    <t>Planiranje dna jarka</t>
  </si>
  <si>
    <t>Planiranje dna jarka z natančnostjo +,- 3 cm.</t>
  </si>
  <si>
    <t>Kombinirani izkop - odmet ob rob jarka</t>
  </si>
  <si>
    <t xml:space="preserve">Kombinirani izkop jarka za cevovod v terenu III-V kategorije, globine do 2,0 m, z odmetom na rob jarka oz. na začasno deponijo na gradbišču.                                                                                                                                                                                                                                                  </t>
  </si>
  <si>
    <t>a) strojni izkop</t>
  </si>
  <si>
    <t>b) ročni izkop</t>
  </si>
  <si>
    <t>Delovni plato</t>
  </si>
  <si>
    <t>Izkop in ponovna izdelava začasnega delovnega platoja (pred pričetkom izvajanja voziščne konstrukcije) iz drobljenega naravnega kamnitega materiala v debelini do 60 cm. V ceni je zajet izkop do globine 60 cm, prevoz do začasne gradbene deponije, prevoz materiala iz začasne gradbene deponije do gradbišča in vgradnja do globine 60 cm z razprostiranjem, utrjevanjem in vzdrževanjem v času gradnje. V ceni je potrebno upoštevati izkop delovnega platoja v debelini 60 cm, odvoz na začasno delovno deponijo, vse prevoze iz začasne gradbene deponije na območje gradbišča ter izdelavo novega delovnega platoja v debelini 60 cm. Obračun po izkazu kubatur.</t>
  </si>
  <si>
    <t>Zasip - obstoječi izkopani material</t>
  </si>
  <si>
    <t xml:space="preserve">Zasip z obstoječim materialom do višine potrebne za končno ureditev terena, s komprimiranjem v slojih deb. 20 cm do predpisane zbitosti in planiranje površine s točnostjo +- 1.0 cm </t>
  </si>
  <si>
    <t>Zasip - tamponski material - 0/32 mm</t>
  </si>
  <si>
    <t xml:space="preserve">Dobava in vgradnja tamponskega drobljenca, zrnatosti od 0 do 32 mm za nosilni sloj, s komprimiranjem po slojih do predpisane zbitosti in planiranje površine s točnostjo +- 1.0 cm. Vgradnja 0,40 cm pod zgornjim ustrojem ceste. 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</si>
  <si>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</si>
  <si>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</si>
  <si>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Odvoz materiala</t>
  </si>
  <si>
    <t>Odvoz odvečnega izkopanega materiala, z vsemi manipulacijami na stalno deponijo, vključno s pristojbino.</t>
  </si>
  <si>
    <t>Zavarovanje in nadzor podzemnih instalacij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</si>
  <si>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</si>
  <si>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Zapora ceste - signalizacija / plinovodi</t>
  </si>
  <si>
    <t>Stroški zapore ceste, prometna signalizacija in osvetlitev zapore - ocena.
(obračun po dejanskih stroških oz. po m)</t>
  </si>
  <si>
    <t>Nepredvidena  dela</t>
  </si>
  <si>
    <t>Nepredvidena dela odobrena s strani nadzora in obračunana po analizi cen v skladu s kalkulativnimi elementi.</t>
  </si>
  <si>
    <t>SKUPAJ:</t>
  </si>
  <si>
    <t>Zunanja kontrola vgrajenih materialov, ki jo zagotavlja akreditiran laboratorij s področja testiranja materialov in konstrukcij.</t>
  </si>
  <si>
    <t xml:space="preserve">Kombinirani izkop jarka za cevovod v terenu III-V kategorije, globine do 2,0 m, z odmetom na rob jarka oz. na začasno deponijo na gradbišču. Upoštevan izkop -0,6 m pod nivojem terena.                                                                                                                                                                                                                                                  </t>
  </si>
  <si>
    <t>Zasip - posteljica / plinovodi</t>
  </si>
  <si>
    <t>Opozorilni trak</t>
  </si>
  <si>
    <t>Dobava in polaganje opozorilnega PVC traku, rumene barve z oznako POZOR PLINOVOD.</t>
  </si>
  <si>
    <t>AB plošča</t>
  </si>
  <si>
    <t>Dobava montažne armiranobetonske plošče iz C 12/15 za cestno kapo in postavitev na niveleto.</t>
  </si>
  <si>
    <t>Obbetoniranje LŽ kape</t>
  </si>
  <si>
    <t>Postavitev in obbetoniranje litoželezne kape.</t>
  </si>
  <si>
    <t>STROJNA DELA</t>
  </si>
  <si>
    <t>5</t>
  </si>
  <si>
    <t>6</t>
  </si>
  <si>
    <t>Cev iz materiala PE100- SDR 17</t>
  </si>
  <si>
    <t>Cev iz materiala PE100, po SIST EN 12007-2, SDR 17 skupaj z dodatkom  za razrez.</t>
  </si>
  <si>
    <t>PE225x13,4</t>
  </si>
  <si>
    <t>Obojka iz materiala PE100</t>
  </si>
  <si>
    <t>Obojka  iz  PE100 z vgrajeno elektro-uporovno žico, skupaj z varjenjem.</t>
  </si>
  <si>
    <t xml:space="preserve">PE225         </t>
  </si>
  <si>
    <t>Zapora obstoječega plinovoda - baloniranje</t>
  </si>
  <si>
    <t xml:space="preserve">Zapora obstoječega plinovoda PE 225x13,4 se izvede s t.i. baloniranjem, upoštevan je ves drobni material za izvedbo baloniranja, vključno z uprabo balona in garnituro za izvedbo baloniranja. </t>
  </si>
  <si>
    <t>Odstranitev obstoječe PE cevi</t>
  </si>
  <si>
    <t>Odstranitev obstoječe PE cevi skupaj z garnituro in odvoz na stalno deponijo, vključno s pristojbino.</t>
  </si>
  <si>
    <t>Tlačni preizkusi</t>
  </si>
  <si>
    <t>Tlačni preizkusi  plinovoda, izvedeni po navodilih  iz  projekta,  skupaj z izdelavo zapisnikov o preizkusih.  (Obračun po dejanskih stroških distributerja!)</t>
  </si>
  <si>
    <t>Spuščanje plina</t>
  </si>
  <si>
    <t>Spuščanje plina v plinovod, ki ga opravi distributer plina.</t>
  </si>
  <si>
    <t>Prekinitev dobave plina</t>
  </si>
  <si>
    <t>Prekinitev dobave plina, ki ga opravi distributer plina.</t>
  </si>
  <si>
    <t>Nepredvidena  dela:</t>
  </si>
  <si>
    <t>SKUPAJ</t>
  </si>
  <si>
    <t>PE110x6,6</t>
  </si>
  <si>
    <t>Prehodni kos iz materiala PE100-SDR 11/jeklo</t>
  </si>
  <si>
    <t>Prehodni kos PE/jeklo iz materiala PE100.</t>
  </si>
  <si>
    <t>PE110/DN100</t>
  </si>
  <si>
    <t>Reducirni T-kos iz materiala PE100</t>
  </si>
  <si>
    <t>Reducirni odcepni T-kos iz materiala PE100.</t>
  </si>
  <si>
    <t xml:space="preserve">PE225/110  </t>
  </si>
  <si>
    <t xml:space="preserve">PE110         </t>
  </si>
  <si>
    <t>PE110</t>
  </si>
  <si>
    <t>Krogelna pipa iz materiala PE100 - podzemna vgradnja</t>
  </si>
  <si>
    <t>Krogelna pipa iz materiala PE100, tlačne stopnje PN 4, za zemeljski plin, s teleskopsko vgradbilno garnituro z evro nastavkom.</t>
  </si>
  <si>
    <t>Cestna  kapa</t>
  </si>
  <si>
    <t>Litoželezna zaščitna cestna kapa, material SL 18, z napisom plin na pokrovu, zaščitena z bitumnom.</t>
  </si>
  <si>
    <t xml:space="preserve">DN190        </t>
  </si>
  <si>
    <t>Pozicijska tablica-armatura</t>
  </si>
  <si>
    <t>Pozicijska tablica po DIN 4065 za  oznako armatur plinovoda, skupaj s pritrdilnim materialom in izmero.</t>
  </si>
  <si>
    <t>DN 100 (114.3x3.6)</t>
  </si>
  <si>
    <t>Krogelna pipa - jeklo</t>
  </si>
  <si>
    <t xml:space="preserve">Krogelna pipa s prirobničnima priključkoma, tlačne stopnje PN 16, standardne dolžine s prigrajenim izolacijskim elementom, </t>
  </si>
  <si>
    <t>atestirana za zemeljski plin, zaprta s slepo prirobnico, z ročko za posluževanje, skupaj z izolacijskim elementom in tesnilnim materialom.</t>
  </si>
  <si>
    <t>DN 100 (prirobnična)</t>
  </si>
  <si>
    <t>Varilne grlate prirobnice</t>
  </si>
  <si>
    <t>Jeklena prirobnica - slepa</t>
  </si>
  <si>
    <t>Omarica - tip E</t>
  </si>
  <si>
    <t xml:space="preserve">Omarica za zaporno pipo, izdelana iz nerjaveče pločevine po delavniški </t>
  </si>
  <si>
    <t>risbi proizvajalca, prirejena za pritrditev na zid s pocinkano zaščitno cevjo in z napisom: GLAVNA PLINSKAZA PORNA PIPA.</t>
  </si>
  <si>
    <t>Izolacija  jeklene cevi</t>
  </si>
  <si>
    <t>Izolacija  jeklene cevi za kororzijsko in mehansko zaščito.</t>
  </si>
  <si>
    <t>Preboj</t>
  </si>
  <si>
    <t>Zaščitna cev pri  preboju  skozi zid, zaščitena pred korozijo in zatesnjena s   trajno   elastičnim   materialom, izdelana po priloženi skici.</t>
  </si>
  <si>
    <t>Montaža plinovoda in tlačni  preizkus</t>
  </si>
  <si>
    <t>Tlačni  preizkus  priključnih plinovodov izvedenih  po  navodilih iz projekta, izdaja atesta.</t>
  </si>
  <si>
    <t>Spuščanje plina v priključni plinovod, ki ga opravi distributer plina.</t>
  </si>
  <si>
    <t>Prevezava priključnega plinovoda</t>
  </si>
  <si>
    <t>Prevezava priključnega plinovoda, ki ga opravi distributer plina.  (Obračun po dejanskih stroških distributerja!)</t>
  </si>
  <si>
    <t>Pomožna  gradbena  dela</t>
  </si>
  <si>
    <t>Pomožna  gradbena  dela, zarisovanje, vrtanje zidov,  beljenje zidov, vzpostavitev v prvotno stanje.</t>
  </si>
  <si>
    <t>Cevovodi izdelani iz jeklenih cevi iz celega po DIN EN10216-1, material: P235TR2, W.nr.: 1.0255, skupaj z  varilnim materialom in dodatkom za razrez.</t>
  </si>
  <si>
    <t>Jekleni cevni lok 90o</t>
  </si>
  <si>
    <t>Jeklen cevni lok 90° po DIN EN 10253-1, tip: 3D, material: S253, skupaj z varilnim, tesnilnim in pritrdilnim materialom.</t>
  </si>
  <si>
    <t xml:space="preserve">Varilne grlate prirobnice po standardu     DIN EN 1092-1, tip prirobnice: 11, tip tesnenja: B1, material: S235GH, tlačne  stopnje: PN 6, skupaj s pritrdilnim in tesnilnim materialom.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</si>
  <si>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Varilne slepe prirobnice po standardu     DIN EN 1092-1, tip prirobnice: 11, tip tesnenja: B1, material: S235GH, tlačne  stopnje: PN 6, skupaj s pritrdilnim in tesnilnim materialom.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</si>
  <si>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Strojni izkop jarka, skladno z določili geomehanskega poročila, globine 0-4m, v terenu III. kat. z nakladanjem na kamion in odvozom na trajno gradbeno deponijo po izboru izvajalca, vključno s stroški deponije. </t>
  </si>
  <si>
    <t>2.1.</t>
  </si>
  <si>
    <t>2</t>
  </si>
  <si>
    <t>3</t>
  </si>
  <si>
    <t>4</t>
  </si>
  <si>
    <t>7</t>
  </si>
  <si>
    <t>8</t>
  </si>
  <si>
    <t>9</t>
  </si>
  <si>
    <t>10</t>
  </si>
  <si>
    <t>11</t>
  </si>
  <si>
    <t>12</t>
  </si>
  <si>
    <t>13</t>
  </si>
  <si>
    <t>2.3.2</t>
  </si>
  <si>
    <t>SPLOŠNO:</t>
  </si>
  <si>
    <t>(-) Dela je potrebno izvajati po projektni dokumentaciji, v skladu z veljavnimi tehničnimi predpisi, normativi in standardi ob upoštevanju zahtev iz varstva pri delu. Uporabljati je potrebno samo materiale, ki ustrezajo predpisom in standardom.</t>
  </si>
  <si>
    <t>(-) Za vse vgrajene materiale mora izvajalec del predložiti dokumentacijo (atesti, certifikati, meritve....).</t>
  </si>
  <si>
    <t>(-) Izvajalec del mora pri izvedbi del upoštevati navodila tehničnega poročila.</t>
  </si>
  <si>
    <t>(-) V enotnih cenah morajo biti zajeti tudi naslednji stroški:</t>
  </si>
  <si>
    <t>... ureditev gradbišča, postavitev gradbiščne table, zaščitna ograja in obvestila ter ostala pripravljalna dela, z vsemi deli in materialom ter dnevno čiščenje gradbišča,</t>
  </si>
  <si>
    <t>... ves potreben material z dobavo, transporti in vgrajevanjem,</t>
  </si>
  <si>
    <t>... izvedba dela po popisu iz postavke in načrta,</t>
  </si>
  <si>
    <t>... zavarovanja gradbišča,</t>
  </si>
  <si>
    <t>... začasne in stalne deponije in pripadajoči transporti,</t>
  </si>
  <si>
    <t>... koordinacija med investitorjem, upravljalci, izvajalci, podizvajalci in soglasodajalci,</t>
  </si>
  <si>
    <t>... sortiranje odpadkov na gradbišču (gradbiščni odpadki), stroški nakladanja, odvoza na registrirano stalno deponijo ter plačilo stroškov deponije in taks (če v postavki ni drugače določeno)</t>
  </si>
  <si>
    <t>(-) Obračun se mora izvajati na osnovi dejansko opravljenih količin, katere z vpisom v gradbeni dnevnik potrdi odgovorni nadzornik.</t>
  </si>
  <si>
    <t>JAVNA KOMUNALNA INFRASTRUKTURA V OBMOČJU OPPN 252 STANOVANJSKA SOSESKA BRDO - ENOTA E3</t>
  </si>
  <si>
    <t xml:space="preserve">Strojni izkop jarka, skladno z določili geomehanskega poročila, globine 0-4m, v terenu III. kat. z nakladanjem na kamion in odvozom na trajno gradbeno deponijo, vključno s stroški deponije. </t>
  </si>
  <si>
    <t>Nabava, dobava in montaža revizijskih jaškov iz armiranega poliestra  po SIST EN 14 364: 2013, komplet z izdelano muldo. Premer jaška 1000mm, globina 1 - 2 m. Minimalna debelina sten revizijskega jaška je 8mm. V ceni je vključena tudi izdelava AB temeljne plošče jaška debeline 20cm, iz betona C25/30.</t>
  </si>
  <si>
    <t>Nabava, dobava in montaža revizijskih jaškov iz armiranega poliestra  po SIST EN 14 364: 2013, komplet z izdelano muldo. Premer jaška 1000mm, globina 4 - 5 m. Minimalna debelina sten revizijskega jaška je 8mm. V ceni je vključena tudi izdelava AB temeljne plošče jaška debeline 20cm, iz betona C25/30.</t>
  </si>
  <si>
    <t>Strojni izkop jarka globine do 2,0 m v terenu III. kat. z nakladanjem na kamion. Brežine se izvajajo v naklonu 70°. Obračun za 1 m3.</t>
  </si>
  <si>
    <t>Strojni izkop jarka globine do 2,0 m v terenu IV. kat. z nakladanjem na kamion. Brežine se izvajajo v naklonu 70°. Obračun za 1 m3.</t>
  </si>
  <si>
    <t>Ročni izkop jarka globine do 2,0 m v terenu III. kat. z nakladanjem na kamion. Brežine se izvajajo v naklonu 70°. Obračun za 1 m3.</t>
  </si>
  <si>
    <t>Odvoz odkopanega materiala  gradbiščne poti na začasno deponijo materiala za gradbiščno pot z nakladanjem na kamion in razkladanjem. Cena na enoto vsebuje strošek deponije. Obračun za 1 m3.</t>
  </si>
  <si>
    <t>Križanja z ostalimi obst. komunalnimi vodi. Izkop na mestih križanj se izvaja ročno. Za podporo obstoječega komunalnega voda se izvede lesen provizorij. Dela se izvaja pod nadzorom upravljalca oz. vzdrževalca komunalnega voda.</t>
  </si>
  <si>
    <t>proj. vodovod pod obst. vodom javne razsvetljave - vmesni prostor se zapolni s peščenim materialom, zaščita vodovodne cevi se izvede na dolžini 2 m, obračun za 1 križanje</t>
  </si>
  <si>
    <t>proj. vodovod pod obst. plinovodom - vmesni prostor se zapolni s peščenim materialom, zaščita vodovodne cevi se izvede na dolžini 2 m, obračun za 1 križanje</t>
  </si>
  <si>
    <t>proj. vodovod pod proj. sanitarnim kanalom - vmesni prostor se zapolni s peščenim materialom, zaščita vodovodne cevi se izvede na dolžini 2 m, obračun za 1 križanje</t>
  </si>
  <si>
    <t>proj. vodovod pod proj. meteornim kanalom - vmesni prostor se zapolni s peščenim materialom, zaščita vodovodne cevi se izvede na dolžini 2 m, obračun za 1 križanje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</si>
  <si>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</si>
  <si>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</si>
  <si>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</si>
  <si>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</si>
  <si>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</si>
  <si>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</si>
  <si>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</si>
  <si>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</si>
  <si>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</si>
  <si>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</si>
  <si>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</si>
  <si>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Demontaža obstoječih fazonskih kosov in armatur, kot npr. zasuni, hidranti, cestne kape, vgradne garniture, premerov DN 50 do DN 100. Odvoz na deponijo gradbenega materiala. Obračun za 1 kos.</t>
  </si>
  <si>
    <t>Prenos, spuščanje in polaganje cevi NL DN 100 v jarek in ter poravnanje v horizontalni in vertikalni smeri. Obračun za 1 m1.</t>
  </si>
  <si>
    <t>Montaža poliesterske cevi DN 200 na predhodno pripravljeno peščeno posteljico po navodilih projektanta in proizvajalca. Obračun za 1 m1.</t>
  </si>
  <si>
    <t>Montaža drsnih vodil na cevovod NL DN 100. Obračun za 1 kos.</t>
  </si>
  <si>
    <t>Montaža NL cevi DN 100 na predhodno pripravljeno peščeno posteljico po navodilih projektanta in proizvajalca. Obračun za 1 m1.</t>
  </si>
  <si>
    <t>Montaža ravnih vmesnih cevnih kosov DN 100. Obračun za 1 kos.</t>
  </si>
  <si>
    <t>Montaža fazonskih kosov DN 100 na obojko. Obračun za 1 kos.</t>
  </si>
  <si>
    <t>Montaža zapornega ventila z vgradno garnituro, talno kapo in montažno podložno ploščo, DN 100, na prirobnico. Obračun za 1 kos.</t>
  </si>
  <si>
    <t>NL cev, standard C40, NATURAL, s tesnilom za Standard spoj, DN 100.</t>
  </si>
  <si>
    <t>NL cev, standard C40, NATURAL, s tesnilom za Vi spoj, DN 100.</t>
  </si>
  <si>
    <t>Kanalizacijska poliesterska cev GRP, DN 250, SN 8.</t>
  </si>
  <si>
    <t>ravni vmesni cevni kos, l=500 mm, DN 100</t>
  </si>
  <si>
    <t>T kos, PN 10-16, DN 100/80.</t>
  </si>
  <si>
    <t>T kos, PN 10-16, DN 150/100.</t>
  </si>
  <si>
    <t>F kos, PN 10-16, DN 100.</t>
  </si>
  <si>
    <t>E kos, Vi spoj, PN 10-16, DN 100.</t>
  </si>
  <si>
    <t>FFR kos, PN 10-16, DN 100/80.</t>
  </si>
  <si>
    <t>MMA kos, PN 10-16, Vi spoj, DN 100/100.</t>
  </si>
  <si>
    <t>Zaporni ventil z vgradno garnituro, talno kapo in montažno podložno ploščo, PN 10, DN 100, hvgr=1.5-2.3 m.</t>
  </si>
  <si>
    <t>Drsna vodila za cev NL DN 100 z višino noge 50 mm.</t>
  </si>
  <si>
    <t>PLINOVOD 1082, PE 63x5,8 - ukinitev odcepa</t>
  </si>
  <si>
    <t>OZNAKA E</t>
  </si>
  <si>
    <t>OZNAKA F</t>
  </si>
  <si>
    <t>PLINOVOD 1083, PE 63x5,8 - ukinitev odcepa</t>
  </si>
  <si>
    <t>PLINOVOD 1084, PE 63x5,8 - ukinitev odcepa</t>
  </si>
  <si>
    <t>OZNAKA G</t>
  </si>
  <si>
    <t>točka št. 3</t>
  </si>
  <si>
    <t>PRIKLJUČNI PLINOVOD PE 110x6,6 - P-34163</t>
  </si>
  <si>
    <t>Dobava in vgradnja posteljice z dopeljanim peskom 0/4 mm za posteljico in obsip plinovoda, do višine 10 cm nad temenom cevi (po detajlu iz projekta), s planiranjem in utrjevanjem. Natančnost izdelave posteljice je +/- 1 cm. Priključni plinovod voden v kineti je obsut s posteljico.</t>
  </si>
  <si>
    <t>5.1.4</t>
  </si>
  <si>
    <t>Lok iz materiala PE100-900</t>
  </si>
  <si>
    <t>Lok iz materiala PE100, 900.</t>
  </si>
  <si>
    <t>Črna brezšivna cev - jeklena cev v kineti</t>
  </si>
  <si>
    <t>1000x650x650 mm (VxŠxG)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</si>
  <si>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</si>
  <si>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</si>
  <si>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</si>
  <si>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</si>
  <si>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</si>
  <si>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</si>
  <si>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</si>
  <si>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</si>
  <si>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</si>
  <si>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1.1.1</t>
  </si>
  <si>
    <t>1.2.1</t>
  </si>
  <si>
    <t>1.3.1</t>
  </si>
  <si>
    <t>1.3.2</t>
  </si>
  <si>
    <t>4.1.1</t>
  </si>
  <si>
    <t>4.1.2</t>
  </si>
  <si>
    <t>4.1.3</t>
  </si>
  <si>
    <t>4.1.4</t>
  </si>
  <si>
    <t>4.2.1</t>
  </si>
  <si>
    <t>4.2.2</t>
  </si>
  <si>
    <t>4.2.3</t>
  </si>
  <si>
    <t>4.2.4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</si>
</sst>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S_I_T_-;\-* #,##0.00\ _S_I_T_-;_-* &quot;-&quot;??\ _S_I_T_-;_-@_-"/>
    <numFmt numFmtId="165" formatCode="#,##0."/>
    <numFmt numFmtId="166" formatCode="\$#."/>
    <numFmt numFmtId="167" formatCode="#.00"/>
    <numFmt numFmtId="168" formatCode="#,"/>
    <numFmt numFmtId="169" formatCode="_-* #,##0.00\ &quot;SIT&quot;_-;\-* #,##0.00\ &quot;SIT&quot;_-;_-* &quot;-&quot;??\ &quot;SIT&quot;_-;_-@_-"/>
    <numFmt numFmtId="170" formatCode="0.000"/>
    <numFmt numFmtId="171" formatCode="#,##0.00\ &quot;€&quot;"/>
  </numFmts>
  <fonts count="6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"/>
      <color indexed="8"/>
      <name val="Courier"/>
      <family val="3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Times New Roman"/>
      <family val="1"/>
      <charset val="238"/>
    </font>
    <font>
      <b/>
      <sz val="15"/>
      <color indexed="56"/>
      <name val="Calibri"/>
      <family val="2"/>
      <charset val="238"/>
    </font>
    <font>
      <sz val="10"/>
      <color indexed="8"/>
      <name val="MS Sans Serif"/>
      <family val="2"/>
      <charset val="238"/>
    </font>
    <font>
      <b/>
      <sz val="11"/>
      <name val="Arial CE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Segoe UI"/>
      <family val="2"/>
      <charset val="238"/>
    </font>
    <font>
      <b/>
      <sz val="10"/>
      <color theme="1"/>
      <name val="Segoe UI"/>
      <family val="2"/>
      <charset val="238"/>
    </font>
    <font>
      <b/>
      <sz val="10"/>
      <name val="Segoe UI"/>
      <family val="2"/>
      <charset val="238"/>
    </font>
    <font>
      <sz val="10"/>
      <name val="Segoe UI"/>
      <family val="2"/>
      <charset val="238"/>
    </font>
    <font>
      <b/>
      <sz val="10"/>
      <color indexed="9"/>
      <name val="Segoe UI"/>
      <family val="2"/>
      <charset val="238"/>
    </font>
    <font>
      <b/>
      <sz val="12"/>
      <color indexed="8"/>
      <name val="Segoe UI"/>
      <family val="2"/>
      <charset val="238"/>
    </font>
    <font>
      <i/>
      <sz val="10"/>
      <name val="Segoe UI"/>
      <family val="2"/>
      <charset val="238"/>
    </font>
    <font>
      <i/>
      <sz val="10"/>
      <color indexed="8"/>
      <name val="Segoe UI"/>
      <family val="2"/>
      <charset val="238"/>
    </font>
    <font>
      <b/>
      <i/>
      <sz val="8"/>
      <color theme="0" tint="-0.249977111117893"/>
      <name val="Segoe UI"/>
      <family val="2"/>
      <charset val="238"/>
    </font>
    <font>
      <sz val="10"/>
      <color indexed="8"/>
      <name val="Segoe UI"/>
      <family val="2"/>
      <charset val="238"/>
    </font>
    <font>
      <sz val="12"/>
      <name val="Segoe UI"/>
      <family val="2"/>
      <charset val="238"/>
    </font>
    <font>
      <b/>
      <sz val="12"/>
      <name val="Segoe UI"/>
      <family val="2"/>
      <charset val="238"/>
    </font>
    <font>
      <b/>
      <sz val="12"/>
      <color theme="0"/>
      <name val="Segoe UI"/>
      <family val="2"/>
      <charset val="238"/>
    </font>
    <font>
      <b/>
      <sz val="10"/>
      <color indexed="10"/>
      <name val="Segoe UI"/>
      <family val="2"/>
      <charset val="238"/>
    </font>
    <font>
      <sz val="12"/>
      <color indexed="8"/>
      <name val="Segoe UI"/>
      <family val="2"/>
      <charset val="238"/>
    </font>
    <font>
      <b/>
      <sz val="10"/>
      <color indexed="8"/>
      <name val="Segoe UI"/>
      <family val="2"/>
      <charset val="238"/>
    </font>
    <font>
      <b/>
      <sz val="14"/>
      <color rgb="FF43B033"/>
      <name val="Segoe UI"/>
      <family val="2"/>
      <charset val="238"/>
    </font>
    <font>
      <b/>
      <sz val="12"/>
      <color rgb="FF43B033"/>
      <name val="Segoe UI"/>
      <family val="2"/>
      <charset val="238"/>
    </font>
    <font>
      <sz val="10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indexed="10"/>
      <name val="Segoe U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3B033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00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164" fontId="4" fillId="0" borderId="0" applyFont="0" applyFill="0" applyBorder="0" applyAlignment="0" applyProtection="0"/>
    <xf numFmtId="165" fontId="15" fillId="0" borderId="0">
      <protection locked="0"/>
    </xf>
    <xf numFmtId="166" fontId="15" fillId="0" borderId="0">
      <protection locked="0"/>
    </xf>
    <xf numFmtId="0" fontId="15" fillId="0" borderId="0">
      <protection locked="0"/>
    </xf>
    <xf numFmtId="0" fontId="17" fillId="4" borderId="0" applyNumberFormat="0" applyBorder="0" applyAlignment="0" applyProtection="0"/>
    <xf numFmtId="0" fontId="3" fillId="0" borderId="0"/>
    <xf numFmtId="0" fontId="16" fillId="0" borderId="0" applyNumberFormat="0" applyFill="0" applyBorder="0" applyAlignment="0" applyProtection="0"/>
    <xf numFmtId="167" fontId="15" fillId="0" borderId="0">
      <protection locked="0"/>
    </xf>
    <xf numFmtId="0" fontId="17" fillId="4" borderId="0" applyNumberFormat="0" applyBorder="0" applyAlignment="0" applyProtection="0"/>
    <xf numFmtId="0" fontId="18" fillId="0" borderId="0" applyNumberFormat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168" fontId="21" fillId="0" borderId="0">
      <protection locked="0"/>
    </xf>
    <xf numFmtId="168" fontId="21" fillId="0" borderId="0">
      <protection locked="0"/>
    </xf>
    <xf numFmtId="0" fontId="22" fillId="7" borderId="1" applyNumberFormat="0" applyAlignment="0" applyProtection="0"/>
    <xf numFmtId="0" fontId="25" fillId="20" borderId="5" applyNumberFormat="0" applyAlignment="0" applyProtection="0"/>
    <xf numFmtId="39" fontId="2" fillId="0" borderId="6">
      <alignment horizontal="right" vertical="top" wrapText="1"/>
    </xf>
    <xf numFmtId="0" fontId="23" fillId="0" borderId="7" applyNumberFormat="0" applyFill="0" applyAlignment="0" applyProtection="0"/>
    <xf numFmtId="0" fontId="32" fillId="0" borderId="8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0" fontId="7" fillId="0" borderId="0">
      <alignment vertical="top" wrapText="1"/>
    </xf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4" fillId="0" borderId="0"/>
    <xf numFmtId="0" fontId="3" fillId="0" borderId="0" applyFont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3" fillId="0" borderId="0"/>
    <xf numFmtId="0" fontId="2" fillId="0" borderId="0"/>
    <xf numFmtId="0" fontId="5" fillId="0" borderId="0"/>
    <xf numFmtId="0" fontId="7" fillId="0" borderId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34" fillId="0" borderId="0">
      <alignment horizontal="left" vertical="top" wrapText="1" readingOrder="1"/>
    </xf>
    <xf numFmtId="0" fontId="3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0" borderId="0"/>
    <xf numFmtId="0" fontId="3" fillId="0" borderId="0"/>
    <xf numFmtId="0" fontId="8" fillId="0" borderId="0" applyNumberFormat="0" applyFill="0" applyBorder="0" applyAlignment="0" applyProtection="0"/>
    <xf numFmtId="0" fontId="3" fillId="0" borderId="0"/>
    <xf numFmtId="0" fontId="2" fillId="0" borderId="0"/>
    <xf numFmtId="0" fontId="3" fillId="23" borderId="9" applyNumberFormat="0" applyFont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23" borderId="9" applyNumberFormat="0" applyFont="0" applyAlignment="0" applyProtection="0"/>
    <xf numFmtId="0" fontId="28" fillId="0" borderId="0" applyNumberFormat="0" applyFill="0" applyBorder="0" applyAlignment="0" applyProtection="0"/>
    <xf numFmtId="0" fontId="25" fillId="20" borderId="5" applyNumberFormat="0" applyAlignment="0" applyProtection="0"/>
    <xf numFmtId="0" fontId="16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3" fillId="0" borderId="7" applyNumberFormat="0" applyFill="0" applyAlignment="0" applyProtection="0"/>
    <xf numFmtId="0" fontId="14" fillId="21" borderId="2" applyNumberFormat="0" applyAlignment="0" applyProtection="0"/>
    <xf numFmtId="0" fontId="13" fillId="20" borderId="1" applyNumberFormat="0" applyAlignment="0" applyProtection="0"/>
    <xf numFmtId="0" fontId="12" fillId="3" borderId="0" applyNumberFormat="0" applyBorder="0" applyAlignment="0" applyProtection="0"/>
    <xf numFmtId="0" fontId="7" fillId="0" borderId="0"/>
    <xf numFmtId="0" fontId="7" fillId="0" borderId="0"/>
    <xf numFmtId="0" fontId="2" fillId="0" borderId="10">
      <alignment horizontal="left" vertical="top" wrapText="1"/>
    </xf>
    <xf numFmtId="0" fontId="2" fillId="0" borderId="10">
      <alignment horizontal="left" vertical="top" wrapText="1"/>
    </xf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30" fillId="0" borderId="12" applyNumberFormat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2" fillId="7" borderId="1" applyNumberForma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49" fontId="29" fillId="0" borderId="0">
      <alignment vertical="top"/>
      <protection locked="0"/>
    </xf>
    <xf numFmtId="0" fontId="37" fillId="0" borderId="0"/>
    <xf numFmtId="0" fontId="4" fillId="0" borderId="0"/>
    <xf numFmtId="0" fontId="4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9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56" fillId="0" borderId="0"/>
    <xf numFmtId="9" fontId="5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29" borderId="0" applyNumberFormat="0" applyBorder="0" applyAlignment="0" applyProtection="0"/>
    <xf numFmtId="0" fontId="11" fillId="17" borderId="0" applyNumberFormat="0" applyBorder="0" applyAlignment="0" applyProtection="0"/>
    <xf numFmtId="0" fontId="12" fillId="5" borderId="0" applyNumberFormat="0" applyBorder="0" applyAlignment="0" applyProtection="0"/>
    <xf numFmtId="0" fontId="57" fillId="30" borderId="1" applyNumberFormat="0" applyAlignment="0" applyProtection="0"/>
    <xf numFmtId="0" fontId="58" fillId="0" borderId="69" applyNumberFormat="0" applyFill="0" applyAlignment="0" applyProtection="0"/>
    <xf numFmtId="0" fontId="59" fillId="0" borderId="70" applyNumberFormat="0" applyFill="0" applyAlignment="0" applyProtection="0"/>
    <xf numFmtId="0" fontId="60" fillId="0" borderId="71" applyNumberFormat="0" applyFill="0" applyAlignment="0" applyProtection="0"/>
    <xf numFmtId="0" fontId="60" fillId="0" borderId="0" applyNumberFormat="0" applyFill="0" applyBorder="0" applyAlignment="0" applyProtection="0"/>
    <xf numFmtId="0" fontId="22" fillId="22" borderId="1" applyNumberFormat="0" applyAlignment="0" applyProtection="0"/>
    <xf numFmtId="0" fontId="28" fillId="0" borderId="72" applyNumberFormat="0" applyFill="0" applyAlignment="0" applyProtection="0"/>
    <xf numFmtId="0" fontId="61" fillId="22" borderId="0" applyNumberFormat="0" applyBorder="0" applyAlignment="0" applyProtection="0"/>
    <xf numFmtId="0" fontId="4" fillId="23" borderId="9" applyNumberFormat="0" applyFont="0" applyAlignment="0" applyProtection="0"/>
    <xf numFmtId="0" fontId="27" fillId="0" borderId="73" applyNumberFormat="0" applyFill="0" applyAlignment="0" applyProtection="0"/>
    <xf numFmtId="164" fontId="3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233">
    <xf numFmtId="0" fontId="0" fillId="0" borderId="0" xfId="0"/>
    <xf numFmtId="49" fontId="6" fillId="0" borderId="14" xfId="0" applyNumberFormat="1" applyFont="1" applyBorder="1" applyAlignment="1">
      <alignment vertical="top" wrapText="1"/>
    </xf>
    <xf numFmtId="0" fontId="6" fillId="0" borderId="14" xfId="0" applyFont="1" applyBorder="1" applyAlignment="1"/>
    <xf numFmtId="0" fontId="9" fillId="0" borderId="14" xfId="0" applyFont="1" applyBorder="1" applyAlignment="1">
      <alignment vertical="top" wrapText="1"/>
    </xf>
    <xf numFmtId="0" fontId="6" fillId="0" borderId="0" xfId="0" applyFont="1" applyBorder="1"/>
    <xf numFmtId="0" fontId="6" fillId="0" borderId="14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16" xfId="0" applyFont="1" applyBorder="1"/>
    <xf numFmtId="0" fontId="6" fillId="0" borderId="14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 wrapText="1"/>
    </xf>
    <xf numFmtId="0" fontId="9" fillId="0" borderId="0" xfId="339" applyFont="1" applyAlignment="1">
      <alignment horizontal="center" vertical="top"/>
    </xf>
    <xf numFmtId="0" fontId="6" fillId="0" borderId="14" xfId="0" applyFont="1" applyBorder="1"/>
    <xf numFmtId="0" fontId="9" fillId="0" borderId="0" xfId="339" applyFont="1" applyFill="1" applyAlignment="1">
      <alignment horizontal="center" vertical="top"/>
    </xf>
    <xf numFmtId="0" fontId="9" fillId="0" borderId="15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6" fillId="0" borderId="0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6" fillId="0" borderId="15" xfId="0" applyFont="1" applyBorder="1" applyAlignment="1"/>
    <xf numFmtId="49" fontId="6" fillId="0" borderId="15" xfId="0" applyNumberFormat="1" applyFont="1" applyBorder="1" applyAlignment="1">
      <alignment vertical="top" wrapText="1"/>
    </xf>
    <xf numFmtId="0" fontId="41" fillId="0" borderId="13" xfId="338" applyFont="1" applyBorder="1" applyAlignment="1" applyProtection="1">
      <alignment horizontal="center" vertical="top"/>
    </xf>
    <xf numFmtId="0" fontId="41" fillId="0" borderId="13" xfId="338" applyFont="1" applyBorder="1" applyAlignment="1" applyProtection="1">
      <alignment horizontal="justify"/>
    </xf>
    <xf numFmtId="4" fontId="41" fillId="0" borderId="13" xfId="338" applyNumberFormat="1" applyFont="1" applyBorder="1" applyAlignment="1" applyProtection="1">
      <alignment horizontal="center"/>
    </xf>
    <xf numFmtId="0" fontId="41" fillId="0" borderId="0" xfId="338" applyFont="1" applyBorder="1" applyAlignment="1" applyProtection="1">
      <alignment horizontal="center" vertical="center"/>
    </xf>
    <xf numFmtId="0" fontId="41" fillId="0" borderId="0" xfId="338" applyFont="1" applyBorder="1" applyAlignment="1" applyProtection="1">
      <alignment horizontal="justify"/>
    </xf>
    <xf numFmtId="4" fontId="41" fillId="0" borderId="0" xfId="338" applyNumberFormat="1" applyFont="1" applyBorder="1" applyAlignment="1" applyProtection="1">
      <alignment horizontal="center"/>
    </xf>
    <xf numFmtId="49" fontId="40" fillId="25" borderId="51" xfId="0" applyNumberFormat="1" applyFont="1" applyFill="1" applyBorder="1" applyAlignment="1">
      <alignment horizontal="center" wrapText="1"/>
    </xf>
    <xf numFmtId="171" fontId="40" fillId="25" borderId="52" xfId="0" applyNumberFormat="1" applyFont="1" applyFill="1" applyBorder="1" applyAlignment="1">
      <alignment horizontal="center" vertical="top" wrapText="1"/>
    </xf>
    <xf numFmtId="0" fontId="45" fillId="26" borderId="17" xfId="0" applyNumberFormat="1" applyFont="1" applyFill="1" applyBorder="1" applyAlignment="1">
      <alignment vertical="top" wrapText="1"/>
    </xf>
    <xf numFmtId="171" fontId="46" fillId="26" borderId="50" xfId="0" applyNumberFormat="1" applyFont="1" applyFill="1" applyBorder="1" applyAlignment="1">
      <alignment horizontal="center" vertical="top" wrapText="1"/>
    </xf>
    <xf numFmtId="0" fontId="47" fillId="26" borderId="56" xfId="0" applyFont="1" applyFill="1" applyBorder="1" applyAlignment="1"/>
    <xf numFmtId="49" fontId="44" fillId="26" borderId="53" xfId="0" applyNumberFormat="1" applyFont="1" applyFill="1" applyBorder="1" applyAlignment="1">
      <alignment horizontal="center" wrapText="1"/>
    </xf>
    <xf numFmtId="0" fontId="45" fillId="26" borderId="59" xfId="0" applyNumberFormat="1" applyFont="1" applyFill="1" applyBorder="1" applyAlignment="1">
      <alignment vertical="top" wrapText="1"/>
    </xf>
    <xf numFmtId="171" fontId="46" fillId="26" borderId="60" xfId="0" applyNumberFormat="1" applyFont="1" applyFill="1" applyBorder="1" applyAlignment="1">
      <alignment horizontal="center" vertical="top" wrapText="1"/>
    </xf>
    <xf numFmtId="0" fontId="47" fillId="26" borderId="58" xfId="0" applyFont="1" applyFill="1" applyBorder="1" applyAlignment="1"/>
    <xf numFmtId="49" fontId="40" fillId="0" borderId="61" xfId="0" applyNumberFormat="1" applyFont="1" applyBorder="1" applyAlignment="1">
      <alignment vertical="top" wrapText="1"/>
    </xf>
    <xf numFmtId="0" fontId="40" fillId="0" borderId="15" xfId="0" applyNumberFormat="1" applyFont="1" applyBorder="1" applyAlignment="1">
      <alignment vertical="top" wrapText="1"/>
    </xf>
    <xf numFmtId="4" fontId="40" fillId="0" borderId="55" xfId="0" applyNumberFormat="1" applyFont="1" applyBorder="1" applyAlignment="1"/>
    <xf numFmtId="49" fontId="44" fillId="26" borderId="54" xfId="0" applyNumberFormat="1" applyFont="1" applyFill="1" applyBorder="1" applyAlignment="1">
      <alignment horizontal="center" wrapText="1"/>
    </xf>
    <xf numFmtId="0" fontId="45" fillId="26" borderId="20" xfId="0" applyNumberFormat="1" applyFont="1" applyFill="1" applyBorder="1" applyAlignment="1">
      <alignment vertical="top" wrapText="1"/>
    </xf>
    <xf numFmtId="0" fontId="47" fillId="26" borderId="57" xfId="0" applyFont="1" applyFill="1" applyBorder="1" applyAlignment="1"/>
    <xf numFmtId="0" fontId="40" fillId="0" borderId="0" xfId="351" applyFont="1" applyBorder="1" applyAlignment="1" applyProtection="1">
      <alignment horizontal="center" wrapText="1"/>
    </xf>
    <xf numFmtId="171" fontId="48" fillId="0" borderId="27" xfId="351" applyNumberFormat="1" applyFont="1" applyFill="1" applyBorder="1" applyAlignment="1" applyProtection="1">
      <alignment horizontal="center" vertical="center"/>
    </xf>
    <xf numFmtId="171" fontId="49" fillId="0" borderId="27" xfId="351" applyNumberFormat="1" applyFont="1" applyFill="1" applyBorder="1" applyAlignment="1" applyProtection="1">
      <alignment horizontal="center" vertical="center"/>
    </xf>
    <xf numFmtId="0" fontId="47" fillId="0" borderId="0" xfId="0" applyFont="1" applyBorder="1" applyAlignment="1">
      <alignment vertical="top"/>
    </xf>
    <xf numFmtId="49" fontId="41" fillId="0" borderId="15" xfId="350" applyNumberFormat="1" applyFont="1" applyFill="1" applyBorder="1" applyAlignment="1" applyProtection="1">
      <alignment horizontal="left" vertical="top"/>
    </xf>
    <xf numFmtId="4" fontId="40" fillId="0" borderId="15" xfId="279" applyNumberFormat="1" applyFont="1" applyFill="1" applyBorder="1" applyAlignment="1">
      <alignment vertical="top"/>
    </xf>
    <xf numFmtId="171" fontId="40" fillId="0" borderId="15" xfId="279" applyNumberFormat="1" applyFont="1" applyFill="1" applyBorder="1" applyAlignment="1">
      <alignment vertical="top"/>
    </xf>
    <xf numFmtId="171" fontId="41" fillId="0" borderId="15" xfId="0" applyNumberFormat="1" applyFont="1" applyBorder="1" applyAlignment="1">
      <alignment vertical="top"/>
    </xf>
    <xf numFmtId="0" fontId="41" fillId="0" borderId="0" xfId="339" applyFont="1" applyFill="1" applyAlignment="1">
      <alignment horizontal="center" vertical="top"/>
    </xf>
    <xf numFmtId="49" fontId="42" fillId="0" borderId="21" xfId="0" applyNumberFormat="1" applyFont="1" applyFill="1" applyBorder="1" applyAlignment="1">
      <alignment horizontal="left" vertical="top" wrapText="1"/>
    </xf>
    <xf numFmtId="0" fontId="40" fillId="0" borderId="21" xfId="183" applyNumberFormat="1" applyFont="1" applyFill="1" applyBorder="1" applyAlignment="1">
      <alignment horizontal="left" vertical="top" wrapText="1"/>
    </xf>
    <xf numFmtId="4" fontId="42" fillId="0" borderId="21" xfId="183" applyNumberFormat="1" applyFont="1" applyFill="1" applyBorder="1" applyAlignment="1">
      <alignment horizontal="right" vertical="top" wrapText="1"/>
    </xf>
    <xf numFmtId="171" fontId="42" fillId="0" borderId="21" xfId="183" applyNumberFormat="1" applyFont="1" applyFill="1" applyBorder="1" applyAlignment="1">
      <alignment horizontal="right" vertical="top" wrapText="1"/>
    </xf>
    <xf numFmtId="0" fontId="41" fillId="0" borderId="0" xfId="339" applyFont="1" applyAlignment="1">
      <alignment vertical="top"/>
    </xf>
    <xf numFmtId="0" fontId="42" fillId="24" borderId="0" xfId="351" applyNumberFormat="1" applyFont="1" applyFill="1" applyBorder="1" applyAlignment="1" applyProtection="1">
      <alignment horizontal="center" vertical="top" wrapText="1"/>
      <protection locked="0"/>
    </xf>
    <xf numFmtId="0" fontId="42" fillId="24" borderId="0" xfId="372" applyFont="1" applyFill="1" applyBorder="1" applyAlignment="1" applyProtection="1">
      <alignment horizontal="center" vertical="top" wrapText="1"/>
      <protection locked="0"/>
    </xf>
    <xf numFmtId="0" fontId="42" fillId="24" borderId="0" xfId="372" applyFont="1" applyFill="1" applyBorder="1" applyAlignment="1" applyProtection="1">
      <alignment horizontal="center" vertical="top"/>
      <protection locked="0"/>
    </xf>
    <xf numFmtId="4" fontId="42" fillId="24" borderId="0" xfId="372" applyNumberFormat="1" applyFont="1" applyFill="1" applyBorder="1" applyAlignment="1" applyProtection="1">
      <alignment horizontal="center" vertical="top" wrapText="1"/>
      <protection locked="0"/>
    </xf>
    <xf numFmtId="171" fontId="42" fillId="24" borderId="0" xfId="372" applyNumberFormat="1" applyFont="1" applyFill="1" applyBorder="1" applyAlignment="1" applyProtection="1">
      <alignment horizontal="center" vertical="top" wrapText="1"/>
      <protection locked="0"/>
    </xf>
    <xf numFmtId="0" fontId="41" fillId="0" borderId="0" xfId="339" applyFont="1" applyAlignment="1">
      <alignment horizontal="center" vertical="top"/>
    </xf>
    <xf numFmtId="49" fontId="51" fillId="0" borderId="0" xfId="0" applyNumberFormat="1" applyFont="1" applyBorder="1" applyAlignment="1">
      <alignment horizontal="left" vertical="top" wrapText="1"/>
    </xf>
    <xf numFmtId="0" fontId="51" fillId="0" borderId="0" xfId="0" applyNumberFormat="1" applyFont="1" applyBorder="1" applyAlignment="1">
      <alignment vertical="top" wrapText="1"/>
    </xf>
    <xf numFmtId="4" fontId="47" fillId="0" borderId="0" xfId="0" applyNumberFormat="1" applyFont="1" applyBorder="1" applyAlignment="1">
      <alignment horizontal="right" vertical="top" wrapText="1"/>
    </xf>
    <xf numFmtId="4" fontId="41" fillId="0" borderId="0" xfId="0" applyNumberFormat="1" applyFont="1" applyBorder="1" applyAlignment="1">
      <alignment horizontal="right" vertical="top" wrapText="1"/>
    </xf>
    <xf numFmtId="171" fontId="41" fillId="0" borderId="0" xfId="279" applyNumberFormat="1" applyFont="1" applyBorder="1" applyAlignment="1">
      <alignment horizontal="right" vertical="top" shrinkToFit="1"/>
    </xf>
    <xf numFmtId="171" fontId="47" fillId="0" borderId="0" xfId="0" applyNumberFormat="1" applyFont="1" applyBorder="1" applyAlignment="1">
      <alignment horizontal="right" vertical="top" shrinkToFit="1"/>
    </xf>
    <xf numFmtId="4" fontId="52" fillId="26" borderId="19" xfId="0" applyNumberFormat="1" applyFont="1" applyFill="1" applyBorder="1" applyAlignment="1">
      <alignment horizontal="right" vertical="top" wrapText="1"/>
    </xf>
    <xf numFmtId="4" fontId="48" fillId="26" borderId="19" xfId="0" applyNumberFormat="1" applyFont="1" applyFill="1" applyBorder="1" applyAlignment="1">
      <alignment horizontal="right" vertical="top" wrapText="1"/>
    </xf>
    <xf numFmtId="171" fontId="48" fillId="26" borderId="19" xfId="279" applyNumberFormat="1" applyFont="1" applyFill="1" applyBorder="1" applyAlignment="1">
      <alignment horizontal="right" vertical="top" shrinkToFit="1"/>
    </xf>
    <xf numFmtId="171" fontId="52" fillId="26" borderId="40" xfId="0" applyNumberFormat="1" applyFont="1" applyFill="1" applyBorder="1" applyAlignment="1">
      <alignment horizontal="right" vertical="top" shrinkToFit="1"/>
    </xf>
    <xf numFmtId="0" fontId="52" fillId="0" borderId="0" xfId="0" applyFont="1" applyBorder="1" applyAlignment="1">
      <alignment vertical="top"/>
    </xf>
    <xf numFmtId="49" fontId="51" fillId="0" borderId="37" xfId="0" applyNumberFormat="1" applyFont="1" applyBorder="1" applyAlignment="1">
      <alignment horizontal="left" vertical="top" wrapText="1"/>
    </xf>
    <xf numFmtId="0" fontId="51" fillId="0" borderId="20" xfId="0" applyNumberFormat="1" applyFont="1" applyBorder="1" applyAlignment="1">
      <alignment vertical="top" wrapText="1"/>
    </xf>
    <xf numFmtId="4" fontId="47" fillId="0" borderId="23" xfId="0" applyNumberFormat="1" applyFont="1" applyBorder="1" applyAlignment="1">
      <alignment horizontal="right" vertical="top" wrapText="1"/>
    </xf>
    <xf numFmtId="4" fontId="41" fillId="0" borderId="20" xfId="0" applyNumberFormat="1" applyFont="1" applyBorder="1" applyAlignment="1">
      <alignment horizontal="right" vertical="top" wrapText="1"/>
    </xf>
    <xf numFmtId="171" fontId="41" fillId="0" borderId="23" xfId="279" applyNumberFormat="1" applyFont="1" applyBorder="1" applyAlignment="1">
      <alignment horizontal="right" vertical="top" shrinkToFit="1"/>
    </xf>
    <xf numFmtId="171" fontId="47" fillId="0" borderId="38" xfId="0" applyNumberFormat="1" applyFont="1" applyBorder="1" applyAlignment="1">
      <alignment horizontal="right" vertical="top" shrinkToFit="1"/>
    </xf>
    <xf numFmtId="0" fontId="47" fillId="0" borderId="15" xfId="0" applyFont="1" applyBorder="1" applyAlignment="1">
      <alignment vertical="top"/>
    </xf>
    <xf numFmtId="49" fontId="40" fillId="0" borderId="34" xfId="0" applyNumberFormat="1" applyFont="1" applyBorder="1" applyAlignment="1">
      <alignment horizontal="left" vertical="top" wrapText="1"/>
    </xf>
    <xf numFmtId="0" fontId="40" fillId="0" borderId="17" xfId="0" applyNumberFormat="1" applyFont="1" applyBorder="1" applyAlignment="1">
      <alignment vertical="top" wrapText="1"/>
    </xf>
    <xf numFmtId="0" fontId="41" fillId="0" borderId="18" xfId="0" applyFont="1" applyFill="1" applyBorder="1" applyAlignment="1">
      <alignment horizontal="right" vertical="top"/>
    </xf>
    <xf numFmtId="4" fontId="41" fillId="0" borderId="17" xfId="0" applyNumberFormat="1" applyFont="1" applyFill="1" applyBorder="1" applyAlignment="1">
      <alignment horizontal="right" vertical="top"/>
    </xf>
    <xf numFmtId="171" fontId="41" fillId="0" borderId="18" xfId="0" applyNumberFormat="1" applyFont="1" applyFill="1" applyBorder="1" applyAlignment="1">
      <alignment horizontal="right" vertical="top" shrinkToFit="1"/>
    </xf>
    <xf numFmtId="171" fontId="41" fillId="0" borderId="35" xfId="0" applyNumberFormat="1" applyFont="1" applyBorder="1" applyAlignment="1">
      <alignment horizontal="right" vertical="top" shrinkToFit="1"/>
    </xf>
    <xf numFmtId="0" fontId="47" fillId="0" borderId="14" xfId="0" applyFont="1" applyBorder="1" applyAlignment="1">
      <alignment vertical="top"/>
    </xf>
    <xf numFmtId="4" fontId="40" fillId="0" borderId="18" xfId="0" applyNumberFormat="1" applyFont="1" applyBorder="1" applyAlignment="1">
      <alignment horizontal="right" vertical="top" wrapText="1"/>
    </xf>
    <xf numFmtId="4" fontId="40" fillId="0" borderId="17" xfId="0" applyNumberFormat="1" applyFont="1" applyBorder="1" applyAlignment="1">
      <alignment horizontal="right" vertical="top" wrapText="1"/>
    </xf>
    <xf numFmtId="171" fontId="40" fillId="0" borderId="35" xfId="0" applyNumberFormat="1" applyFont="1" applyBorder="1" applyAlignment="1">
      <alignment horizontal="right" vertical="top" shrinkToFit="1"/>
    </xf>
    <xf numFmtId="49" fontId="41" fillId="0" borderId="34" xfId="0" applyNumberFormat="1" applyFont="1" applyBorder="1" applyAlignment="1">
      <alignment horizontal="left" vertical="top" wrapText="1"/>
    </xf>
    <xf numFmtId="0" fontId="41" fillId="0" borderId="17" xfId="0" applyNumberFormat="1" applyFont="1" applyFill="1" applyBorder="1" applyAlignment="1">
      <alignment horizontal="left" vertical="top" wrapText="1"/>
    </xf>
    <xf numFmtId="0" fontId="41" fillId="0" borderId="18" xfId="0" applyNumberFormat="1" applyFont="1" applyFill="1" applyBorder="1" applyAlignment="1">
      <alignment horizontal="left" vertical="top" wrapText="1"/>
    </xf>
    <xf numFmtId="4" fontId="41" fillId="0" borderId="24" xfId="0" applyNumberFormat="1" applyFont="1" applyFill="1" applyBorder="1" applyAlignment="1">
      <alignment vertical="top" wrapText="1"/>
    </xf>
    <xf numFmtId="49" fontId="41" fillId="0" borderId="39" xfId="0" applyNumberFormat="1" applyFont="1" applyBorder="1" applyAlignment="1">
      <alignment horizontal="left" vertical="top" wrapText="1"/>
    </xf>
    <xf numFmtId="0" fontId="41" fillId="0" borderId="24" xfId="0" applyNumberFormat="1" applyFont="1" applyBorder="1" applyAlignment="1">
      <alignment horizontal="left" vertical="top" wrapText="1"/>
    </xf>
    <xf numFmtId="0" fontId="41" fillId="0" borderId="25" xfId="0" applyNumberFormat="1" applyFont="1" applyBorder="1" applyAlignment="1">
      <alignment horizontal="left" vertical="top" wrapText="1"/>
    </xf>
    <xf numFmtId="171" fontId="41" fillId="0" borderId="36" xfId="0" applyNumberFormat="1" applyFont="1" applyBorder="1" applyAlignment="1">
      <alignment horizontal="right" vertical="top" shrinkToFit="1"/>
    </xf>
    <xf numFmtId="4" fontId="41" fillId="0" borderId="17" xfId="0" applyNumberFormat="1" applyFont="1" applyBorder="1" applyAlignment="1">
      <alignment horizontal="right" vertical="top" wrapText="1"/>
    </xf>
    <xf numFmtId="0" fontId="41" fillId="0" borderId="17" xfId="0" applyNumberFormat="1" applyFont="1" applyBorder="1" applyAlignment="1">
      <alignment vertical="top" wrapText="1"/>
    </xf>
    <xf numFmtId="0" fontId="41" fillId="0" borderId="0" xfId="339" applyFont="1" applyFill="1" applyAlignment="1">
      <alignment vertical="top"/>
    </xf>
    <xf numFmtId="4" fontId="41" fillId="0" borderId="0" xfId="339" applyNumberFormat="1" applyFont="1" applyFill="1" applyAlignment="1">
      <alignment horizontal="center" vertical="top"/>
    </xf>
    <xf numFmtId="0" fontId="52" fillId="0" borderId="14" xfId="0" applyFont="1" applyBorder="1" applyAlignment="1">
      <alignment vertical="top"/>
    </xf>
    <xf numFmtId="0" fontId="47" fillId="0" borderId="14" xfId="0" applyFont="1" applyFill="1" applyBorder="1" applyAlignment="1">
      <alignment vertical="top"/>
    </xf>
    <xf numFmtId="4" fontId="47" fillId="0" borderId="14" xfId="0" applyNumberFormat="1" applyFont="1" applyBorder="1" applyAlignment="1">
      <alignment horizontal="right" vertical="top" wrapText="1"/>
    </xf>
    <xf numFmtId="4" fontId="41" fillId="0" borderId="14" xfId="0" applyNumberFormat="1" applyFont="1" applyBorder="1" applyAlignment="1">
      <alignment horizontal="right" vertical="top" wrapText="1"/>
    </xf>
    <xf numFmtId="171" fontId="41" fillId="0" borderId="14" xfId="279" applyNumberFormat="1" applyFont="1" applyBorder="1" applyAlignment="1">
      <alignment horizontal="right" vertical="top" wrapText="1"/>
    </xf>
    <xf numFmtId="49" fontId="47" fillId="0" borderId="14" xfId="0" applyNumberFormat="1" applyFont="1" applyBorder="1" applyAlignment="1">
      <alignment vertical="top" wrapText="1"/>
    </xf>
    <xf numFmtId="0" fontId="41" fillId="0" borderId="14" xfId="0" applyNumberFormat="1" applyFont="1" applyBorder="1" applyAlignment="1">
      <alignment vertical="top" wrapText="1"/>
    </xf>
    <xf numFmtId="171" fontId="47" fillId="0" borderId="14" xfId="0" applyNumberFormat="1" applyFont="1" applyBorder="1" applyAlignment="1">
      <alignment horizontal="right" vertical="top"/>
    </xf>
    <xf numFmtId="0" fontId="38" fillId="0" borderId="63" xfId="0" applyFont="1" applyBorder="1"/>
    <xf numFmtId="0" fontId="39" fillId="27" borderId="63" xfId="0" applyFont="1" applyFill="1" applyBorder="1" applyAlignment="1">
      <alignment wrapText="1"/>
    </xf>
    <xf numFmtId="0" fontId="39" fillId="27" borderId="63" xfId="0" applyFont="1" applyFill="1" applyBorder="1" applyAlignment="1"/>
    <xf numFmtId="0" fontId="39" fillId="27" borderId="63" xfId="0" applyFont="1" applyFill="1" applyBorder="1" applyAlignment="1">
      <alignment horizontal="left"/>
    </xf>
    <xf numFmtId="14" fontId="39" fillId="27" borderId="63" xfId="0" applyNumberFormat="1" applyFont="1" applyFill="1" applyBorder="1" applyAlignment="1">
      <alignment horizontal="left"/>
    </xf>
    <xf numFmtId="0" fontId="55" fillId="26" borderId="19" xfId="0" applyNumberFormat="1" applyFont="1" applyFill="1" applyBorder="1" applyAlignment="1">
      <alignment vertical="top" wrapText="1"/>
    </xf>
    <xf numFmtId="9" fontId="41" fillId="0" borderId="18" xfId="978" applyFont="1" applyBorder="1" applyAlignment="1">
      <alignment horizontal="right" vertical="top" wrapText="1"/>
    </xf>
    <xf numFmtId="4" fontId="41" fillId="0" borderId="18" xfId="0" applyNumberFormat="1" applyFont="1" applyBorder="1" applyAlignment="1">
      <alignment horizontal="right" vertical="top" wrapText="1"/>
    </xf>
    <xf numFmtId="4" fontId="40" fillId="0" borderId="79" xfId="0" applyNumberFormat="1" applyFont="1" applyBorder="1" applyAlignment="1"/>
    <xf numFmtId="0" fontId="40" fillId="0" borderId="78" xfId="0" applyNumberFormat="1" applyFont="1" applyBorder="1" applyAlignment="1">
      <alignment vertical="top" wrapText="1"/>
    </xf>
    <xf numFmtId="49" fontId="40" fillId="0" borderId="77" xfId="0" applyNumberFormat="1" applyFont="1" applyBorder="1" applyAlignment="1">
      <alignment vertical="top" wrapText="1"/>
    </xf>
    <xf numFmtId="171" fontId="53" fillId="0" borderId="76" xfId="0" applyNumberFormat="1" applyFont="1" applyBorder="1" applyAlignment="1">
      <alignment horizontal="right" vertical="top"/>
    </xf>
    <xf numFmtId="171" fontId="40" fillId="0" borderId="75" xfId="279" applyNumberFormat="1" applyFont="1" applyBorder="1" applyAlignment="1">
      <alignment horizontal="right" vertical="top" wrapText="1"/>
    </xf>
    <xf numFmtId="4" fontId="40" fillId="0" borderId="75" xfId="0" applyNumberFormat="1" applyFont="1" applyBorder="1" applyAlignment="1">
      <alignment horizontal="right" vertical="top" wrapText="1"/>
    </xf>
    <xf numFmtId="4" fontId="53" fillId="0" borderId="75" xfId="0" applyNumberFormat="1" applyFont="1" applyBorder="1" applyAlignment="1">
      <alignment horizontal="right" vertical="top" wrapText="1"/>
    </xf>
    <xf numFmtId="0" fontId="40" fillId="0" borderId="75" xfId="0" applyNumberFormat="1" applyFont="1" applyBorder="1" applyAlignment="1">
      <alignment vertical="top" wrapText="1"/>
    </xf>
    <xf numFmtId="49" fontId="53" fillId="0" borderId="74" xfId="0" applyNumberFormat="1" applyFont="1" applyBorder="1" applyAlignment="1">
      <alignment vertical="top" wrapText="1"/>
    </xf>
    <xf numFmtId="0" fontId="45" fillId="26" borderId="59" xfId="0" applyNumberFormat="1" applyFont="1" applyFill="1" applyBorder="1" applyAlignment="1">
      <alignment vertical="top" wrapText="1"/>
    </xf>
    <xf numFmtId="171" fontId="46" fillId="26" borderId="60" xfId="0" applyNumberFormat="1" applyFont="1" applyFill="1" applyBorder="1" applyAlignment="1">
      <alignment horizontal="center" vertical="top" wrapText="1"/>
    </xf>
    <xf numFmtId="0" fontId="47" fillId="26" borderId="58" xfId="0" applyFont="1" applyFill="1" applyBorder="1" applyAlignment="1"/>
    <xf numFmtId="49" fontId="44" fillId="26" borderId="62" xfId="0" applyNumberFormat="1" applyFont="1" applyFill="1" applyBorder="1" applyAlignment="1">
      <alignment horizontal="center" wrapText="1"/>
    </xf>
    <xf numFmtId="0" fontId="47" fillId="0" borderId="0" xfId="0" applyFont="1" applyBorder="1" applyAlignment="1">
      <alignment vertical="top"/>
    </xf>
    <xf numFmtId="0" fontId="41" fillId="0" borderId="0" xfId="339" applyFont="1" applyFill="1" applyAlignment="1">
      <alignment horizontal="center" vertical="top"/>
    </xf>
    <xf numFmtId="0" fontId="41" fillId="0" borderId="0" xfId="339" applyFont="1" applyAlignment="1">
      <alignment vertical="top"/>
    </xf>
    <xf numFmtId="49" fontId="51" fillId="0" borderId="0" xfId="0" applyNumberFormat="1" applyFont="1" applyBorder="1" applyAlignment="1">
      <alignment horizontal="left" vertical="top" wrapText="1"/>
    </xf>
    <xf numFmtId="0" fontId="51" fillId="0" borderId="0" xfId="0" applyNumberFormat="1" applyFont="1" applyBorder="1" applyAlignment="1">
      <alignment vertical="top" wrapText="1"/>
    </xf>
    <xf numFmtId="4" fontId="47" fillId="0" borderId="0" xfId="0" applyNumberFormat="1" applyFont="1" applyBorder="1" applyAlignment="1">
      <alignment horizontal="right" vertical="top" wrapText="1"/>
    </xf>
    <xf numFmtId="4" fontId="41" fillId="0" borderId="0" xfId="0" applyNumberFormat="1" applyFont="1" applyBorder="1" applyAlignment="1">
      <alignment horizontal="right" vertical="top" wrapText="1"/>
    </xf>
    <xf numFmtId="171" fontId="47" fillId="0" borderId="0" xfId="0" applyNumberFormat="1" applyFont="1" applyBorder="1" applyAlignment="1">
      <alignment horizontal="right" vertical="top" shrinkToFit="1"/>
    </xf>
    <xf numFmtId="4" fontId="52" fillId="26" borderId="19" xfId="0" applyNumberFormat="1" applyFont="1" applyFill="1" applyBorder="1" applyAlignment="1">
      <alignment horizontal="right" vertical="top" wrapText="1"/>
    </xf>
    <xf numFmtId="4" fontId="48" fillId="26" borderId="19" xfId="0" applyNumberFormat="1" applyFont="1" applyFill="1" applyBorder="1" applyAlignment="1">
      <alignment horizontal="right" vertical="top" wrapText="1"/>
    </xf>
    <xf numFmtId="171" fontId="48" fillId="26" borderId="19" xfId="279" applyNumberFormat="1" applyFont="1" applyFill="1" applyBorder="1" applyAlignment="1">
      <alignment horizontal="right" vertical="top" shrinkToFit="1"/>
    </xf>
    <xf numFmtId="171" fontId="52" fillId="26" borderId="40" xfId="0" applyNumberFormat="1" applyFont="1" applyFill="1" applyBorder="1" applyAlignment="1">
      <alignment horizontal="right" vertical="top" shrinkToFit="1"/>
    </xf>
    <xf numFmtId="49" fontId="40" fillId="0" borderId="34" xfId="0" applyNumberFormat="1" applyFont="1" applyBorder="1" applyAlignment="1">
      <alignment horizontal="left" vertical="top" wrapText="1"/>
    </xf>
    <xf numFmtId="0" fontId="40" fillId="0" borderId="17" xfId="0" applyNumberFormat="1" applyFont="1" applyBorder="1" applyAlignment="1">
      <alignment vertical="top" wrapText="1"/>
    </xf>
    <xf numFmtId="171" fontId="41" fillId="0" borderId="35" xfId="0" applyNumberFormat="1" applyFont="1" applyBorder="1" applyAlignment="1">
      <alignment horizontal="right" vertical="top" shrinkToFit="1"/>
    </xf>
    <xf numFmtId="4" fontId="40" fillId="0" borderId="18" xfId="0" applyNumberFormat="1" applyFont="1" applyBorder="1" applyAlignment="1">
      <alignment horizontal="right" vertical="top" wrapText="1"/>
    </xf>
    <xf numFmtId="171" fontId="40" fillId="0" borderId="18" xfId="279" applyNumberFormat="1" applyFont="1" applyBorder="1" applyAlignment="1">
      <alignment horizontal="right" vertical="top" shrinkToFit="1"/>
    </xf>
    <xf numFmtId="171" fontId="40" fillId="0" borderId="35" xfId="0" applyNumberFormat="1" applyFont="1" applyBorder="1" applyAlignment="1">
      <alignment horizontal="right" vertical="top" shrinkToFit="1"/>
    </xf>
    <xf numFmtId="49" fontId="41" fillId="0" borderId="34" xfId="0" applyNumberFormat="1" applyFont="1" applyBorder="1" applyAlignment="1">
      <alignment horizontal="left" vertical="top" wrapText="1"/>
    </xf>
    <xf numFmtId="4" fontId="41" fillId="0" borderId="24" xfId="0" applyNumberFormat="1" applyFont="1" applyFill="1" applyBorder="1" applyAlignment="1">
      <alignment vertical="top" wrapText="1"/>
    </xf>
    <xf numFmtId="171" fontId="41" fillId="0" borderId="25" xfId="279" applyNumberFormat="1" applyFont="1" applyBorder="1" applyAlignment="1">
      <alignment vertical="top" shrinkToFit="1"/>
    </xf>
    <xf numFmtId="171" fontId="41" fillId="0" borderId="36" xfId="0" applyNumberFormat="1" applyFont="1" applyBorder="1" applyAlignment="1">
      <alignment horizontal="right" vertical="top" shrinkToFit="1"/>
    </xf>
    <xf numFmtId="0" fontId="41" fillId="0" borderId="24" xfId="0" applyNumberFormat="1" applyFont="1" applyFill="1" applyBorder="1" applyAlignment="1">
      <alignment horizontal="left" vertical="top" wrapText="1"/>
    </xf>
    <xf numFmtId="0" fontId="41" fillId="0" borderId="25" xfId="0" applyNumberFormat="1" applyFont="1" applyFill="1" applyBorder="1" applyAlignment="1">
      <alignment horizontal="left" vertical="top" wrapText="1"/>
    </xf>
    <xf numFmtId="49" fontId="55" fillId="26" borderId="26" xfId="0" applyNumberFormat="1" applyFont="1" applyFill="1" applyBorder="1" applyAlignment="1">
      <alignment horizontal="left" vertical="top" wrapText="1"/>
    </xf>
    <xf numFmtId="0" fontId="55" fillId="26" borderId="19" xfId="0" applyNumberFormat="1" applyFont="1" applyFill="1" applyBorder="1" applyAlignment="1">
      <alignment vertical="top" wrapText="1"/>
    </xf>
    <xf numFmtId="9" fontId="41" fillId="0" borderId="25" xfId="0" applyNumberFormat="1" applyFont="1" applyFill="1" applyBorder="1" applyAlignment="1">
      <alignment horizontal="left" vertical="top" wrapText="1"/>
    </xf>
    <xf numFmtId="44" fontId="55" fillId="26" borderId="40" xfId="1003" applyFont="1" applyFill="1" applyBorder="1" applyAlignment="1">
      <alignment vertical="top" wrapText="1"/>
    </xf>
    <xf numFmtId="0" fontId="45" fillId="26" borderId="80" xfId="0" applyNumberFormat="1" applyFont="1" applyFill="1" applyBorder="1" applyAlignment="1">
      <alignment vertical="top" wrapText="1"/>
    </xf>
    <xf numFmtId="0" fontId="47" fillId="26" borderId="81" xfId="0" applyFont="1" applyFill="1" applyBorder="1" applyAlignment="1"/>
    <xf numFmtId="9" fontId="41" fillId="0" borderId="25" xfId="0" applyNumberFormat="1" applyFont="1" applyBorder="1" applyAlignment="1">
      <alignment horizontal="left" vertical="top" wrapText="1"/>
    </xf>
    <xf numFmtId="9" fontId="41" fillId="0" borderId="18" xfId="978" applyFont="1" applyFill="1" applyBorder="1" applyAlignment="1">
      <alignment horizontal="right" vertical="top"/>
    </xf>
    <xf numFmtId="3" fontId="41" fillId="0" borderId="24" xfId="0" applyNumberFormat="1" applyFont="1" applyFill="1" applyBorder="1" applyAlignment="1">
      <alignment vertical="top" wrapText="1"/>
    </xf>
    <xf numFmtId="4" fontId="40" fillId="0" borderId="0" xfId="0" applyNumberFormat="1" applyFont="1" applyBorder="1" applyAlignment="1">
      <alignment vertical="top" wrapText="1"/>
    </xf>
    <xf numFmtId="4" fontId="62" fillId="0" borderId="0" xfId="0" applyNumberFormat="1" applyFont="1" applyBorder="1" applyAlignment="1">
      <alignment vertical="top" wrapText="1"/>
    </xf>
    <xf numFmtId="4" fontId="41" fillId="0" borderId="0" xfId="0" applyNumberFormat="1" applyFont="1" applyBorder="1" applyAlignment="1">
      <alignment horizontal="justify" vertical="center"/>
    </xf>
    <xf numFmtId="0" fontId="40" fillId="0" borderId="26" xfId="351" applyFont="1" applyFill="1" applyBorder="1" applyAlignment="1" applyProtection="1">
      <alignment horizontal="center" vertical="center"/>
    </xf>
    <xf numFmtId="0" fontId="40" fillId="0" borderId="19" xfId="351" applyFont="1" applyFill="1" applyBorder="1" applyAlignment="1" applyProtection="1">
      <alignment horizontal="center" vertical="center"/>
    </xf>
    <xf numFmtId="0" fontId="40" fillId="0" borderId="40" xfId="351" applyFont="1" applyFill="1" applyBorder="1" applyAlignment="1" applyProtection="1">
      <alignment horizontal="center" vertical="center"/>
    </xf>
    <xf numFmtId="0" fontId="54" fillId="0" borderId="26" xfId="340" applyFont="1" applyBorder="1" applyAlignment="1" applyProtection="1">
      <alignment horizontal="center" vertical="center" wrapText="1"/>
    </xf>
    <xf numFmtId="0" fontId="54" fillId="0" borderId="19" xfId="340" applyFont="1" applyBorder="1" applyAlignment="1" applyProtection="1">
      <alignment horizontal="center" vertical="center" wrapText="1"/>
    </xf>
    <xf numFmtId="0" fontId="54" fillId="0" borderId="40" xfId="340" applyFont="1" applyBorder="1" applyAlignment="1" applyProtection="1">
      <alignment horizontal="center" vertical="center" wrapText="1"/>
    </xf>
    <xf numFmtId="0" fontId="44" fillId="0" borderId="63" xfId="279" applyFont="1" applyFill="1" applyBorder="1" applyAlignment="1" applyProtection="1">
      <alignment horizontal="center" vertical="center" wrapText="1"/>
    </xf>
    <xf numFmtId="4" fontId="42" fillId="24" borderId="30" xfId="338" applyNumberFormat="1" applyFont="1" applyFill="1" applyBorder="1" applyAlignment="1" applyProtection="1">
      <alignment horizontal="center" vertical="center"/>
    </xf>
    <xf numFmtId="4" fontId="42" fillId="24" borderId="31" xfId="338" applyNumberFormat="1" applyFont="1" applyFill="1" applyBorder="1" applyAlignment="1" applyProtection="1">
      <alignment horizontal="center" vertical="center"/>
    </xf>
    <xf numFmtId="4" fontId="42" fillId="24" borderId="32" xfId="338" applyNumberFormat="1" applyFont="1" applyFill="1" applyBorder="1" applyAlignment="1" applyProtection="1">
      <alignment horizontal="center" vertical="center"/>
    </xf>
    <xf numFmtId="4" fontId="42" fillId="24" borderId="33" xfId="338" applyNumberFormat="1" applyFont="1" applyFill="1" applyBorder="1" applyAlignment="1" applyProtection="1">
      <alignment horizontal="center" vertical="center"/>
    </xf>
    <xf numFmtId="49" fontId="42" fillId="24" borderId="22" xfId="351" applyNumberFormat="1" applyFont="1" applyFill="1" applyBorder="1" applyAlignment="1" applyProtection="1">
      <alignment horizontal="center" vertical="center" wrapText="1"/>
    </xf>
    <xf numFmtId="49" fontId="42" fillId="24" borderId="29" xfId="351" applyNumberFormat="1" applyFont="1" applyFill="1" applyBorder="1" applyAlignment="1" applyProtection="1">
      <alignment horizontal="center" vertical="center" wrapText="1"/>
    </xf>
    <xf numFmtId="4" fontId="42" fillId="24" borderId="22" xfId="338" applyNumberFormat="1" applyFont="1" applyFill="1" applyBorder="1" applyAlignment="1" applyProtection="1">
      <alignment horizontal="center" vertical="center" wrapText="1"/>
    </xf>
    <xf numFmtId="4" fontId="42" fillId="24" borderId="29" xfId="338" applyNumberFormat="1" applyFont="1" applyFill="1" applyBorder="1" applyAlignment="1" applyProtection="1">
      <alignment horizontal="center" vertical="center" wrapText="1"/>
    </xf>
    <xf numFmtId="0" fontId="40" fillId="0" borderId="26" xfId="351" applyFont="1" applyFill="1" applyBorder="1" applyAlignment="1" applyProtection="1">
      <alignment horizontal="center" vertical="center" wrapText="1"/>
    </xf>
    <xf numFmtId="0" fontId="40" fillId="0" borderId="19" xfId="351" applyFont="1" applyFill="1" applyBorder="1" applyAlignment="1" applyProtection="1">
      <alignment horizontal="center" vertical="center" wrapText="1"/>
    </xf>
    <xf numFmtId="0" fontId="40" fillId="0" borderId="46" xfId="351" applyFont="1" applyFill="1" applyBorder="1" applyAlignment="1" applyProtection="1">
      <alignment horizontal="center" vertical="center" wrapText="1"/>
    </xf>
    <xf numFmtId="49" fontId="40" fillId="25" borderId="47" xfId="0" applyNumberFormat="1" applyFont="1" applyFill="1" applyBorder="1" applyAlignment="1">
      <alignment horizontal="left" wrapText="1"/>
    </xf>
    <xf numFmtId="49" fontId="40" fillId="25" borderId="46" xfId="0" applyNumberFormat="1" applyFont="1" applyFill="1" applyBorder="1" applyAlignment="1">
      <alignment horizontal="left" wrapText="1"/>
    </xf>
    <xf numFmtId="0" fontId="40" fillId="0" borderId="40" xfId="351" applyFont="1" applyFill="1" applyBorder="1" applyAlignment="1" applyProtection="1">
      <alignment horizontal="center" vertical="center" wrapText="1"/>
    </xf>
    <xf numFmtId="0" fontId="40" fillId="0" borderId="46" xfId="351" applyFont="1" applyFill="1" applyBorder="1" applyAlignment="1" applyProtection="1">
      <alignment horizontal="center" vertical="center"/>
    </xf>
    <xf numFmtId="0" fontId="43" fillId="27" borderId="64" xfId="0" applyFont="1" applyFill="1" applyBorder="1" applyAlignment="1">
      <alignment horizontal="center" vertical="center"/>
    </xf>
    <xf numFmtId="0" fontId="43" fillId="27" borderId="65" xfId="0" applyFont="1" applyFill="1" applyBorder="1" applyAlignment="1">
      <alignment horizontal="center" vertical="center"/>
    </xf>
    <xf numFmtId="0" fontId="43" fillId="27" borderId="66" xfId="0" applyFont="1" applyFill="1" applyBorder="1" applyAlignment="1">
      <alignment horizontal="center" vertical="center"/>
    </xf>
    <xf numFmtId="0" fontId="40" fillId="0" borderId="41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28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2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3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4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5" xfId="351" applyNumberFormat="1" applyFont="1" applyFill="1" applyBorder="1" applyAlignment="1" applyProtection="1">
      <alignment horizontal="center" vertical="center" wrapText="1"/>
      <protection locked="0"/>
    </xf>
    <xf numFmtId="49" fontId="41" fillId="0" borderId="48" xfId="350" applyNumberFormat="1" applyFont="1" applyFill="1" applyBorder="1" applyAlignment="1" applyProtection="1">
      <alignment horizontal="left" vertical="top"/>
    </xf>
    <xf numFmtId="49" fontId="41" fillId="0" borderId="49" xfId="350" applyNumberFormat="1" applyFont="1" applyFill="1" applyBorder="1" applyAlignment="1" applyProtection="1">
      <alignment horizontal="left" vertical="top"/>
    </xf>
    <xf numFmtId="0" fontId="50" fillId="27" borderId="26" xfId="0" applyNumberFormat="1" applyFont="1" applyFill="1" applyBorder="1" applyAlignment="1">
      <alignment horizontal="center" vertical="top" wrapText="1"/>
    </xf>
    <xf numFmtId="0" fontId="50" fillId="27" borderId="19" xfId="0" applyNumberFormat="1" applyFont="1" applyFill="1" applyBorder="1" applyAlignment="1">
      <alignment horizontal="center" vertical="top" wrapText="1"/>
    </xf>
    <xf numFmtId="0" fontId="50" fillId="27" borderId="40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1" fillId="0" borderId="34" xfId="0" applyNumberFormat="1" applyFont="1" applyBorder="1" applyAlignment="1">
      <alignment horizontal="left" vertical="top" wrapText="1"/>
    </xf>
    <xf numFmtId="0" fontId="55" fillId="26" borderId="26" xfId="0" applyNumberFormat="1" applyFont="1" applyFill="1" applyBorder="1" applyAlignment="1">
      <alignment horizontal="left" vertical="top" wrapText="1"/>
    </xf>
    <xf numFmtId="0" fontId="42" fillId="0" borderId="21" xfId="0" applyNumberFormat="1" applyFont="1" applyFill="1" applyBorder="1" applyAlignment="1">
      <alignment horizontal="left" vertical="top" wrapText="1"/>
    </xf>
    <xf numFmtId="0" fontId="51" fillId="0" borderId="0" xfId="0" applyNumberFormat="1" applyFont="1" applyBorder="1" applyAlignment="1">
      <alignment horizontal="left" vertical="top" wrapText="1"/>
    </xf>
    <xf numFmtId="0" fontId="51" fillId="0" borderId="37" xfId="0" applyNumberFormat="1" applyFont="1" applyBorder="1" applyAlignment="1">
      <alignment horizontal="left" vertical="top" wrapText="1"/>
    </xf>
    <xf numFmtId="0" fontId="47" fillId="0" borderId="14" xfId="0" applyNumberFormat="1" applyFont="1" applyBorder="1" applyAlignment="1">
      <alignment vertical="top" wrapText="1"/>
    </xf>
    <xf numFmtId="0" fontId="53" fillId="0" borderId="74" xfId="0" quotePrefix="1" applyNumberFormat="1" applyFont="1" applyBorder="1" applyAlignment="1">
      <alignment vertical="top" wrapText="1"/>
    </xf>
    <xf numFmtId="9" fontId="41" fillId="0" borderId="17" xfId="978" applyFont="1" applyFill="1" applyBorder="1" applyAlignment="1">
      <alignment horizontal="right" vertical="top"/>
    </xf>
    <xf numFmtId="49" fontId="53" fillId="0" borderId="68" xfId="0" applyNumberFormat="1" applyFont="1" applyBorder="1" applyAlignment="1">
      <alignment vertical="top" wrapText="1"/>
    </xf>
    <xf numFmtId="0" fontId="40" fillId="0" borderId="0" xfId="0" applyNumberFormat="1" applyFont="1" applyBorder="1" applyAlignment="1">
      <alignment vertical="top" wrapText="1"/>
    </xf>
    <xf numFmtId="4" fontId="53" fillId="0" borderId="0" xfId="0" applyNumberFormat="1" applyFont="1" applyBorder="1" applyAlignment="1">
      <alignment horizontal="right" vertical="top" wrapText="1"/>
    </xf>
    <xf numFmtId="4" fontId="40" fillId="0" borderId="0" xfId="0" applyNumberFormat="1" applyFont="1" applyBorder="1" applyAlignment="1">
      <alignment horizontal="right" vertical="top" wrapText="1"/>
    </xf>
    <xf numFmtId="171" fontId="53" fillId="0" borderId="67" xfId="0" applyNumberFormat="1" applyFont="1" applyBorder="1" applyAlignment="1">
      <alignment horizontal="right" vertical="top"/>
    </xf>
    <xf numFmtId="43" fontId="41" fillId="0" borderId="18" xfId="1004" applyFont="1" applyFill="1" applyBorder="1" applyAlignment="1">
      <alignment horizontal="right" vertical="top"/>
    </xf>
    <xf numFmtId="43" fontId="53" fillId="0" borderId="75" xfId="1004" applyFont="1" applyBorder="1" applyAlignment="1">
      <alignment horizontal="right" vertical="top" wrapText="1"/>
    </xf>
    <xf numFmtId="49" fontId="47" fillId="0" borderId="82" xfId="0" applyNumberFormat="1" applyFont="1" applyBorder="1" applyAlignment="1">
      <alignment vertical="top" wrapText="1"/>
    </xf>
    <xf numFmtId="171" fontId="47" fillId="0" borderId="83" xfId="0" applyNumberFormat="1" applyFont="1" applyBorder="1" applyAlignment="1">
      <alignment horizontal="right" vertical="top"/>
    </xf>
    <xf numFmtId="49" fontId="53" fillId="0" borderId="74" xfId="0" quotePrefix="1" applyNumberFormat="1" applyFont="1" applyBorder="1" applyAlignment="1">
      <alignment vertical="top" wrapText="1"/>
    </xf>
    <xf numFmtId="171" fontId="41" fillId="0" borderId="0" xfId="279" applyNumberFormat="1" applyFont="1" applyBorder="1" applyAlignment="1" applyProtection="1">
      <alignment horizontal="right" vertical="top" shrinkToFit="1"/>
      <protection locked="0"/>
    </xf>
    <xf numFmtId="171" fontId="40" fillId="0" borderId="75" xfId="279" applyNumberFormat="1" applyFont="1" applyBorder="1" applyAlignment="1" applyProtection="1">
      <alignment horizontal="right" vertical="top" wrapText="1"/>
      <protection locked="0"/>
    </xf>
    <xf numFmtId="171" fontId="41" fillId="0" borderId="18" xfId="279" applyNumberFormat="1" applyFont="1" applyBorder="1" applyAlignment="1" applyProtection="1">
      <alignment horizontal="right" vertical="top" shrinkToFit="1"/>
      <protection locked="0"/>
    </xf>
    <xf numFmtId="171" fontId="41" fillId="0" borderId="14" xfId="279" applyNumberFormat="1" applyFont="1" applyBorder="1" applyAlignment="1" applyProtection="1">
      <alignment horizontal="right" vertical="top" wrapText="1"/>
      <protection locked="0"/>
    </xf>
    <xf numFmtId="171" fontId="48" fillId="26" borderId="19" xfId="279" applyNumberFormat="1" applyFont="1" applyFill="1" applyBorder="1" applyAlignment="1" applyProtection="1">
      <alignment horizontal="right" vertical="top" shrinkToFit="1"/>
      <protection locked="0"/>
    </xf>
    <xf numFmtId="171" fontId="40" fillId="0" borderId="18" xfId="279" applyNumberFormat="1" applyFont="1" applyBorder="1" applyAlignment="1" applyProtection="1">
      <alignment horizontal="right" vertical="top" shrinkToFit="1"/>
      <protection locked="0"/>
    </xf>
    <xf numFmtId="171" fontId="41" fillId="0" borderId="18" xfId="279" applyNumberFormat="1" applyFont="1" applyBorder="1" applyAlignment="1" applyProtection="1">
      <alignment vertical="top" shrinkToFit="1"/>
      <protection locked="0"/>
    </xf>
    <xf numFmtId="171" fontId="41" fillId="0" borderId="25" xfId="279" applyNumberFormat="1" applyFont="1" applyBorder="1" applyAlignment="1" applyProtection="1">
      <alignment vertical="top" shrinkToFit="1"/>
      <protection locked="0"/>
    </xf>
    <xf numFmtId="171" fontId="41" fillId="0" borderId="23" xfId="279" applyNumberFormat="1" applyFont="1" applyBorder="1" applyAlignment="1" applyProtection="1">
      <alignment horizontal="right" vertical="top" shrinkToFit="1"/>
      <protection locked="0"/>
    </xf>
    <xf numFmtId="171" fontId="41" fillId="0" borderId="18" xfId="0" applyNumberFormat="1" applyFont="1" applyFill="1" applyBorder="1" applyAlignment="1" applyProtection="1">
      <alignment horizontal="right" vertical="top" shrinkToFit="1"/>
      <protection locked="0"/>
    </xf>
    <xf numFmtId="171" fontId="40" fillId="0" borderId="0" xfId="279" applyNumberFormat="1" applyFont="1" applyBorder="1" applyAlignment="1" applyProtection="1">
      <alignment horizontal="right" vertical="top" wrapText="1"/>
      <protection locked="0"/>
    </xf>
  </cellXfs>
  <cellStyles count="1005">
    <cellStyle name="20 % – Poudarek1 2" xfId="1"/>
    <cellStyle name="20 % – Poudarek1 2 2" xfId="809"/>
    <cellStyle name="20 % – Poudarek2 2" xfId="2"/>
    <cellStyle name="20 % – Poudarek2 2 2" xfId="810"/>
    <cellStyle name="20 % – Poudarek3 2" xfId="3"/>
    <cellStyle name="20 % – Poudarek3 2 2" xfId="811"/>
    <cellStyle name="20 % – Poudarek4 2" xfId="4"/>
    <cellStyle name="20 % – Poudarek4 2 2" xfId="812"/>
    <cellStyle name="20 % – Poudarek5 2" xfId="5"/>
    <cellStyle name="20 % – Poudarek5 2 2" xfId="813"/>
    <cellStyle name="20 % – Poudarek6 2" xfId="6"/>
    <cellStyle name="20 % – Poudarek6 2 2" xfId="814"/>
    <cellStyle name="20% - Accent1" xfId="7"/>
    <cellStyle name="20% - Accent1 10" xfId="8"/>
    <cellStyle name="20% - Accent1 10 2" xfId="816"/>
    <cellStyle name="20% - Accent1 11" xfId="9"/>
    <cellStyle name="20% - Accent1 11 2" xfId="817"/>
    <cellStyle name="20% - Accent1 12" xfId="815"/>
    <cellStyle name="20% - Accent1 2" xfId="10"/>
    <cellStyle name="20% - Accent1 2 2" xfId="818"/>
    <cellStyle name="20% - Accent1 3" xfId="11"/>
    <cellStyle name="20% - Accent1 3 2" xfId="819"/>
    <cellStyle name="20% - Accent1 4" xfId="12"/>
    <cellStyle name="20% - Accent1 4 2" xfId="820"/>
    <cellStyle name="20% - Accent1 5" xfId="13"/>
    <cellStyle name="20% - Accent1 5 2" xfId="821"/>
    <cellStyle name="20% - Accent1 6" xfId="14"/>
    <cellStyle name="20% - Accent1 6 2" xfId="822"/>
    <cellStyle name="20% - Accent1 7" xfId="15"/>
    <cellStyle name="20% - Accent1 7 2" xfId="823"/>
    <cellStyle name="20% - Accent1 8" xfId="16"/>
    <cellStyle name="20% - Accent1 8 2" xfId="824"/>
    <cellStyle name="20% - Accent1 9" xfId="17"/>
    <cellStyle name="20% - Accent1 9 2" xfId="825"/>
    <cellStyle name="20% - Accent2" xfId="18"/>
    <cellStyle name="20% - Accent2 10" xfId="19"/>
    <cellStyle name="20% - Accent2 10 2" xfId="827"/>
    <cellStyle name="20% - Accent2 11" xfId="20"/>
    <cellStyle name="20% - Accent2 11 2" xfId="828"/>
    <cellStyle name="20% - Accent2 12" xfId="826"/>
    <cellStyle name="20% - Accent2 2" xfId="21"/>
    <cellStyle name="20% - Accent2 2 2" xfId="829"/>
    <cellStyle name="20% - Accent2 3" xfId="22"/>
    <cellStyle name="20% - Accent2 3 2" xfId="830"/>
    <cellStyle name="20% - Accent2 4" xfId="23"/>
    <cellStyle name="20% - Accent2 4 2" xfId="831"/>
    <cellStyle name="20% - Accent2 5" xfId="24"/>
    <cellStyle name="20% - Accent2 5 2" xfId="832"/>
    <cellStyle name="20% - Accent2 6" xfId="25"/>
    <cellStyle name="20% - Accent2 6 2" xfId="833"/>
    <cellStyle name="20% - Accent2 7" xfId="26"/>
    <cellStyle name="20% - Accent2 7 2" xfId="834"/>
    <cellStyle name="20% - Accent2 8" xfId="27"/>
    <cellStyle name="20% - Accent2 8 2" xfId="835"/>
    <cellStyle name="20% - Accent2 9" xfId="28"/>
    <cellStyle name="20% - Accent2 9 2" xfId="836"/>
    <cellStyle name="20% - Accent3" xfId="29"/>
    <cellStyle name="20% - Accent3 10" xfId="30"/>
    <cellStyle name="20% - Accent3 10 2" xfId="838"/>
    <cellStyle name="20% - Accent3 11" xfId="31"/>
    <cellStyle name="20% - Accent3 11 2" xfId="839"/>
    <cellStyle name="20% - Accent3 12" xfId="837"/>
    <cellStyle name="20% - Accent3 2" xfId="32"/>
    <cellStyle name="20% - Accent3 2 2" xfId="840"/>
    <cellStyle name="20% - Accent3 3" xfId="33"/>
    <cellStyle name="20% - Accent3 3 2" xfId="841"/>
    <cellStyle name="20% - Accent3 4" xfId="34"/>
    <cellStyle name="20% - Accent3 4 2" xfId="842"/>
    <cellStyle name="20% - Accent3 5" xfId="35"/>
    <cellStyle name="20% - Accent3 5 2" xfId="843"/>
    <cellStyle name="20% - Accent3 6" xfId="36"/>
    <cellStyle name="20% - Accent3 6 2" xfId="844"/>
    <cellStyle name="20% - Accent3 7" xfId="37"/>
    <cellStyle name="20% - Accent3 7 2" xfId="845"/>
    <cellStyle name="20% - Accent3 8" xfId="38"/>
    <cellStyle name="20% - Accent3 8 2" xfId="846"/>
    <cellStyle name="20% - Accent3 9" xfId="39"/>
    <cellStyle name="20% - Accent3 9 2" xfId="847"/>
    <cellStyle name="20% - Accent4" xfId="40"/>
    <cellStyle name="20% - Accent4 10" xfId="41"/>
    <cellStyle name="20% - Accent4 10 2" xfId="849"/>
    <cellStyle name="20% - Accent4 11" xfId="42"/>
    <cellStyle name="20% - Accent4 11 2" xfId="850"/>
    <cellStyle name="20% - Accent4 12" xfId="848"/>
    <cellStyle name="20% - Accent4 2" xfId="43"/>
    <cellStyle name="20% - Accent4 2 2" xfId="851"/>
    <cellStyle name="20% - Accent4 3" xfId="44"/>
    <cellStyle name="20% - Accent4 3 2" xfId="852"/>
    <cellStyle name="20% - Accent4 4" xfId="45"/>
    <cellStyle name="20% - Accent4 4 2" xfId="853"/>
    <cellStyle name="20% - Accent4 5" xfId="46"/>
    <cellStyle name="20% - Accent4 5 2" xfId="854"/>
    <cellStyle name="20% - Accent4 6" xfId="47"/>
    <cellStyle name="20% - Accent4 6 2" xfId="855"/>
    <cellStyle name="20% - Accent4 7" xfId="48"/>
    <cellStyle name="20% - Accent4 7 2" xfId="856"/>
    <cellStyle name="20% - Accent4 8" xfId="49"/>
    <cellStyle name="20% - Accent4 8 2" xfId="857"/>
    <cellStyle name="20% - Accent4 9" xfId="50"/>
    <cellStyle name="20% - Accent4 9 2" xfId="858"/>
    <cellStyle name="20% - Accent5" xfId="51"/>
    <cellStyle name="20% - Accent5 10" xfId="52"/>
    <cellStyle name="20% - Accent5 10 2" xfId="860"/>
    <cellStyle name="20% - Accent5 11" xfId="53"/>
    <cellStyle name="20% - Accent5 11 2" xfId="861"/>
    <cellStyle name="20% - Accent5 12" xfId="859"/>
    <cellStyle name="20% - Accent5 2" xfId="54"/>
    <cellStyle name="20% - Accent5 2 2" xfId="862"/>
    <cellStyle name="20% - Accent5 3" xfId="55"/>
    <cellStyle name="20% - Accent5 3 2" xfId="863"/>
    <cellStyle name="20% - Accent5 4" xfId="56"/>
    <cellStyle name="20% - Accent5 4 2" xfId="864"/>
    <cellStyle name="20% - Accent5 5" xfId="57"/>
    <cellStyle name="20% - Accent5 5 2" xfId="865"/>
    <cellStyle name="20% - Accent5 6" xfId="58"/>
    <cellStyle name="20% - Accent5 6 2" xfId="866"/>
    <cellStyle name="20% - Accent5 7" xfId="59"/>
    <cellStyle name="20% - Accent5 7 2" xfId="867"/>
    <cellStyle name="20% - Accent5 8" xfId="60"/>
    <cellStyle name="20% - Accent5 8 2" xfId="868"/>
    <cellStyle name="20% - Accent5 9" xfId="61"/>
    <cellStyle name="20% - Accent5 9 2" xfId="869"/>
    <cellStyle name="20% - Accent6" xfId="62"/>
    <cellStyle name="20% - Accent6 10" xfId="63"/>
    <cellStyle name="20% - Accent6 10 2" xfId="871"/>
    <cellStyle name="20% - Accent6 11" xfId="64"/>
    <cellStyle name="20% - Accent6 11 2" xfId="872"/>
    <cellStyle name="20% - Accent6 12" xfId="870"/>
    <cellStyle name="20% - Accent6 2" xfId="65"/>
    <cellStyle name="20% - Accent6 2 2" xfId="873"/>
    <cellStyle name="20% - Accent6 3" xfId="66"/>
    <cellStyle name="20% - Accent6 3 2" xfId="874"/>
    <cellStyle name="20% - Accent6 4" xfId="67"/>
    <cellStyle name="20% - Accent6 4 2" xfId="875"/>
    <cellStyle name="20% - Accent6 5" xfId="68"/>
    <cellStyle name="20% - Accent6 5 2" xfId="876"/>
    <cellStyle name="20% - Accent6 6" xfId="69"/>
    <cellStyle name="20% - Accent6 6 2" xfId="877"/>
    <cellStyle name="20% - Accent6 7" xfId="70"/>
    <cellStyle name="20% - Accent6 7 2" xfId="878"/>
    <cellStyle name="20% - Accent6 8" xfId="71"/>
    <cellStyle name="20% - Accent6 8 2" xfId="879"/>
    <cellStyle name="20% - Accent6 9" xfId="72"/>
    <cellStyle name="20% - Accent6 9 2" xfId="880"/>
    <cellStyle name="40 % – Poudarek1 2" xfId="73"/>
    <cellStyle name="40 % – Poudarek1 2 2" xfId="881"/>
    <cellStyle name="40 % – Poudarek2 2" xfId="74"/>
    <cellStyle name="40 % – Poudarek2 2 2" xfId="882"/>
    <cellStyle name="40 % – Poudarek3 2" xfId="75"/>
    <cellStyle name="40 % – Poudarek3 2 2" xfId="883"/>
    <cellStyle name="40 % – Poudarek4 2" xfId="76"/>
    <cellStyle name="40 % – Poudarek4 2 2" xfId="884"/>
    <cellStyle name="40 % – Poudarek5 2" xfId="77"/>
    <cellStyle name="40 % – Poudarek5 2 2" xfId="885"/>
    <cellStyle name="40 % – Poudarek6 2" xfId="78"/>
    <cellStyle name="40 % – Poudarek6 2 2" xfId="886"/>
    <cellStyle name="40% - Accent1" xfId="79"/>
    <cellStyle name="40% - Accent1 10" xfId="80"/>
    <cellStyle name="40% - Accent1 10 2" xfId="888"/>
    <cellStyle name="40% - Accent1 11" xfId="81"/>
    <cellStyle name="40% - Accent1 11 2" xfId="889"/>
    <cellStyle name="40% - Accent1 12" xfId="887"/>
    <cellStyle name="40% - Accent1 2" xfId="82"/>
    <cellStyle name="40% - Accent1 2 2" xfId="890"/>
    <cellStyle name="40% - Accent1 3" xfId="83"/>
    <cellStyle name="40% - Accent1 3 2" xfId="891"/>
    <cellStyle name="40% - Accent1 4" xfId="84"/>
    <cellStyle name="40% - Accent1 4 2" xfId="892"/>
    <cellStyle name="40% - Accent1 5" xfId="85"/>
    <cellStyle name="40% - Accent1 5 2" xfId="893"/>
    <cellStyle name="40% - Accent1 6" xfId="86"/>
    <cellStyle name="40% - Accent1 6 2" xfId="894"/>
    <cellStyle name="40% - Accent1 7" xfId="87"/>
    <cellStyle name="40% - Accent1 7 2" xfId="895"/>
    <cellStyle name="40% - Accent1 8" xfId="88"/>
    <cellStyle name="40% - Accent1 8 2" xfId="896"/>
    <cellStyle name="40% - Accent1 9" xfId="89"/>
    <cellStyle name="40% - Accent1 9 2" xfId="897"/>
    <cellStyle name="40% - Accent2" xfId="90"/>
    <cellStyle name="40% - Accent2 10" xfId="91"/>
    <cellStyle name="40% - Accent2 10 2" xfId="899"/>
    <cellStyle name="40% - Accent2 11" xfId="92"/>
    <cellStyle name="40% - Accent2 11 2" xfId="900"/>
    <cellStyle name="40% - Accent2 12" xfId="898"/>
    <cellStyle name="40% - Accent2 2" xfId="93"/>
    <cellStyle name="40% - Accent2 2 2" xfId="901"/>
    <cellStyle name="40% - Accent2 3" xfId="94"/>
    <cellStyle name="40% - Accent2 3 2" xfId="902"/>
    <cellStyle name="40% - Accent2 4" xfId="95"/>
    <cellStyle name="40% - Accent2 4 2" xfId="903"/>
    <cellStyle name="40% - Accent2 5" xfId="96"/>
    <cellStyle name="40% - Accent2 5 2" xfId="904"/>
    <cellStyle name="40% - Accent2 6" xfId="97"/>
    <cellStyle name="40% - Accent2 6 2" xfId="905"/>
    <cellStyle name="40% - Accent2 7" xfId="98"/>
    <cellStyle name="40% - Accent2 7 2" xfId="906"/>
    <cellStyle name="40% - Accent2 8" xfId="99"/>
    <cellStyle name="40% - Accent2 8 2" xfId="907"/>
    <cellStyle name="40% - Accent2 9" xfId="100"/>
    <cellStyle name="40% - Accent2 9 2" xfId="908"/>
    <cellStyle name="40% - Accent3" xfId="101"/>
    <cellStyle name="40% - Accent3 10" xfId="102"/>
    <cellStyle name="40% - Accent3 10 2" xfId="910"/>
    <cellStyle name="40% - Accent3 11" xfId="103"/>
    <cellStyle name="40% - Accent3 11 2" xfId="911"/>
    <cellStyle name="40% - Accent3 12" xfId="909"/>
    <cellStyle name="40% - Accent3 2" xfId="104"/>
    <cellStyle name="40% - Accent3 2 2" xfId="912"/>
    <cellStyle name="40% - Accent3 3" xfId="105"/>
    <cellStyle name="40% - Accent3 3 2" xfId="913"/>
    <cellStyle name="40% - Accent3 4" xfId="106"/>
    <cellStyle name="40% - Accent3 4 2" xfId="914"/>
    <cellStyle name="40% - Accent3 5" xfId="107"/>
    <cellStyle name="40% - Accent3 5 2" xfId="915"/>
    <cellStyle name="40% - Accent3 6" xfId="108"/>
    <cellStyle name="40% - Accent3 6 2" xfId="916"/>
    <cellStyle name="40% - Accent3 7" xfId="109"/>
    <cellStyle name="40% - Accent3 7 2" xfId="917"/>
    <cellStyle name="40% - Accent3 8" xfId="110"/>
    <cellStyle name="40% - Accent3 8 2" xfId="918"/>
    <cellStyle name="40% - Accent3 9" xfId="111"/>
    <cellStyle name="40% - Accent3 9 2" xfId="919"/>
    <cellStyle name="40% - Accent4" xfId="112"/>
    <cellStyle name="40% - Accent4 10" xfId="113"/>
    <cellStyle name="40% - Accent4 10 2" xfId="921"/>
    <cellStyle name="40% - Accent4 11" xfId="114"/>
    <cellStyle name="40% - Accent4 11 2" xfId="922"/>
    <cellStyle name="40% - Accent4 12" xfId="920"/>
    <cellStyle name="40% - Accent4 2" xfId="115"/>
    <cellStyle name="40% - Accent4 2 2" xfId="923"/>
    <cellStyle name="40% - Accent4 3" xfId="116"/>
    <cellStyle name="40% - Accent4 3 2" xfId="924"/>
    <cellStyle name="40% - Accent4 4" xfId="117"/>
    <cellStyle name="40% - Accent4 4 2" xfId="925"/>
    <cellStyle name="40% - Accent4 5" xfId="118"/>
    <cellStyle name="40% - Accent4 5 2" xfId="926"/>
    <cellStyle name="40% - Accent4 6" xfId="119"/>
    <cellStyle name="40% - Accent4 6 2" xfId="927"/>
    <cellStyle name="40% - Accent4 7" xfId="120"/>
    <cellStyle name="40% - Accent4 7 2" xfId="928"/>
    <cellStyle name="40% - Accent4 8" xfId="121"/>
    <cellStyle name="40% - Accent4 8 2" xfId="929"/>
    <cellStyle name="40% - Accent4 9" xfId="122"/>
    <cellStyle name="40% - Accent4 9 2" xfId="930"/>
    <cellStyle name="40% - Accent5" xfId="123"/>
    <cellStyle name="40% - Accent5 10" xfId="124"/>
    <cellStyle name="40% - Accent5 10 2" xfId="932"/>
    <cellStyle name="40% - Accent5 11" xfId="125"/>
    <cellStyle name="40% - Accent5 11 2" xfId="933"/>
    <cellStyle name="40% - Accent5 12" xfId="931"/>
    <cellStyle name="40% - Accent5 2" xfId="126"/>
    <cellStyle name="40% - Accent5 2 2" xfId="934"/>
    <cellStyle name="40% - Accent5 3" xfId="127"/>
    <cellStyle name="40% - Accent5 3 2" xfId="935"/>
    <cellStyle name="40% - Accent5 4" xfId="128"/>
    <cellStyle name="40% - Accent5 4 2" xfId="936"/>
    <cellStyle name="40% - Accent5 5" xfId="129"/>
    <cellStyle name="40% - Accent5 5 2" xfId="937"/>
    <cellStyle name="40% - Accent5 6" xfId="130"/>
    <cellStyle name="40% - Accent5 6 2" xfId="938"/>
    <cellStyle name="40% - Accent5 7" xfId="131"/>
    <cellStyle name="40% - Accent5 7 2" xfId="939"/>
    <cellStyle name="40% - Accent5 8" xfId="132"/>
    <cellStyle name="40% - Accent5 8 2" xfId="940"/>
    <cellStyle name="40% - Accent5 9" xfId="133"/>
    <cellStyle name="40% - Accent5 9 2" xfId="941"/>
    <cellStyle name="40% - Accent6" xfId="134"/>
    <cellStyle name="40% - Accent6 10" xfId="135"/>
    <cellStyle name="40% - Accent6 10 2" xfId="943"/>
    <cellStyle name="40% - Accent6 11" xfId="136"/>
    <cellStyle name="40% - Accent6 11 2" xfId="944"/>
    <cellStyle name="40% - Accent6 12" xfId="942"/>
    <cellStyle name="40% - Accent6 2" xfId="137"/>
    <cellStyle name="40% - Accent6 2 2" xfId="945"/>
    <cellStyle name="40% - Accent6 3" xfId="138"/>
    <cellStyle name="40% - Accent6 3 2" xfId="946"/>
    <cellStyle name="40% - Accent6 4" xfId="139"/>
    <cellStyle name="40% - Accent6 4 2" xfId="947"/>
    <cellStyle name="40% - Accent6 5" xfId="140"/>
    <cellStyle name="40% - Accent6 5 2" xfId="948"/>
    <cellStyle name="40% - Accent6 6" xfId="141"/>
    <cellStyle name="40% - Accent6 6 2" xfId="949"/>
    <cellStyle name="40% - Accent6 7" xfId="142"/>
    <cellStyle name="40% - Accent6 7 2" xfId="950"/>
    <cellStyle name="40% - Accent6 8" xfId="143"/>
    <cellStyle name="40% - Accent6 8 2" xfId="951"/>
    <cellStyle name="40% - Accent6 9" xfId="144"/>
    <cellStyle name="40% - Accent6 9 2" xfId="952"/>
    <cellStyle name="60 % – Poudarek1 2" xfId="145"/>
    <cellStyle name="60 % – Poudarek2 2" xfId="146"/>
    <cellStyle name="60 % – Poudarek3 2" xfId="147"/>
    <cellStyle name="60 % – Poudarek4 2" xfId="148"/>
    <cellStyle name="60 % – Poudarek5 2" xfId="149"/>
    <cellStyle name="60 % – Poudarek6 2" xfId="150"/>
    <cellStyle name="60% - Accent1" xfId="151"/>
    <cellStyle name="60% - Accent2" xfId="152"/>
    <cellStyle name="60% - Accent3" xfId="153"/>
    <cellStyle name="60% - Accent4" xfId="154"/>
    <cellStyle name="60% - Accent5" xfId="155"/>
    <cellStyle name="60% - Accent6" xfId="156"/>
    <cellStyle name="Accent1" xfId="157"/>
    <cellStyle name="Accent1 2" xfId="986"/>
    <cellStyle name="Accent2" xfId="158"/>
    <cellStyle name="Accent2 2" xfId="987"/>
    <cellStyle name="Accent3" xfId="159"/>
    <cellStyle name="Accent3 2" xfId="988"/>
    <cellStyle name="Accent4" xfId="160"/>
    <cellStyle name="Accent4 2" xfId="989"/>
    <cellStyle name="Accent5" xfId="161"/>
    <cellStyle name="Accent6" xfId="162"/>
    <cellStyle name="Accent6 2" xfId="990"/>
    <cellStyle name="Bad" xfId="163"/>
    <cellStyle name="Bad 2" xfId="991"/>
    <cellStyle name="Calculation" xfId="164"/>
    <cellStyle name="Calculation 2" xfId="992"/>
    <cellStyle name="Check Cell" xfId="165"/>
    <cellStyle name="Comma" xfId="1004" builtinId="3"/>
    <cellStyle name="Comma 2" xfId="166"/>
    <cellStyle name="Comma0" xfId="167"/>
    <cellStyle name="Currency" xfId="1003" builtinId="4"/>
    <cellStyle name="Currency 2" xfId="985"/>
    <cellStyle name="Currency0" xfId="168"/>
    <cellStyle name="Date" xfId="169"/>
    <cellStyle name="Dobro 2" xfId="170"/>
    <cellStyle name="Excel Built-in Normal" xfId="171"/>
    <cellStyle name="Explanatory Text" xfId="172"/>
    <cellStyle name="Fixed" xfId="173"/>
    <cellStyle name="Good" xfId="174"/>
    <cellStyle name="Heading 1" xfId="175"/>
    <cellStyle name="Heading 1 2" xfId="993"/>
    <cellStyle name="Heading 2" xfId="176"/>
    <cellStyle name="Heading 2 2" xfId="994"/>
    <cellStyle name="Heading 3" xfId="177"/>
    <cellStyle name="Heading 3 2" xfId="995"/>
    <cellStyle name="Heading 4" xfId="178"/>
    <cellStyle name="Heading 4 2" xfId="996"/>
    <cellStyle name="Heading1" xfId="179"/>
    <cellStyle name="Heading2" xfId="180"/>
    <cellStyle name="Input" xfId="181"/>
    <cellStyle name="Input 2" xfId="997"/>
    <cellStyle name="Izhod 2" xfId="182"/>
    <cellStyle name="Keš" xfId="183"/>
    <cellStyle name="Linked Cell" xfId="184"/>
    <cellStyle name="Linked Cell 2" xfId="998"/>
    <cellStyle name="Naslov 1 2" xfId="185"/>
    <cellStyle name="Naslov 2 2" xfId="186"/>
    <cellStyle name="Naslov 3 2" xfId="187"/>
    <cellStyle name="Naslov 4 2" xfId="188"/>
    <cellStyle name="Naslov 5" xfId="189"/>
    <cellStyle name="Navadno 11 10" xfId="190"/>
    <cellStyle name="Navadno 11 11" xfId="191"/>
    <cellStyle name="Navadno 11 12" xfId="192"/>
    <cellStyle name="Navadno 11 13" xfId="193"/>
    <cellStyle name="Navadno 11 14" xfId="194"/>
    <cellStyle name="Navadno 11 15" xfId="195"/>
    <cellStyle name="Navadno 11 16" xfId="196"/>
    <cellStyle name="Navadno 11 17" xfId="197"/>
    <cellStyle name="Navadno 11 18" xfId="198"/>
    <cellStyle name="Navadno 11 19" xfId="199"/>
    <cellStyle name="Navadno 11 2" xfId="200"/>
    <cellStyle name="Navadno 11 20" xfId="201"/>
    <cellStyle name="Navadno 11 21" xfId="202"/>
    <cellStyle name="Navadno 11 22" xfId="203"/>
    <cellStyle name="Navadno 11 23" xfId="204"/>
    <cellStyle name="Navadno 11 24" xfId="205"/>
    <cellStyle name="Navadno 11 25" xfId="206"/>
    <cellStyle name="Navadno 11 26" xfId="207"/>
    <cellStyle name="Navadno 11 27" xfId="208"/>
    <cellStyle name="Navadno 11 28" xfId="209"/>
    <cellStyle name="Navadno 11 29" xfId="210"/>
    <cellStyle name="Navadno 11 3" xfId="211"/>
    <cellStyle name="Navadno 11 30" xfId="212"/>
    <cellStyle name="Navadno 11 31" xfId="213"/>
    <cellStyle name="Navadno 11 32" xfId="214"/>
    <cellStyle name="Navadno 11 33" xfId="215"/>
    <cellStyle name="Navadno 11 34" xfId="216"/>
    <cellStyle name="Navadno 11 35" xfId="217"/>
    <cellStyle name="Navadno 11 36" xfId="218"/>
    <cellStyle name="Navadno 11 37" xfId="219"/>
    <cellStyle name="Navadno 11 38" xfId="220"/>
    <cellStyle name="Navadno 11 39" xfId="221"/>
    <cellStyle name="Navadno 11 4" xfId="222"/>
    <cellStyle name="Navadno 11 40" xfId="223"/>
    <cellStyle name="Navadno 11 41" xfId="224"/>
    <cellStyle name="Navadno 11 42" xfId="225"/>
    <cellStyle name="Navadno 11 43" xfId="226"/>
    <cellStyle name="Navadno 11 44" xfId="227"/>
    <cellStyle name="Navadno 11 45" xfId="228"/>
    <cellStyle name="Navadno 11 46" xfId="229"/>
    <cellStyle name="Navadno 11 47" xfId="230"/>
    <cellStyle name="Navadno 11 48" xfId="231"/>
    <cellStyle name="Navadno 11 49" xfId="232"/>
    <cellStyle name="Navadno 11 5" xfId="233"/>
    <cellStyle name="Navadno 11 50" xfId="234"/>
    <cellStyle name="Navadno 11 51" xfId="235"/>
    <cellStyle name="Navadno 11 52" xfId="236"/>
    <cellStyle name="Navadno 11 53" xfId="237"/>
    <cellStyle name="Navadno 11 54" xfId="238"/>
    <cellStyle name="Navadno 11 55" xfId="239"/>
    <cellStyle name="Navadno 11 56" xfId="240"/>
    <cellStyle name="Navadno 11 57" xfId="241"/>
    <cellStyle name="Navadno 11 58" xfId="242"/>
    <cellStyle name="Navadno 11 59" xfId="243"/>
    <cellStyle name="Navadno 11 6" xfId="244"/>
    <cellStyle name="Navadno 11 60" xfId="245"/>
    <cellStyle name="Navadno 11 61" xfId="246"/>
    <cellStyle name="Navadno 11 62" xfId="247"/>
    <cellStyle name="Navadno 11 63" xfId="248"/>
    <cellStyle name="Navadno 11 64" xfId="249"/>
    <cellStyle name="Navadno 11 65" xfId="250"/>
    <cellStyle name="Navadno 11 66" xfId="251"/>
    <cellStyle name="Navadno 11 67" xfId="252"/>
    <cellStyle name="Navadno 11 68" xfId="253"/>
    <cellStyle name="Navadno 11 69" xfId="254"/>
    <cellStyle name="Navadno 11 7" xfId="255"/>
    <cellStyle name="Navadno 11 70" xfId="256"/>
    <cellStyle name="Navadno 11 71" xfId="257"/>
    <cellStyle name="Navadno 11 72" xfId="258"/>
    <cellStyle name="Navadno 11 73" xfId="259"/>
    <cellStyle name="Navadno 11 74" xfId="260"/>
    <cellStyle name="Navadno 11 75" xfId="261"/>
    <cellStyle name="Navadno 11 76" xfId="262"/>
    <cellStyle name="Navadno 11 77" xfId="263"/>
    <cellStyle name="Navadno 11 78" xfId="264"/>
    <cellStyle name="Navadno 11 79" xfId="265"/>
    <cellStyle name="Navadno 11 8" xfId="266"/>
    <cellStyle name="Navadno 11 80" xfId="267"/>
    <cellStyle name="Navadno 11 81" xfId="268"/>
    <cellStyle name="Navadno 11 82" xfId="269"/>
    <cellStyle name="Navadno 11 83" xfId="270"/>
    <cellStyle name="Navadno 11 84" xfId="271"/>
    <cellStyle name="Navadno 11 85" xfId="272"/>
    <cellStyle name="Navadno 11 9" xfId="273"/>
    <cellStyle name="Navadno 15" xfId="274"/>
    <cellStyle name="Navadno 17 2" xfId="275"/>
    <cellStyle name="Navadno 17 2 2" xfId="276"/>
    <cellStyle name="Navadno 17 2 2 2" xfId="953"/>
    <cellStyle name="Navadno 19 2" xfId="277"/>
    <cellStyle name="Navadno 19 2 2" xfId="278"/>
    <cellStyle name="Navadno 19 2 2 2" xfId="954"/>
    <cellStyle name="Navadno 2" xfId="279"/>
    <cellStyle name="Navadno 2 2" xfId="280"/>
    <cellStyle name="Navadno 2 2 2 2" xfId="281"/>
    <cellStyle name="Navadno 2 3" xfId="282"/>
    <cellStyle name="Navadno 2 4" xfId="283"/>
    <cellStyle name="Navadno 20 2" xfId="284"/>
    <cellStyle name="Navadno 20 2 2" xfId="285"/>
    <cellStyle name="Navadno 20 2 2 2" xfId="955"/>
    <cellStyle name="Navadno 21 2" xfId="286"/>
    <cellStyle name="Navadno 21 2 2" xfId="287"/>
    <cellStyle name="Navadno 21 2 2 2" xfId="956"/>
    <cellStyle name="Navadno 22 2" xfId="288"/>
    <cellStyle name="Navadno 22 2 2" xfId="289"/>
    <cellStyle name="Navadno 22 2 2 2" xfId="957"/>
    <cellStyle name="Navadno 23 2" xfId="290"/>
    <cellStyle name="Navadno 23 2 2" xfId="291"/>
    <cellStyle name="Navadno 23 2 2 2" xfId="958"/>
    <cellStyle name="Navadno 24 2" xfId="292"/>
    <cellStyle name="Navadno 24 2 2" xfId="293"/>
    <cellStyle name="Navadno 24 2 2 2" xfId="959"/>
    <cellStyle name="Navadno 25 2" xfId="294"/>
    <cellStyle name="Navadno 25 2 2" xfId="295"/>
    <cellStyle name="Navadno 25 2 2 2" xfId="960"/>
    <cellStyle name="Navadno 26 2" xfId="296"/>
    <cellStyle name="Navadno 26 2 2" xfId="297"/>
    <cellStyle name="Navadno 26 2 2 2" xfId="961"/>
    <cellStyle name="Navadno 27 2" xfId="298"/>
    <cellStyle name="Navadno 27 2 2" xfId="299"/>
    <cellStyle name="Navadno 27 2 2 2" xfId="962"/>
    <cellStyle name="Navadno 28 2" xfId="300"/>
    <cellStyle name="Navadno 28 2 2" xfId="301"/>
    <cellStyle name="Navadno 28 2 2 2" xfId="963"/>
    <cellStyle name="Navadno 29 2" xfId="302"/>
    <cellStyle name="Navadno 29 2 2" xfId="303"/>
    <cellStyle name="Navadno 29 2 2 2" xfId="964"/>
    <cellStyle name="Navadno 3" xfId="304"/>
    <cellStyle name="Navadno 3 2" xfId="808"/>
    <cellStyle name="Navadno 3 32" xfId="305"/>
    <cellStyle name="Navadno 30 2" xfId="306"/>
    <cellStyle name="Navadno 31 2" xfId="307"/>
    <cellStyle name="Navadno 32 2" xfId="308"/>
    <cellStyle name="Navadno 33 2" xfId="309"/>
    <cellStyle name="Navadno 34 2" xfId="310"/>
    <cellStyle name="Navadno 34 2 2" xfId="311"/>
    <cellStyle name="Navadno 34 2 2 2" xfId="965"/>
    <cellStyle name="Navadno 35 2" xfId="312"/>
    <cellStyle name="Navadno 35 2 2" xfId="313"/>
    <cellStyle name="Navadno 35 2 2 2" xfId="966"/>
    <cellStyle name="Navadno 36 2" xfId="314"/>
    <cellStyle name="Navadno 37 2" xfId="315"/>
    <cellStyle name="Navadno 37 2 2" xfId="316"/>
    <cellStyle name="Navadno 37 2 2 2" xfId="967"/>
    <cellStyle name="Navadno 38 2" xfId="317"/>
    <cellStyle name="Navadno 38 2 2" xfId="318"/>
    <cellStyle name="Navadno 38 2 2 2" xfId="968"/>
    <cellStyle name="Navadno 39 2" xfId="319"/>
    <cellStyle name="Navadno 39 2 2" xfId="320"/>
    <cellStyle name="Navadno 39 2 2 2" xfId="969"/>
    <cellStyle name="Navadno 4" xfId="321"/>
    <cellStyle name="Navadno 40 2" xfId="322"/>
    <cellStyle name="Navadno 40 2 2" xfId="323"/>
    <cellStyle name="Navadno 40 2 2 2" xfId="970"/>
    <cellStyle name="Navadno 41 2" xfId="324"/>
    <cellStyle name="Navadno 41 2 2" xfId="325"/>
    <cellStyle name="Navadno 41 2 2 2" xfId="971"/>
    <cellStyle name="Navadno 42 2" xfId="326"/>
    <cellStyle name="Navadno 42 3" xfId="327"/>
    <cellStyle name="Navadno 42 3 2" xfId="328"/>
    <cellStyle name="Navadno 42 3 2 2" xfId="972"/>
    <cellStyle name="Navadno 43 2" xfId="329"/>
    <cellStyle name="Navadno 43 2 2" xfId="330"/>
    <cellStyle name="Navadno 43 2 2 2" xfId="973"/>
    <cellStyle name="Navadno 45 2" xfId="331"/>
    <cellStyle name="Navadno 45 2 2" xfId="332"/>
    <cellStyle name="Navadno 45 2 2 2" xfId="974"/>
    <cellStyle name="Navadno 5" xfId="333"/>
    <cellStyle name="Navadno 6" xfId="334"/>
    <cellStyle name="Navadno 6 2" xfId="335"/>
    <cellStyle name="Navadno 8" xfId="336"/>
    <cellStyle name="Navadno 9" xfId="337"/>
    <cellStyle name="Navadno_BoQ-SE" xfId="338"/>
    <cellStyle name="Navadno_Predračun 2.del II.faze barvano" xfId="339"/>
    <cellStyle name="Navadno_Volume 4 - BoQ - cene" xfId="340"/>
    <cellStyle name="Neutral" xfId="341"/>
    <cellStyle name="Neutral 2" xfId="999"/>
    <cellStyle name="Nevtralno 2" xfId="342"/>
    <cellStyle name="Nivo_2_Podnaslov" xfId="343"/>
    <cellStyle name="Normal" xfId="0" builtinId="0"/>
    <cellStyle name="Normal 2" xfId="344"/>
    <cellStyle name="normal 2 2" xfId="345"/>
    <cellStyle name="normal 2 3" xfId="346"/>
    <cellStyle name="Normal 2 4" xfId="347"/>
    <cellStyle name="Normal 3" xfId="348"/>
    <cellStyle name="normal 4" xfId="349"/>
    <cellStyle name="Normal 5" xfId="806"/>
    <cellStyle name="Normal 6" xfId="807"/>
    <cellStyle name="Normal 7" xfId="979"/>
    <cellStyle name="Normal_BoQ - cene sit_eur" xfId="350"/>
    <cellStyle name="Normal_BoQ - cene sit_eur 2 2" xfId="351"/>
    <cellStyle name="Note" xfId="352"/>
    <cellStyle name="Note 2" xfId="1000"/>
    <cellStyle name="Odstotek 2" xfId="353"/>
    <cellStyle name="Odstotek 2 2" xfId="354"/>
    <cellStyle name="Opomba 2" xfId="355"/>
    <cellStyle name="Opomba 2 2" xfId="975"/>
    <cellStyle name="Opozorilo 2" xfId="356"/>
    <cellStyle name="Output" xfId="357"/>
    <cellStyle name="Percent" xfId="978" builtinId="5"/>
    <cellStyle name="Percent 2" xfId="980"/>
    <cellStyle name="Pojasnjevalno besedilo 2" xfId="358"/>
    <cellStyle name="popis" xfId="805"/>
    <cellStyle name="Poudarek1 2" xfId="359"/>
    <cellStyle name="Poudarek2 2" xfId="360"/>
    <cellStyle name="Poudarek3 2" xfId="361"/>
    <cellStyle name="Poudarek4 2" xfId="362"/>
    <cellStyle name="Poudarek5 2" xfId="363"/>
    <cellStyle name="Poudarek6 2" xfId="364"/>
    <cellStyle name="Povezana celica 2" xfId="365"/>
    <cellStyle name="Preveri celico 2" xfId="366"/>
    <cellStyle name="Računanje 2" xfId="367"/>
    <cellStyle name="Slabo 2" xfId="368"/>
    <cellStyle name="Slog 1" xfId="369"/>
    <cellStyle name="Style 1" xfId="370"/>
    <cellStyle name="tekst-levo" xfId="371"/>
    <cellStyle name="tekst-levo 2" xfId="372"/>
    <cellStyle name="Title" xfId="373"/>
    <cellStyle name="Total" xfId="374"/>
    <cellStyle name="Total 1_Predracun kanal" xfId="375"/>
    <cellStyle name="Total 2" xfId="1001"/>
    <cellStyle name="Valuta 2 2" xfId="376"/>
    <cellStyle name="Vejica 2" xfId="377"/>
    <cellStyle name="Vejica 2 2" xfId="378"/>
    <cellStyle name="Vejica 2 2 2" xfId="379"/>
    <cellStyle name="Vejica 2 2 2 2" xfId="977"/>
    <cellStyle name="Vejica 2 2 2 2 2" xfId="984"/>
    <cellStyle name="Vejica 2 2 2 3" xfId="982"/>
    <cellStyle name="Vejica 2 2 3" xfId="976"/>
    <cellStyle name="Vejica 2 2 3 2" xfId="983"/>
    <cellStyle name="Vejica 2 2 4" xfId="981"/>
    <cellStyle name="Vejica 2 3" xfId="1002"/>
    <cellStyle name="Vejica 31" xfId="380"/>
    <cellStyle name="Vejica 5 10" xfId="381"/>
    <cellStyle name="Vejica 5 10 2" xfId="382"/>
    <cellStyle name="Vejica 5 10 3" xfId="383"/>
    <cellStyle name="Vejica 5 10 4" xfId="384"/>
    <cellStyle name="Vejica 5 10 5" xfId="385"/>
    <cellStyle name="Vejica 5 11" xfId="386"/>
    <cellStyle name="Vejica 5 11 2" xfId="387"/>
    <cellStyle name="Vejica 5 11 3" xfId="388"/>
    <cellStyle name="Vejica 5 11 4" xfId="389"/>
    <cellStyle name="Vejica 5 11 5" xfId="390"/>
    <cellStyle name="Vejica 5 12" xfId="391"/>
    <cellStyle name="Vejica 5 12 2" xfId="392"/>
    <cellStyle name="Vejica 5 12 3" xfId="393"/>
    <cellStyle name="Vejica 5 12 4" xfId="394"/>
    <cellStyle name="Vejica 5 12 5" xfId="395"/>
    <cellStyle name="Vejica 5 13" xfId="396"/>
    <cellStyle name="Vejica 5 13 2" xfId="397"/>
    <cellStyle name="Vejica 5 13 3" xfId="398"/>
    <cellStyle name="Vejica 5 13 4" xfId="399"/>
    <cellStyle name="Vejica 5 13 5" xfId="400"/>
    <cellStyle name="Vejica 5 14" xfId="401"/>
    <cellStyle name="Vejica 5 14 2" xfId="402"/>
    <cellStyle name="Vejica 5 14 3" xfId="403"/>
    <cellStyle name="Vejica 5 14 4" xfId="404"/>
    <cellStyle name="Vejica 5 14 5" xfId="405"/>
    <cellStyle name="Vejica 5 15" xfId="406"/>
    <cellStyle name="Vejica 5 15 2" xfId="407"/>
    <cellStyle name="Vejica 5 15 3" xfId="408"/>
    <cellStyle name="Vejica 5 15 4" xfId="409"/>
    <cellStyle name="Vejica 5 15 5" xfId="410"/>
    <cellStyle name="Vejica 5 16" xfId="411"/>
    <cellStyle name="Vejica 5 16 2" xfId="412"/>
    <cellStyle name="Vejica 5 16 3" xfId="413"/>
    <cellStyle name="Vejica 5 16 4" xfId="414"/>
    <cellStyle name="Vejica 5 16 5" xfId="415"/>
    <cellStyle name="Vejica 5 17" xfId="416"/>
    <cellStyle name="Vejica 5 17 2" xfId="417"/>
    <cellStyle name="Vejica 5 17 3" xfId="418"/>
    <cellStyle name="Vejica 5 17 4" xfId="419"/>
    <cellStyle name="Vejica 5 17 5" xfId="420"/>
    <cellStyle name="Vejica 5 18" xfId="421"/>
    <cellStyle name="Vejica 5 18 2" xfId="422"/>
    <cellStyle name="Vejica 5 18 3" xfId="423"/>
    <cellStyle name="Vejica 5 18 4" xfId="424"/>
    <cellStyle name="Vejica 5 18 5" xfId="425"/>
    <cellStyle name="Vejica 5 19" xfId="426"/>
    <cellStyle name="Vejica 5 19 2" xfId="427"/>
    <cellStyle name="Vejica 5 19 3" xfId="428"/>
    <cellStyle name="Vejica 5 19 4" xfId="429"/>
    <cellStyle name="Vejica 5 19 5" xfId="430"/>
    <cellStyle name="Vejica 5 2" xfId="431"/>
    <cellStyle name="Vejica 5 2 2" xfId="432"/>
    <cellStyle name="Vejica 5 2 3" xfId="433"/>
    <cellStyle name="Vejica 5 2 4" xfId="434"/>
    <cellStyle name="Vejica 5 2 5" xfId="435"/>
    <cellStyle name="Vejica 5 20" xfId="436"/>
    <cellStyle name="Vejica 5 20 2" xfId="437"/>
    <cellStyle name="Vejica 5 20 3" xfId="438"/>
    <cellStyle name="Vejica 5 20 4" xfId="439"/>
    <cellStyle name="Vejica 5 20 5" xfId="440"/>
    <cellStyle name="Vejica 5 21" xfId="441"/>
    <cellStyle name="Vejica 5 21 2" xfId="442"/>
    <cellStyle name="Vejica 5 21 3" xfId="443"/>
    <cellStyle name="Vejica 5 21 4" xfId="444"/>
    <cellStyle name="Vejica 5 21 5" xfId="445"/>
    <cellStyle name="Vejica 5 22" xfId="446"/>
    <cellStyle name="Vejica 5 22 2" xfId="447"/>
    <cellStyle name="Vejica 5 22 3" xfId="448"/>
    <cellStyle name="Vejica 5 22 4" xfId="449"/>
    <cellStyle name="Vejica 5 22 5" xfId="450"/>
    <cellStyle name="Vejica 5 23" xfId="451"/>
    <cellStyle name="Vejica 5 23 2" xfId="452"/>
    <cellStyle name="Vejica 5 23 3" xfId="453"/>
    <cellStyle name="Vejica 5 23 4" xfId="454"/>
    <cellStyle name="Vejica 5 23 5" xfId="455"/>
    <cellStyle name="Vejica 5 24" xfId="456"/>
    <cellStyle name="Vejica 5 24 2" xfId="457"/>
    <cellStyle name="Vejica 5 24 3" xfId="458"/>
    <cellStyle name="Vejica 5 24 4" xfId="459"/>
    <cellStyle name="Vejica 5 24 5" xfId="460"/>
    <cellStyle name="Vejica 5 25" xfId="461"/>
    <cellStyle name="Vejica 5 25 2" xfId="462"/>
    <cellStyle name="Vejica 5 25 3" xfId="463"/>
    <cellStyle name="Vejica 5 25 4" xfId="464"/>
    <cellStyle name="Vejica 5 25 5" xfId="465"/>
    <cellStyle name="Vejica 5 26" xfId="466"/>
    <cellStyle name="Vejica 5 26 2" xfId="467"/>
    <cellStyle name="Vejica 5 26 3" xfId="468"/>
    <cellStyle name="Vejica 5 26 4" xfId="469"/>
    <cellStyle name="Vejica 5 26 5" xfId="470"/>
    <cellStyle name="Vejica 5 27" xfId="471"/>
    <cellStyle name="Vejica 5 27 2" xfId="472"/>
    <cellStyle name="Vejica 5 27 3" xfId="473"/>
    <cellStyle name="Vejica 5 27 4" xfId="474"/>
    <cellStyle name="Vejica 5 27 5" xfId="475"/>
    <cellStyle name="Vejica 5 28" xfId="476"/>
    <cellStyle name="Vejica 5 28 2" xfId="477"/>
    <cellStyle name="Vejica 5 28 3" xfId="478"/>
    <cellStyle name="Vejica 5 28 4" xfId="479"/>
    <cellStyle name="Vejica 5 28 5" xfId="480"/>
    <cellStyle name="Vejica 5 29" xfId="481"/>
    <cellStyle name="Vejica 5 29 2" xfId="482"/>
    <cellStyle name="Vejica 5 29 3" xfId="483"/>
    <cellStyle name="Vejica 5 29 4" xfId="484"/>
    <cellStyle name="Vejica 5 29 5" xfId="485"/>
    <cellStyle name="Vejica 5 3" xfId="486"/>
    <cellStyle name="Vejica 5 3 2" xfId="487"/>
    <cellStyle name="Vejica 5 3 3" xfId="488"/>
    <cellStyle name="Vejica 5 3 4" xfId="489"/>
    <cellStyle name="Vejica 5 3 5" xfId="490"/>
    <cellStyle name="Vejica 5 30" xfId="491"/>
    <cellStyle name="Vejica 5 30 2" xfId="492"/>
    <cellStyle name="Vejica 5 30 3" xfId="493"/>
    <cellStyle name="Vejica 5 30 4" xfId="494"/>
    <cellStyle name="Vejica 5 30 5" xfId="495"/>
    <cellStyle name="Vejica 5 31" xfId="496"/>
    <cellStyle name="Vejica 5 31 2" xfId="497"/>
    <cellStyle name="Vejica 5 31 3" xfId="498"/>
    <cellStyle name="Vejica 5 31 4" xfId="499"/>
    <cellStyle name="Vejica 5 31 5" xfId="500"/>
    <cellStyle name="Vejica 5 32" xfId="501"/>
    <cellStyle name="Vejica 5 32 2" xfId="502"/>
    <cellStyle name="Vejica 5 32 3" xfId="503"/>
    <cellStyle name="Vejica 5 32 4" xfId="504"/>
    <cellStyle name="Vejica 5 32 5" xfId="505"/>
    <cellStyle name="Vejica 5 33" xfId="506"/>
    <cellStyle name="Vejica 5 33 2" xfId="507"/>
    <cellStyle name="Vejica 5 33 3" xfId="508"/>
    <cellStyle name="Vejica 5 33 4" xfId="509"/>
    <cellStyle name="Vejica 5 33 5" xfId="510"/>
    <cellStyle name="Vejica 5 34" xfId="511"/>
    <cellStyle name="Vejica 5 34 2" xfId="512"/>
    <cellStyle name="Vejica 5 34 3" xfId="513"/>
    <cellStyle name="Vejica 5 34 4" xfId="514"/>
    <cellStyle name="Vejica 5 34 5" xfId="515"/>
    <cellStyle name="Vejica 5 35" xfId="516"/>
    <cellStyle name="Vejica 5 35 2" xfId="517"/>
    <cellStyle name="Vejica 5 35 3" xfId="518"/>
    <cellStyle name="Vejica 5 35 4" xfId="519"/>
    <cellStyle name="Vejica 5 35 5" xfId="520"/>
    <cellStyle name="Vejica 5 36" xfId="521"/>
    <cellStyle name="Vejica 5 36 2" xfId="522"/>
    <cellStyle name="Vejica 5 36 3" xfId="523"/>
    <cellStyle name="Vejica 5 36 4" xfId="524"/>
    <cellStyle name="Vejica 5 36 5" xfId="525"/>
    <cellStyle name="Vejica 5 37" xfId="526"/>
    <cellStyle name="Vejica 5 37 2" xfId="527"/>
    <cellStyle name="Vejica 5 37 3" xfId="528"/>
    <cellStyle name="Vejica 5 37 4" xfId="529"/>
    <cellStyle name="Vejica 5 37 5" xfId="530"/>
    <cellStyle name="Vejica 5 38" xfId="531"/>
    <cellStyle name="Vejica 5 38 2" xfId="532"/>
    <cellStyle name="Vejica 5 38 3" xfId="533"/>
    <cellStyle name="Vejica 5 38 4" xfId="534"/>
    <cellStyle name="Vejica 5 38 5" xfId="535"/>
    <cellStyle name="Vejica 5 39" xfId="536"/>
    <cellStyle name="Vejica 5 39 2" xfId="537"/>
    <cellStyle name="Vejica 5 39 3" xfId="538"/>
    <cellStyle name="Vejica 5 39 4" xfId="539"/>
    <cellStyle name="Vejica 5 39 5" xfId="540"/>
    <cellStyle name="Vejica 5 4" xfId="541"/>
    <cellStyle name="Vejica 5 4 2" xfId="542"/>
    <cellStyle name="Vejica 5 4 3" xfId="543"/>
    <cellStyle name="Vejica 5 4 4" xfId="544"/>
    <cellStyle name="Vejica 5 4 5" xfId="545"/>
    <cellStyle name="Vejica 5 40" xfId="546"/>
    <cellStyle name="Vejica 5 40 2" xfId="547"/>
    <cellStyle name="Vejica 5 40 3" xfId="548"/>
    <cellStyle name="Vejica 5 40 4" xfId="549"/>
    <cellStyle name="Vejica 5 40 5" xfId="550"/>
    <cellStyle name="Vejica 5 41" xfId="551"/>
    <cellStyle name="Vejica 5 41 2" xfId="552"/>
    <cellStyle name="Vejica 5 41 3" xfId="553"/>
    <cellStyle name="Vejica 5 41 4" xfId="554"/>
    <cellStyle name="Vejica 5 41 5" xfId="555"/>
    <cellStyle name="Vejica 5 42" xfId="556"/>
    <cellStyle name="Vejica 5 42 2" xfId="557"/>
    <cellStyle name="Vejica 5 42 3" xfId="558"/>
    <cellStyle name="Vejica 5 42 4" xfId="559"/>
    <cellStyle name="Vejica 5 42 5" xfId="560"/>
    <cellStyle name="Vejica 5 43" xfId="561"/>
    <cellStyle name="Vejica 5 43 2" xfId="562"/>
    <cellStyle name="Vejica 5 43 3" xfId="563"/>
    <cellStyle name="Vejica 5 43 4" xfId="564"/>
    <cellStyle name="Vejica 5 43 5" xfId="565"/>
    <cellStyle name="Vejica 5 44" xfId="566"/>
    <cellStyle name="Vejica 5 44 2" xfId="567"/>
    <cellStyle name="Vejica 5 44 3" xfId="568"/>
    <cellStyle name="Vejica 5 44 4" xfId="569"/>
    <cellStyle name="Vejica 5 44 5" xfId="570"/>
    <cellStyle name="Vejica 5 45" xfId="571"/>
    <cellStyle name="Vejica 5 45 2" xfId="572"/>
    <cellStyle name="Vejica 5 45 3" xfId="573"/>
    <cellStyle name="Vejica 5 45 4" xfId="574"/>
    <cellStyle name="Vejica 5 45 5" xfId="575"/>
    <cellStyle name="Vejica 5 46" xfId="576"/>
    <cellStyle name="Vejica 5 46 2" xfId="577"/>
    <cellStyle name="Vejica 5 46 3" xfId="578"/>
    <cellStyle name="Vejica 5 46 4" xfId="579"/>
    <cellStyle name="Vejica 5 46 5" xfId="580"/>
    <cellStyle name="Vejica 5 47" xfId="581"/>
    <cellStyle name="Vejica 5 47 2" xfId="582"/>
    <cellStyle name="Vejica 5 47 3" xfId="583"/>
    <cellStyle name="Vejica 5 47 4" xfId="584"/>
    <cellStyle name="Vejica 5 47 5" xfId="585"/>
    <cellStyle name="Vejica 5 48" xfId="586"/>
    <cellStyle name="Vejica 5 48 2" xfId="587"/>
    <cellStyle name="Vejica 5 48 3" xfId="588"/>
    <cellStyle name="Vejica 5 48 4" xfId="589"/>
    <cellStyle name="Vejica 5 48 5" xfId="590"/>
    <cellStyle name="Vejica 5 49" xfId="591"/>
    <cellStyle name="Vejica 5 49 2" xfId="592"/>
    <cellStyle name="Vejica 5 49 3" xfId="593"/>
    <cellStyle name="Vejica 5 49 4" xfId="594"/>
    <cellStyle name="Vejica 5 49 5" xfId="595"/>
    <cellStyle name="Vejica 5 5" xfId="596"/>
    <cellStyle name="Vejica 5 5 2" xfId="597"/>
    <cellStyle name="Vejica 5 5 3" xfId="598"/>
    <cellStyle name="Vejica 5 5 4" xfId="599"/>
    <cellStyle name="Vejica 5 5 5" xfId="600"/>
    <cellStyle name="Vejica 5 50" xfId="601"/>
    <cellStyle name="Vejica 5 50 2" xfId="602"/>
    <cellStyle name="Vejica 5 50 3" xfId="603"/>
    <cellStyle name="Vejica 5 50 4" xfId="604"/>
    <cellStyle name="Vejica 5 50 5" xfId="605"/>
    <cellStyle name="Vejica 5 51" xfId="606"/>
    <cellStyle name="Vejica 5 51 2" xfId="607"/>
    <cellStyle name="Vejica 5 51 3" xfId="608"/>
    <cellStyle name="Vejica 5 51 4" xfId="609"/>
    <cellStyle name="Vejica 5 51 5" xfId="610"/>
    <cellStyle name="Vejica 5 52" xfId="611"/>
    <cellStyle name="Vejica 5 52 2" xfId="612"/>
    <cellStyle name="Vejica 5 52 3" xfId="613"/>
    <cellStyle name="Vejica 5 52 4" xfId="614"/>
    <cellStyle name="Vejica 5 52 5" xfId="615"/>
    <cellStyle name="Vejica 5 53" xfId="616"/>
    <cellStyle name="Vejica 5 53 2" xfId="617"/>
    <cellStyle name="Vejica 5 53 3" xfId="618"/>
    <cellStyle name="Vejica 5 53 4" xfId="619"/>
    <cellStyle name="Vejica 5 53 5" xfId="620"/>
    <cellStyle name="Vejica 5 54" xfId="621"/>
    <cellStyle name="Vejica 5 54 2" xfId="622"/>
    <cellStyle name="Vejica 5 54 3" xfId="623"/>
    <cellStyle name="Vejica 5 54 4" xfId="624"/>
    <cellStyle name="Vejica 5 54 5" xfId="625"/>
    <cellStyle name="Vejica 5 55" xfId="626"/>
    <cellStyle name="Vejica 5 55 2" xfId="627"/>
    <cellStyle name="Vejica 5 55 3" xfId="628"/>
    <cellStyle name="Vejica 5 55 4" xfId="629"/>
    <cellStyle name="Vejica 5 55 5" xfId="630"/>
    <cellStyle name="Vejica 5 56" xfId="631"/>
    <cellStyle name="Vejica 5 56 2" xfId="632"/>
    <cellStyle name="Vejica 5 56 3" xfId="633"/>
    <cellStyle name="Vejica 5 56 4" xfId="634"/>
    <cellStyle name="Vejica 5 56 5" xfId="635"/>
    <cellStyle name="Vejica 5 57" xfId="636"/>
    <cellStyle name="Vejica 5 57 2" xfId="637"/>
    <cellStyle name="Vejica 5 57 3" xfId="638"/>
    <cellStyle name="Vejica 5 57 4" xfId="639"/>
    <cellStyle name="Vejica 5 57 5" xfId="640"/>
    <cellStyle name="Vejica 5 58" xfId="641"/>
    <cellStyle name="Vejica 5 58 2" xfId="642"/>
    <cellStyle name="Vejica 5 58 3" xfId="643"/>
    <cellStyle name="Vejica 5 58 4" xfId="644"/>
    <cellStyle name="Vejica 5 58 5" xfId="645"/>
    <cellStyle name="Vejica 5 59" xfId="646"/>
    <cellStyle name="Vejica 5 59 2" xfId="647"/>
    <cellStyle name="Vejica 5 59 3" xfId="648"/>
    <cellStyle name="Vejica 5 59 4" xfId="649"/>
    <cellStyle name="Vejica 5 59 5" xfId="650"/>
    <cellStyle name="Vejica 5 6" xfId="651"/>
    <cellStyle name="Vejica 5 6 2" xfId="652"/>
    <cellStyle name="Vejica 5 6 3" xfId="653"/>
    <cellStyle name="Vejica 5 6 4" xfId="654"/>
    <cellStyle name="Vejica 5 6 5" xfId="655"/>
    <cellStyle name="Vejica 5 60" xfId="656"/>
    <cellStyle name="Vejica 5 60 2" xfId="657"/>
    <cellStyle name="Vejica 5 60 3" xfId="658"/>
    <cellStyle name="Vejica 5 60 4" xfId="659"/>
    <cellStyle name="Vejica 5 60 5" xfId="660"/>
    <cellStyle name="Vejica 5 61" xfId="661"/>
    <cellStyle name="Vejica 5 61 2" xfId="662"/>
    <cellStyle name="Vejica 5 61 3" xfId="663"/>
    <cellStyle name="Vejica 5 61 4" xfId="664"/>
    <cellStyle name="Vejica 5 61 5" xfId="665"/>
    <cellStyle name="Vejica 5 62" xfId="666"/>
    <cellStyle name="Vejica 5 62 2" xfId="667"/>
    <cellStyle name="Vejica 5 62 3" xfId="668"/>
    <cellStyle name="Vejica 5 62 4" xfId="669"/>
    <cellStyle name="Vejica 5 62 5" xfId="670"/>
    <cellStyle name="Vejica 5 63" xfId="671"/>
    <cellStyle name="Vejica 5 63 2" xfId="672"/>
    <cellStyle name="Vejica 5 63 3" xfId="673"/>
    <cellStyle name="Vejica 5 63 4" xfId="674"/>
    <cellStyle name="Vejica 5 63 5" xfId="675"/>
    <cellStyle name="Vejica 5 64" xfId="676"/>
    <cellStyle name="Vejica 5 64 2" xfId="677"/>
    <cellStyle name="Vejica 5 64 3" xfId="678"/>
    <cellStyle name="Vejica 5 64 4" xfId="679"/>
    <cellStyle name="Vejica 5 64 5" xfId="680"/>
    <cellStyle name="Vejica 5 65" xfId="681"/>
    <cellStyle name="Vejica 5 65 2" xfId="682"/>
    <cellStyle name="Vejica 5 65 3" xfId="683"/>
    <cellStyle name="Vejica 5 65 4" xfId="684"/>
    <cellStyle name="Vejica 5 65 5" xfId="685"/>
    <cellStyle name="Vejica 5 66" xfId="686"/>
    <cellStyle name="Vejica 5 66 2" xfId="687"/>
    <cellStyle name="Vejica 5 66 3" xfId="688"/>
    <cellStyle name="Vejica 5 66 4" xfId="689"/>
    <cellStyle name="Vejica 5 66 5" xfId="690"/>
    <cellStyle name="Vejica 5 67" xfId="691"/>
    <cellStyle name="Vejica 5 67 2" xfId="692"/>
    <cellStyle name="Vejica 5 67 3" xfId="693"/>
    <cellStyle name="Vejica 5 67 4" xfId="694"/>
    <cellStyle name="Vejica 5 67 5" xfId="695"/>
    <cellStyle name="Vejica 5 68" xfId="696"/>
    <cellStyle name="Vejica 5 68 2" xfId="697"/>
    <cellStyle name="Vejica 5 68 3" xfId="698"/>
    <cellStyle name="Vejica 5 68 4" xfId="699"/>
    <cellStyle name="Vejica 5 68 5" xfId="700"/>
    <cellStyle name="Vejica 5 69" xfId="701"/>
    <cellStyle name="Vejica 5 69 2" xfId="702"/>
    <cellStyle name="Vejica 5 69 3" xfId="703"/>
    <cellStyle name="Vejica 5 69 4" xfId="704"/>
    <cellStyle name="Vejica 5 69 5" xfId="705"/>
    <cellStyle name="Vejica 5 7" xfId="706"/>
    <cellStyle name="Vejica 5 7 2" xfId="707"/>
    <cellStyle name="Vejica 5 7 3" xfId="708"/>
    <cellStyle name="Vejica 5 7 4" xfId="709"/>
    <cellStyle name="Vejica 5 7 5" xfId="710"/>
    <cellStyle name="Vejica 5 70" xfId="711"/>
    <cellStyle name="Vejica 5 70 2" xfId="712"/>
    <cellStyle name="Vejica 5 70 3" xfId="713"/>
    <cellStyle name="Vejica 5 70 4" xfId="714"/>
    <cellStyle name="Vejica 5 70 5" xfId="715"/>
    <cellStyle name="Vejica 5 71" xfId="716"/>
    <cellStyle name="Vejica 5 71 2" xfId="717"/>
    <cellStyle name="Vejica 5 71 3" xfId="718"/>
    <cellStyle name="Vejica 5 71 4" xfId="719"/>
    <cellStyle name="Vejica 5 71 5" xfId="720"/>
    <cellStyle name="Vejica 5 72" xfId="721"/>
    <cellStyle name="Vejica 5 72 2" xfId="722"/>
    <cellStyle name="Vejica 5 72 3" xfId="723"/>
    <cellStyle name="Vejica 5 72 4" xfId="724"/>
    <cellStyle name="Vejica 5 72 5" xfId="725"/>
    <cellStyle name="Vejica 5 73" xfId="726"/>
    <cellStyle name="Vejica 5 73 2" xfId="727"/>
    <cellStyle name="Vejica 5 73 3" xfId="728"/>
    <cellStyle name="Vejica 5 73 4" xfId="729"/>
    <cellStyle name="Vejica 5 73 5" xfId="730"/>
    <cellStyle name="Vejica 5 74" xfId="731"/>
    <cellStyle name="Vejica 5 74 2" xfId="732"/>
    <cellStyle name="Vejica 5 74 3" xfId="733"/>
    <cellStyle name="Vejica 5 74 4" xfId="734"/>
    <cellStyle name="Vejica 5 74 5" xfId="735"/>
    <cellStyle name="Vejica 5 75" xfId="736"/>
    <cellStyle name="Vejica 5 75 2" xfId="737"/>
    <cellStyle name="Vejica 5 75 3" xfId="738"/>
    <cellStyle name="Vejica 5 75 4" xfId="739"/>
    <cellStyle name="Vejica 5 75 5" xfId="740"/>
    <cellStyle name="Vejica 5 76" xfId="741"/>
    <cellStyle name="Vejica 5 76 2" xfId="742"/>
    <cellStyle name="Vejica 5 76 3" xfId="743"/>
    <cellStyle name="Vejica 5 76 4" xfId="744"/>
    <cellStyle name="Vejica 5 76 5" xfId="745"/>
    <cellStyle name="Vejica 5 77" xfId="746"/>
    <cellStyle name="Vejica 5 77 2" xfId="747"/>
    <cellStyle name="Vejica 5 77 3" xfId="748"/>
    <cellStyle name="Vejica 5 77 4" xfId="749"/>
    <cellStyle name="Vejica 5 77 5" xfId="750"/>
    <cellStyle name="Vejica 5 78" xfId="751"/>
    <cellStyle name="Vejica 5 78 2" xfId="752"/>
    <cellStyle name="Vejica 5 78 3" xfId="753"/>
    <cellStyle name="Vejica 5 78 4" xfId="754"/>
    <cellStyle name="Vejica 5 78 5" xfId="755"/>
    <cellStyle name="Vejica 5 79" xfId="756"/>
    <cellStyle name="Vejica 5 79 2" xfId="757"/>
    <cellStyle name="Vejica 5 79 3" xfId="758"/>
    <cellStyle name="Vejica 5 79 4" xfId="759"/>
    <cellStyle name="Vejica 5 79 5" xfId="760"/>
    <cellStyle name="Vejica 5 8" xfId="761"/>
    <cellStyle name="Vejica 5 8 2" xfId="762"/>
    <cellStyle name="Vejica 5 8 3" xfId="763"/>
    <cellStyle name="Vejica 5 8 4" xfId="764"/>
    <cellStyle name="Vejica 5 8 5" xfId="765"/>
    <cellStyle name="Vejica 5 80" xfId="766"/>
    <cellStyle name="Vejica 5 80 2" xfId="767"/>
    <cellStyle name="Vejica 5 80 3" xfId="768"/>
    <cellStyle name="Vejica 5 80 4" xfId="769"/>
    <cellStyle name="Vejica 5 80 5" xfId="770"/>
    <cellStyle name="Vejica 5 81" xfId="771"/>
    <cellStyle name="Vejica 5 81 2" xfId="772"/>
    <cellStyle name="Vejica 5 81 3" xfId="773"/>
    <cellStyle name="Vejica 5 81 4" xfId="774"/>
    <cellStyle name="Vejica 5 81 5" xfId="775"/>
    <cellStyle name="Vejica 5 82" xfId="776"/>
    <cellStyle name="Vejica 5 82 2" xfId="777"/>
    <cellStyle name="Vejica 5 82 3" xfId="778"/>
    <cellStyle name="Vejica 5 82 4" xfId="779"/>
    <cellStyle name="Vejica 5 82 5" xfId="780"/>
    <cellStyle name="Vejica 5 83" xfId="781"/>
    <cellStyle name="Vejica 5 83 2" xfId="782"/>
    <cellStyle name="Vejica 5 83 3" xfId="783"/>
    <cellStyle name="Vejica 5 83 4" xfId="784"/>
    <cellStyle name="Vejica 5 83 5" xfId="785"/>
    <cellStyle name="Vejica 5 84" xfId="786"/>
    <cellStyle name="Vejica 5 84 2" xfId="787"/>
    <cellStyle name="Vejica 5 84 3" xfId="788"/>
    <cellStyle name="Vejica 5 84 4" xfId="789"/>
    <cellStyle name="Vejica 5 84 5" xfId="790"/>
    <cellStyle name="Vejica 5 85" xfId="791"/>
    <cellStyle name="Vejica 5 85 2" xfId="792"/>
    <cellStyle name="Vejica 5 85 3" xfId="793"/>
    <cellStyle name="Vejica 5 85 4" xfId="794"/>
    <cellStyle name="Vejica 5 85 5" xfId="795"/>
    <cellStyle name="Vejica 5 9" xfId="796"/>
    <cellStyle name="Vejica 5 9 2" xfId="797"/>
    <cellStyle name="Vejica 5 9 3" xfId="798"/>
    <cellStyle name="Vejica 5 9 4" xfId="799"/>
    <cellStyle name="Vejica 5 9 5" xfId="800"/>
    <cellStyle name="Vnos 2" xfId="801"/>
    <cellStyle name="Vsota 2" xfId="802"/>
    <cellStyle name="Warning Text" xfId="803"/>
    <cellStyle name="Zuza" xfId="804"/>
  </cellStyles>
  <dxfs count="0"/>
  <tableStyles count="0" defaultTableStyle="TableStyleMedium2" defaultPivotStyle="PivotStyleLight16"/>
  <colors>
    <mruColors>
      <color rgb="FF43B0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view="pageBreakPreview" zoomScale="60" zoomScaleNormal="100" workbookViewId="0">
      <selection activeCell="D14" sqref="D14"/>
    </sheetView>
  </sheetViews>
  <sheetFormatPr defaultRowHeight="15" x14ac:dyDescent="0.25"/>
  <cols>
    <col min="2" max="2" width="61.5703125" customWidth="1"/>
  </cols>
  <sheetData>
    <row r="2" spans="2:2" x14ac:dyDescent="0.25">
      <c r="B2" s="164" t="s">
        <v>313</v>
      </c>
    </row>
    <row r="3" spans="2:2" x14ac:dyDescent="0.25">
      <c r="B3" s="165"/>
    </row>
    <row r="4" spans="2:2" ht="57" x14ac:dyDescent="0.25">
      <c r="B4" s="166" t="s">
        <v>314</v>
      </c>
    </row>
    <row r="5" spans="2:2" ht="28.5" x14ac:dyDescent="0.25">
      <c r="B5" s="166" t="s">
        <v>315</v>
      </c>
    </row>
    <row r="6" spans="2:2" ht="28.5" x14ac:dyDescent="0.25">
      <c r="B6" s="166" t="s">
        <v>316</v>
      </c>
    </row>
    <row r="7" spans="2:2" x14ac:dyDescent="0.25">
      <c r="B7" s="166" t="s">
        <v>317</v>
      </c>
    </row>
    <row r="8" spans="2:2" ht="42.75" x14ac:dyDescent="0.25">
      <c r="B8" s="166" t="s">
        <v>318</v>
      </c>
    </row>
    <row r="9" spans="2:2" x14ac:dyDescent="0.25">
      <c r="B9" s="166" t="s">
        <v>319</v>
      </c>
    </row>
    <row r="10" spans="2:2" x14ac:dyDescent="0.25">
      <c r="B10" s="166" t="s">
        <v>320</v>
      </c>
    </row>
    <row r="11" spans="2:2" x14ac:dyDescent="0.25">
      <c r="B11" s="166" t="s">
        <v>321</v>
      </c>
    </row>
    <row r="12" spans="2:2" x14ac:dyDescent="0.25">
      <c r="B12" s="166" t="s">
        <v>322</v>
      </c>
    </row>
    <row r="13" spans="2:2" ht="28.5" x14ac:dyDescent="0.25">
      <c r="B13" s="166" t="s">
        <v>323</v>
      </c>
    </row>
    <row r="14" spans="2:2" ht="42.75" x14ac:dyDescent="0.25">
      <c r="B14" s="166" t="s">
        <v>324</v>
      </c>
    </row>
    <row r="15" spans="2:2" ht="28.5" x14ac:dyDescent="0.25">
      <c r="B15" s="166" t="s">
        <v>325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39"/>
  <sheetViews>
    <sheetView tabSelected="1" showWhiteSpace="0" view="pageBreakPreview" zoomScaleNormal="115" zoomScaleSheetLayoutView="100" workbookViewId="0">
      <selection activeCell="G38" sqref="G38"/>
    </sheetView>
  </sheetViews>
  <sheetFormatPr defaultColWidth="5.7109375" defaultRowHeight="12.75" x14ac:dyDescent="0.2"/>
  <cols>
    <col min="1" max="1" width="8.7109375" style="1" customWidth="1"/>
    <col min="2" max="2" width="63.28515625" style="3" customWidth="1"/>
    <col min="3" max="3" width="13.28515625" style="3" customWidth="1"/>
    <col min="4" max="4" width="19.5703125" style="2" customWidth="1"/>
    <col min="5" max="5" width="9.140625" style="5" hidden="1" customWidth="1"/>
    <col min="6" max="253" width="9.140625" style="5" customWidth="1"/>
    <col min="254" max="254" width="5.7109375" style="5" customWidth="1"/>
    <col min="255" max="255" width="40.7109375" style="5" customWidth="1"/>
    <col min="256" max="16384" width="5.7109375" style="5"/>
  </cols>
  <sheetData>
    <row r="1" spans="1:8" s="4" customFormat="1" ht="13.5" thickBot="1" x14ac:dyDescent="0.25">
      <c r="A1" s="16"/>
      <c r="B1" s="17"/>
      <c r="C1" s="17"/>
      <c r="D1" s="18"/>
    </row>
    <row r="2" spans="1:8" s="6" customFormat="1" ht="15" thickBot="1" x14ac:dyDescent="0.25">
      <c r="A2" s="167" t="str">
        <f>Info!B1</f>
        <v>JAVNA KOMUNALNA INFRASTRUKTURA V OBMOČJU OPPN 252 STANOVANJSKA SOSESKA BRDO - ENOTA E3</v>
      </c>
      <c r="B2" s="168"/>
      <c r="C2" s="168"/>
      <c r="D2" s="169"/>
    </row>
    <row r="3" spans="1:8" s="6" customFormat="1" ht="40.5" customHeight="1" thickBot="1" x14ac:dyDescent="0.25">
      <c r="A3" s="182" t="str">
        <f>Info!B5</f>
        <v>MESTNA OBČINA LJUBLJANA 
  Mestni trg 1, 1000 Ljubljana</v>
      </c>
      <c r="B3" s="183"/>
      <c r="C3" s="183"/>
      <c r="D3" s="187"/>
    </row>
    <row r="4" spans="1:8" s="7" customFormat="1" ht="21" thickBot="1" x14ac:dyDescent="0.25">
      <c r="A4" s="170" t="s">
        <v>16</v>
      </c>
      <c r="B4" s="171"/>
      <c r="C4" s="171"/>
      <c r="D4" s="172"/>
    </row>
    <row r="5" spans="1:8" s="6" customFormat="1" ht="14.25" x14ac:dyDescent="0.25">
      <c r="A5" s="21"/>
      <c r="B5" s="22"/>
      <c r="C5" s="22"/>
      <c r="D5" s="23"/>
    </row>
    <row r="6" spans="1:8" s="6" customFormat="1" x14ac:dyDescent="0.2">
      <c r="A6" s="178" t="s">
        <v>2</v>
      </c>
      <c r="B6" s="174" t="s">
        <v>3</v>
      </c>
      <c r="C6" s="175"/>
      <c r="D6" s="180" t="s">
        <v>4</v>
      </c>
    </row>
    <row r="7" spans="1:8" s="6" customFormat="1" x14ac:dyDescent="0.2">
      <c r="A7" s="179"/>
      <c r="B7" s="176"/>
      <c r="C7" s="177"/>
      <c r="D7" s="181"/>
    </row>
    <row r="8" spans="1:8" s="6" customFormat="1" ht="15" thickBot="1" x14ac:dyDescent="0.3">
      <c r="A8" s="24"/>
      <c r="B8" s="25"/>
      <c r="C8" s="25"/>
      <c r="D8" s="26"/>
    </row>
    <row r="9" spans="1:8" ht="18.75" thickTop="1" thickBot="1" x14ac:dyDescent="0.25">
      <c r="A9" s="189" t="str">
        <f>Info!B2</f>
        <v>Novogradnja</v>
      </c>
      <c r="B9" s="190"/>
      <c r="C9" s="190" t="str">
        <f>Info!B3</f>
        <v>PZI</v>
      </c>
      <c r="D9" s="191"/>
      <c r="E9" s="8"/>
      <c r="H9" s="9"/>
    </row>
    <row r="10" spans="1:8" ht="15" thickBot="1" x14ac:dyDescent="0.3">
      <c r="A10" s="27" t="s">
        <v>66</v>
      </c>
      <c r="B10" s="185" t="s">
        <v>67</v>
      </c>
      <c r="C10" s="186"/>
      <c r="D10" s="28">
        <f>SUM(C11:C13)</f>
        <v>0</v>
      </c>
      <c r="E10" s="8"/>
      <c r="H10" s="10"/>
    </row>
    <row r="11" spans="1:8" ht="14.25" x14ac:dyDescent="0.25">
      <c r="A11" s="39" t="s">
        <v>35</v>
      </c>
      <c r="B11" s="40" t="str">
        <f>'Fek. kanal'!B8</f>
        <v>PREDDELA</v>
      </c>
      <c r="C11" s="30">
        <f>'Fek. kanal'!F20</f>
        <v>0</v>
      </c>
      <c r="D11" s="41"/>
      <c r="E11" s="8"/>
      <c r="H11" s="10"/>
    </row>
    <row r="12" spans="1:8" ht="14.25" x14ac:dyDescent="0.25">
      <c r="A12" s="39" t="s">
        <v>0</v>
      </c>
      <c r="B12" s="29" t="s">
        <v>32</v>
      </c>
      <c r="C12" s="30">
        <f>'Fek. kanal'!F56</f>
        <v>0</v>
      </c>
      <c r="D12" s="31"/>
    </row>
    <row r="13" spans="1:8" s="12" customFormat="1" ht="15" thickBot="1" x14ac:dyDescent="0.3">
      <c r="A13" s="130" t="s">
        <v>1</v>
      </c>
      <c r="B13" s="127" t="s">
        <v>105</v>
      </c>
      <c r="C13" s="128">
        <f>'Fek. kanal'!F92</f>
        <v>0</v>
      </c>
      <c r="D13" s="129"/>
    </row>
    <row r="14" spans="1:8" ht="15" thickBot="1" x14ac:dyDescent="0.3">
      <c r="A14" s="36"/>
      <c r="B14" s="37"/>
      <c r="C14" s="37"/>
      <c r="D14" s="38"/>
    </row>
    <row r="15" spans="1:8" ht="15" thickBot="1" x14ac:dyDescent="0.3">
      <c r="A15" s="27" t="s">
        <v>302</v>
      </c>
      <c r="B15" s="185" t="s">
        <v>68</v>
      </c>
      <c r="C15" s="186"/>
      <c r="D15" s="28">
        <f>SUM(C16:C18)</f>
        <v>0</v>
      </c>
    </row>
    <row r="16" spans="1:8" ht="14.25" x14ac:dyDescent="0.25">
      <c r="A16" s="39" t="s">
        <v>36</v>
      </c>
      <c r="B16" s="40" t="s">
        <v>31</v>
      </c>
      <c r="C16" s="30">
        <f>'Met. kanal'!F28</f>
        <v>0</v>
      </c>
      <c r="D16" s="41"/>
    </row>
    <row r="17" spans="1:8" ht="14.25" x14ac:dyDescent="0.25">
      <c r="A17" s="39" t="s">
        <v>37</v>
      </c>
      <c r="B17" s="29" t="s">
        <v>32</v>
      </c>
      <c r="C17" s="30">
        <f>'Met. kanal'!F62</f>
        <v>0</v>
      </c>
      <c r="D17" s="31"/>
    </row>
    <row r="18" spans="1:8" s="12" customFormat="1" ht="15" thickBot="1" x14ac:dyDescent="0.3">
      <c r="A18" s="130" t="s">
        <v>38</v>
      </c>
      <c r="B18" s="33" t="s">
        <v>105</v>
      </c>
      <c r="C18" s="34">
        <f>'Met. kanal'!F94</f>
        <v>0</v>
      </c>
      <c r="D18" s="35"/>
    </row>
    <row r="19" spans="1:8" ht="15" thickBot="1" x14ac:dyDescent="0.3">
      <c r="A19" s="36"/>
      <c r="B19" s="37"/>
      <c r="C19" s="37"/>
      <c r="D19" s="38"/>
    </row>
    <row r="20" spans="1:8" ht="15" thickBot="1" x14ac:dyDescent="0.3">
      <c r="A20" s="27" t="s">
        <v>303</v>
      </c>
      <c r="B20" s="185" t="s">
        <v>69</v>
      </c>
      <c r="C20" s="186"/>
      <c r="D20" s="28">
        <f>SUM(C21:C24)</f>
        <v>0</v>
      </c>
      <c r="E20" s="4"/>
      <c r="F20" s="4"/>
      <c r="H20" s="10"/>
    </row>
    <row r="21" spans="1:8" s="12" customFormat="1" ht="14.25" x14ac:dyDescent="0.25">
      <c r="A21" s="39" t="s">
        <v>18</v>
      </c>
      <c r="B21" s="40" t="s">
        <v>125</v>
      </c>
      <c r="C21" s="30">
        <f>Vodovod!F20</f>
        <v>0</v>
      </c>
      <c r="D21" s="41"/>
    </row>
    <row r="22" spans="1:8" s="12" customFormat="1" ht="14.25" x14ac:dyDescent="0.25">
      <c r="A22" s="39" t="s">
        <v>40</v>
      </c>
      <c r="B22" s="40" t="s">
        <v>126</v>
      </c>
      <c r="C22" s="30">
        <f>Vodovod!F76</f>
        <v>0</v>
      </c>
      <c r="D22" s="41"/>
    </row>
    <row r="23" spans="1:8" s="12" customFormat="1" ht="14.25" x14ac:dyDescent="0.25">
      <c r="A23" s="39" t="s">
        <v>41</v>
      </c>
      <c r="B23" s="40" t="s">
        <v>90</v>
      </c>
      <c r="C23" s="30">
        <f>Vodovod!F134</f>
        <v>0</v>
      </c>
      <c r="D23" s="41"/>
      <c r="E23" s="8"/>
    </row>
    <row r="24" spans="1:8" s="12" customFormat="1" ht="15" thickBot="1" x14ac:dyDescent="0.3">
      <c r="A24" s="130" t="s">
        <v>42</v>
      </c>
      <c r="B24" s="159" t="s">
        <v>193</v>
      </c>
      <c r="C24" s="128">
        <f>Vodovod!F206</f>
        <v>0</v>
      </c>
      <c r="D24" s="160"/>
      <c r="E24" s="8"/>
    </row>
    <row r="25" spans="1:8" ht="15" thickBot="1" x14ac:dyDescent="0.3">
      <c r="A25" s="36"/>
      <c r="B25" s="37"/>
      <c r="C25" s="37"/>
      <c r="D25" s="38"/>
      <c r="E25" s="8"/>
    </row>
    <row r="26" spans="1:8" ht="15" thickBot="1" x14ac:dyDescent="0.3">
      <c r="A26" s="27" t="s">
        <v>304</v>
      </c>
      <c r="B26" s="185" t="s">
        <v>70</v>
      </c>
      <c r="C26" s="186"/>
      <c r="D26" s="28">
        <f>SUM(C27:C28)</f>
        <v>0</v>
      </c>
      <c r="E26" s="4"/>
      <c r="F26" s="4"/>
      <c r="H26" s="10"/>
    </row>
    <row r="27" spans="1:8" ht="14.25" x14ac:dyDescent="0.25">
      <c r="A27" s="39" t="s">
        <v>43</v>
      </c>
      <c r="B27" s="40" t="s">
        <v>126</v>
      </c>
      <c r="C27" s="30">
        <f>Plinovod!F286</f>
        <v>0</v>
      </c>
      <c r="D27" s="31"/>
      <c r="E27" s="4"/>
      <c r="F27" s="4"/>
      <c r="H27" s="10"/>
    </row>
    <row r="28" spans="1:8" ht="15" thickBot="1" x14ac:dyDescent="0.3">
      <c r="A28" s="130" t="s">
        <v>44</v>
      </c>
      <c r="B28" s="127" t="s">
        <v>237</v>
      </c>
      <c r="C28" s="128">
        <f>Plinovod!F493</f>
        <v>0</v>
      </c>
      <c r="D28" s="129"/>
      <c r="E28" s="4"/>
      <c r="F28" s="4"/>
      <c r="H28" s="10"/>
    </row>
    <row r="29" spans="1:8" s="12" customFormat="1" ht="15" thickBot="1" x14ac:dyDescent="0.3">
      <c r="A29" s="36"/>
      <c r="B29" s="37"/>
      <c r="C29" s="37"/>
      <c r="D29" s="38"/>
      <c r="E29" s="8"/>
    </row>
    <row r="30" spans="1:8" s="12" customFormat="1" ht="15" thickBot="1" x14ac:dyDescent="0.3">
      <c r="A30" s="27" t="s">
        <v>238</v>
      </c>
      <c r="B30" s="185" t="s">
        <v>53</v>
      </c>
      <c r="C30" s="186"/>
      <c r="D30" s="28">
        <f>SUM(C31)</f>
        <v>0</v>
      </c>
      <c r="E30" s="4"/>
      <c r="F30" s="4"/>
      <c r="H30" s="10"/>
    </row>
    <row r="31" spans="1:8" s="12" customFormat="1" ht="15" thickBot="1" x14ac:dyDescent="0.3">
      <c r="A31" s="32" t="s">
        <v>45</v>
      </c>
      <c r="B31" s="33" t="s">
        <v>53</v>
      </c>
      <c r="C31" s="34">
        <f>'Tuje storitve'!F36</f>
        <v>0</v>
      </c>
      <c r="D31" s="35"/>
    </row>
    <row r="32" spans="1:8" ht="15" thickBot="1" x14ac:dyDescent="0.3">
      <c r="A32" s="120"/>
      <c r="B32" s="119"/>
      <c r="C32" s="119"/>
      <c r="D32" s="118"/>
      <c r="E32" s="8"/>
    </row>
    <row r="33" spans="1:5" customFormat="1" ht="15" customHeight="1" thickTop="1" thickBot="1" x14ac:dyDescent="0.3">
      <c r="A33" s="42"/>
      <c r="B33" s="42"/>
      <c r="C33" s="42"/>
      <c r="D33" s="42"/>
    </row>
    <row r="34" spans="1:5" s="6" customFormat="1" ht="18" thickBot="1" x14ac:dyDescent="0.25">
      <c r="A34" s="167" t="s">
        <v>33</v>
      </c>
      <c r="B34" s="168"/>
      <c r="C34" s="188"/>
      <c r="D34" s="43">
        <f>SUM(D10:D31)</f>
        <v>0</v>
      </c>
    </row>
    <row r="35" spans="1:5" s="6" customFormat="1" ht="16.5" customHeight="1" thickBot="1" x14ac:dyDescent="0.25">
      <c r="A35" s="182" t="s">
        <v>22</v>
      </c>
      <c r="B35" s="183"/>
      <c r="C35" s="184"/>
      <c r="D35" s="43">
        <f>D34*0.22</f>
        <v>0</v>
      </c>
    </row>
    <row r="36" spans="1:5" s="6" customFormat="1" ht="16.5" customHeight="1" thickBot="1" x14ac:dyDescent="0.25">
      <c r="A36" s="182" t="s">
        <v>34</v>
      </c>
      <c r="B36" s="183"/>
      <c r="C36" s="184"/>
      <c r="D36" s="44">
        <f>D34+D35</f>
        <v>0</v>
      </c>
    </row>
    <row r="37" spans="1:5" customFormat="1" ht="15" customHeight="1" x14ac:dyDescent="0.25">
      <c r="A37" s="42"/>
      <c r="B37" s="42"/>
      <c r="C37" s="42"/>
      <c r="D37" s="42"/>
    </row>
    <row r="38" spans="1:5" ht="54.75" customHeight="1" x14ac:dyDescent="0.2">
      <c r="A38" s="173" t="s">
        <v>21</v>
      </c>
      <c r="B38" s="173"/>
      <c r="C38" s="173"/>
      <c r="D38" s="173"/>
      <c r="E38" s="8"/>
    </row>
    <row r="39" spans="1:5" x14ac:dyDescent="0.2">
      <c r="A39" s="20"/>
      <c r="B39" s="14"/>
      <c r="C39" s="14"/>
      <c r="D39" s="19"/>
    </row>
  </sheetData>
  <mergeCells count="17">
    <mergeCell ref="B20:C20"/>
    <mergeCell ref="B26:C26"/>
    <mergeCell ref="A2:D2"/>
    <mergeCell ref="A4:D4"/>
    <mergeCell ref="A38:D38"/>
    <mergeCell ref="B6:C7"/>
    <mergeCell ref="A6:A7"/>
    <mergeCell ref="D6:D7"/>
    <mergeCell ref="A35:C35"/>
    <mergeCell ref="A36:C36"/>
    <mergeCell ref="A3:D3"/>
    <mergeCell ref="B10:C10"/>
    <mergeCell ref="A34:C34"/>
    <mergeCell ref="B15:C15"/>
    <mergeCell ref="A9:B9"/>
    <mergeCell ref="C9:D9"/>
    <mergeCell ref="B30:C30"/>
  </mergeCells>
  <phoneticPr fontId="35" type="noConversion"/>
  <pageMargins left="0.7" right="0.7" top="0.75" bottom="0.75" header="0.3" footer="0.3"/>
  <pageSetup paperSize="9" scale="83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92"/>
  <sheetViews>
    <sheetView view="pageBreakPreview" zoomScale="115" zoomScaleNormal="130" zoomScaleSheetLayoutView="115" workbookViewId="0">
      <selection activeCell="E9" sqref="E9:E92"/>
    </sheetView>
  </sheetViews>
  <sheetFormatPr defaultColWidth="10.28515625" defaultRowHeight="14.25" x14ac:dyDescent="0.25"/>
  <cols>
    <col min="1" max="1" width="10.42578125" style="107" bestFit="1" customWidth="1"/>
    <col min="2" max="2" width="75.5703125" style="108" customWidth="1"/>
    <col min="3" max="3" width="6.42578125" style="104" bestFit="1" customWidth="1"/>
    <col min="4" max="4" width="9.42578125" style="105" bestFit="1" customWidth="1"/>
    <col min="5" max="5" width="11" style="106" bestFit="1" customWidth="1"/>
    <col min="6" max="6" width="13.7109375" style="109" bestFit="1" customWidth="1"/>
    <col min="7" max="7" width="10.28515625" style="55"/>
    <col min="8" max="8" width="0" style="55" hidden="1" customWidth="1"/>
    <col min="9" max="16384" width="10.28515625" style="55"/>
  </cols>
  <sheetData>
    <row r="1" spans="1:43" s="45" customFormat="1" x14ac:dyDescent="0.25">
      <c r="A1" s="192" t="str">
        <f>Info!B1</f>
        <v>JAVNA KOMUNALNA INFRASTRUKTURA V OBMOČJU OPPN 252 STANOVANJSKA SOSESKA BRDO - ENOTA E3</v>
      </c>
      <c r="B1" s="193"/>
      <c r="C1" s="193"/>
      <c r="D1" s="193"/>
      <c r="E1" s="193"/>
      <c r="F1" s="194"/>
    </row>
    <row r="2" spans="1:43" s="45" customFormat="1" ht="15" thickBot="1" x14ac:dyDescent="0.3">
      <c r="A2" s="195"/>
      <c r="B2" s="196"/>
      <c r="C2" s="196"/>
      <c r="D2" s="196"/>
      <c r="E2" s="196"/>
      <c r="F2" s="197"/>
    </row>
    <row r="3" spans="1:43" s="45" customFormat="1" ht="15" thickBot="1" x14ac:dyDescent="0.3">
      <c r="A3" s="198"/>
      <c r="B3" s="199"/>
      <c r="C3" s="46"/>
      <c r="D3" s="47"/>
      <c r="E3" s="48"/>
      <c r="F3" s="49"/>
    </row>
    <row r="4" spans="1:43" s="50" customFormat="1" ht="18" thickBot="1" x14ac:dyDescent="0.3">
      <c r="A4" s="200" t="s">
        <v>67</v>
      </c>
      <c r="B4" s="201"/>
      <c r="C4" s="201"/>
      <c r="D4" s="201"/>
      <c r="E4" s="201"/>
      <c r="F4" s="202"/>
    </row>
    <row r="5" spans="1:43" x14ac:dyDescent="0.25">
      <c r="A5" s="51"/>
      <c r="B5" s="52"/>
      <c r="C5" s="53"/>
      <c r="D5" s="53"/>
      <c r="E5" s="54"/>
      <c r="F5" s="54"/>
    </row>
    <row r="6" spans="1:43" s="61" customFormat="1" ht="28.5" x14ac:dyDescent="0.25">
      <c r="A6" s="56" t="s">
        <v>2</v>
      </c>
      <c r="B6" s="57" t="s">
        <v>3</v>
      </c>
      <c r="C6" s="58" t="s">
        <v>5</v>
      </c>
      <c r="D6" s="59" t="s">
        <v>11</v>
      </c>
      <c r="E6" s="60" t="s">
        <v>6</v>
      </c>
      <c r="F6" s="60" t="s">
        <v>7</v>
      </c>
    </row>
    <row r="7" spans="1:43" s="45" customFormat="1" ht="15" thickBot="1" x14ac:dyDescent="0.3">
      <c r="A7" s="62"/>
      <c r="B7" s="63"/>
      <c r="C7" s="64"/>
      <c r="D7" s="65"/>
      <c r="E7" s="66"/>
      <c r="F7" s="67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s="131" customFormat="1" ht="18" thickBot="1" x14ac:dyDescent="0.3">
      <c r="A8" s="155" t="s">
        <v>35</v>
      </c>
      <c r="B8" s="156" t="s">
        <v>31</v>
      </c>
      <c r="C8" s="139"/>
      <c r="D8" s="140"/>
      <c r="E8" s="141"/>
      <c r="F8" s="142"/>
      <c r="G8" s="132"/>
      <c r="H8" s="132" t="s">
        <v>301</v>
      </c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</row>
    <row r="9" spans="1:43" s="131" customFormat="1" ht="15" thickBot="1" x14ac:dyDescent="0.3">
      <c r="A9" s="134"/>
      <c r="B9" s="135"/>
      <c r="C9" s="136"/>
      <c r="D9" s="137"/>
      <c r="E9" s="222"/>
      <c r="F9" s="138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</row>
    <row r="10" spans="1:43" ht="15" thickBot="1" x14ac:dyDescent="0.3">
      <c r="A10" s="126" t="s">
        <v>393</v>
      </c>
      <c r="B10" s="125" t="s">
        <v>23</v>
      </c>
      <c r="C10" s="124"/>
      <c r="D10" s="123"/>
      <c r="E10" s="223"/>
      <c r="F10" s="121"/>
      <c r="G10" s="50"/>
      <c r="H10" s="50" t="s">
        <v>8</v>
      </c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</row>
    <row r="11" spans="1:43" x14ac:dyDescent="0.25">
      <c r="A11" s="149"/>
      <c r="B11" s="99"/>
      <c r="C11" s="117"/>
      <c r="D11" s="98"/>
      <c r="E11" s="224"/>
      <c r="F11" s="145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</row>
    <row r="12" spans="1:43" ht="42.75" x14ac:dyDescent="0.25">
      <c r="A12" s="204" t="str">
        <f>CONCATENATE($A$10,".",H12)</f>
        <v>1.1.1.1</v>
      </c>
      <c r="B12" s="99" t="s">
        <v>72</v>
      </c>
      <c r="C12" s="117" t="s">
        <v>15</v>
      </c>
      <c r="D12" s="98">
        <v>53</v>
      </c>
      <c r="E12" s="224"/>
      <c r="F12" s="145">
        <f>E12*D12</f>
        <v>0</v>
      </c>
      <c r="G12" s="50"/>
      <c r="H12" s="50" t="s">
        <v>66</v>
      </c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</row>
    <row r="13" spans="1:43" x14ac:dyDescent="0.25">
      <c r="A13" s="149"/>
      <c r="B13" s="99"/>
      <c r="C13" s="117"/>
      <c r="D13" s="98"/>
      <c r="E13" s="224"/>
      <c r="F13" s="145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</row>
    <row r="14" spans="1:43" ht="28.5" x14ac:dyDescent="0.25">
      <c r="A14" s="204" t="str">
        <f>CONCATENATE($A$10,".",H14)</f>
        <v>1.1.1.2</v>
      </c>
      <c r="B14" s="99" t="s">
        <v>73</v>
      </c>
      <c r="C14" s="117" t="s">
        <v>74</v>
      </c>
      <c r="D14" s="98">
        <v>3</v>
      </c>
      <c r="E14" s="224"/>
      <c r="F14" s="145">
        <f>E14*D14</f>
        <v>0</v>
      </c>
      <c r="G14" s="50"/>
      <c r="H14" s="50" t="s">
        <v>302</v>
      </c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</row>
    <row r="15" spans="1:43" s="133" customFormat="1" x14ac:dyDescent="0.25">
      <c r="A15" s="149"/>
      <c r="B15" s="99"/>
      <c r="C15" s="117"/>
      <c r="D15" s="98"/>
      <c r="E15" s="224"/>
      <c r="F15" s="145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</row>
    <row r="16" spans="1:43" s="133" customFormat="1" ht="28.5" x14ac:dyDescent="0.25">
      <c r="A16" s="204" t="str">
        <f>CONCATENATE($A$10,".",H16)</f>
        <v>1.1.1.3</v>
      </c>
      <c r="B16" s="99" t="s">
        <v>71</v>
      </c>
      <c r="C16" s="116">
        <v>0.05</v>
      </c>
      <c r="D16" s="98"/>
      <c r="E16" s="224"/>
      <c r="F16" s="145">
        <f>SUM(F11:F15)*C16</f>
        <v>0</v>
      </c>
      <c r="G16" s="132"/>
      <c r="H16" s="132" t="s">
        <v>303</v>
      </c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</row>
    <row r="17" spans="1:43" ht="15" thickBot="1" x14ac:dyDescent="0.3">
      <c r="A17" s="149"/>
      <c r="B17" s="99"/>
      <c r="C17" s="117"/>
      <c r="D17" s="98"/>
      <c r="E17" s="224"/>
      <c r="F17" s="145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</row>
    <row r="18" spans="1:43" ht="15" thickBot="1" x14ac:dyDescent="0.3">
      <c r="A18" s="221" t="s">
        <v>393</v>
      </c>
      <c r="B18" s="125" t="s">
        <v>30</v>
      </c>
      <c r="C18" s="124"/>
      <c r="D18" s="123"/>
      <c r="E18" s="223"/>
      <c r="F18" s="121">
        <f>SUM(F11:F17)</f>
        <v>0</v>
      </c>
      <c r="G18" s="50"/>
      <c r="H18" s="50" t="s">
        <v>8</v>
      </c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</row>
    <row r="19" spans="1:43" ht="15" thickBot="1" x14ac:dyDescent="0.3">
      <c r="E19" s="225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</row>
    <row r="20" spans="1:43" s="133" customFormat="1" ht="18" thickBot="1" x14ac:dyDescent="0.3">
      <c r="A20" s="205">
        <v>1.1000000000000001</v>
      </c>
      <c r="B20" s="156" t="s">
        <v>104</v>
      </c>
      <c r="C20" s="139"/>
      <c r="D20" s="140"/>
      <c r="E20" s="226"/>
      <c r="F20" s="142">
        <f>F18</f>
        <v>0</v>
      </c>
      <c r="G20" s="132"/>
      <c r="H20" s="132" t="s">
        <v>36</v>
      </c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</row>
    <row r="21" spans="1:43" ht="15" thickBot="1" x14ac:dyDescent="0.3">
      <c r="E21" s="225"/>
    </row>
    <row r="22" spans="1:43" ht="18" thickBot="1" x14ac:dyDescent="0.3">
      <c r="A22" s="205">
        <v>1.2</v>
      </c>
      <c r="B22" s="156" t="s">
        <v>26</v>
      </c>
      <c r="C22" s="139"/>
      <c r="D22" s="140"/>
      <c r="E22" s="226"/>
      <c r="F22" s="142"/>
      <c r="H22" s="55" t="s">
        <v>37</v>
      </c>
    </row>
    <row r="23" spans="1:43" ht="15" thickBot="1" x14ac:dyDescent="0.3">
      <c r="E23" s="225"/>
    </row>
    <row r="24" spans="1:43" ht="15" thickBot="1" x14ac:dyDescent="0.3">
      <c r="A24" s="210" t="s">
        <v>394</v>
      </c>
      <c r="B24" s="125" t="s">
        <v>32</v>
      </c>
      <c r="C24" s="124"/>
      <c r="D24" s="123"/>
      <c r="E24" s="223"/>
      <c r="F24" s="121"/>
      <c r="H24" s="55" t="s">
        <v>9</v>
      </c>
    </row>
    <row r="25" spans="1:43" x14ac:dyDescent="0.25">
      <c r="A25" s="149"/>
      <c r="B25" s="99"/>
      <c r="C25" s="117"/>
      <c r="D25" s="98"/>
      <c r="E25" s="224"/>
      <c r="F25" s="145"/>
    </row>
    <row r="26" spans="1:43" ht="28.5" x14ac:dyDescent="0.25">
      <c r="A26" s="204" t="str">
        <f>CONCATENATE($A$24,".",H26)</f>
        <v>1.2.1.1</v>
      </c>
      <c r="B26" s="99" t="s">
        <v>76</v>
      </c>
      <c r="C26" s="117" t="s">
        <v>14</v>
      </c>
      <c r="D26" s="98">
        <v>10</v>
      </c>
      <c r="E26" s="224"/>
      <c r="F26" s="145">
        <f>E26*D26</f>
        <v>0</v>
      </c>
      <c r="H26" s="55" t="s">
        <v>66</v>
      </c>
    </row>
    <row r="27" spans="1:43" x14ac:dyDescent="0.25">
      <c r="A27" s="149"/>
      <c r="B27" s="99"/>
      <c r="C27" s="117"/>
      <c r="D27" s="98"/>
      <c r="E27" s="224"/>
      <c r="F27" s="145"/>
    </row>
    <row r="28" spans="1:43" ht="42.75" x14ac:dyDescent="0.25">
      <c r="A28" s="204" t="str">
        <f>CONCATENATE($A$24,".",H28)</f>
        <v>1.2.1.2</v>
      </c>
      <c r="B28" s="99" t="s">
        <v>77</v>
      </c>
      <c r="C28" s="117" t="s">
        <v>14</v>
      </c>
      <c r="D28" s="98">
        <v>201</v>
      </c>
      <c r="E28" s="224"/>
      <c r="F28" s="145">
        <f>E28*D28</f>
        <v>0</v>
      </c>
      <c r="H28" s="55" t="s">
        <v>302</v>
      </c>
    </row>
    <row r="29" spans="1:43" x14ac:dyDescent="0.25">
      <c r="A29" s="149"/>
      <c r="B29" s="99"/>
      <c r="C29" s="117"/>
      <c r="D29" s="98"/>
      <c r="E29" s="224"/>
      <c r="F29" s="145"/>
    </row>
    <row r="30" spans="1:43" ht="42.75" x14ac:dyDescent="0.25">
      <c r="A30" s="204" t="str">
        <f>CONCATENATE($A$24,".",H30)</f>
        <v>1.2.1.3</v>
      </c>
      <c r="B30" s="99" t="s">
        <v>327</v>
      </c>
      <c r="C30" s="117" t="s">
        <v>14</v>
      </c>
      <c r="D30" s="98">
        <v>184</v>
      </c>
      <c r="E30" s="224"/>
      <c r="F30" s="145">
        <f>E30*D30</f>
        <v>0</v>
      </c>
      <c r="H30" s="55" t="s">
        <v>303</v>
      </c>
    </row>
    <row r="31" spans="1:43" x14ac:dyDescent="0.25">
      <c r="A31" s="149"/>
      <c r="B31" s="99"/>
      <c r="C31" s="117"/>
      <c r="D31" s="98"/>
      <c r="E31" s="224"/>
      <c r="F31" s="145"/>
    </row>
    <row r="32" spans="1:43" ht="28.5" x14ac:dyDescent="0.25">
      <c r="A32" s="204" t="str">
        <f>CONCATENATE($A$24,".",H32)</f>
        <v>1.2.1.4</v>
      </c>
      <c r="B32" s="99" t="s">
        <v>78</v>
      </c>
      <c r="C32" s="117" t="s">
        <v>14</v>
      </c>
      <c r="D32" s="98">
        <v>21</v>
      </c>
      <c r="E32" s="224"/>
      <c r="F32" s="145">
        <f>E32*D32</f>
        <v>0</v>
      </c>
      <c r="H32" s="55" t="s">
        <v>304</v>
      </c>
    </row>
    <row r="33" spans="1:8" x14ac:dyDescent="0.25">
      <c r="A33" s="149"/>
      <c r="B33" s="99"/>
      <c r="C33" s="117"/>
      <c r="D33" s="98"/>
      <c r="E33" s="224"/>
      <c r="F33" s="145"/>
    </row>
    <row r="34" spans="1:8" x14ac:dyDescent="0.25">
      <c r="A34" s="204" t="str">
        <f>CONCATENATE($A$24,".",H34)</f>
        <v>1.2.1.5</v>
      </c>
      <c r="B34" s="99" t="s">
        <v>79</v>
      </c>
      <c r="C34" s="117" t="s">
        <v>50</v>
      </c>
      <c r="D34" s="98">
        <v>15</v>
      </c>
      <c r="E34" s="224"/>
      <c r="F34" s="145">
        <f>E34*D34</f>
        <v>0</v>
      </c>
      <c r="H34" s="55" t="s">
        <v>238</v>
      </c>
    </row>
    <row r="35" spans="1:8" x14ac:dyDescent="0.25">
      <c r="A35" s="149"/>
      <c r="B35" s="99"/>
      <c r="C35" s="117"/>
      <c r="D35" s="98"/>
      <c r="E35" s="224"/>
      <c r="F35" s="145"/>
    </row>
    <row r="36" spans="1:8" ht="42.75" x14ac:dyDescent="0.25">
      <c r="A36" s="204" t="str">
        <f>CONCATENATE($A$24,".",H36)</f>
        <v>1.2.1.6</v>
      </c>
      <c r="B36" s="99" t="s">
        <v>80</v>
      </c>
      <c r="C36" s="117" t="s">
        <v>13</v>
      </c>
      <c r="D36" s="98">
        <v>153.03749999999999</v>
      </c>
      <c r="E36" s="224"/>
      <c r="F36" s="145">
        <f>E36*D36</f>
        <v>0</v>
      </c>
      <c r="H36" s="55" t="s">
        <v>239</v>
      </c>
    </row>
    <row r="37" spans="1:8" x14ac:dyDescent="0.25">
      <c r="A37" s="149"/>
      <c r="B37" s="99"/>
      <c r="C37" s="117"/>
      <c r="D37" s="98"/>
      <c r="E37" s="224"/>
      <c r="F37" s="145"/>
    </row>
    <row r="38" spans="1:8" x14ac:dyDescent="0.25">
      <c r="A38" s="204" t="str">
        <f>CONCATENATE($A$24,".",H38)</f>
        <v>1.2.1.7</v>
      </c>
      <c r="B38" s="99" t="s">
        <v>81</v>
      </c>
      <c r="C38" s="117" t="s">
        <v>13</v>
      </c>
      <c r="D38" s="98">
        <v>67</v>
      </c>
      <c r="E38" s="224"/>
      <c r="F38" s="145">
        <f>E38*D38</f>
        <v>0</v>
      </c>
      <c r="H38" s="55" t="s">
        <v>305</v>
      </c>
    </row>
    <row r="39" spans="1:8" x14ac:dyDescent="0.25">
      <c r="A39" s="149"/>
      <c r="B39" s="99"/>
      <c r="C39" s="117"/>
      <c r="D39" s="98"/>
      <c r="E39" s="224"/>
      <c r="F39" s="145"/>
    </row>
    <row r="40" spans="1:8" ht="57" x14ac:dyDescent="0.25">
      <c r="A40" s="204" t="str">
        <f>CONCATENATE($A$24,".",H40)</f>
        <v>1.2.1.8</v>
      </c>
      <c r="B40" s="99" t="s">
        <v>82</v>
      </c>
      <c r="C40" s="117" t="s">
        <v>14</v>
      </c>
      <c r="D40" s="98">
        <v>7</v>
      </c>
      <c r="E40" s="224"/>
      <c r="F40" s="145">
        <f>E40*D40</f>
        <v>0</v>
      </c>
      <c r="H40" s="55" t="s">
        <v>306</v>
      </c>
    </row>
    <row r="41" spans="1:8" x14ac:dyDescent="0.25">
      <c r="A41" s="149"/>
      <c r="B41" s="99"/>
      <c r="C41" s="117"/>
      <c r="D41" s="98"/>
      <c r="E41" s="224"/>
      <c r="F41" s="145"/>
    </row>
    <row r="42" spans="1:8" ht="42.75" x14ac:dyDescent="0.25">
      <c r="A42" s="204" t="str">
        <f>CONCATENATE($A$24,".",H42)</f>
        <v>1.2.1.9</v>
      </c>
      <c r="B42" s="99" t="s">
        <v>83</v>
      </c>
      <c r="C42" s="117" t="s">
        <v>14</v>
      </c>
      <c r="D42" s="98">
        <v>47</v>
      </c>
      <c r="E42" s="224"/>
      <c r="F42" s="145">
        <f>E42*D42</f>
        <v>0</v>
      </c>
      <c r="H42" s="55" t="s">
        <v>307</v>
      </c>
    </row>
    <row r="43" spans="1:8" x14ac:dyDescent="0.25">
      <c r="A43" s="149"/>
      <c r="B43" s="99"/>
      <c r="C43" s="117"/>
      <c r="D43" s="98"/>
      <c r="E43" s="224"/>
      <c r="F43" s="145"/>
    </row>
    <row r="44" spans="1:8" ht="42.75" x14ac:dyDescent="0.25">
      <c r="A44" s="204" t="str">
        <f>CONCATENATE($A$24,".",H44)</f>
        <v>1.2.1.10</v>
      </c>
      <c r="B44" s="99" t="s">
        <v>84</v>
      </c>
      <c r="C44" s="117" t="s">
        <v>14</v>
      </c>
      <c r="D44" s="98">
        <v>41</v>
      </c>
      <c r="E44" s="224"/>
      <c r="F44" s="145">
        <f>E44*D44</f>
        <v>0</v>
      </c>
      <c r="H44" s="55" t="s">
        <v>308</v>
      </c>
    </row>
    <row r="45" spans="1:8" x14ac:dyDescent="0.25">
      <c r="A45" s="149"/>
      <c r="B45" s="99"/>
      <c r="C45" s="117"/>
      <c r="D45" s="98"/>
      <c r="E45" s="224"/>
      <c r="F45" s="145"/>
    </row>
    <row r="46" spans="1:8" ht="42.75" x14ac:dyDescent="0.25">
      <c r="A46" s="204" t="str">
        <f>CONCATENATE($A$24,".",H46)</f>
        <v>1.2.1.11</v>
      </c>
      <c r="B46" s="99" t="s">
        <v>85</v>
      </c>
      <c r="C46" s="117" t="s">
        <v>14</v>
      </c>
      <c r="D46" s="98">
        <v>10</v>
      </c>
      <c r="E46" s="224"/>
      <c r="F46" s="145">
        <f>E46*D46</f>
        <v>0</v>
      </c>
      <c r="H46" s="55" t="s">
        <v>309</v>
      </c>
    </row>
    <row r="47" spans="1:8" x14ac:dyDescent="0.25">
      <c r="A47" s="149"/>
      <c r="B47" s="99"/>
      <c r="C47" s="117"/>
      <c r="D47" s="98"/>
      <c r="E47" s="224"/>
      <c r="F47" s="145"/>
    </row>
    <row r="48" spans="1:8" ht="42.75" x14ac:dyDescent="0.25">
      <c r="A48" s="204" t="str">
        <f>CONCATENATE($A$24,".",H48)</f>
        <v>1.2.1.12</v>
      </c>
      <c r="B48" s="99" t="s">
        <v>86</v>
      </c>
      <c r="C48" s="117" t="s">
        <v>13</v>
      </c>
      <c r="D48" s="98">
        <v>15</v>
      </c>
      <c r="E48" s="224"/>
      <c r="F48" s="145">
        <f>E48*D48</f>
        <v>0</v>
      </c>
      <c r="H48" s="55" t="s">
        <v>310</v>
      </c>
    </row>
    <row r="49" spans="1:8" x14ac:dyDescent="0.25">
      <c r="A49" s="149"/>
      <c r="B49" s="99"/>
      <c r="C49" s="117"/>
      <c r="D49" s="98"/>
      <c r="E49" s="224"/>
      <c r="F49" s="145"/>
    </row>
    <row r="50" spans="1:8" x14ac:dyDescent="0.25">
      <c r="A50" s="204" t="str">
        <f>CONCATENATE($A$24,".",H50)</f>
        <v>1.2.1.13</v>
      </c>
      <c r="B50" s="99" t="s">
        <v>87</v>
      </c>
      <c r="C50" s="117" t="s">
        <v>13</v>
      </c>
      <c r="D50" s="98">
        <v>15</v>
      </c>
      <c r="E50" s="224"/>
      <c r="F50" s="145">
        <f>E50*D50</f>
        <v>0</v>
      </c>
      <c r="H50" s="55" t="s">
        <v>311</v>
      </c>
    </row>
    <row r="51" spans="1:8" ht="15" thickBot="1" x14ac:dyDescent="0.3">
      <c r="A51" s="149"/>
      <c r="B51" s="99"/>
      <c r="C51" s="117"/>
      <c r="D51" s="98"/>
      <c r="E51" s="224"/>
      <c r="F51" s="145"/>
    </row>
    <row r="52" spans="1:8" ht="15" thickBot="1" x14ac:dyDescent="0.3">
      <c r="A52" s="210" t="s">
        <v>394</v>
      </c>
      <c r="B52" s="125" t="s">
        <v>88</v>
      </c>
      <c r="C52" s="124"/>
      <c r="D52" s="123"/>
      <c r="E52" s="223"/>
      <c r="F52" s="121">
        <f>SUM(F25:F51)</f>
        <v>0</v>
      </c>
      <c r="H52" s="55" t="s">
        <v>9</v>
      </c>
    </row>
    <row r="53" spans="1:8" x14ac:dyDescent="0.25">
      <c r="A53" s="149"/>
      <c r="B53" s="99"/>
      <c r="C53" s="117"/>
      <c r="D53" s="98"/>
      <c r="E53" s="224"/>
      <c r="F53" s="145"/>
    </row>
    <row r="54" spans="1:8" ht="28.5" x14ac:dyDescent="0.25">
      <c r="A54" s="149"/>
      <c r="B54" s="99" t="s">
        <v>71</v>
      </c>
      <c r="C54" s="116">
        <v>0.05</v>
      </c>
      <c r="D54" s="98"/>
      <c r="E54" s="224"/>
      <c r="F54" s="145">
        <f>F52*C54</f>
        <v>0</v>
      </c>
    </row>
    <row r="55" spans="1:8" ht="15" thickBot="1" x14ac:dyDescent="0.3">
      <c r="A55" s="149"/>
      <c r="B55" s="99"/>
      <c r="C55" s="117"/>
      <c r="D55" s="98"/>
      <c r="E55" s="224"/>
      <c r="F55" s="145"/>
    </row>
    <row r="56" spans="1:8" ht="18" thickBot="1" x14ac:dyDescent="0.3">
      <c r="A56" s="205">
        <v>1.2</v>
      </c>
      <c r="B56" s="156" t="s">
        <v>26</v>
      </c>
      <c r="C56" s="139"/>
      <c r="D56" s="140"/>
      <c r="E56" s="226"/>
      <c r="F56" s="142">
        <f>F54+F52</f>
        <v>0</v>
      </c>
      <c r="H56" s="55" t="s">
        <v>37</v>
      </c>
    </row>
    <row r="57" spans="1:8" ht="15" thickBot="1" x14ac:dyDescent="0.3">
      <c r="E57" s="225"/>
    </row>
    <row r="58" spans="1:8" ht="18" thickBot="1" x14ac:dyDescent="0.3">
      <c r="A58" s="205">
        <v>1.3</v>
      </c>
      <c r="B58" s="156" t="s">
        <v>89</v>
      </c>
      <c r="C58" s="139"/>
      <c r="D58" s="140"/>
      <c r="E58" s="226"/>
      <c r="F58" s="142"/>
      <c r="H58" s="55" t="s">
        <v>39</v>
      </c>
    </row>
    <row r="59" spans="1:8" ht="15" thickBot="1" x14ac:dyDescent="0.3">
      <c r="E59" s="225"/>
    </row>
    <row r="60" spans="1:8" ht="15" thickBot="1" x14ac:dyDescent="0.3">
      <c r="A60" s="210" t="s">
        <v>395</v>
      </c>
      <c r="B60" s="125" t="s">
        <v>90</v>
      </c>
      <c r="C60" s="124"/>
      <c r="D60" s="123"/>
      <c r="E60" s="223"/>
      <c r="F60" s="121"/>
      <c r="H60" s="55" t="s">
        <v>54</v>
      </c>
    </row>
    <row r="61" spans="1:8" x14ac:dyDescent="0.25">
      <c r="A61" s="149"/>
      <c r="B61" s="99"/>
      <c r="C61" s="117"/>
      <c r="D61" s="98"/>
      <c r="E61" s="224"/>
      <c r="F61" s="145"/>
    </row>
    <row r="62" spans="1:8" ht="114" x14ac:dyDescent="0.25">
      <c r="A62" s="204" t="str">
        <f>CONCATENATE($A$60,".",H62)</f>
        <v>1.3.1.1</v>
      </c>
      <c r="B62" s="99" t="s">
        <v>91</v>
      </c>
      <c r="C62" s="117" t="s">
        <v>15</v>
      </c>
      <c r="D62" s="98">
        <v>53</v>
      </c>
      <c r="E62" s="224"/>
      <c r="F62" s="145">
        <f>E62*D62</f>
        <v>0</v>
      </c>
      <c r="H62" s="55" t="s">
        <v>66</v>
      </c>
    </row>
    <row r="63" spans="1:8" x14ac:dyDescent="0.25">
      <c r="A63" s="149"/>
      <c r="B63" s="99"/>
      <c r="C63" s="117"/>
      <c r="D63" s="98"/>
      <c r="E63" s="224"/>
      <c r="F63" s="145"/>
    </row>
    <row r="64" spans="1:8" ht="57" x14ac:dyDescent="0.25">
      <c r="A64" s="204" t="str">
        <f>CONCATENATE($A$60,".",H64)</f>
        <v>1.3.1.2</v>
      </c>
      <c r="B64" s="99" t="s">
        <v>328</v>
      </c>
      <c r="C64" s="117" t="s">
        <v>12</v>
      </c>
      <c r="D64" s="98">
        <v>1</v>
      </c>
      <c r="E64" s="224"/>
      <c r="F64" s="145">
        <f>E64*D64</f>
        <v>0</v>
      </c>
      <c r="H64" s="55" t="s">
        <v>302</v>
      </c>
    </row>
    <row r="65" spans="1:8" x14ac:dyDescent="0.25">
      <c r="A65" s="149"/>
      <c r="B65" s="99"/>
      <c r="C65" s="117"/>
      <c r="D65" s="98"/>
      <c r="E65" s="224"/>
      <c r="F65" s="145"/>
    </row>
    <row r="66" spans="1:8" ht="57" x14ac:dyDescent="0.25">
      <c r="A66" s="204" t="str">
        <f>CONCATENATE($A$60,".",H66)</f>
        <v>1.3.1.3</v>
      </c>
      <c r="B66" s="99" t="s">
        <v>92</v>
      </c>
      <c r="C66" s="117" t="s">
        <v>12</v>
      </c>
      <c r="D66" s="98">
        <v>1</v>
      </c>
      <c r="E66" s="224"/>
      <c r="F66" s="145">
        <f>E66*D66</f>
        <v>0</v>
      </c>
      <c r="H66" s="55" t="s">
        <v>303</v>
      </c>
    </row>
    <row r="67" spans="1:8" x14ac:dyDescent="0.25">
      <c r="A67" s="149"/>
      <c r="B67" s="99"/>
      <c r="C67" s="117"/>
      <c r="D67" s="98"/>
      <c r="E67" s="224"/>
      <c r="F67" s="145"/>
    </row>
    <row r="68" spans="1:8" ht="57" x14ac:dyDescent="0.25">
      <c r="A68" s="204" t="str">
        <f>CONCATENATE($A$60,".",H68)</f>
        <v>1.3.1.4</v>
      </c>
      <c r="B68" s="99" t="s">
        <v>93</v>
      </c>
      <c r="C68" s="117" t="s">
        <v>12</v>
      </c>
      <c r="D68" s="98">
        <v>1</v>
      </c>
      <c r="E68" s="224"/>
      <c r="F68" s="145">
        <f>E68*D68</f>
        <v>0</v>
      </c>
      <c r="H68" s="55" t="s">
        <v>304</v>
      </c>
    </row>
    <row r="69" spans="1:8" x14ac:dyDescent="0.25">
      <c r="A69" s="149"/>
      <c r="B69" s="99"/>
      <c r="C69" s="117"/>
      <c r="D69" s="98"/>
      <c r="E69" s="224"/>
      <c r="F69" s="145"/>
    </row>
    <row r="70" spans="1:8" ht="28.5" x14ac:dyDescent="0.25">
      <c r="A70" s="204" t="str">
        <f>CONCATENATE($A$60,".",H70)</f>
        <v>1.3.1.5</v>
      </c>
      <c r="B70" s="99" t="s">
        <v>94</v>
      </c>
      <c r="C70" s="117" t="s">
        <v>12</v>
      </c>
      <c r="D70" s="98">
        <v>1</v>
      </c>
      <c r="E70" s="224"/>
      <c r="F70" s="145">
        <f>E70*D70</f>
        <v>0</v>
      </c>
      <c r="H70" s="55" t="s">
        <v>238</v>
      </c>
    </row>
    <row r="71" spans="1:8" x14ac:dyDescent="0.25">
      <c r="A71" s="149"/>
      <c r="B71" s="99"/>
      <c r="C71" s="117"/>
      <c r="D71" s="98"/>
      <c r="E71" s="224"/>
      <c r="F71" s="145"/>
    </row>
    <row r="72" spans="1:8" ht="85.5" x14ac:dyDescent="0.25">
      <c r="A72" s="204" t="str">
        <f>CONCATENATE($A$60,".",H72)</f>
        <v>1.3.1.6</v>
      </c>
      <c r="B72" s="99" t="s">
        <v>95</v>
      </c>
      <c r="C72" s="117" t="s">
        <v>12</v>
      </c>
      <c r="D72" s="98">
        <v>3</v>
      </c>
      <c r="E72" s="224"/>
      <c r="F72" s="145">
        <f>E72*D72</f>
        <v>0</v>
      </c>
      <c r="H72" s="55" t="s">
        <v>239</v>
      </c>
    </row>
    <row r="73" spans="1:8" x14ac:dyDescent="0.25">
      <c r="A73" s="149"/>
      <c r="B73" s="99"/>
      <c r="C73" s="117"/>
      <c r="D73" s="98"/>
      <c r="E73" s="224"/>
      <c r="F73" s="145"/>
    </row>
    <row r="74" spans="1:8" ht="57" x14ac:dyDescent="0.25">
      <c r="A74" s="204" t="str">
        <f>CONCATENATE($A$60,".",H74)</f>
        <v>1.3.1.7</v>
      </c>
      <c r="B74" s="99" t="s">
        <v>96</v>
      </c>
      <c r="C74" s="117" t="s">
        <v>12</v>
      </c>
      <c r="D74" s="98">
        <v>1</v>
      </c>
      <c r="E74" s="224"/>
      <c r="F74" s="145">
        <f>E74*D74</f>
        <v>0</v>
      </c>
      <c r="H74" s="55" t="s">
        <v>305</v>
      </c>
    </row>
    <row r="75" spans="1:8" s="133" customFormat="1" x14ac:dyDescent="0.25">
      <c r="A75" s="149"/>
      <c r="B75" s="99"/>
      <c r="C75" s="117"/>
      <c r="D75" s="98"/>
      <c r="E75" s="224"/>
      <c r="F75" s="145"/>
    </row>
    <row r="76" spans="1:8" s="133" customFormat="1" ht="28.5" x14ac:dyDescent="0.25">
      <c r="A76" s="204" t="str">
        <f>CONCATENATE($A$60,".",H76)</f>
        <v>1.3.1.8</v>
      </c>
      <c r="B76" s="99" t="s">
        <v>71</v>
      </c>
      <c r="C76" s="116">
        <v>0.05</v>
      </c>
      <c r="D76" s="98"/>
      <c r="E76" s="224"/>
      <c r="F76" s="145">
        <f>SUM(F62:F75)*C76</f>
        <v>0</v>
      </c>
      <c r="H76" s="133" t="s">
        <v>306</v>
      </c>
    </row>
    <row r="77" spans="1:8" ht="15" thickBot="1" x14ac:dyDescent="0.3">
      <c r="A77" s="149"/>
      <c r="B77" s="99"/>
      <c r="C77" s="117"/>
      <c r="D77" s="98"/>
      <c r="E77" s="224"/>
      <c r="F77" s="145"/>
    </row>
    <row r="78" spans="1:8" ht="15" thickBot="1" x14ac:dyDescent="0.3">
      <c r="A78" s="210" t="s">
        <v>395</v>
      </c>
      <c r="B78" s="125" t="s">
        <v>97</v>
      </c>
      <c r="C78" s="124"/>
      <c r="D78" s="123"/>
      <c r="E78" s="223"/>
      <c r="F78" s="121">
        <f>SUM(F62:F77)</f>
        <v>0</v>
      </c>
      <c r="H78" s="55" t="s">
        <v>54</v>
      </c>
    </row>
    <row r="79" spans="1:8" ht="15" thickBot="1" x14ac:dyDescent="0.3">
      <c r="E79" s="225"/>
    </row>
    <row r="80" spans="1:8" ht="15" thickBot="1" x14ac:dyDescent="0.3">
      <c r="A80" s="210" t="s">
        <v>396</v>
      </c>
      <c r="B80" s="125" t="s">
        <v>98</v>
      </c>
      <c r="C80" s="124"/>
      <c r="D80" s="123"/>
      <c r="E80" s="223"/>
      <c r="F80" s="121"/>
      <c r="H80" s="55" t="s">
        <v>55</v>
      </c>
    </row>
    <row r="81" spans="1:8" s="133" customFormat="1" x14ac:dyDescent="0.25">
      <c r="A81" s="149"/>
      <c r="B81" s="99"/>
      <c r="C81" s="117"/>
      <c r="D81" s="98"/>
      <c r="E81" s="224"/>
      <c r="F81" s="145"/>
    </row>
    <row r="82" spans="1:8" s="133" customFormat="1" x14ac:dyDescent="0.25">
      <c r="A82" s="204" t="str">
        <f>CONCATENATE($A$80,".",H82)</f>
        <v>1.3.2.1</v>
      </c>
      <c r="B82" s="99" t="s">
        <v>101</v>
      </c>
      <c r="C82" s="117" t="s">
        <v>15</v>
      </c>
      <c r="D82" s="98">
        <v>53</v>
      </c>
      <c r="E82" s="224"/>
      <c r="F82" s="145">
        <f>E82*D82</f>
        <v>0</v>
      </c>
      <c r="H82" s="133" t="s">
        <v>66</v>
      </c>
    </row>
    <row r="83" spans="1:8" s="133" customFormat="1" x14ac:dyDescent="0.25">
      <c r="A83" s="149"/>
      <c r="B83" s="99"/>
      <c r="C83" s="117"/>
      <c r="D83" s="98"/>
      <c r="E83" s="224"/>
      <c r="F83" s="145"/>
    </row>
    <row r="84" spans="1:8" s="133" customFormat="1" ht="28.5" x14ac:dyDescent="0.25">
      <c r="A84" s="204" t="str">
        <f>CONCATENATE($A$80,".",H84)</f>
        <v>1.3.2.2</v>
      </c>
      <c r="B84" s="99" t="s">
        <v>102</v>
      </c>
      <c r="C84" s="117" t="s">
        <v>15</v>
      </c>
      <c r="D84" s="98">
        <v>53</v>
      </c>
      <c r="E84" s="224"/>
      <c r="F84" s="145">
        <f>E84*D84</f>
        <v>0</v>
      </c>
      <c r="H84" s="133" t="s">
        <v>302</v>
      </c>
    </row>
    <row r="85" spans="1:8" s="133" customFormat="1" x14ac:dyDescent="0.25">
      <c r="A85" s="149"/>
      <c r="B85" s="99"/>
      <c r="C85" s="117"/>
      <c r="D85" s="98"/>
      <c r="E85" s="224"/>
      <c r="F85" s="145"/>
    </row>
    <row r="86" spans="1:8" s="133" customFormat="1" ht="42.75" x14ac:dyDescent="0.25">
      <c r="A86" s="204" t="str">
        <f>CONCATENATE($A$80,".",H86)</f>
        <v>1.3.2.3</v>
      </c>
      <c r="B86" s="99" t="s">
        <v>103</v>
      </c>
      <c r="C86" s="117" t="s">
        <v>15</v>
      </c>
      <c r="D86" s="98">
        <v>53</v>
      </c>
      <c r="E86" s="224"/>
      <c r="F86" s="145">
        <f>E86*D86</f>
        <v>0</v>
      </c>
      <c r="H86" s="133" t="s">
        <v>303</v>
      </c>
    </row>
    <row r="87" spans="1:8" s="133" customFormat="1" x14ac:dyDescent="0.25">
      <c r="A87" s="149"/>
      <c r="B87" s="99"/>
      <c r="C87" s="117"/>
      <c r="D87" s="98"/>
      <c r="E87" s="224"/>
      <c r="F87" s="145"/>
    </row>
    <row r="88" spans="1:8" s="133" customFormat="1" ht="28.5" x14ac:dyDescent="0.25">
      <c r="A88" s="204" t="str">
        <f>CONCATENATE($A$80,".",H88)</f>
        <v>1.3.2.4</v>
      </c>
      <c r="B88" s="99" t="s">
        <v>71</v>
      </c>
      <c r="C88" s="116">
        <v>0.05</v>
      </c>
      <c r="D88" s="98"/>
      <c r="E88" s="224"/>
      <c r="F88" s="145">
        <f>SUM(F81:F86)*C88</f>
        <v>0</v>
      </c>
      <c r="H88" s="133" t="s">
        <v>304</v>
      </c>
    </row>
    <row r="89" spans="1:8" ht="15" thickBot="1" x14ac:dyDescent="0.3">
      <c r="A89" s="149"/>
      <c r="B89" s="99"/>
      <c r="C89" s="117"/>
      <c r="D89" s="98"/>
      <c r="E89" s="224"/>
      <c r="F89" s="145"/>
    </row>
    <row r="90" spans="1:8" ht="15" thickBot="1" x14ac:dyDescent="0.3">
      <c r="A90" s="210" t="s">
        <v>396</v>
      </c>
      <c r="B90" s="125" t="s">
        <v>100</v>
      </c>
      <c r="C90" s="124"/>
      <c r="D90" s="123"/>
      <c r="E90" s="223"/>
      <c r="F90" s="121">
        <f>SUM(F81:F88)</f>
        <v>0</v>
      </c>
      <c r="H90" s="55" t="s">
        <v>55</v>
      </c>
    </row>
    <row r="91" spans="1:8" ht="15" thickBot="1" x14ac:dyDescent="0.3">
      <c r="E91" s="225"/>
    </row>
    <row r="92" spans="1:8" ht="18" thickBot="1" x14ac:dyDescent="0.3">
      <c r="A92" s="205">
        <v>1.3</v>
      </c>
      <c r="B92" s="156" t="s">
        <v>89</v>
      </c>
      <c r="C92" s="139"/>
      <c r="D92" s="140"/>
      <c r="E92" s="226"/>
      <c r="F92" s="142">
        <f>F90+F78</f>
        <v>0</v>
      </c>
      <c r="H92" s="55" t="s">
        <v>39</v>
      </c>
    </row>
  </sheetData>
  <autoFilter ref="A7:F93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8" firstPageNumber="3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94"/>
  <sheetViews>
    <sheetView view="pageBreakPreview" zoomScale="115" zoomScaleNormal="130" zoomScaleSheetLayoutView="115" workbookViewId="0">
      <selection activeCell="E11" sqref="E11:E94"/>
    </sheetView>
  </sheetViews>
  <sheetFormatPr defaultColWidth="10.28515625" defaultRowHeight="14.25" x14ac:dyDescent="0.25"/>
  <cols>
    <col min="1" max="1" width="10.42578125" style="209" bestFit="1" customWidth="1"/>
    <col min="2" max="2" width="75.5703125" style="108" customWidth="1"/>
    <col min="3" max="3" width="6.7109375" style="104" bestFit="1" customWidth="1"/>
    <col min="4" max="4" width="9.42578125" style="105" bestFit="1" customWidth="1"/>
    <col min="5" max="5" width="11" style="106" bestFit="1" customWidth="1"/>
    <col min="6" max="6" width="13.7109375" style="109" bestFit="1" customWidth="1"/>
    <col min="7" max="7" width="10.28515625" style="55"/>
    <col min="8" max="8" width="0" style="55" hidden="1" customWidth="1"/>
    <col min="9" max="16384" width="10.28515625" style="55"/>
  </cols>
  <sheetData>
    <row r="1" spans="1:43" s="45" customFormat="1" x14ac:dyDescent="0.25">
      <c r="A1" s="192" t="str">
        <f>Info!B1</f>
        <v>JAVNA KOMUNALNA INFRASTRUKTURA V OBMOČJU OPPN 252 STANOVANJSKA SOSESKA BRDO - ENOTA E3</v>
      </c>
      <c r="B1" s="193"/>
      <c r="C1" s="193"/>
      <c r="D1" s="193"/>
      <c r="E1" s="193"/>
      <c r="F1" s="194"/>
    </row>
    <row r="2" spans="1:43" s="45" customFormat="1" ht="15" thickBot="1" x14ac:dyDescent="0.3">
      <c r="A2" s="195"/>
      <c r="B2" s="196"/>
      <c r="C2" s="196"/>
      <c r="D2" s="196"/>
      <c r="E2" s="196"/>
      <c r="F2" s="197"/>
    </row>
    <row r="3" spans="1:43" s="45" customFormat="1" ht="15" thickBot="1" x14ac:dyDescent="0.3">
      <c r="A3" s="198"/>
      <c r="B3" s="199"/>
      <c r="C3" s="46"/>
      <c r="D3" s="47"/>
      <c r="E3" s="48"/>
      <c r="F3" s="49"/>
    </row>
    <row r="4" spans="1:43" s="50" customFormat="1" ht="18" thickBot="1" x14ac:dyDescent="0.3">
      <c r="A4" s="200" t="s">
        <v>68</v>
      </c>
      <c r="B4" s="201"/>
      <c r="C4" s="201"/>
      <c r="D4" s="201"/>
      <c r="E4" s="201"/>
      <c r="F4" s="202"/>
    </row>
    <row r="5" spans="1:43" x14ac:dyDescent="0.25">
      <c r="A5" s="206"/>
      <c r="B5" s="52"/>
      <c r="C5" s="53"/>
      <c r="D5" s="53"/>
      <c r="E5" s="54"/>
      <c r="F5" s="54"/>
    </row>
    <row r="6" spans="1:43" s="61" customFormat="1" ht="28.5" x14ac:dyDescent="0.25">
      <c r="A6" s="56" t="s">
        <v>2</v>
      </c>
      <c r="B6" s="57" t="s">
        <v>3</v>
      </c>
      <c r="C6" s="58" t="s">
        <v>5</v>
      </c>
      <c r="D6" s="59" t="s">
        <v>11</v>
      </c>
      <c r="E6" s="60" t="s">
        <v>6</v>
      </c>
      <c r="F6" s="60" t="s">
        <v>7</v>
      </c>
    </row>
    <row r="7" spans="1:43" s="45" customFormat="1" ht="15" thickBot="1" x14ac:dyDescent="0.3">
      <c r="A7" s="207"/>
      <c r="B7" s="63"/>
      <c r="C7" s="64"/>
      <c r="D7" s="65"/>
      <c r="E7" s="66"/>
      <c r="F7" s="67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s="72" customFormat="1" ht="18" thickBot="1" x14ac:dyDescent="0.3">
      <c r="A8" s="205">
        <v>2.1</v>
      </c>
      <c r="B8" s="115" t="s">
        <v>10</v>
      </c>
      <c r="C8" s="68"/>
      <c r="D8" s="69"/>
      <c r="E8" s="70"/>
      <c r="F8" s="71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</row>
    <row r="9" spans="1:43" s="79" customFormat="1" ht="15" thickBot="1" x14ac:dyDescent="0.3">
      <c r="A9" s="208"/>
      <c r="B9" s="74"/>
      <c r="C9" s="75"/>
      <c r="D9" s="76"/>
      <c r="E9" s="77"/>
      <c r="F9" s="78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</row>
    <row r="10" spans="1:43" s="86" customFormat="1" ht="15" thickBot="1" x14ac:dyDescent="0.3">
      <c r="A10" s="210" t="s">
        <v>8</v>
      </c>
      <c r="B10" s="125" t="s">
        <v>23</v>
      </c>
      <c r="C10" s="124"/>
      <c r="D10" s="123"/>
      <c r="E10" s="122"/>
      <c r="F10" s="121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</row>
    <row r="11" spans="1:43" s="86" customFormat="1" x14ac:dyDescent="0.25">
      <c r="A11" s="204"/>
      <c r="B11" s="99"/>
      <c r="C11" s="117"/>
      <c r="D11" s="98"/>
      <c r="E11" s="224"/>
      <c r="F11" s="145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</row>
    <row r="12" spans="1:43" ht="42.75" x14ac:dyDescent="0.25">
      <c r="A12" s="204" t="str">
        <f>CONCATENATE($A$10,".",H12)</f>
        <v>2.1.1.1</v>
      </c>
      <c r="B12" s="99" t="s">
        <v>72</v>
      </c>
      <c r="C12" s="117" t="s">
        <v>15</v>
      </c>
      <c r="D12" s="98">
        <v>51</v>
      </c>
      <c r="E12" s="224"/>
      <c r="F12" s="145">
        <f>E12*D12</f>
        <v>0</v>
      </c>
      <c r="G12" s="50"/>
      <c r="H12" s="50" t="s">
        <v>66</v>
      </c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</row>
    <row r="13" spans="1:43" x14ac:dyDescent="0.25">
      <c r="A13" s="204"/>
      <c r="B13" s="99"/>
      <c r="C13" s="117"/>
      <c r="D13" s="98"/>
      <c r="E13" s="224"/>
      <c r="F13" s="145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</row>
    <row r="14" spans="1:43" ht="28.5" x14ac:dyDescent="0.25">
      <c r="A14" s="204" t="str">
        <f>CONCATENATE($A$10,".",H14)</f>
        <v>2.1.1.2</v>
      </c>
      <c r="B14" s="99" t="s">
        <v>73</v>
      </c>
      <c r="C14" s="117" t="s">
        <v>74</v>
      </c>
      <c r="D14" s="98">
        <v>3</v>
      </c>
      <c r="E14" s="224"/>
      <c r="F14" s="145">
        <f>E14*D14</f>
        <v>0</v>
      </c>
      <c r="G14" s="50"/>
      <c r="H14" s="50" t="s">
        <v>302</v>
      </c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</row>
    <row r="15" spans="1:43" s="133" customFormat="1" x14ac:dyDescent="0.25">
      <c r="A15" s="204"/>
      <c r="B15" s="99"/>
      <c r="C15" s="117"/>
      <c r="D15" s="98"/>
      <c r="E15" s="224"/>
      <c r="F15" s="145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</row>
    <row r="16" spans="1:43" s="133" customFormat="1" ht="28.5" x14ac:dyDescent="0.25">
      <c r="A16" s="204" t="str">
        <f>CONCATENATE($A$10,".",H16)</f>
        <v>2.1.1.3</v>
      </c>
      <c r="B16" s="99" t="s">
        <v>71</v>
      </c>
      <c r="C16" s="116">
        <v>0.05</v>
      </c>
      <c r="D16" s="98"/>
      <c r="E16" s="224"/>
      <c r="F16" s="145">
        <f>SUM(F12:F14)*C16</f>
        <v>0</v>
      </c>
      <c r="G16" s="132"/>
      <c r="H16" s="132" t="s">
        <v>303</v>
      </c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</row>
    <row r="17" spans="1:43" ht="15" thickBot="1" x14ac:dyDescent="0.3">
      <c r="A17" s="204"/>
      <c r="B17" s="99"/>
      <c r="C17" s="117"/>
      <c r="D17" s="98"/>
      <c r="E17" s="224"/>
      <c r="F17" s="145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</row>
    <row r="18" spans="1:43" ht="15" thickBot="1" x14ac:dyDescent="0.3">
      <c r="A18" s="210" t="s">
        <v>8</v>
      </c>
      <c r="B18" s="125" t="s">
        <v>30</v>
      </c>
      <c r="C18" s="124"/>
      <c r="D18" s="123"/>
      <c r="E18" s="223"/>
      <c r="F18" s="121">
        <f>SUM(F12:F16)</f>
        <v>0</v>
      </c>
      <c r="G18" s="50"/>
      <c r="H18" s="50" t="s">
        <v>19</v>
      </c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</row>
    <row r="19" spans="1:43" ht="15" thickBot="1" x14ac:dyDescent="0.3">
      <c r="A19" s="204"/>
      <c r="B19" s="99"/>
      <c r="C19" s="117"/>
      <c r="D19" s="98"/>
      <c r="E19" s="224"/>
      <c r="F19" s="145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</row>
    <row r="20" spans="1:43" ht="15" thickBot="1" x14ac:dyDescent="0.3">
      <c r="A20" s="210" t="s">
        <v>17</v>
      </c>
      <c r="B20" s="125" t="s">
        <v>24</v>
      </c>
      <c r="C20" s="124"/>
      <c r="D20" s="123"/>
      <c r="E20" s="223"/>
      <c r="F20" s="121"/>
      <c r="G20" s="50"/>
      <c r="H20" s="50" t="s">
        <v>20</v>
      </c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</row>
    <row r="21" spans="1:43" x14ac:dyDescent="0.25">
      <c r="A21" s="204"/>
      <c r="B21" s="99"/>
      <c r="C21" s="117"/>
      <c r="D21" s="98"/>
      <c r="E21" s="224"/>
      <c r="F21" s="145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</row>
    <row r="22" spans="1:43" ht="28.5" x14ac:dyDescent="0.25">
      <c r="A22" s="204" t="str">
        <f>CONCATENATE($A$20,".",H22)</f>
        <v>2.1.2.1</v>
      </c>
      <c r="B22" s="99" t="s">
        <v>75</v>
      </c>
      <c r="C22" s="117" t="s">
        <v>13</v>
      </c>
      <c r="D22" s="98">
        <v>10</v>
      </c>
      <c r="E22" s="224"/>
      <c r="F22" s="145">
        <f>E22*D22</f>
        <v>0</v>
      </c>
      <c r="G22" s="50"/>
      <c r="H22" s="50" t="s">
        <v>66</v>
      </c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</row>
    <row r="23" spans="1:43" s="133" customFormat="1" x14ac:dyDescent="0.25">
      <c r="A23" s="204"/>
      <c r="B23" s="99"/>
      <c r="C23" s="117"/>
      <c r="D23" s="98"/>
      <c r="E23" s="224"/>
      <c r="F23" s="145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</row>
    <row r="24" spans="1:43" s="133" customFormat="1" ht="28.5" x14ac:dyDescent="0.25">
      <c r="A24" s="204" t="str">
        <f>CONCATENATE($A$20,".",H24)</f>
        <v>2.1.2.5</v>
      </c>
      <c r="B24" s="99" t="s">
        <v>71</v>
      </c>
      <c r="C24" s="116">
        <v>0.05</v>
      </c>
      <c r="D24" s="98"/>
      <c r="E24" s="224"/>
      <c r="F24" s="145">
        <f>SUM(F22:F22)*C24</f>
        <v>0</v>
      </c>
      <c r="G24" s="132"/>
      <c r="H24" s="132" t="s">
        <v>238</v>
      </c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</row>
    <row r="25" spans="1:43" ht="15" thickBot="1" x14ac:dyDescent="0.3">
      <c r="A25" s="204"/>
      <c r="B25" s="99"/>
      <c r="C25" s="117"/>
      <c r="D25" s="98"/>
      <c r="E25" s="224"/>
      <c r="F25" s="145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</row>
    <row r="26" spans="1:43" ht="15" thickBot="1" x14ac:dyDescent="0.3">
      <c r="A26" s="210" t="s">
        <v>17</v>
      </c>
      <c r="B26" s="125" t="s">
        <v>27</v>
      </c>
      <c r="C26" s="124"/>
      <c r="D26" s="123"/>
      <c r="E26" s="223"/>
      <c r="F26" s="121">
        <f>SUM(F21:F24)</f>
        <v>0</v>
      </c>
      <c r="G26" s="50"/>
      <c r="H26" s="50" t="s">
        <v>20</v>
      </c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</row>
    <row r="27" spans="1:43" ht="15" thickBot="1" x14ac:dyDescent="0.3">
      <c r="A27" s="204"/>
      <c r="B27" s="99"/>
      <c r="C27" s="117"/>
      <c r="D27" s="98"/>
      <c r="E27" s="224"/>
      <c r="F27" s="145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</row>
    <row r="28" spans="1:43" ht="18" thickBot="1" x14ac:dyDescent="0.3">
      <c r="A28" s="205">
        <v>2.1</v>
      </c>
      <c r="B28" s="156" t="s">
        <v>25</v>
      </c>
      <c r="C28" s="139"/>
      <c r="D28" s="140"/>
      <c r="E28" s="226"/>
      <c r="F28" s="142">
        <f>F26+F18</f>
        <v>0</v>
      </c>
      <c r="G28" s="50"/>
      <c r="H28" s="50" t="s">
        <v>18</v>
      </c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</row>
    <row r="29" spans="1:43" ht="15" thickBot="1" x14ac:dyDescent="0.3">
      <c r="A29" s="204"/>
      <c r="B29" s="99"/>
      <c r="C29" s="117"/>
      <c r="D29" s="98"/>
      <c r="E29" s="224"/>
      <c r="F29" s="145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</row>
    <row r="30" spans="1:43" ht="18" thickBot="1" x14ac:dyDescent="0.3">
      <c r="A30" s="205">
        <v>2.2000000000000002</v>
      </c>
      <c r="B30" s="156" t="s">
        <v>26</v>
      </c>
      <c r="C30" s="139"/>
      <c r="D30" s="140"/>
      <c r="E30" s="226"/>
      <c r="F30" s="142"/>
      <c r="G30" s="50"/>
      <c r="H30" s="50" t="s">
        <v>40</v>
      </c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</row>
    <row r="31" spans="1:43" ht="15" thickBot="1" x14ac:dyDescent="0.3">
      <c r="A31" s="204"/>
      <c r="B31" s="99"/>
      <c r="C31" s="117"/>
      <c r="D31" s="98"/>
      <c r="E31" s="224"/>
      <c r="F31" s="145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</row>
    <row r="32" spans="1:43" ht="15" thickBot="1" x14ac:dyDescent="0.3">
      <c r="A32" s="210" t="s">
        <v>9</v>
      </c>
      <c r="B32" s="125" t="s">
        <v>32</v>
      </c>
      <c r="C32" s="124"/>
      <c r="D32" s="123"/>
      <c r="E32" s="223"/>
      <c r="F32" s="121"/>
      <c r="G32" s="50"/>
      <c r="H32" s="50" t="s">
        <v>40</v>
      </c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</row>
    <row r="33" spans="1:43" x14ac:dyDescent="0.25">
      <c r="A33" s="204"/>
      <c r="B33" s="99"/>
      <c r="C33" s="117"/>
      <c r="D33" s="98"/>
      <c r="E33" s="224"/>
      <c r="F33" s="145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</row>
    <row r="34" spans="1:43" ht="28.5" x14ac:dyDescent="0.25">
      <c r="A34" s="204" t="str">
        <f>CONCATENATE($A$32,".",H34)</f>
        <v>2.2.1.1</v>
      </c>
      <c r="B34" s="99" t="s">
        <v>76</v>
      </c>
      <c r="C34" s="117" t="s">
        <v>14</v>
      </c>
      <c r="D34" s="98">
        <v>10</v>
      </c>
      <c r="E34" s="224"/>
      <c r="F34" s="145">
        <f>E34*D34</f>
        <v>0</v>
      </c>
      <c r="G34" s="50"/>
      <c r="H34" s="50" t="s">
        <v>66</v>
      </c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</row>
    <row r="35" spans="1:43" x14ac:dyDescent="0.25">
      <c r="A35" s="204"/>
      <c r="B35" s="99"/>
      <c r="C35" s="117"/>
      <c r="D35" s="98"/>
      <c r="E35" s="224"/>
      <c r="F35" s="145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</row>
    <row r="36" spans="1:43" ht="42.75" x14ac:dyDescent="0.25">
      <c r="A36" s="204" t="str">
        <f>CONCATENATE($A$32,".",H36)</f>
        <v>2.2.1.2</v>
      </c>
      <c r="B36" s="99" t="s">
        <v>77</v>
      </c>
      <c r="C36" s="117" t="s">
        <v>14</v>
      </c>
      <c r="D36" s="98">
        <v>691</v>
      </c>
      <c r="E36" s="224"/>
      <c r="F36" s="145">
        <f>E36*D36</f>
        <v>0</v>
      </c>
      <c r="G36" s="50"/>
      <c r="H36" s="50" t="s">
        <v>302</v>
      </c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</row>
    <row r="37" spans="1:43" x14ac:dyDescent="0.25">
      <c r="A37" s="204"/>
      <c r="B37" s="99"/>
      <c r="C37" s="117"/>
      <c r="D37" s="98"/>
      <c r="E37" s="224"/>
      <c r="F37" s="145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</row>
    <row r="38" spans="1:43" ht="42.75" x14ac:dyDescent="0.25">
      <c r="A38" s="204" t="str">
        <f>CONCATENATE($A$32,".",H38)</f>
        <v>2.2.1.3</v>
      </c>
      <c r="B38" s="99" t="s">
        <v>300</v>
      </c>
      <c r="C38" s="117" t="s">
        <v>14</v>
      </c>
      <c r="D38" s="98">
        <v>168</v>
      </c>
      <c r="E38" s="224"/>
      <c r="F38" s="145">
        <f>E38*D38</f>
        <v>0</v>
      </c>
      <c r="G38" s="50"/>
      <c r="H38" s="50" t="s">
        <v>303</v>
      </c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</row>
    <row r="39" spans="1:43" x14ac:dyDescent="0.25">
      <c r="A39" s="204"/>
      <c r="B39" s="99"/>
      <c r="C39" s="117"/>
      <c r="D39" s="98"/>
      <c r="E39" s="224"/>
      <c r="F39" s="145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</row>
    <row r="40" spans="1:43" ht="28.5" x14ac:dyDescent="0.25">
      <c r="A40" s="204" t="str">
        <f>CONCATENATE($A$32,".",H40)</f>
        <v>2.2.1.4</v>
      </c>
      <c r="B40" s="99" t="s">
        <v>78</v>
      </c>
      <c r="C40" s="117" t="s">
        <v>14</v>
      </c>
      <c r="D40" s="98">
        <v>20</v>
      </c>
      <c r="E40" s="224"/>
      <c r="F40" s="145">
        <f>E40*D40</f>
        <v>0</v>
      </c>
      <c r="G40" s="50"/>
      <c r="H40" s="50" t="s">
        <v>304</v>
      </c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</row>
    <row r="41" spans="1:43" x14ac:dyDescent="0.25">
      <c r="A41" s="204"/>
      <c r="B41" s="99"/>
      <c r="C41" s="117"/>
      <c r="D41" s="98"/>
      <c r="E41" s="224"/>
      <c r="F41" s="145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</row>
    <row r="42" spans="1:43" x14ac:dyDescent="0.25">
      <c r="A42" s="204" t="str">
        <f>CONCATENATE($A$32,".",H42)</f>
        <v>2.2.1.5</v>
      </c>
      <c r="B42" s="99" t="s">
        <v>79</v>
      </c>
      <c r="C42" s="117" t="s">
        <v>50</v>
      </c>
      <c r="D42" s="98">
        <v>30</v>
      </c>
      <c r="E42" s="224"/>
      <c r="F42" s="145">
        <f>E42*D42</f>
        <v>0</v>
      </c>
      <c r="G42" s="50"/>
      <c r="H42" s="50" t="s">
        <v>238</v>
      </c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</row>
    <row r="43" spans="1:43" x14ac:dyDescent="0.25">
      <c r="A43" s="204"/>
      <c r="B43" s="99"/>
      <c r="C43" s="117"/>
      <c r="D43" s="98"/>
      <c r="E43" s="224"/>
      <c r="F43" s="145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</row>
    <row r="44" spans="1:43" ht="42.75" x14ac:dyDescent="0.25">
      <c r="A44" s="204" t="str">
        <f>CONCATENATE($A$32,".",H44)</f>
        <v>2.2.1.6</v>
      </c>
      <c r="B44" s="99" t="s">
        <v>80</v>
      </c>
      <c r="C44" s="117" t="s">
        <v>13</v>
      </c>
      <c r="D44" s="98">
        <v>520.69500000000005</v>
      </c>
      <c r="E44" s="224"/>
      <c r="F44" s="145">
        <f>E44*D44</f>
        <v>0</v>
      </c>
      <c r="G44" s="50"/>
      <c r="H44" s="50" t="s">
        <v>239</v>
      </c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</row>
    <row r="45" spans="1:43" x14ac:dyDescent="0.25">
      <c r="A45" s="204"/>
      <c r="B45" s="99"/>
      <c r="C45" s="117"/>
      <c r="D45" s="98"/>
      <c r="E45" s="224"/>
      <c r="F45" s="145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</row>
    <row r="46" spans="1:43" x14ac:dyDescent="0.25">
      <c r="A46" s="204" t="str">
        <f>CONCATENATE($A$32,".",H46)</f>
        <v>2.2.1.7</v>
      </c>
      <c r="B46" s="99" t="s">
        <v>81</v>
      </c>
      <c r="C46" s="117" t="s">
        <v>13</v>
      </c>
      <c r="D46" s="98">
        <v>240</v>
      </c>
      <c r="E46" s="224"/>
      <c r="F46" s="145">
        <f>E46*D46</f>
        <v>0</v>
      </c>
      <c r="G46" s="50"/>
      <c r="H46" s="50" t="s">
        <v>305</v>
      </c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</row>
    <row r="47" spans="1:43" x14ac:dyDescent="0.25">
      <c r="A47" s="204"/>
      <c r="B47" s="99"/>
      <c r="C47" s="117"/>
      <c r="D47" s="98"/>
      <c r="E47" s="224"/>
      <c r="F47" s="145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</row>
    <row r="48" spans="1:43" ht="57" x14ac:dyDescent="0.25">
      <c r="A48" s="204" t="str">
        <f>CONCATENATE($A$32,".",H48)</f>
        <v>2.2.1.8</v>
      </c>
      <c r="B48" s="99" t="s">
        <v>82</v>
      </c>
      <c r="C48" s="117" t="s">
        <v>14</v>
      </c>
      <c r="D48" s="98">
        <v>26</v>
      </c>
      <c r="E48" s="224"/>
      <c r="F48" s="145">
        <f>E48*D48</f>
        <v>0</v>
      </c>
      <c r="G48" s="50"/>
      <c r="H48" s="50" t="s">
        <v>306</v>
      </c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</row>
    <row r="49" spans="1:43" x14ac:dyDescent="0.25">
      <c r="A49" s="204"/>
      <c r="B49" s="99"/>
      <c r="C49" s="117"/>
      <c r="D49" s="98"/>
      <c r="E49" s="224"/>
      <c r="F49" s="145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</row>
    <row r="50" spans="1:43" ht="42.75" x14ac:dyDescent="0.25">
      <c r="A50" s="204" t="str">
        <f>CONCATENATE($A$32,".",H50)</f>
        <v>2.2.1.9</v>
      </c>
      <c r="B50" s="99" t="s">
        <v>83</v>
      </c>
      <c r="C50" s="117" t="s">
        <v>14</v>
      </c>
      <c r="D50" s="98">
        <v>209</v>
      </c>
      <c r="E50" s="224"/>
      <c r="F50" s="145">
        <f>E50*D50</f>
        <v>0</v>
      </c>
      <c r="G50" s="50"/>
      <c r="H50" s="50" t="s">
        <v>307</v>
      </c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</row>
    <row r="51" spans="1:43" x14ac:dyDescent="0.25">
      <c r="A51" s="204"/>
      <c r="B51" s="99"/>
      <c r="C51" s="117"/>
      <c r="D51" s="98"/>
      <c r="E51" s="224"/>
      <c r="F51" s="145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</row>
    <row r="52" spans="1:43" ht="42.75" x14ac:dyDescent="0.25">
      <c r="A52" s="204" t="str">
        <f>CONCATENATE($A$32,".",H52)</f>
        <v>2.2.1.10</v>
      </c>
      <c r="B52" s="99" t="s">
        <v>84</v>
      </c>
      <c r="C52" s="117" t="s">
        <v>14</v>
      </c>
      <c r="D52" s="98">
        <v>691</v>
      </c>
      <c r="E52" s="224"/>
      <c r="F52" s="145">
        <f>E52*D52</f>
        <v>0</v>
      </c>
      <c r="G52" s="50"/>
      <c r="H52" s="50" t="s">
        <v>308</v>
      </c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</row>
    <row r="53" spans="1:43" x14ac:dyDescent="0.25">
      <c r="A53" s="204"/>
      <c r="B53" s="99"/>
      <c r="C53" s="117"/>
      <c r="D53" s="98"/>
      <c r="E53" s="224"/>
      <c r="F53" s="145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</row>
    <row r="54" spans="1:43" ht="42.75" x14ac:dyDescent="0.25">
      <c r="A54" s="204" t="str">
        <f>CONCATENATE($A$32,".",H54)</f>
        <v>2.2.1.11</v>
      </c>
      <c r="B54" s="99" t="s">
        <v>85</v>
      </c>
      <c r="C54" s="117" t="s">
        <v>14</v>
      </c>
      <c r="D54" s="98">
        <v>10</v>
      </c>
      <c r="E54" s="224"/>
      <c r="F54" s="145">
        <f>E54*D54</f>
        <v>0</v>
      </c>
      <c r="G54" s="50"/>
      <c r="H54" s="50" t="s">
        <v>309</v>
      </c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</row>
    <row r="55" spans="1:43" x14ac:dyDescent="0.25">
      <c r="A55" s="204"/>
      <c r="B55" s="99"/>
      <c r="C55" s="117"/>
      <c r="D55" s="98"/>
      <c r="E55" s="224"/>
      <c r="F55" s="145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</row>
    <row r="56" spans="1:43" ht="42.75" x14ac:dyDescent="0.25">
      <c r="A56" s="204" t="str">
        <f>CONCATENATE($A$32,".",H56)</f>
        <v>2.2.1.12</v>
      </c>
      <c r="B56" s="99" t="s">
        <v>86</v>
      </c>
      <c r="C56" s="117" t="s">
        <v>13</v>
      </c>
      <c r="D56" s="98">
        <v>20</v>
      </c>
      <c r="E56" s="224"/>
      <c r="F56" s="145">
        <f>E56*D56</f>
        <v>0</v>
      </c>
      <c r="G56" s="50"/>
      <c r="H56" s="50" t="s">
        <v>310</v>
      </c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</row>
    <row r="57" spans="1:43" ht="15" thickBot="1" x14ac:dyDescent="0.3">
      <c r="A57" s="204"/>
      <c r="B57" s="99"/>
      <c r="C57" s="117"/>
      <c r="D57" s="98"/>
      <c r="E57" s="224"/>
      <c r="F57" s="145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</row>
    <row r="58" spans="1:43" ht="15" thickBot="1" x14ac:dyDescent="0.3">
      <c r="A58" s="210" t="s">
        <v>9</v>
      </c>
      <c r="B58" s="125" t="s">
        <v>88</v>
      </c>
      <c r="C58" s="124"/>
      <c r="D58" s="123"/>
      <c r="E58" s="223"/>
      <c r="F58" s="121">
        <f>SUM(F34:F57)</f>
        <v>0</v>
      </c>
      <c r="G58" s="50"/>
      <c r="H58" s="50" t="s">
        <v>40</v>
      </c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</row>
    <row r="59" spans="1:43" x14ac:dyDescent="0.25">
      <c r="A59" s="204"/>
      <c r="B59" s="99"/>
      <c r="C59" s="117"/>
      <c r="D59" s="98"/>
      <c r="E59" s="224"/>
      <c r="F59" s="145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</row>
    <row r="60" spans="1:43" ht="28.5" x14ac:dyDescent="0.25">
      <c r="A60" s="204"/>
      <c r="B60" s="99" t="s">
        <v>71</v>
      </c>
      <c r="C60" s="116">
        <v>0.05</v>
      </c>
      <c r="D60" s="98"/>
      <c r="E60" s="224"/>
      <c r="F60" s="145">
        <f>F58*C60</f>
        <v>0</v>
      </c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</row>
    <row r="61" spans="1:43" ht="15" thickBot="1" x14ac:dyDescent="0.3">
      <c r="A61" s="204"/>
      <c r="B61" s="99"/>
      <c r="C61" s="117"/>
      <c r="D61" s="98"/>
      <c r="E61" s="224"/>
      <c r="F61" s="145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</row>
    <row r="62" spans="1:43" ht="18" thickBot="1" x14ac:dyDescent="0.3">
      <c r="A62" s="205">
        <v>2.2000000000000002</v>
      </c>
      <c r="B62" s="156" t="s">
        <v>26</v>
      </c>
      <c r="C62" s="139"/>
      <c r="D62" s="140"/>
      <c r="E62" s="226"/>
      <c r="F62" s="142">
        <f>F60+F58</f>
        <v>0</v>
      </c>
      <c r="G62" s="50"/>
      <c r="H62" s="50" t="s">
        <v>40</v>
      </c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</row>
    <row r="63" spans="1:43" ht="15" thickBot="1" x14ac:dyDescent="0.3">
      <c r="A63" s="204"/>
      <c r="B63" s="99"/>
      <c r="C63" s="117"/>
      <c r="D63" s="98"/>
      <c r="E63" s="224"/>
      <c r="F63" s="145"/>
    </row>
    <row r="64" spans="1:43" ht="18" thickBot="1" x14ac:dyDescent="0.3">
      <c r="A64" s="205">
        <v>2.2999999999999998</v>
      </c>
      <c r="B64" s="156" t="s">
        <v>89</v>
      </c>
      <c r="C64" s="139"/>
      <c r="D64" s="140"/>
      <c r="E64" s="226"/>
      <c r="F64" s="142"/>
      <c r="H64" s="55" t="s">
        <v>42</v>
      </c>
    </row>
    <row r="65" spans="1:8" ht="15" thickBot="1" x14ac:dyDescent="0.3">
      <c r="A65" s="204"/>
      <c r="B65" s="99"/>
      <c r="C65" s="117"/>
      <c r="D65" s="98"/>
      <c r="E65" s="224"/>
      <c r="F65" s="145"/>
    </row>
    <row r="66" spans="1:8" ht="15" thickBot="1" x14ac:dyDescent="0.3">
      <c r="A66" s="210" t="s">
        <v>28</v>
      </c>
      <c r="B66" s="125" t="s">
        <v>90</v>
      </c>
      <c r="C66" s="124"/>
      <c r="D66" s="123"/>
      <c r="E66" s="223"/>
      <c r="F66" s="121"/>
      <c r="H66" s="55" t="s">
        <v>29</v>
      </c>
    </row>
    <row r="67" spans="1:8" x14ac:dyDescent="0.25">
      <c r="A67" s="204"/>
      <c r="B67" s="99"/>
      <c r="C67" s="117"/>
      <c r="D67" s="98"/>
      <c r="E67" s="224"/>
      <c r="F67" s="145"/>
    </row>
    <row r="68" spans="1:8" ht="114" x14ac:dyDescent="0.25">
      <c r="A68" s="204" t="str">
        <f>CONCATENATE($A$66,".",H68)</f>
        <v>2.3.1.1</v>
      </c>
      <c r="B68" s="99" t="s">
        <v>106</v>
      </c>
      <c r="C68" s="117" t="s">
        <v>15</v>
      </c>
      <c r="D68" s="98">
        <v>51</v>
      </c>
      <c r="E68" s="224"/>
      <c r="F68" s="145">
        <f>E68*D68</f>
        <v>0</v>
      </c>
      <c r="H68" s="55" t="s">
        <v>66</v>
      </c>
    </row>
    <row r="69" spans="1:8" x14ac:dyDescent="0.25">
      <c r="A69" s="204"/>
      <c r="B69" s="99"/>
      <c r="C69" s="117"/>
      <c r="D69" s="98"/>
      <c r="E69" s="224"/>
      <c r="F69" s="145"/>
    </row>
    <row r="70" spans="1:8" ht="57" x14ac:dyDescent="0.25">
      <c r="A70" s="204" t="str">
        <f>CONCATENATE($A$66,".",H70)</f>
        <v>2.3.1.2</v>
      </c>
      <c r="B70" s="99" t="s">
        <v>329</v>
      </c>
      <c r="C70" s="117" t="s">
        <v>12</v>
      </c>
      <c r="D70" s="98">
        <v>3</v>
      </c>
      <c r="E70" s="224"/>
      <c r="F70" s="145">
        <f>E70*D70</f>
        <v>0</v>
      </c>
      <c r="H70" s="55" t="s">
        <v>302</v>
      </c>
    </row>
    <row r="71" spans="1:8" x14ac:dyDescent="0.25">
      <c r="A71" s="204"/>
      <c r="B71" s="99"/>
      <c r="C71" s="117"/>
      <c r="D71" s="98"/>
      <c r="E71" s="224"/>
      <c r="F71" s="145"/>
    </row>
    <row r="72" spans="1:8" ht="28.5" x14ac:dyDescent="0.25">
      <c r="A72" s="204" t="str">
        <f>CONCATENATE($A$66,".",H72)</f>
        <v>2.3.1.3</v>
      </c>
      <c r="B72" s="99" t="s">
        <v>94</v>
      </c>
      <c r="C72" s="117" t="s">
        <v>12</v>
      </c>
      <c r="D72" s="98">
        <v>1</v>
      </c>
      <c r="E72" s="224"/>
      <c r="F72" s="145">
        <f>E72*D72</f>
        <v>0</v>
      </c>
      <c r="H72" s="55" t="s">
        <v>303</v>
      </c>
    </row>
    <row r="73" spans="1:8" x14ac:dyDescent="0.25">
      <c r="A73" s="204"/>
      <c r="B73" s="99"/>
      <c r="C73" s="117"/>
      <c r="D73" s="98"/>
      <c r="E73" s="224"/>
      <c r="F73" s="145"/>
    </row>
    <row r="74" spans="1:8" ht="85.5" x14ac:dyDescent="0.25">
      <c r="A74" s="204" t="str">
        <f>CONCATENATE($A$66,".",H74)</f>
        <v>2.3.1.4</v>
      </c>
      <c r="B74" s="99" t="s">
        <v>95</v>
      </c>
      <c r="C74" s="117" t="s">
        <v>12</v>
      </c>
      <c r="D74" s="98">
        <v>3</v>
      </c>
      <c r="E74" s="224"/>
      <c r="F74" s="145">
        <f>E74*D74</f>
        <v>0</v>
      </c>
      <c r="H74" s="55" t="s">
        <v>304</v>
      </c>
    </row>
    <row r="75" spans="1:8" s="133" customFormat="1" x14ac:dyDescent="0.25">
      <c r="A75" s="204"/>
      <c r="B75" s="99"/>
      <c r="C75" s="117"/>
      <c r="D75" s="98"/>
      <c r="E75" s="224"/>
      <c r="F75" s="145"/>
    </row>
    <row r="76" spans="1:8" s="133" customFormat="1" ht="28.5" x14ac:dyDescent="0.25">
      <c r="A76" s="204" t="str">
        <f>CONCATENATE($A$66,".",H76)</f>
        <v>2.3.1.5</v>
      </c>
      <c r="B76" s="99" t="s">
        <v>71</v>
      </c>
      <c r="C76" s="116">
        <v>0.05</v>
      </c>
      <c r="D76" s="98"/>
      <c r="E76" s="224"/>
      <c r="F76" s="145">
        <f>SUM(F68:F75)*C76</f>
        <v>0</v>
      </c>
      <c r="H76" s="133" t="s">
        <v>238</v>
      </c>
    </row>
    <row r="77" spans="1:8" ht="15" thickBot="1" x14ac:dyDescent="0.3">
      <c r="A77" s="204"/>
      <c r="B77" s="99"/>
      <c r="C77" s="117"/>
      <c r="D77" s="98"/>
      <c r="E77" s="224"/>
      <c r="F77" s="145"/>
    </row>
    <row r="78" spans="1:8" ht="15" thickBot="1" x14ac:dyDescent="0.3">
      <c r="A78" s="210" t="s">
        <v>28</v>
      </c>
      <c r="B78" s="125" t="s">
        <v>97</v>
      </c>
      <c r="C78" s="124"/>
      <c r="D78" s="123"/>
      <c r="E78" s="223"/>
      <c r="F78" s="121">
        <f>SUM(F67:F77)</f>
        <v>0</v>
      </c>
      <c r="H78" s="55" t="s">
        <v>29</v>
      </c>
    </row>
    <row r="79" spans="1:8" ht="15" thickBot="1" x14ac:dyDescent="0.3">
      <c r="A79" s="204"/>
      <c r="B79" s="99"/>
      <c r="C79" s="117"/>
      <c r="D79" s="98"/>
      <c r="E79" s="224"/>
      <c r="F79" s="145"/>
    </row>
    <row r="80" spans="1:8" ht="15" thickBot="1" x14ac:dyDescent="0.3">
      <c r="A80" s="210" t="s">
        <v>312</v>
      </c>
      <c r="B80" s="125" t="s">
        <v>98</v>
      </c>
      <c r="C80" s="124"/>
      <c r="D80" s="123"/>
      <c r="E80" s="223"/>
      <c r="F80" s="121"/>
      <c r="H80" s="55" t="s">
        <v>48</v>
      </c>
    </row>
    <row r="81" spans="1:8" x14ac:dyDescent="0.25">
      <c r="A81" s="204"/>
      <c r="B81" s="99"/>
      <c r="C81" s="117"/>
      <c r="D81" s="98"/>
      <c r="E81" s="224"/>
      <c r="F81" s="145"/>
    </row>
    <row r="82" spans="1:8" x14ac:dyDescent="0.25">
      <c r="A82" s="204" t="str">
        <f>CONCATENATE($A$80,".",H82)</f>
        <v>2.3.2.1</v>
      </c>
      <c r="B82" s="99" t="s">
        <v>99</v>
      </c>
      <c r="C82" s="117" t="s">
        <v>12</v>
      </c>
      <c r="D82" s="98">
        <v>1</v>
      </c>
      <c r="E82" s="224"/>
      <c r="F82" s="145">
        <f>E82*D82</f>
        <v>0</v>
      </c>
      <c r="H82" s="55" t="s">
        <v>66</v>
      </c>
    </row>
    <row r="83" spans="1:8" s="133" customFormat="1" x14ac:dyDescent="0.25">
      <c r="A83" s="204"/>
      <c r="B83" s="99"/>
      <c r="C83" s="117"/>
      <c r="D83" s="98"/>
      <c r="E83" s="224"/>
      <c r="F83" s="145"/>
    </row>
    <row r="84" spans="1:8" s="133" customFormat="1" x14ac:dyDescent="0.25">
      <c r="A84" s="204" t="str">
        <f>CONCATENATE($A$80,".",H84)</f>
        <v>2.3.2.2</v>
      </c>
      <c r="B84" s="99" t="s">
        <v>101</v>
      </c>
      <c r="C84" s="117" t="s">
        <v>15</v>
      </c>
      <c r="D84" s="98">
        <v>51</v>
      </c>
      <c r="E84" s="224"/>
      <c r="F84" s="145">
        <f>E84*D84</f>
        <v>0</v>
      </c>
      <c r="H84" s="133" t="s">
        <v>302</v>
      </c>
    </row>
    <row r="85" spans="1:8" s="133" customFormat="1" x14ac:dyDescent="0.25">
      <c r="A85" s="204"/>
      <c r="B85" s="99"/>
      <c r="C85" s="117"/>
      <c r="D85" s="98"/>
      <c r="E85" s="224"/>
      <c r="F85" s="145"/>
    </row>
    <row r="86" spans="1:8" s="133" customFormat="1" ht="28.5" x14ac:dyDescent="0.25">
      <c r="A86" s="204" t="str">
        <f>CONCATENATE($A$80,".",H86)</f>
        <v>2.3.2.3</v>
      </c>
      <c r="B86" s="99" t="s">
        <v>102</v>
      </c>
      <c r="C86" s="117" t="s">
        <v>15</v>
      </c>
      <c r="D86" s="98">
        <v>51</v>
      </c>
      <c r="E86" s="224"/>
      <c r="F86" s="145">
        <f>E86*D86</f>
        <v>0</v>
      </c>
      <c r="H86" s="133" t="s">
        <v>303</v>
      </c>
    </row>
    <row r="87" spans="1:8" s="133" customFormat="1" x14ac:dyDescent="0.25">
      <c r="A87" s="204"/>
      <c r="B87" s="99"/>
      <c r="C87" s="117"/>
      <c r="D87" s="98"/>
      <c r="E87" s="224"/>
      <c r="F87" s="145"/>
    </row>
    <row r="88" spans="1:8" s="133" customFormat="1" ht="42.75" x14ac:dyDescent="0.25">
      <c r="A88" s="204" t="str">
        <f>CONCATENATE($A$80,".",H88)</f>
        <v>2.3.2.4</v>
      </c>
      <c r="B88" s="99" t="s">
        <v>103</v>
      </c>
      <c r="C88" s="117" t="s">
        <v>15</v>
      </c>
      <c r="D88" s="98">
        <v>51</v>
      </c>
      <c r="E88" s="224"/>
      <c r="F88" s="145">
        <f>E88*D88</f>
        <v>0</v>
      </c>
      <c r="H88" s="133" t="s">
        <v>304</v>
      </c>
    </row>
    <row r="89" spans="1:8" s="133" customFormat="1" x14ac:dyDescent="0.25">
      <c r="A89" s="204"/>
      <c r="B89" s="99"/>
      <c r="C89" s="117"/>
      <c r="D89" s="98"/>
      <c r="E89" s="224"/>
      <c r="F89" s="145"/>
    </row>
    <row r="90" spans="1:8" s="133" customFormat="1" ht="28.5" x14ac:dyDescent="0.25">
      <c r="A90" s="204" t="str">
        <f>CONCATENATE($A$80,".",H90)</f>
        <v>2.3.2.5</v>
      </c>
      <c r="B90" s="99" t="s">
        <v>71</v>
      </c>
      <c r="C90" s="116">
        <v>0.05</v>
      </c>
      <c r="D90" s="98"/>
      <c r="E90" s="224"/>
      <c r="F90" s="145">
        <f>SUM(F82:F89)*C90</f>
        <v>0</v>
      </c>
      <c r="H90" s="133" t="s">
        <v>238</v>
      </c>
    </row>
    <row r="91" spans="1:8" s="133" customFormat="1" ht="15" thickBot="1" x14ac:dyDescent="0.3">
      <c r="A91" s="204"/>
      <c r="B91" s="99"/>
      <c r="C91" s="117"/>
      <c r="D91" s="98"/>
      <c r="E91" s="224"/>
      <c r="F91" s="145"/>
    </row>
    <row r="92" spans="1:8" s="133" customFormat="1" ht="15" thickBot="1" x14ac:dyDescent="0.3">
      <c r="A92" s="210" t="s">
        <v>312</v>
      </c>
      <c r="B92" s="125" t="s">
        <v>98</v>
      </c>
      <c r="C92" s="124"/>
      <c r="D92" s="123"/>
      <c r="E92" s="223"/>
      <c r="F92" s="121">
        <f>SUM(F81:F91)</f>
        <v>0</v>
      </c>
      <c r="H92" s="133" t="s">
        <v>48</v>
      </c>
    </row>
    <row r="93" spans="1:8" s="133" customFormat="1" ht="15" thickBot="1" x14ac:dyDescent="0.3">
      <c r="A93" s="204"/>
      <c r="B93" s="99"/>
      <c r="C93" s="117"/>
      <c r="D93" s="98"/>
      <c r="E93" s="224"/>
      <c r="F93" s="145"/>
    </row>
    <row r="94" spans="1:8" ht="18" thickBot="1" x14ac:dyDescent="0.3">
      <c r="A94" s="205">
        <v>2.2999999999999998</v>
      </c>
      <c r="B94" s="156" t="s">
        <v>89</v>
      </c>
      <c r="C94" s="139"/>
      <c r="D94" s="140"/>
      <c r="E94" s="226"/>
      <c r="F94" s="142">
        <f>F92+F78</f>
        <v>0</v>
      </c>
      <c r="H94" s="55" t="s">
        <v>42</v>
      </c>
    </row>
  </sheetData>
  <autoFilter ref="A11:F94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8" firstPageNumber="3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210"/>
  <sheetViews>
    <sheetView view="pageBreakPreview" zoomScale="115" zoomScaleNormal="130" zoomScaleSheetLayoutView="115" workbookViewId="0">
      <selection activeCell="E9" sqref="E9:E206"/>
    </sheetView>
  </sheetViews>
  <sheetFormatPr defaultColWidth="10.28515625" defaultRowHeight="14.25" x14ac:dyDescent="0.25"/>
  <cols>
    <col min="1" max="1" width="10.42578125" style="107" bestFit="1" customWidth="1"/>
    <col min="2" max="2" width="75.5703125" style="108" customWidth="1"/>
    <col min="3" max="3" width="6.42578125" style="104" bestFit="1" customWidth="1"/>
    <col min="4" max="4" width="9.42578125" style="105" bestFit="1" customWidth="1"/>
    <col min="5" max="5" width="11" style="106" bestFit="1" customWidth="1"/>
    <col min="6" max="6" width="13.7109375" style="109" bestFit="1" customWidth="1"/>
    <col min="7" max="16384" width="10.28515625" style="55"/>
  </cols>
  <sheetData>
    <row r="1" spans="1:43" s="45" customFormat="1" x14ac:dyDescent="0.25">
      <c r="A1" s="192" t="str">
        <f>Info!B1</f>
        <v>JAVNA KOMUNALNA INFRASTRUKTURA V OBMOČJU OPPN 252 STANOVANJSKA SOSESKA BRDO - ENOTA E3</v>
      </c>
      <c r="B1" s="193"/>
      <c r="C1" s="193"/>
      <c r="D1" s="193"/>
      <c r="E1" s="193"/>
      <c r="F1" s="194"/>
    </row>
    <row r="2" spans="1:43" s="45" customFormat="1" ht="15" thickBot="1" x14ac:dyDescent="0.3">
      <c r="A2" s="195"/>
      <c r="B2" s="196"/>
      <c r="C2" s="196"/>
      <c r="D2" s="196"/>
      <c r="E2" s="196"/>
      <c r="F2" s="197"/>
    </row>
    <row r="3" spans="1:43" s="45" customFormat="1" ht="15" thickBot="1" x14ac:dyDescent="0.3">
      <c r="A3" s="198"/>
      <c r="B3" s="199"/>
      <c r="C3" s="46"/>
      <c r="D3" s="47"/>
      <c r="E3" s="48"/>
      <c r="F3" s="49"/>
    </row>
    <row r="4" spans="1:43" s="50" customFormat="1" ht="18" thickBot="1" x14ac:dyDescent="0.3">
      <c r="A4" s="200" t="s">
        <v>69</v>
      </c>
      <c r="B4" s="201"/>
      <c r="C4" s="201"/>
      <c r="D4" s="201"/>
      <c r="E4" s="201"/>
      <c r="F4" s="202"/>
    </row>
    <row r="5" spans="1:43" x14ac:dyDescent="0.25">
      <c r="A5" s="51"/>
      <c r="B5" s="52"/>
      <c r="C5" s="53"/>
      <c r="D5" s="53"/>
      <c r="E5" s="54"/>
      <c r="F5" s="54"/>
    </row>
    <row r="6" spans="1:43" s="61" customFormat="1" ht="28.5" x14ac:dyDescent="0.25">
      <c r="A6" s="56" t="s">
        <v>2</v>
      </c>
      <c r="B6" s="57" t="s">
        <v>3</v>
      </c>
      <c r="C6" s="58" t="s">
        <v>5</v>
      </c>
      <c r="D6" s="59" t="s">
        <v>11</v>
      </c>
      <c r="E6" s="60" t="s">
        <v>6</v>
      </c>
      <c r="F6" s="60" t="s">
        <v>7</v>
      </c>
    </row>
    <row r="7" spans="1:43" s="79" customFormat="1" ht="15" thickBot="1" x14ac:dyDescent="0.3">
      <c r="A7" s="73"/>
      <c r="B7" s="74"/>
      <c r="C7" s="75"/>
      <c r="D7" s="76"/>
      <c r="E7" s="77"/>
      <c r="F7" s="78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s="86" customFormat="1" ht="18" thickBot="1" x14ac:dyDescent="0.3">
      <c r="A8" s="155" t="s">
        <v>18</v>
      </c>
      <c r="B8" s="156" t="s">
        <v>119</v>
      </c>
      <c r="C8" s="139"/>
      <c r="D8" s="140"/>
      <c r="E8" s="141"/>
      <c r="F8" s="142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</row>
    <row r="9" spans="1:43" s="86" customFormat="1" x14ac:dyDescent="0.25">
      <c r="A9" s="80"/>
      <c r="B9" s="81"/>
      <c r="C9" s="87"/>
      <c r="D9" s="88"/>
      <c r="E9" s="227"/>
      <c r="F9" s="89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</row>
    <row r="10" spans="1:43" ht="28.5" x14ac:dyDescent="0.25">
      <c r="A10" s="90"/>
      <c r="B10" s="91" t="s">
        <v>120</v>
      </c>
      <c r="C10" s="92"/>
      <c r="D10" s="93"/>
      <c r="E10" s="228"/>
      <c r="F10" s="85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</row>
    <row r="11" spans="1:43" x14ac:dyDescent="0.25">
      <c r="A11" s="94"/>
      <c r="B11" s="95"/>
      <c r="C11" s="96"/>
      <c r="D11" s="93"/>
      <c r="E11" s="229"/>
      <c r="F11" s="97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</row>
    <row r="12" spans="1:43" ht="42.75" x14ac:dyDescent="0.25">
      <c r="A12" s="94" t="s">
        <v>66</v>
      </c>
      <c r="B12" s="95" t="s">
        <v>121</v>
      </c>
      <c r="C12" s="96" t="s">
        <v>15</v>
      </c>
      <c r="D12" s="150">
        <v>59</v>
      </c>
      <c r="E12" s="229"/>
      <c r="F12" s="85">
        <f>E12*D12</f>
        <v>0</v>
      </c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</row>
    <row r="13" spans="1:43" x14ac:dyDescent="0.25">
      <c r="A13" s="94"/>
      <c r="B13" s="95"/>
      <c r="C13" s="96"/>
      <c r="D13" s="150"/>
      <c r="E13" s="229"/>
      <c r="F13" s="145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</row>
    <row r="14" spans="1:43" ht="42.75" x14ac:dyDescent="0.25">
      <c r="A14" s="94" t="s">
        <v>302</v>
      </c>
      <c r="B14" s="95" t="s">
        <v>122</v>
      </c>
      <c r="C14" s="96" t="s">
        <v>12</v>
      </c>
      <c r="D14" s="150">
        <v>3</v>
      </c>
      <c r="E14" s="229"/>
      <c r="F14" s="145">
        <f>E14*D14</f>
        <v>0</v>
      </c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</row>
    <row r="15" spans="1:43" x14ac:dyDescent="0.25">
      <c r="A15" s="94"/>
      <c r="B15" s="95"/>
      <c r="C15" s="96"/>
      <c r="D15" s="150"/>
      <c r="E15" s="229"/>
      <c r="F15" s="145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</row>
    <row r="16" spans="1:43" ht="28.5" x14ac:dyDescent="0.25">
      <c r="A16" s="94" t="s">
        <v>303</v>
      </c>
      <c r="B16" s="95" t="s">
        <v>123</v>
      </c>
      <c r="C16" s="96" t="s">
        <v>12</v>
      </c>
      <c r="D16" s="150">
        <v>3</v>
      </c>
      <c r="E16" s="229"/>
      <c r="F16" s="145">
        <f>E16*D16</f>
        <v>0</v>
      </c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</row>
    <row r="17" spans="1:43" x14ac:dyDescent="0.25">
      <c r="A17" s="94"/>
      <c r="B17" s="95"/>
      <c r="C17" s="96"/>
      <c r="D17" s="150"/>
      <c r="E17" s="229"/>
      <c r="F17" s="145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</row>
    <row r="18" spans="1:43" ht="42.75" x14ac:dyDescent="0.25">
      <c r="A18" s="94" t="s">
        <v>304</v>
      </c>
      <c r="B18" s="95" t="s">
        <v>124</v>
      </c>
      <c r="C18" s="161">
        <v>0.1</v>
      </c>
      <c r="D18" s="150"/>
      <c r="E18" s="229"/>
      <c r="F18" s="145">
        <f>SUM(F12:F17)*C18</f>
        <v>0</v>
      </c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</row>
    <row r="19" spans="1:43" ht="15" thickBot="1" x14ac:dyDescent="0.3">
      <c r="A19" s="94"/>
      <c r="B19" s="95"/>
      <c r="C19" s="96"/>
      <c r="D19" s="150"/>
      <c r="E19" s="229"/>
      <c r="F19" s="145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</row>
    <row r="20" spans="1:43" ht="18" thickBot="1" x14ac:dyDescent="0.3">
      <c r="A20" s="155" t="s">
        <v>18</v>
      </c>
      <c r="B20" s="156" t="s">
        <v>125</v>
      </c>
      <c r="C20" s="139"/>
      <c r="D20" s="140"/>
      <c r="E20" s="226"/>
      <c r="F20" s="142">
        <f>SUM(F12:F19)</f>
        <v>0</v>
      </c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</row>
    <row r="21" spans="1:43" ht="15" thickBot="1" x14ac:dyDescent="0.3">
      <c r="A21" s="94"/>
      <c r="B21" s="95"/>
      <c r="C21" s="96"/>
      <c r="D21" s="150"/>
      <c r="E21" s="229"/>
      <c r="F21" s="145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</row>
    <row r="22" spans="1:43" s="100" customFormat="1" ht="18" thickBot="1" x14ac:dyDescent="0.3">
      <c r="A22" s="155" t="s">
        <v>40</v>
      </c>
      <c r="B22" s="156" t="s">
        <v>126</v>
      </c>
      <c r="C22" s="139"/>
      <c r="D22" s="140"/>
      <c r="E22" s="226"/>
      <c r="F22" s="142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</row>
    <row r="23" spans="1:43" s="100" customFormat="1" x14ac:dyDescent="0.25">
      <c r="A23" s="94"/>
      <c r="B23" s="95"/>
      <c r="C23" s="96"/>
      <c r="D23" s="150"/>
      <c r="E23" s="229"/>
      <c r="F23" s="145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</row>
    <row r="24" spans="1:43" s="100" customFormat="1" ht="128.25" x14ac:dyDescent="0.25">
      <c r="A24" s="94"/>
      <c r="B24" s="95" t="s">
        <v>127</v>
      </c>
      <c r="C24" s="96"/>
      <c r="D24" s="150"/>
      <c r="E24" s="229"/>
      <c r="F24" s="145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</row>
    <row r="25" spans="1:43" s="100" customFormat="1" x14ac:dyDescent="0.25">
      <c r="A25" s="94"/>
      <c r="B25" s="95" t="s">
        <v>128</v>
      </c>
      <c r="C25" s="96"/>
      <c r="D25" s="150"/>
      <c r="E25" s="229"/>
      <c r="F25" s="145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</row>
    <row r="26" spans="1:43" s="100" customFormat="1" x14ac:dyDescent="0.25">
      <c r="A26" s="94"/>
      <c r="B26" s="95" t="s">
        <v>129</v>
      </c>
      <c r="C26" s="96"/>
      <c r="D26" s="150"/>
      <c r="E26" s="229"/>
      <c r="F26" s="145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</row>
    <row r="27" spans="1:43" s="100" customFormat="1" x14ac:dyDescent="0.25">
      <c r="A27" s="94"/>
      <c r="B27" s="95"/>
      <c r="C27" s="96"/>
      <c r="D27" s="150"/>
      <c r="E27" s="229"/>
      <c r="F27" s="145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</row>
    <row r="28" spans="1:43" s="100" customFormat="1" ht="28.5" x14ac:dyDescent="0.25">
      <c r="A28" s="94" t="s">
        <v>66</v>
      </c>
      <c r="B28" s="95" t="s">
        <v>130</v>
      </c>
      <c r="C28" s="96" t="s">
        <v>14</v>
      </c>
      <c r="D28" s="150">
        <v>26</v>
      </c>
      <c r="E28" s="229"/>
      <c r="F28" s="145">
        <f>E28*D28</f>
        <v>0</v>
      </c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</row>
    <row r="29" spans="1:43" s="100" customFormat="1" x14ac:dyDescent="0.25">
      <c r="A29" s="94"/>
      <c r="B29" s="95"/>
      <c r="C29" s="96"/>
      <c r="D29" s="150"/>
      <c r="E29" s="229"/>
      <c r="F29" s="145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</row>
    <row r="30" spans="1:43" ht="28.5" x14ac:dyDescent="0.25">
      <c r="A30" s="94" t="s">
        <v>302</v>
      </c>
      <c r="B30" s="95" t="s">
        <v>330</v>
      </c>
      <c r="C30" s="96" t="s">
        <v>14</v>
      </c>
      <c r="D30" s="150">
        <v>51</v>
      </c>
      <c r="E30" s="229"/>
      <c r="F30" s="145">
        <f>E30*D30</f>
        <v>0</v>
      </c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</row>
    <row r="31" spans="1:43" s="100" customFormat="1" x14ac:dyDescent="0.25">
      <c r="A31" s="94"/>
      <c r="B31" s="95"/>
      <c r="C31" s="96"/>
      <c r="D31" s="150"/>
      <c r="E31" s="229"/>
      <c r="F31" s="145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</row>
    <row r="32" spans="1:43" ht="28.5" x14ac:dyDescent="0.25">
      <c r="A32" s="94" t="s">
        <v>303</v>
      </c>
      <c r="B32" s="95" t="s">
        <v>331</v>
      </c>
      <c r="C32" s="96" t="s">
        <v>14</v>
      </c>
      <c r="D32" s="150">
        <v>13</v>
      </c>
      <c r="E32" s="229"/>
      <c r="F32" s="145">
        <f>E32*D32</f>
        <v>0</v>
      </c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</row>
    <row r="33" spans="1:43" s="100" customFormat="1" x14ac:dyDescent="0.25">
      <c r="A33" s="94"/>
      <c r="B33" s="95"/>
      <c r="C33" s="96"/>
      <c r="D33" s="150"/>
      <c r="E33" s="229"/>
      <c r="F33" s="145"/>
      <c r="G33" s="50"/>
      <c r="H33" s="101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</row>
    <row r="34" spans="1:43" ht="28.5" x14ac:dyDescent="0.25">
      <c r="A34" s="94" t="s">
        <v>304</v>
      </c>
      <c r="B34" s="95" t="s">
        <v>332</v>
      </c>
      <c r="C34" s="96" t="s">
        <v>14</v>
      </c>
      <c r="D34" s="150">
        <v>4</v>
      </c>
      <c r="E34" s="229"/>
      <c r="F34" s="145">
        <f>E34*D34</f>
        <v>0</v>
      </c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</row>
    <row r="35" spans="1:43" s="100" customFormat="1" x14ac:dyDescent="0.25">
      <c r="A35" s="94"/>
      <c r="B35" s="95"/>
      <c r="C35" s="96"/>
      <c r="D35" s="150"/>
      <c r="E35" s="229"/>
      <c r="F35" s="145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</row>
    <row r="36" spans="1:43" s="100" customFormat="1" ht="42.75" x14ac:dyDescent="0.25">
      <c r="A36" s="94" t="s">
        <v>238</v>
      </c>
      <c r="B36" s="95" t="s">
        <v>333</v>
      </c>
      <c r="C36" s="96" t="s">
        <v>14</v>
      </c>
      <c r="D36" s="150">
        <v>26</v>
      </c>
      <c r="E36" s="229"/>
      <c r="F36" s="145">
        <f>E36*D36</f>
        <v>0</v>
      </c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</row>
    <row r="37" spans="1:43" s="100" customFormat="1" x14ac:dyDescent="0.25">
      <c r="A37" s="94"/>
      <c r="B37" s="95"/>
      <c r="C37" s="96"/>
      <c r="D37" s="150"/>
      <c r="E37" s="229"/>
      <c r="F37" s="145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</row>
    <row r="38" spans="1:43" s="100" customFormat="1" ht="28.5" x14ac:dyDescent="0.25">
      <c r="A38" s="94" t="s">
        <v>239</v>
      </c>
      <c r="B38" s="95" t="s">
        <v>131</v>
      </c>
      <c r="C38" s="96" t="s">
        <v>14</v>
      </c>
      <c r="D38" s="150">
        <v>33</v>
      </c>
      <c r="E38" s="229"/>
      <c r="F38" s="145">
        <f>E38*D38</f>
        <v>0</v>
      </c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</row>
    <row r="39" spans="1:43" s="100" customFormat="1" x14ac:dyDescent="0.25">
      <c r="A39" s="94"/>
      <c r="B39" s="95"/>
      <c r="C39" s="96"/>
      <c r="D39" s="150"/>
      <c r="E39" s="229"/>
      <c r="F39" s="145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</row>
    <row r="40" spans="1:43" ht="42.75" x14ac:dyDescent="0.25">
      <c r="A40" s="94" t="s">
        <v>305</v>
      </c>
      <c r="B40" s="95" t="s">
        <v>132</v>
      </c>
      <c r="C40" s="96" t="s">
        <v>14</v>
      </c>
      <c r="D40" s="150">
        <v>35</v>
      </c>
      <c r="E40" s="229"/>
      <c r="F40" s="145">
        <f>E40*D40</f>
        <v>0</v>
      </c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</row>
    <row r="41" spans="1:43" s="100" customFormat="1" x14ac:dyDescent="0.25">
      <c r="A41" s="94"/>
      <c r="B41" s="95"/>
      <c r="C41" s="96"/>
      <c r="D41" s="150"/>
      <c r="E41" s="229"/>
      <c r="F41" s="145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</row>
    <row r="42" spans="1:43" x14ac:dyDescent="0.25">
      <c r="A42" s="94" t="s">
        <v>306</v>
      </c>
      <c r="B42" s="95" t="s">
        <v>133</v>
      </c>
      <c r="C42" s="96" t="s">
        <v>14</v>
      </c>
      <c r="D42" s="150">
        <v>35</v>
      </c>
      <c r="E42" s="229"/>
      <c r="F42" s="145">
        <f>E42*D42</f>
        <v>0</v>
      </c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</row>
    <row r="43" spans="1:43" s="100" customFormat="1" x14ac:dyDescent="0.25">
      <c r="A43" s="94"/>
      <c r="B43" s="95"/>
      <c r="C43" s="96"/>
      <c r="D43" s="150"/>
      <c r="E43" s="229"/>
      <c r="F43" s="145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</row>
    <row r="44" spans="1:43" s="100" customFormat="1" x14ac:dyDescent="0.25">
      <c r="A44" s="94" t="s">
        <v>307</v>
      </c>
      <c r="B44" s="95" t="s">
        <v>134</v>
      </c>
      <c r="C44" s="96" t="s">
        <v>13</v>
      </c>
      <c r="D44" s="150">
        <v>37</v>
      </c>
      <c r="E44" s="229"/>
      <c r="F44" s="145">
        <f>E44*D44</f>
        <v>0</v>
      </c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</row>
    <row r="45" spans="1:43" s="100" customFormat="1" x14ac:dyDescent="0.25">
      <c r="A45" s="94"/>
      <c r="B45" s="95"/>
      <c r="C45" s="96"/>
      <c r="D45" s="150"/>
      <c r="E45" s="229"/>
      <c r="F45" s="145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</row>
    <row r="46" spans="1:43" s="100" customFormat="1" ht="57" x14ac:dyDescent="0.25">
      <c r="A46" s="94" t="s">
        <v>308</v>
      </c>
      <c r="B46" s="95" t="s">
        <v>135</v>
      </c>
      <c r="C46" s="96" t="s">
        <v>14</v>
      </c>
      <c r="D46" s="150">
        <v>4</v>
      </c>
      <c r="E46" s="229"/>
      <c r="F46" s="145">
        <f>E46*D46</f>
        <v>0</v>
      </c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</row>
    <row r="47" spans="1:43" s="100" customFormat="1" x14ac:dyDescent="0.25">
      <c r="A47" s="94"/>
      <c r="B47" s="95"/>
      <c r="C47" s="96"/>
      <c r="D47" s="150"/>
      <c r="E47" s="229"/>
      <c r="F47" s="145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</row>
    <row r="48" spans="1:43" ht="71.25" x14ac:dyDescent="0.25">
      <c r="A48" s="94" t="s">
        <v>309</v>
      </c>
      <c r="B48" s="95" t="s">
        <v>136</v>
      </c>
      <c r="C48" s="96" t="s">
        <v>14</v>
      </c>
      <c r="D48" s="150">
        <v>16</v>
      </c>
      <c r="E48" s="229"/>
      <c r="F48" s="145">
        <f>E48*D48</f>
        <v>0</v>
      </c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</row>
    <row r="49" spans="1:43" s="100" customFormat="1" x14ac:dyDescent="0.25">
      <c r="A49" s="94"/>
      <c r="B49" s="95"/>
      <c r="C49" s="96"/>
      <c r="D49" s="150"/>
      <c r="E49" s="229"/>
      <c r="F49" s="145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</row>
    <row r="50" spans="1:43" s="100" customFormat="1" ht="28.5" x14ac:dyDescent="0.25">
      <c r="A50" s="94" t="s">
        <v>310</v>
      </c>
      <c r="B50" s="95" t="s">
        <v>137</v>
      </c>
      <c r="C50" s="96" t="s">
        <v>14</v>
      </c>
      <c r="D50" s="150">
        <v>33</v>
      </c>
      <c r="E50" s="229"/>
      <c r="F50" s="145">
        <f>E50*D50</f>
        <v>0</v>
      </c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</row>
    <row r="51" spans="1:43" s="100" customFormat="1" x14ac:dyDescent="0.25">
      <c r="A51" s="94"/>
      <c r="B51" s="95"/>
      <c r="C51" s="96"/>
      <c r="D51" s="150"/>
      <c r="E51" s="229"/>
      <c r="F51" s="145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</row>
    <row r="52" spans="1:43" s="100" customFormat="1" ht="28.5" x14ac:dyDescent="0.25">
      <c r="A52" s="94" t="s">
        <v>311</v>
      </c>
      <c r="B52" s="95" t="s">
        <v>138</v>
      </c>
      <c r="C52" s="96" t="s">
        <v>14</v>
      </c>
      <c r="D52" s="150">
        <v>13</v>
      </c>
      <c r="E52" s="229"/>
      <c r="F52" s="145">
        <f>E52*D52</f>
        <v>0</v>
      </c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</row>
    <row r="53" spans="1:43" s="100" customFormat="1" x14ac:dyDescent="0.25">
      <c r="A53" s="94"/>
      <c r="B53" s="95"/>
      <c r="C53" s="96"/>
      <c r="D53" s="150"/>
      <c r="E53" s="229"/>
      <c r="F53" s="145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</row>
    <row r="54" spans="1:43" s="100" customFormat="1" ht="28.5" x14ac:dyDescent="0.25">
      <c r="A54" s="94" t="s">
        <v>339</v>
      </c>
      <c r="B54" s="95" t="s">
        <v>139</v>
      </c>
      <c r="C54" s="96" t="s">
        <v>14</v>
      </c>
      <c r="D54" s="150">
        <v>26</v>
      </c>
      <c r="E54" s="229"/>
      <c r="F54" s="145">
        <f>E54*D54</f>
        <v>0</v>
      </c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</row>
    <row r="55" spans="1:43" s="100" customFormat="1" x14ac:dyDescent="0.25">
      <c r="A55" s="94"/>
      <c r="B55" s="95"/>
      <c r="C55" s="96"/>
      <c r="D55" s="150"/>
      <c r="E55" s="229"/>
      <c r="F55" s="145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</row>
    <row r="56" spans="1:43" s="100" customFormat="1" ht="28.5" x14ac:dyDescent="0.25">
      <c r="A56" s="94" t="s">
        <v>340</v>
      </c>
      <c r="B56" s="95" t="s">
        <v>140</v>
      </c>
      <c r="C56" s="96" t="s">
        <v>12</v>
      </c>
      <c r="D56" s="150">
        <v>9</v>
      </c>
      <c r="E56" s="229"/>
      <c r="F56" s="145">
        <f>E56*D56</f>
        <v>0</v>
      </c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</row>
    <row r="57" spans="1:43" s="100" customFormat="1" x14ac:dyDescent="0.25">
      <c r="A57" s="94"/>
      <c r="B57" s="95"/>
      <c r="C57" s="96"/>
      <c r="D57" s="150"/>
      <c r="E57" s="229"/>
      <c r="F57" s="145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</row>
    <row r="58" spans="1:43" s="100" customFormat="1" ht="42.75" x14ac:dyDescent="0.25">
      <c r="A58" s="94" t="s">
        <v>341</v>
      </c>
      <c r="B58" s="95" t="s">
        <v>141</v>
      </c>
      <c r="C58" s="96" t="s">
        <v>12</v>
      </c>
      <c r="D58" s="150">
        <v>5</v>
      </c>
      <c r="E58" s="229"/>
      <c r="F58" s="145">
        <f>E58*D58</f>
        <v>0</v>
      </c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</row>
    <row r="59" spans="1:43" x14ac:dyDescent="0.25">
      <c r="A59" s="94"/>
      <c r="B59" s="95"/>
      <c r="C59" s="96"/>
      <c r="D59" s="150"/>
      <c r="E59" s="229"/>
      <c r="F59" s="145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</row>
    <row r="60" spans="1:43" ht="42.75" x14ac:dyDescent="0.25">
      <c r="A60" s="94" t="s">
        <v>342</v>
      </c>
      <c r="B60" s="95" t="s">
        <v>142</v>
      </c>
      <c r="C60" s="96" t="s">
        <v>12</v>
      </c>
      <c r="D60" s="150">
        <v>3</v>
      </c>
      <c r="E60" s="229"/>
      <c r="F60" s="145">
        <f>E60*D60</f>
        <v>0</v>
      </c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</row>
    <row r="61" spans="1:43" x14ac:dyDescent="0.25">
      <c r="A61" s="94"/>
      <c r="B61" s="95"/>
      <c r="C61" s="96"/>
      <c r="D61" s="150"/>
      <c r="E61" s="229"/>
      <c r="F61" s="145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</row>
    <row r="62" spans="1:43" ht="42.75" x14ac:dyDescent="0.25">
      <c r="A62" s="94" t="s">
        <v>343</v>
      </c>
      <c r="B62" s="95" t="s">
        <v>143</v>
      </c>
      <c r="C62" s="96" t="s">
        <v>12</v>
      </c>
      <c r="D62" s="150">
        <v>2</v>
      </c>
      <c r="E62" s="229"/>
      <c r="F62" s="145">
        <f>E62*D62</f>
        <v>0</v>
      </c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</row>
    <row r="63" spans="1:43" x14ac:dyDescent="0.25">
      <c r="A63" s="94"/>
      <c r="B63" s="95"/>
      <c r="C63" s="96"/>
      <c r="D63" s="150"/>
      <c r="E63" s="229"/>
      <c r="F63" s="145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</row>
    <row r="64" spans="1:43" ht="28.5" x14ac:dyDescent="0.25">
      <c r="A64" s="94" t="s">
        <v>344</v>
      </c>
      <c r="B64" s="95" t="s">
        <v>144</v>
      </c>
      <c r="C64" s="96" t="s">
        <v>12</v>
      </c>
      <c r="D64" s="150">
        <v>1</v>
      </c>
      <c r="E64" s="229"/>
      <c r="F64" s="145">
        <f>E64*D64</f>
        <v>0</v>
      </c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</row>
    <row r="65" spans="1:43" x14ac:dyDescent="0.25">
      <c r="A65" s="94"/>
      <c r="B65" s="95"/>
      <c r="C65" s="96"/>
      <c r="D65" s="150"/>
      <c r="E65" s="229"/>
      <c r="F65" s="145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</row>
    <row r="66" spans="1:43" ht="42.75" x14ac:dyDescent="0.25">
      <c r="A66" s="94" t="s">
        <v>345</v>
      </c>
      <c r="B66" s="95" t="s">
        <v>334</v>
      </c>
      <c r="C66" s="96"/>
      <c r="D66" s="150"/>
      <c r="E66" s="229"/>
      <c r="F66" s="145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</row>
    <row r="67" spans="1:43" ht="42.75" x14ac:dyDescent="0.25">
      <c r="A67" s="94"/>
      <c r="B67" s="95" t="s">
        <v>335</v>
      </c>
      <c r="C67" s="96" t="s">
        <v>12</v>
      </c>
      <c r="D67" s="150">
        <v>1</v>
      </c>
      <c r="E67" s="229"/>
      <c r="F67" s="145">
        <f t="shared" ref="F67:F70" si="0">E67*D67</f>
        <v>0</v>
      </c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</row>
    <row r="68" spans="1:43" ht="28.5" x14ac:dyDescent="0.25">
      <c r="A68" s="94" t="s">
        <v>346</v>
      </c>
      <c r="B68" s="95" t="s">
        <v>336</v>
      </c>
      <c r="C68" s="161" t="s">
        <v>12</v>
      </c>
      <c r="D68" s="150">
        <v>2</v>
      </c>
      <c r="E68" s="229"/>
      <c r="F68" s="145">
        <f t="shared" si="0"/>
        <v>0</v>
      </c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</row>
    <row r="69" spans="1:43" s="133" customFormat="1" ht="28.5" x14ac:dyDescent="0.25">
      <c r="A69" s="94"/>
      <c r="B69" s="95" t="s">
        <v>337</v>
      </c>
      <c r="C69" s="161" t="s">
        <v>12</v>
      </c>
      <c r="D69" s="150">
        <v>1</v>
      </c>
      <c r="E69" s="229"/>
      <c r="F69" s="145">
        <f t="shared" si="0"/>
        <v>0</v>
      </c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2"/>
    </row>
    <row r="70" spans="1:43" s="133" customFormat="1" ht="28.5" x14ac:dyDescent="0.25">
      <c r="A70" s="94" t="s">
        <v>347</v>
      </c>
      <c r="B70" s="95" t="s">
        <v>338</v>
      </c>
      <c r="C70" s="161" t="s">
        <v>12</v>
      </c>
      <c r="D70" s="150">
        <v>4</v>
      </c>
      <c r="E70" s="229"/>
      <c r="F70" s="145">
        <f t="shared" si="0"/>
        <v>0</v>
      </c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2"/>
    </row>
    <row r="71" spans="1:43" s="133" customFormat="1" x14ac:dyDescent="0.25">
      <c r="A71" s="94"/>
      <c r="B71" s="95"/>
      <c r="C71" s="161"/>
      <c r="D71" s="150"/>
      <c r="E71" s="229"/>
      <c r="F71" s="145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2"/>
    </row>
    <row r="72" spans="1:43" s="133" customFormat="1" ht="28.5" x14ac:dyDescent="0.25">
      <c r="A72" s="94" t="s">
        <v>348</v>
      </c>
      <c r="B72" s="95" t="s">
        <v>145</v>
      </c>
      <c r="C72" s="161" t="s">
        <v>50</v>
      </c>
      <c r="D72" s="150">
        <v>30</v>
      </c>
      <c r="E72" s="229"/>
      <c r="F72" s="145">
        <f>E72*D72</f>
        <v>0</v>
      </c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2"/>
    </row>
    <row r="73" spans="1:43" s="133" customFormat="1" x14ac:dyDescent="0.25">
      <c r="A73" s="94"/>
      <c r="B73" s="95"/>
      <c r="C73" s="161"/>
      <c r="D73" s="150"/>
      <c r="E73" s="229"/>
      <c r="F73" s="145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2"/>
    </row>
    <row r="74" spans="1:43" s="133" customFormat="1" ht="42.75" x14ac:dyDescent="0.25">
      <c r="A74" s="94" t="s">
        <v>349</v>
      </c>
      <c r="B74" s="95" t="s">
        <v>146</v>
      </c>
      <c r="C74" s="161">
        <v>0.1</v>
      </c>
      <c r="D74" s="150"/>
      <c r="E74" s="229"/>
      <c r="F74" s="145">
        <f>SUM(F28:F73)*C74</f>
        <v>0</v>
      </c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2"/>
    </row>
    <row r="75" spans="1:43" ht="15" thickBot="1" x14ac:dyDescent="0.3">
      <c r="A75" s="94"/>
      <c r="B75" s="95"/>
      <c r="C75" s="96"/>
      <c r="D75" s="150"/>
      <c r="E75" s="229"/>
      <c r="F75" s="145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</row>
    <row r="76" spans="1:43" ht="18" thickBot="1" x14ac:dyDescent="0.3">
      <c r="A76" s="155"/>
      <c r="B76" s="156" t="s">
        <v>126</v>
      </c>
      <c r="C76" s="139"/>
      <c r="D76" s="140"/>
      <c r="E76" s="226"/>
      <c r="F76" s="142">
        <f>SUM(F27:F75)</f>
        <v>0</v>
      </c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</row>
    <row r="77" spans="1:43" ht="15" thickBot="1" x14ac:dyDescent="0.3">
      <c r="A77" s="94"/>
      <c r="B77" s="95"/>
      <c r="C77" s="96"/>
      <c r="D77" s="150"/>
      <c r="E77" s="229"/>
      <c r="F77" s="145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</row>
    <row r="78" spans="1:43" ht="18" thickBot="1" x14ac:dyDescent="0.3">
      <c r="A78" s="155" t="s">
        <v>41</v>
      </c>
      <c r="B78" s="156" t="s">
        <v>90</v>
      </c>
      <c r="C78" s="139"/>
      <c r="D78" s="140"/>
      <c r="E78" s="226"/>
      <c r="F78" s="142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</row>
    <row r="79" spans="1:43" x14ac:dyDescent="0.25">
      <c r="A79" s="94"/>
      <c r="B79" s="95"/>
      <c r="C79" s="96"/>
      <c r="D79" s="150"/>
      <c r="E79" s="229"/>
      <c r="F79" s="145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</row>
    <row r="80" spans="1:43" ht="28.5" x14ac:dyDescent="0.25">
      <c r="A80" s="94"/>
      <c r="B80" s="95" t="s">
        <v>147</v>
      </c>
      <c r="C80" s="96"/>
      <c r="D80" s="150"/>
      <c r="E80" s="229"/>
      <c r="F80" s="145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</row>
    <row r="81" spans="1:43" x14ac:dyDescent="0.25">
      <c r="A81" s="163">
        <v>1</v>
      </c>
      <c r="B81" s="95" t="s">
        <v>148</v>
      </c>
      <c r="C81" s="96" t="s">
        <v>12</v>
      </c>
      <c r="D81" s="150">
        <v>1</v>
      </c>
      <c r="E81" s="229"/>
      <c r="F81" s="145">
        <f t="shared" ref="F81:F82" si="1">E81*D81</f>
        <v>0</v>
      </c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</row>
    <row r="82" spans="1:43" x14ac:dyDescent="0.25">
      <c r="A82" s="163">
        <f>A81+1</f>
        <v>2</v>
      </c>
      <c r="B82" s="95" t="s">
        <v>149</v>
      </c>
      <c r="C82" s="96" t="s">
        <v>12</v>
      </c>
      <c r="D82" s="150">
        <v>1</v>
      </c>
      <c r="E82" s="229"/>
      <c r="F82" s="145">
        <f t="shared" si="1"/>
        <v>0</v>
      </c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</row>
    <row r="83" spans="1:43" x14ac:dyDescent="0.25">
      <c r="A83" s="150"/>
      <c r="B83" s="95"/>
      <c r="C83" s="96"/>
      <c r="D83" s="150"/>
      <c r="E83" s="229"/>
      <c r="F83" s="145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</row>
    <row r="84" spans="1:43" ht="28.5" x14ac:dyDescent="0.25">
      <c r="A84" s="163">
        <f>A82+1</f>
        <v>3</v>
      </c>
      <c r="B84" s="95" t="s">
        <v>150</v>
      </c>
      <c r="C84" s="96" t="s">
        <v>12</v>
      </c>
      <c r="D84" s="150">
        <v>1</v>
      </c>
      <c r="E84" s="229"/>
      <c r="F84" s="145">
        <f>E84*D84</f>
        <v>0</v>
      </c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</row>
    <row r="85" spans="1:43" x14ac:dyDescent="0.25">
      <c r="A85" s="150"/>
      <c r="B85" s="95"/>
      <c r="C85" s="96"/>
      <c r="D85" s="150"/>
      <c r="E85" s="229"/>
      <c r="F85" s="145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</row>
    <row r="86" spans="1:43" ht="28.5" x14ac:dyDescent="0.25">
      <c r="A86" s="163">
        <f>A84+1</f>
        <v>4</v>
      </c>
      <c r="B86" s="95" t="s">
        <v>151</v>
      </c>
      <c r="C86" s="96" t="s">
        <v>12</v>
      </c>
      <c r="D86" s="150">
        <v>1</v>
      </c>
      <c r="E86" s="229"/>
      <c r="F86" s="145">
        <f>E86*D86</f>
        <v>0</v>
      </c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</row>
    <row r="87" spans="1:43" x14ac:dyDescent="0.25">
      <c r="A87" s="150"/>
      <c r="B87" s="95"/>
      <c r="C87" s="96"/>
      <c r="D87" s="150"/>
      <c r="E87" s="229"/>
      <c r="F87" s="145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</row>
    <row r="88" spans="1:43" ht="42.75" x14ac:dyDescent="0.25">
      <c r="A88" s="163">
        <f>A86+1</f>
        <v>5</v>
      </c>
      <c r="B88" s="95" t="s">
        <v>350</v>
      </c>
      <c r="C88" s="96" t="s">
        <v>12</v>
      </c>
      <c r="D88" s="150">
        <v>1</v>
      </c>
      <c r="E88" s="229"/>
      <c r="F88" s="145">
        <f>E88*D88</f>
        <v>0</v>
      </c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</row>
    <row r="89" spans="1:43" x14ac:dyDescent="0.25">
      <c r="A89" s="150"/>
      <c r="B89" s="95"/>
      <c r="C89" s="96"/>
      <c r="D89" s="150"/>
      <c r="E89" s="229"/>
      <c r="F89" s="145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</row>
    <row r="90" spans="1:43" ht="28.5" x14ac:dyDescent="0.25">
      <c r="A90" s="163">
        <f>A88+1</f>
        <v>6</v>
      </c>
      <c r="B90" s="95" t="s">
        <v>351</v>
      </c>
      <c r="C90" s="96" t="s">
        <v>15</v>
      </c>
      <c r="D90" s="150">
        <v>49</v>
      </c>
      <c r="E90" s="229"/>
      <c r="F90" s="145">
        <f>E90*D90</f>
        <v>0</v>
      </c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</row>
    <row r="91" spans="1:43" x14ac:dyDescent="0.25">
      <c r="A91" s="150"/>
      <c r="B91" s="95"/>
      <c r="C91" s="96"/>
      <c r="D91" s="150"/>
      <c r="E91" s="229"/>
      <c r="F91" s="145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</row>
    <row r="92" spans="1:43" s="100" customFormat="1" ht="28.5" x14ac:dyDescent="0.25">
      <c r="A92" s="163">
        <f>A90+1</f>
        <v>7</v>
      </c>
      <c r="B92" s="95" t="s">
        <v>152</v>
      </c>
      <c r="C92" s="96" t="s">
        <v>12</v>
      </c>
      <c r="D92" s="150">
        <v>19</v>
      </c>
      <c r="E92" s="229"/>
      <c r="F92" s="145">
        <f>E92*D92</f>
        <v>0</v>
      </c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</row>
    <row r="93" spans="1:43" s="100" customFormat="1" x14ac:dyDescent="0.25">
      <c r="A93" s="150"/>
      <c r="B93" s="95"/>
      <c r="C93" s="96"/>
      <c r="D93" s="150"/>
      <c r="E93" s="229"/>
      <c r="F93" s="145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</row>
    <row r="94" spans="1:43" s="86" customFormat="1" ht="28.5" x14ac:dyDescent="0.25">
      <c r="A94" s="163">
        <f>A92+1</f>
        <v>8</v>
      </c>
      <c r="B94" s="95" t="s">
        <v>153</v>
      </c>
      <c r="C94" s="96" t="s">
        <v>12</v>
      </c>
      <c r="D94" s="150">
        <v>2</v>
      </c>
      <c r="E94" s="229"/>
      <c r="F94" s="145">
        <f>E94*D94</f>
        <v>0</v>
      </c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</row>
    <row r="95" spans="1:43" x14ac:dyDescent="0.25">
      <c r="A95" s="150"/>
      <c r="B95" s="95"/>
      <c r="C95" s="96"/>
      <c r="D95" s="150"/>
      <c r="E95" s="229"/>
      <c r="F95" s="145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</row>
    <row r="96" spans="1:43" ht="28.5" x14ac:dyDescent="0.25">
      <c r="A96" s="163">
        <f>A94+1</f>
        <v>9</v>
      </c>
      <c r="B96" s="95" t="s">
        <v>352</v>
      </c>
      <c r="C96" s="96" t="s">
        <v>15</v>
      </c>
      <c r="D96" s="150">
        <v>13</v>
      </c>
      <c r="E96" s="229"/>
      <c r="F96" s="145">
        <f>E96*D96</f>
        <v>0</v>
      </c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</row>
    <row r="97" spans="1:43" s="102" customFormat="1" ht="17.25" x14ac:dyDescent="0.25">
      <c r="A97" s="150"/>
      <c r="B97" s="95"/>
      <c r="C97" s="96"/>
      <c r="D97" s="150"/>
      <c r="E97" s="229"/>
      <c r="F97" s="145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</row>
    <row r="98" spans="1:43" s="45" customFormat="1" x14ac:dyDescent="0.25">
      <c r="A98" s="163">
        <f>A96+1</f>
        <v>10</v>
      </c>
      <c r="B98" s="95" t="s">
        <v>353</v>
      </c>
      <c r="C98" s="96" t="s">
        <v>12</v>
      </c>
      <c r="D98" s="150">
        <v>2</v>
      </c>
      <c r="E98" s="229"/>
      <c r="F98" s="145">
        <f>E98*D98</f>
        <v>0</v>
      </c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</row>
    <row r="99" spans="1:43" s="86" customFormat="1" x14ac:dyDescent="0.25">
      <c r="A99" s="150"/>
      <c r="B99" s="95"/>
      <c r="C99" s="96"/>
      <c r="D99" s="150"/>
      <c r="E99" s="229"/>
      <c r="F99" s="145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</row>
    <row r="100" spans="1:43" ht="28.5" x14ac:dyDescent="0.25">
      <c r="A100" s="163">
        <f>A98+1</f>
        <v>11</v>
      </c>
      <c r="B100" s="95" t="s">
        <v>354</v>
      </c>
      <c r="C100" s="96" t="s">
        <v>15</v>
      </c>
      <c r="D100" s="150">
        <v>49</v>
      </c>
      <c r="E100" s="229"/>
      <c r="F100" s="145">
        <f>E100*D100</f>
        <v>0</v>
      </c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</row>
    <row r="101" spans="1:43" x14ac:dyDescent="0.25">
      <c r="A101" s="150"/>
      <c r="B101" s="95"/>
      <c r="C101" s="96"/>
      <c r="D101" s="150"/>
      <c r="E101" s="229"/>
      <c r="F101" s="145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</row>
    <row r="102" spans="1:43" x14ac:dyDescent="0.25">
      <c r="A102" s="163">
        <f>A100+1</f>
        <v>12</v>
      </c>
      <c r="B102" s="95" t="s">
        <v>355</v>
      </c>
      <c r="C102" s="96" t="s">
        <v>12</v>
      </c>
      <c r="D102" s="150">
        <v>1</v>
      </c>
      <c r="E102" s="229"/>
      <c r="F102" s="145">
        <f>E102*D102</f>
        <v>0</v>
      </c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</row>
    <row r="103" spans="1:43" s="100" customFormat="1" x14ac:dyDescent="0.25">
      <c r="A103" s="150"/>
      <c r="B103" s="95"/>
      <c r="C103" s="96"/>
      <c r="D103" s="150"/>
      <c r="E103" s="229"/>
      <c r="F103" s="145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</row>
    <row r="104" spans="1:43" s="100" customFormat="1" x14ac:dyDescent="0.25">
      <c r="A104" s="163">
        <f>A102+1</f>
        <v>13</v>
      </c>
      <c r="B104" s="95" t="s">
        <v>154</v>
      </c>
      <c r="C104" s="96" t="s">
        <v>12</v>
      </c>
      <c r="D104" s="150">
        <v>3</v>
      </c>
      <c r="E104" s="229"/>
      <c r="F104" s="145">
        <f>E104*D104</f>
        <v>0</v>
      </c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</row>
    <row r="105" spans="1:43" x14ac:dyDescent="0.25">
      <c r="A105" s="150"/>
      <c r="B105" s="95"/>
      <c r="C105" s="96"/>
      <c r="D105" s="150"/>
      <c r="E105" s="229"/>
      <c r="F105" s="145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</row>
    <row r="106" spans="1:43" x14ac:dyDescent="0.25">
      <c r="A106" s="163">
        <f>A104+1</f>
        <v>14</v>
      </c>
      <c r="B106" s="95" t="s">
        <v>155</v>
      </c>
      <c r="C106" s="96" t="s">
        <v>12</v>
      </c>
      <c r="D106" s="150">
        <v>7</v>
      </c>
      <c r="E106" s="229"/>
      <c r="F106" s="145">
        <f>E106*D106</f>
        <v>0</v>
      </c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</row>
    <row r="107" spans="1:43" x14ac:dyDescent="0.25">
      <c r="A107" s="150"/>
      <c r="B107" s="95"/>
      <c r="C107" s="96"/>
      <c r="D107" s="150"/>
      <c r="E107" s="229"/>
      <c r="F107" s="145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</row>
    <row r="108" spans="1:43" x14ac:dyDescent="0.25">
      <c r="A108" s="163">
        <f>A106+1</f>
        <v>15</v>
      </c>
      <c r="B108" s="95" t="s">
        <v>156</v>
      </c>
      <c r="C108" s="96" t="s">
        <v>12</v>
      </c>
      <c r="D108" s="150">
        <v>1</v>
      </c>
      <c r="E108" s="229"/>
      <c r="F108" s="145">
        <f>E108*D108</f>
        <v>0</v>
      </c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</row>
    <row r="109" spans="1:43" s="100" customFormat="1" x14ac:dyDescent="0.25">
      <c r="A109" s="150"/>
      <c r="B109" s="95"/>
      <c r="C109" s="96"/>
      <c r="D109" s="150"/>
      <c r="E109" s="229"/>
      <c r="F109" s="145"/>
      <c r="G109" s="50"/>
      <c r="H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</row>
    <row r="110" spans="1:43" x14ac:dyDescent="0.25">
      <c r="A110" s="163">
        <f>A108+1</f>
        <v>16</v>
      </c>
      <c r="B110" s="95" t="s">
        <v>356</v>
      </c>
      <c r="C110" s="96" t="s">
        <v>12</v>
      </c>
      <c r="D110" s="150">
        <v>1</v>
      </c>
      <c r="E110" s="229"/>
      <c r="F110" s="145">
        <f>E110*D110</f>
        <v>0</v>
      </c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</row>
    <row r="111" spans="1:43" x14ac:dyDescent="0.25">
      <c r="A111" s="150"/>
      <c r="B111" s="95"/>
      <c r="C111" s="96"/>
      <c r="D111" s="150"/>
      <c r="E111" s="229"/>
      <c r="F111" s="145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</row>
    <row r="112" spans="1:43" x14ac:dyDescent="0.25">
      <c r="A112" s="163">
        <f>A110+1</f>
        <v>17</v>
      </c>
      <c r="B112" s="95" t="s">
        <v>157</v>
      </c>
      <c r="C112" s="96" t="s">
        <v>12</v>
      </c>
      <c r="D112" s="150">
        <v>2</v>
      </c>
      <c r="E112" s="229"/>
      <c r="F112" s="145">
        <f>E112*D112</f>
        <v>0</v>
      </c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</row>
    <row r="113" spans="1:43" x14ac:dyDescent="0.25">
      <c r="A113" s="150"/>
      <c r="B113" s="95"/>
      <c r="C113" s="96"/>
      <c r="D113" s="150"/>
      <c r="E113" s="229"/>
      <c r="F113" s="145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</row>
    <row r="114" spans="1:43" ht="28.5" x14ac:dyDescent="0.25">
      <c r="A114" s="163">
        <f>A112+1</f>
        <v>18</v>
      </c>
      <c r="B114" s="95" t="s">
        <v>158</v>
      </c>
      <c r="C114" s="96" t="s">
        <v>12</v>
      </c>
      <c r="D114" s="150">
        <v>2</v>
      </c>
      <c r="E114" s="229"/>
      <c r="F114" s="145">
        <f>E114*D114</f>
        <v>0</v>
      </c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</row>
    <row r="115" spans="1:43" s="100" customFormat="1" x14ac:dyDescent="0.25">
      <c r="A115" s="150"/>
      <c r="B115" s="95"/>
      <c r="C115" s="96"/>
      <c r="D115" s="150"/>
      <c r="E115" s="229"/>
      <c r="F115" s="145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</row>
    <row r="116" spans="1:43" ht="28.5" x14ac:dyDescent="0.25">
      <c r="A116" s="163">
        <f>A114+1</f>
        <v>19</v>
      </c>
      <c r="B116" s="95" t="s">
        <v>357</v>
      </c>
      <c r="C116" s="96" t="s">
        <v>12</v>
      </c>
      <c r="D116" s="150">
        <v>2</v>
      </c>
      <c r="E116" s="229"/>
      <c r="F116" s="145">
        <f>E116*D116</f>
        <v>0</v>
      </c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</row>
    <row r="117" spans="1:43" s="100" customFormat="1" x14ac:dyDescent="0.25">
      <c r="A117" s="150"/>
      <c r="B117" s="95"/>
      <c r="C117" s="96"/>
      <c r="D117" s="150"/>
      <c r="E117" s="229"/>
      <c r="F117" s="145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</row>
    <row r="118" spans="1:43" s="100" customFormat="1" x14ac:dyDescent="0.25">
      <c r="A118" s="163">
        <f>A116+1</f>
        <v>20</v>
      </c>
      <c r="B118" s="95" t="s">
        <v>159</v>
      </c>
      <c r="C118" s="96" t="s">
        <v>12</v>
      </c>
      <c r="D118" s="150">
        <v>1</v>
      </c>
      <c r="E118" s="229"/>
      <c r="F118" s="145">
        <f>E118*D118</f>
        <v>0</v>
      </c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</row>
    <row r="119" spans="1:43" s="100" customFormat="1" x14ac:dyDescent="0.25">
      <c r="A119" s="150"/>
      <c r="B119" s="95"/>
      <c r="C119" s="96"/>
      <c r="D119" s="150"/>
      <c r="E119" s="229"/>
      <c r="F119" s="145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</row>
    <row r="120" spans="1:43" s="100" customFormat="1" ht="28.5" x14ac:dyDescent="0.25">
      <c r="A120" s="163">
        <f>A118+1</f>
        <v>21</v>
      </c>
      <c r="B120" s="95" t="s">
        <v>160</v>
      </c>
      <c r="C120" s="96" t="s">
        <v>12</v>
      </c>
      <c r="D120" s="150">
        <v>1</v>
      </c>
      <c r="E120" s="229"/>
      <c r="F120" s="145">
        <f>E120*D120</f>
        <v>0</v>
      </c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</row>
    <row r="121" spans="1:43" s="100" customFormat="1" x14ac:dyDescent="0.25">
      <c r="A121" s="150"/>
      <c r="B121" s="95"/>
      <c r="C121" s="96"/>
      <c r="D121" s="150"/>
      <c r="E121" s="229"/>
      <c r="F121" s="145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</row>
    <row r="122" spans="1:43" s="100" customFormat="1" ht="28.5" x14ac:dyDescent="0.25">
      <c r="A122" s="163">
        <f>A120+1</f>
        <v>22</v>
      </c>
      <c r="B122" s="95" t="s">
        <v>161</v>
      </c>
      <c r="C122" s="96" t="s">
        <v>12</v>
      </c>
      <c r="D122" s="150">
        <v>6</v>
      </c>
      <c r="E122" s="229"/>
      <c r="F122" s="145">
        <f>E122*D122</f>
        <v>0</v>
      </c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</row>
    <row r="123" spans="1:43" s="100" customFormat="1" x14ac:dyDescent="0.25">
      <c r="A123" s="150"/>
      <c r="B123" s="95"/>
      <c r="C123" s="96"/>
      <c r="D123" s="150"/>
      <c r="E123" s="229"/>
      <c r="F123" s="145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</row>
    <row r="124" spans="1:43" x14ac:dyDescent="0.25">
      <c r="A124" s="163">
        <f>A122+1</f>
        <v>23</v>
      </c>
      <c r="B124" s="95" t="s">
        <v>162</v>
      </c>
      <c r="C124" s="96" t="s">
        <v>12</v>
      </c>
      <c r="D124" s="150">
        <v>1</v>
      </c>
      <c r="E124" s="229"/>
      <c r="F124" s="145">
        <f>E124*D124</f>
        <v>0</v>
      </c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</row>
    <row r="125" spans="1:43" x14ac:dyDescent="0.25">
      <c r="A125" s="150"/>
      <c r="B125" s="95"/>
      <c r="C125" s="96"/>
      <c r="D125" s="150"/>
      <c r="E125" s="229"/>
      <c r="F125" s="145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</row>
    <row r="126" spans="1:43" ht="42.75" x14ac:dyDescent="0.25">
      <c r="A126" s="163">
        <f>A124+1</f>
        <v>24</v>
      </c>
      <c r="B126" s="95" t="s">
        <v>163</v>
      </c>
      <c r="C126" s="96" t="s">
        <v>12</v>
      </c>
      <c r="D126" s="150">
        <v>1</v>
      </c>
      <c r="E126" s="229"/>
      <c r="F126" s="145">
        <f>E126*D126</f>
        <v>0</v>
      </c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</row>
    <row r="127" spans="1:43" x14ac:dyDescent="0.25">
      <c r="A127" s="150"/>
      <c r="B127" s="95"/>
      <c r="C127" s="96"/>
      <c r="D127" s="150"/>
      <c r="E127" s="229"/>
      <c r="F127" s="145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</row>
    <row r="128" spans="1:43" x14ac:dyDescent="0.25">
      <c r="A128" s="163">
        <f>A126+1</f>
        <v>25</v>
      </c>
      <c r="B128" s="95" t="s">
        <v>164</v>
      </c>
      <c r="C128" s="96" t="s">
        <v>12</v>
      </c>
      <c r="D128" s="150">
        <v>1</v>
      </c>
      <c r="E128" s="229"/>
      <c r="F128" s="145">
        <f>E128*D128</f>
        <v>0</v>
      </c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</row>
    <row r="129" spans="1:43" s="103" customFormat="1" x14ac:dyDescent="0.25">
      <c r="A129" s="150"/>
      <c r="B129" s="95"/>
      <c r="C129" s="96"/>
      <c r="D129" s="150"/>
      <c r="E129" s="229"/>
      <c r="F129" s="145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</row>
    <row r="130" spans="1:43" s="103" customFormat="1" ht="28.5" x14ac:dyDescent="0.25">
      <c r="A130" s="163">
        <f>A128+1</f>
        <v>26</v>
      </c>
      <c r="B130" s="95" t="s">
        <v>165</v>
      </c>
      <c r="C130" s="96" t="s">
        <v>15</v>
      </c>
      <c r="D130" s="150">
        <v>49</v>
      </c>
      <c r="E130" s="229"/>
      <c r="F130" s="145">
        <f>E130*D130</f>
        <v>0</v>
      </c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</row>
    <row r="131" spans="1:43" s="103" customFormat="1" x14ac:dyDescent="0.25">
      <c r="A131" s="150"/>
      <c r="B131" s="95"/>
      <c r="C131" s="96"/>
      <c r="D131" s="150"/>
      <c r="E131" s="229"/>
      <c r="F131" s="145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</row>
    <row r="132" spans="1:43" s="103" customFormat="1" ht="42.75" x14ac:dyDescent="0.25">
      <c r="A132" s="163">
        <f>A130+1</f>
        <v>27</v>
      </c>
      <c r="B132" s="95" t="s">
        <v>166</v>
      </c>
      <c r="C132" s="161">
        <v>0.1</v>
      </c>
      <c r="D132" s="150"/>
      <c r="E132" s="229"/>
      <c r="F132" s="145">
        <f>SUM(F80:F131)*C132</f>
        <v>0</v>
      </c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</row>
    <row r="133" spans="1:43" s="100" customFormat="1" ht="15" thickBot="1" x14ac:dyDescent="0.3">
      <c r="A133" s="94"/>
      <c r="B133" s="95"/>
      <c r="C133" s="96"/>
      <c r="D133" s="150"/>
      <c r="E133" s="229"/>
      <c r="F133" s="145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</row>
    <row r="134" spans="1:43" s="100" customFormat="1" ht="18" thickBot="1" x14ac:dyDescent="0.3">
      <c r="A134" s="155"/>
      <c r="B134" s="156" t="s">
        <v>90</v>
      </c>
      <c r="C134" s="139"/>
      <c r="D134" s="140"/>
      <c r="E134" s="226"/>
      <c r="F134" s="142">
        <f>SUM(F81:F133)</f>
        <v>0</v>
      </c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</row>
    <row r="135" spans="1:43" ht="15" thickBot="1" x14ac:dyDescent="0.3">
      <c r="A135" s="94"/>
      <c r="B135" s="95"/>
      <c r="C135" s="96"/>
      <c r="D135" s="150"/>
      <c r="E135" s="229"/>
      <c r="F135" s="145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</row>
    <row r="136" spans="1:43" ht="18" thickBot="1" x14ac:dyDescent="0.3">
      <c r="A136" s="155" t="s">
        <v>42</v>
      </c>
      <c r="B136" s="156" t="s">
        <v>167</v>
      </c>
      <c r="C136" s="139"/>
      <c r="D136" s="140"/>
      <c r="E136" s="226"/>
      <c r="F136" s="142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</row>
    <row r="137" spans="1:43" ht="15" thickBot="1" x14ac:dyDescent="0.3">
      <c r="A137" s="94"/>
      <c r="B137" s="95"/>
      <c r="C137" s="96"/>
      <c r="D137" s="150"/>
      <c r="E137" s="229"/>
      <c r="F137" s="145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</row>
    <row r="138" spans="1:43" ht="15" thickBot="1" x14ac:dyDescent="0.3">
      <c r="A138" s="126"/>
      <c r="B138" s="125" t="s">
        <v>168</v>
      </c>
      <c r="C138" s="124"/>
      <c r="D138" s="123"/>
      <c r="E138" s="223"/>
      <c r="F138" s="121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</row>
    <row r="139" spans="1:43" x14ac:dyDescent="0.25">
      <c r="A139" s="94"/>
      <c r="B139" s="95"/>
      <c r="C139" s="96"/>
      <c r="D139" s="150"/>
      <c r="E139" s="229"/>
      <c r="F139" s="145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</row>
    <row r="140" spans="1:43" x14ac:dyDescent="0.25">
      <c r="A140" s="163">
        <v>1</v>
      </c>
      <c r="B140" s="95" t="s">
        <v>358</v>
      </c>
      <c r="C140" s="96" t="s">
        <v>15</v>
      </c>
      <c r="D140" s="150">
        <v>30</v>
      </c>
      <c r="E140" s="229"/>
      <c r="F140" s="145">
        <f>E140*D140</f>
        <v>0</v>
      </c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</row>
    <row r="141" spans="1:43" x14ac:dyDescent="0.25">
      <c r="A141" s="163"/>
      <c r="B141" s="95"/>
      <c r="C141" s="96"/>
      <c r="D141" s="150"/>
      <c r="E141" s="229"/>
      <c r="F141" s="145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</row>
    <row r="142" spans="1:43" x14ac:dyDescent="0.25">
      <c r="A142" s="163">
        <f>A140+1</f>
        <v>2</v>
      </c>
      <c r="B142" s="95" t="s">
        <v>359</v>
      </c>
      <c r="C142" s="96" t="s">
        <v>15</v>
      </c>
      <c r="D142" s="150">
        <v>30</v>
      </c>
      <c r="E142" s="229"/>
      <c r="F142" s="145">
        <f>E142*D142</f>
        <v>0</v>
      </c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</row>
    <row r="143" spans="1:43" x14ac:dyDescent="0.25">
      <c r="A143" s="163"/>
      <c r="B143" s="95"/>
      <c r="C143" s="96"/>
      <c r="D143" s="150"/>
      <c r="E143" s="229"/>
      <c r="F143" s="145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</row>
    <row r="144" spans="1:43" x14ac:dyDescent="0.25">
      <c r="A144" s="163">
        <f>A142+1</f>
        <v>3</v>
      </c>
      <c r="B144" s="95" t="s">
        <v>360</v>
      </c>
      <c r="C144" s="96" t="s">
        <v>15</v>
      </c>
      <c r="D144" s="150">
        <v>13</v>
      </c>
      <c r="E144" s="229"/>
      <c r="F144" s="145">
        <f>E144*D144</f>
        <v>0</v>
      </c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</row>
    <row r="145" spans="1:43" ht="15" thickBot="1" x14ac:dyDescent="0.3">
      <c r="A145" s="163"/>
      <c r="B145" s="95"/>
      <c r="C145" s="96"/>
      <c r="D145" s="150"/>
      <c r="E145" s="229"/>
      <c r="F145" s="145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</row>
    <row r="146" spans="1:43" ht="15" thickBot="1" x14ac:dyDescent="0.3">
      <c r="A146" s="126"/>
      <c r="B146" s="125" t="s">
        <v>169</v>
      </c>
      <c r="C146" s="124"/>
      <c r="D146" s="123"/>
      <c r="E146" s="223"/>
      <c r="F146" s="121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</row>
    <row r="147" spans="1:43" x14ac:dyDescent="0.25">
      <c r="A147" s="163"/>
      <c r="B147" s="95"/>
      <c r="C147" s="96"/>
      <c r="D147" s="150"/>
      <c r="E147" s="229"/>
      <c r="F147" s="145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</row>
    <row r="148" spans="1:43" x14ac:dyDescent="0.25">
      <c r="A148" s="163">
        <v>1</v>
      </c>
      <c r="B148" s="95" t="s">
        <v>361</v>
      </c>
      <c r="C148" s="96" t="s">
        <v>12</v>
      </c>
      <c r="D148" s="150">
        <v>1</v>
      </c>
      <c r="E148" s="229"/>
      <c r="F148" s="145">
        <f>E148*D148</f>
        <v>0</v>
      </c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</row>
    <row r="149" spans="1:43" ht="15" thickBot="1" x14ac:dyDescent="0.3">
      <c r="A149" s="163"/>
      <c r="B149" s="95"/>
      <c r="C149" s="96"/>
      <c r="D149" s="150"/>
      <c r="E149" s="229"/>
      <c r="F149" s="145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</row>
    <row r="150" spans="1:43" ht="15" thickBot="1" x14ac:dyDescent="0.3">
      <c r="A150" s="126"/>
      <c r="B150" s="125" t="s">
        <v>170</v>
      </c>
      <c r="C150" s="124"/>
      <c r="D150" s="123"/>
      <c r="E150" s="223"/>
      <c r="F150" s="121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</row>
    <row r="151" spans="1:43" x14ac:dyDescent="0.25">
      <c r="A151" s="163"/>
      <c r="B151" s="95"/>
      <c r="C151" s="96"/>
      <c r="D151" s="150"/>
      <c r="E151" s="229"/>
      <c r="F151" s="145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</row>
    <row r="152" spans="1:43" x14ac:dyDescent="0.25">
      <c r="A152" s="163">
        <v>1</v>
      </c>
      <c r="B152" s="95" t="s">
        <v>362</v>
      </c>
      <c r="C152" s="96" t="s">
        <v>12</v>
      </c>
      <c r="D152" s="150">
        <v>2</v>
      </c>
      <c r="E152" s="229"/>
      <c r="F152" s="145">
        <f>E152*D152</f>
        <v>0</v>
      </c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</row>
    <row r="153" spans="1:43" x14ac:dyDescent="0.25">
      <c r="A153" s="163"/>
      <c r="B153" s="95"/>
      <c r="C153" s="96"/>
      <c r="D153" s="150"/>
      <c r="E153" s="229"/>
      <c r="F153" s="145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</row>
    <row r="154" spans="1:43" x14ac:dyDescent="0.25">
      <c r="A154" s="163">
        <v>2</v>
      </c>
      <c r="B154" s="95" t="s">
        <v>363</v>
      </c>
      <c r="C154" s="96" t="s">
        <v>12</v>
      </c>
      <c r="D154" s="150">
        <v>1</v>
      </c>
      <c r="E154" s="229"/>
      <c r="F154" s="145">
        <f>E154*D154</f>
        <v>0</v>
      </c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</row>
    <row r="155" spans="1:43" x14ac:dyDescent="0.25">
      <c r="A155" s="163"/>
      <c r="B155" s="95"/>
      <c r="C155" s="96"/>
      <c r="D155" s="150"/>
      <c r="E155" s="229"/>
      <c r="F155" s="145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</row>
    <row r="156" spans="1:43" x14ac:dyDescent="0.25">
      <c r="A156" s="163">
        <v>3</v>
      </c>
      <c r="B156" s="95" t="s">
        <v>364</v>
      </c>
      <c r="C156" s="96" t="s">
        <v>12</v>
      </c>
      <c r="D156" s="150">
        <v>1</v>
      </c>
      <c r="E156" s="229"/>
      <c r="F156" s="145">
        <f>E156*D156</f>
        <v>0</v>
      </c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</row>
    <row r="157" spans="1:43" x14ac:dyDescent="0.25">
      <c r="A157" s="163"/>
      <c r="B157" s="95"/>
      <c r="C157" s="96"/>
      <c r="D157" s="150"/>
      <c r="E157" s="229"/>
      <c r="F157" s="145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</row>
    <row r="158" spans="1:43" x14ac:dyDescent="0.25">
      <c r="A158" s="163">
        <v>4</v>
      </c>
      <c r="B158" s="95" t="s">
        <v>365</v>
      </c>
      <c r="C158" s="96" t="s">
        <v>12</v>
      </c>
      <c r="D158" s="150">
        <v>1</v>
      </c>
      <c r="E158" s="229"/>
      <c r="F158" s="145">
        <f>E158*D158</f>
        <v>0</v>
      </c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</row>
    <row r="159" spans="1:43" x14ac:dyDescent="0.25">
      <c r="A159" s="163"/>
      <c r="B159" s="95"/>
      <c r="C159" s="96"/>
      <c r="D159" s="150"/>
      <c r="E159" s="229"/>
      <c r="F159" s="145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</row>
    <row r="160" spans="1:43" x14ac:dyDescent="0.25">
      <c r="A160" s="163">
        <v>5</v>
      </c>
      <c r="B160" s="95" t="s">
        <v>171</v>
      </c>
      <c r="C160" s="96" t="s">
        <v>12</v>
      </c>
      <c r="D160" s="150">
        <v>1</v>
      </c>
      <c r="E160" s="229"/>
      <c r="F160" s="145">
        <f>E160*D160</f>
        <v>0</v>
      </c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</row>
    <row r="161" spans="1:43" x14ac:dyDescent="0.25">
      <c r="A161" s="163"/>
      <c r="B161" s="95"/>
      <c r="C161" s="96"/>
      <c r="D161" s="150"/>
      <c r="E161" s="229"/>
      <c r="F161" s="145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</row>
    <row r="162" spans="1:43" x14ac:dyDescent="0.25">
      <c r="A162" s="163">
        <v>6</v>
      </c>
      <c r="B162" s="95" t="s">
        <v>366</v>
      </c>
      <c r="C162" s="96" t="s">
        <v>12</v>
      </c>
      <c r="D162" s="150">
        <v>1</v>
      </c>
      <c r="E162" s="229"/>
      <c r="F162" s="145">
        <f>E162*D162</f>
        <v>0</v>
      </c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</row>
    <row r="163" spans="1:43" x14ac:dyDescent="0.25">
      <c r="A163" s="163"/>
      <c r="B163" s="95"/>
      <c r="C163" s="96"/>
      <c r="D163" s="150"/>
      <c r="E163" s="229"/>
      <c r="F163" s="145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</row>
    <row r="164" spans="1:43" x14ac:dyDescent="0.25">
      <c r="A164" s="163">
        <v>7</v>
      </c>
      <c r="B164" s="95" t="s">
        <v>172</v>
      </c>
      <c r="C164" s="96" t="s">
        <v>12</v>
      </c>
      <c r="D164" s="150">
        <v>1</v>
      </c>
      <c r="E164" s="229"/>
      <c r="F164" s="145">
        <f>E164*D164</f>
        <v>0</v>
      </c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</row>
    <row r="165" spans="1:43" x14ac:dyDescent="0.25">
      <c r="A165" s="163"/>
      <c r="B165" s="95"/>
      <c r="C165" s="96"/>
      <c r="D165" s="150"/>
      <c r="E165" s="229"/>
      <c r="F165" s="145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</row>
    <row r="166" spans="1:43" x14ac:dyDescent="0.25">
      <c r="A166" s="163">
        <v>8</v>
      </c>
      <c r="B166" s="95" t="s">
        <v>173</v>
      </c>
      <c r="C166" s="96" t="s">
        <v>12</v>
      </c>
      <c r="D166" s="150">
        <v>1</v>
      </c>
      <c r="E166" s="229"/>
      <c r="F166" s="145">
        <f>E166*D166</f>
        <v>0</v>
      </c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</row>
    <row r="167" spans="1:43" x14ac:dyDescent="0.25">
      <c r="A167" s="163"/>
      <c r="B167" s="95"/>
      <c r="C167" s="96"/>
      <c r="D167" s="150"/>
      <c r="E167" s="229"/>
      <c r="F167" s="145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</row>
    <row r="168" spans="1:43" x14ac:dyDescent="0.25">
      <c r="A168" s="163">
        <v>9</v>
      </c>
      <c r="B168" s="95" t="s">
        <v>174</v>
      </c>
      <c r="C168" s="96" t="s">
        <v>12</v>
      </c>
      <c r="D168" s="150">
        <v>2</v>
      </c>
      <c r="E168" s="229"/>
      <c r="F168" s="145">
        <f>E168*D168</f>
        <v>0</v>
      </c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</row>
    <row r="169" spans="1:43" x14ac:dyDescent="0.25">
      <c r="A169" s="163"/>
      <c r="B169" s="95"/>
      <c r="C169" s="96"/>
      <c r="D169" s="150"/>
      <c r="E169" s="229"/>
      <c r="F169" s="145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</row>
    <row r="170" spans="1:43" x14ac:dyDescent="0.25">
      <c r="A170" s="163">
        <v>10</v>
      </c>
      <c r="B170" s="95" t="s">
        <v>175</v>
      </c>
      <c r="C170" s="96"/>
      <c r="D170" s="150"/>
      <c r="E170" s="229"/>
      <c r="F170" s="145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</row>
    <row r="171" spans="1:43" x14ac:dyDescent="0.25">
      <c r="A171" s="163"/>
      <c r="B171" s="95"/>
      <c r="C171" s="96"/>
      <c r="D171" s="150"/>
      <c r="E171" s="229"/>
      <c r="F171" s="145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</row>
    <row r="172" spans="1:43" x14ac:dyDescent="0.25">
      <c r="A172" s="163">
        <v>11</v>
      </c>
      <c r="B172" s="95" t="s">
        <v>367</v>
      </c>
      <c r="C172" s="96" t="s">
        <v>12</v>
      </c>
      <c r="D172" s="150">
        <v>1</v>
      </c>
      <c r="E172" s="229"/>
      <c r="F172" s="145">
        <f>E172*D172</f>
        <v>0</v>
      </c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</row>
    <row r="173" spans="1:43" x14ac:dyDescent="0.25">
      <c r="A173" s="163"/>
      <c r="B173" s="95"/>
      <c r="C173" s="96"/>
      <c r="D173" s="150"/>
      <c r="E173" s="229"/>
      <c r="F173" s="145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</row>
    <row r="174" spans="1:43" x14ac:dyDescent="0.25">
      <c r="A174" s="163">
        <v>12</v>
      </c>
      <c r="B174" s="95" t="s">
        <v>176</v>
      </c>
      <c r="C174" s="96"/>
      <c r="D174" s="150"/>
      <c r="E174" s="229"/>
      <c r="F174" s="145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</row>
    <row r="175" spans="1:43" x14ac:dyDescent="0.25">
      <c r="A175" s="163"/>
      <c r="B175" s="95"/>
      <c r="C175" s="96"/>
      <c r="D175" s="150"/>
      <c r="E175" s="229"/>
      <c r="F175" s="145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</row>
    <row r="176" spans="1:43" x14ac:dyDescent="0.25">
      <c r="A176" s="163">
        <v>13</v>
      </c>
      <c r="B176" s="95" t="s">
        <v>177</v>
      </c>
      <c r="C176" s="96" t="s">
        <v>12</v>
      </c>
      <c r="D176" s="150">
        <v>2</v>
      </c>
      <c r="E176" s="229"/>
      <c r="F176" s="145">
        <f>E176*D176</f>
        <v>0</v>
      </c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</row>
    <row r="177" spans="1:43" x14ac:dyDescent="0.25">
      <c r="A177" s="163"/>
      <c r="B177" s="95"/>
      <c r="C177" s="96"/>
      <c r="D177" s="150"/>
      <c r="E177" s="229"/>
      <c r="F177" s="145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</row>
    <row r="178" spans="1:43" x14ac:dyDescent="0.25">
      <c r="A178" s="163">
        <v>14</v>
      </c>
      <c r="B178" s="95" t="s">
        <v>178</v>
      </c>
      <c r="C178" s="96"/>
      <c r="D178" s="150"/>
      <c r="E178" s="229"/>
      <c r="F178" s="145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</row>
    <row r="179" spans="1:43" x14ac:dyDescent="0.25">
      <c r="A179" s="163"/>
      <c r="B179" s="95"/>
      <c r="C179" s="96"/>
      <c r="D179" s="150"/>
      <c r="E179" s="229"/>
      <c r="F179" s="145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</row>
    <row r="180" spans="1:43" ht="28.5" x14ac:dyDescent="0.25">
      <c r="A180" s="163">
        <v>15</v>
      </c>
      <c r="B180" s="95" t="s">
        <v>179</v>
      </c>
      <c r="C180" s="96" t="s">
        <v>12</v>
      </c>
      <c r="D180" s="150">
        <v>2</v>
      </c>
      <c r="E180" s="229"/>
      <c r="F180" s="145">
        <f>E180*D180</f>
        <v>0</v>
      </c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</row>
    <row r="181" spans="1:43" x14ac:dyDescent="0.25">
      <c r="A181" s="163"/>
      <c r="B181" s="95"/>
      <c r="C181" s="96"/>
      <c r="D181" s="150"/>
      <c r="E181" s="229"/>
      <c r="F181" s="145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</row>
    <row r="182" spans="1:43" ht="28.5" x14ac:dyDescent="0.25">
      <c r="A182" s="163">
        <v>16</v>
      </c>
      <c r="B182" s="95" t="s">
        <v>368</v>
      </c>
      <c r="C182" s="96" t="s">
        <v>12</v>
      </c>
      <c r="D182" s="150">
        <v>2</v>
      </c>
      <c r="E182" s="229"/>
      <c r="F182" s="145">
        <f>E182*D182</f>
        <v>0</v>
      </c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</row>
    <row r="183" spans="1:43" x14ac:dyDescent="0.25">
      <c r="A183" s="163"/>
      <c r="B183" s="95"/>
      <c r="C183" s="96"/>
      <c r="D183" s="150"/>
      <c r="E183" s="229"/>
      <c r="F183" s="145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</row>
    <row r="184" spans="1:43" x14ac:dyDescent="0.25">
      <c r="A184" s="163">
        <v>17</v>
      </c>
      <c r="B184" s="95" t="s">
        <v>180</v>
      </c>
      <c r="C184" s="96" t="s">
        <v>12</v>
      </c>
      <c r="D184" s="150">
        <v>1</v>
      </c>
      <c r="E184" s="229"/>
      <c r="F184" s="145">
        <f>E184*D184</f>
        <v>0</v>
      </c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</row>
    <row r="185" spans="1:43" x14ac:dyDescent="0.25">
      <c r="A185" s="163"/>
      <c r="B185" s="95"/>
      <c r="C185" s="96"/>
      <c r="D185" s="150"/>
      <c r="E185" s="229"/>
      <c r="F185" s="145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</row>
    <row r="186" spans="1:43" ht="28.5" x14ac:dyDescent="0.25">
      <c r="A186" s="163">
        <v>18</v>
      </c>
      <c r="B186" s="95" t="s">
        <v>181</v>
      </c>
      <c r="C186" s="96" t="s">
        <v>12</v>
      </c>
      <c r="D186" s="150">
        <v>1</v>
      </c>
      <c r="E186" s="229"/>
      <c r="F186" s="145">
        <f>E186*D186</f>
        <v>0</v>
      </c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</row>
    <row r="187" spans="1:43" ht="15" thickBot="1" x14ac:dyDescent="0.3">
      <c r="A187" s="163"/>
      <c r="B187" s="95"/>
      <c r="C187" s="96"/>
      <c r="D187" s="150"/>
      <c r="E187" s="229"/>
      <c r="F187" s="145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</row>
    <row r="188" spans="1:43" ht="15" thickBot="1" x14ac:dyDescent="0.3">
      <c r="A188" s="126"/>
      <c r="B188" s="125" t="s">
        <v>182</v>
      </c>
      <c r="C188" s="124"/>
      <c r="D188" s="123"/>
      <c r="E188" s="223"/>
      <c r="F188" s="121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</row>
    <row r="189" spans="1:43" x14ac:dyDescent="0.25">
      <c r="A189" s="163"/>
      <c r="B189" s="95"/>
      <c r="C189" s="96"/>
      <c r="D189" s="150"/>
      <c r="E189" s="229"/>
      <c r="F189" s="145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</row>
    <row r="190" spans="1:43" x14ac:dyDescent="0.25">
      <c r="A190" s="163"/>
      <c r="B190" s="95" t="s">
        <v>369</v>
      </c>
      <c r="C190" s="96" t="s">
        <v>12</v>
      </c>
      <c r="D190" s="150">
        <v>2</v>
      </c>
      <c r="E190" s="229"/>
      <c r="F190" s="145">
        <f>E190*D190</f>
        <v>0</v>
      </c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</row>
    <row r="191" spans="1:43" ht="15" thickBot="1" x14ac:dyDescent="0.3">
      <c r="A191" s="163"/>
      <c r="B191" s="95"/>
      <c r="C191" s="96"/>
      <c r="D191" s="150"/>
      <c r="E191" s="229"/>
      <c r="F191" s="145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</row>
    <row r="192" spans="1:43" ht="15" thickBot="1" x14ac:dyDescent="0.3">
      <c r="A192" s="126"/>
      <c r="B192" s="125" t="s">
        <v>183</v>
      </c>
      <c r="C192" s="124"/>
      <c r="D192" s="123"/>
      <c r="E192" s="223"/>
      <c r="F192" s="121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</row>
    <row r="193" spans="1:43" x14ac:dyDescent="0.25">
      <c r="A193" s="163"/>
      <c r="B193" s="95" t="s">
        <v>184</v>
      </c>
      <c r="C193" s="96" t="s">
        <v>12</v>
      </c>
      <c r="D193" s="150">
        <v>7</v>
      </c>
      <c r="E193" s="229"/>
      <c r="F193" s="145">
        <f t="shared" ref="F193:F195" si="2">E193*D193</f>
        <v>0</v>
      </c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</row>
    <row r="194" spans="1:43" x14ac:dyDescent="0.25">
      <c r="A194" s="163"/>
      <c r="B194" s="95" t="s">
        <v>185</v>
      </c>
      <c r="C194" s="96" t="s">
        <v>12</v>
      </c>
      <c r="D194" s="150">
        <v>8</v>
      </c>
      <c r="E194" s="229"/>
      <c r="F194" s="145">
        <f t="shared" si="2"/>
        <v>0</v>
      </c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</row>
    <row r="195" spans="1:43" x14ac:dyDescent="0.25">
      <c r="A195" s="163"/>
      <c r="B195" s="95" t="s">
        <v>186</v>
      </c>
      <c r="C195" s="96" t="s">
        <v>12</v>
      </c>
      <c r="D195" s="150">
        <v>2</v>
      </c>
      <c r="E195" s="229"/>
      <c r="F195" s="145">
        <f t="shared" si="2"/>
        <v>0</v>
      </c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</row>
    <row r="196" spans="1:43" ht="15" thickBot="1" x14ac:dyDescent="0.3">
      <c r="A196" s="163"/>
      <c r="B196" s="95"/>
      <c r="C196" s="96"/>
      <c r="D196" s="150"/>
      <c r="E196" s="229"/>
      <c r="F196" s="145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</row>
    <row r="197" spans="1:43" s="100" customFormat="1" ht="15" thickBot="1" x14ac:dyDescent="0.3">
      <c r="A197" s="126"/>
      <c r="B197" s="125" t="s">
        <v>187</v>
      </c>
      <c r="C197" s="124"/>
      <c r="D197" s="123"/>
      <c r="E197" s="223"/>
      <c r="F197" s="121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</row>
    <row r="198" spans="1:43" x14ac:dyDescent="0.25">
      <c r="A198" s="163"/>
      <c r="B198" s="95" t="s">
        <v>188</v>
      </c>
      <c r="C198" s="96" t="s">
        <v>12</v>
      </c>
      <c r="D198" s="150">
        <v>56</v>
      </c>
      <c r="E198" s="229"/>
      <c r="F198" s="145">
        <f t="shared" ref="F198:F200" si="3">E198*D198</f>
        <v>0</v>
      </c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</row>
    <row r="199" spans="1:43" x14ac:dyDescent="0.25">
      <c r="A199" s="163"/>
      <c r="B199" s="95" t="s">
        <v>189</v>
      </c>
      <c r="C199" s="96" t="s">
        <v>12</v>
      </c>
      <c r="D199" s="150">
        <v>64</v>
      </c>
      <c r="E199" s="229"/>
      <c r="F199" s="145">
        <f t="shared" si="3"/>
        <v>0</v>
      </c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</row>
    <row r="200" spans="1:43" x14ac:dyDescent="0.25">
      <c r="A200" s="163"/>
      <c r="B200" s="95" t="s">
        <v>190</v>
      </c>
      <c r="C200" s="96" t="s">
        <v>12</v>
      </c>
      <c r="D200" s="150">
        <v>16</v>
      </c>
      <c r="E200" s="229"/>
      <c r="F200" s="145">
        <f t="shared" si="3"/>
        <v>0</v>
      </c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</row>
    <row r="201" spans="1:43" x14ac:dyDescent="0.25">
      <c r="A201" s="163"/>
      <c r="B201" s="95"/>
      <c r="C201" s="96"/>
      <c r="D201" s="150"/>
      <c r="E201" s="229"/>
      <c r="F201" s="145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</row>
    <row r="202" spans="1:43" x14ac:dyDescent="0.25">
      <c r="A202" s="163">
        <v>4</v>
      </c>
      <c r="B202" s="95" t="s">
        <v>191</v>
      </c>
      <c r="C202" s="161">
        <v>0.1</v>
      </c>
      <c r="D202" s="150"/>
      <c r="E202" s="229"/>
      <c r="F202" s="145">
        <f>SUM(F140:F201)*C202</f>
        <v>0</v>
      </c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</row>
    <row r="203" spans="1:43" x14ac:dyDescent="0.25">
      <c r="A203" s="163"/>
      <c r="B203" s="95"/>
      <c r="C203" s="96"/>
      <c r="D203" s="150"/>
      <c r="E203" s="229"/>
      <c r="F203" s="145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</row>
    <row r="204" spans="1:43" x14ac:dyDescent="0.25">
      <c r="A204" s="163"/>
      <c r="B204" s="95" t="s">
        <v>192</v>
      </c>
      <c r="C204" s="96" t="s">
        <v>12</v>
      </c>
      <c r="D204" s="150">
        <v>1</v>
      </c>
      <c r="E204" s="229"/>
      <c r="F204" s="145">
        <f>E204*D204</f>
        <v>0</v>
      </c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</row>
    <row r="205" spans="1:43" ht="15" thickBot="1" x14ac:dyDescent="0.3">
      <c r="A205" s="163"/>
      <c r="B205" s="95"/>
      <c r="C205" s="96"/>
      <c r="D205" s="150"/>
      <c r="E205" s="229"/>
      <c r="F205" s="145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</row>
    <row r="206" spans="1:43" ht="18" thickBot="1" x14ac:dyDescent="0.3">
      <c r="A206" s="155"/>
      <c r="B206" s="156" t="s">
        <v>193</v>
      </c>
      <c r="C206" s="139"/>
      <c r="D206" s="140"/>
      <c r="E206" s="226"/>
      <c r="F206" s="142">
        <f>SUM(F139:F205)</f>
        <v>0</v>
      </c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</row>
    <row r="207" spans="1:43" x14ac:dyDescent="0.25"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</row>
    <row r="208" spans="1:43" x14ac:dyDescent="0.25"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  <c r="AJ208" s="50"/>
      <c r="AK208" s="50"/>
      <c r="AL208" s="50"/>
      <c r="AM208" s="50"/>
      <c r="AN208" s="50"/>
      <c r="AO208" s="50"/>
      <c r="AP208" s="50"/>
      <c r="AQ208" s="50"/>
    </row>
    <row r="209" spans="7:43" x14ac:dyDescent="0.25"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50"/>
      <c r="AD209" s="50"/>
      <c r="AE209" s="50"/>
      <c r="AF209" s="50"/>
      <c r="AG209" s="50"/>
      <c r="AH209" s="50"/>
      <c r="AI209" s="50"/>
      <c r="AJ209" s="50"/>
      <c r="AK209" s="50"/>
      <c r="AL209" s="50"/>
      <c r="AM209" s="50"/>
      <c r="AN209" s="50"/>
      <c r="AO209" s="50"/>
      <c r="AP209" s="50"/>
      <c r="AQ209" s="50"/>
    </row>
    <row r="210" spans="7:43" x14ac:dyDescent="0.25"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50"/>
      <c r="AD210" s="50"/>
      <c r="AE210" s="50"/>
      <c r="AF210" s="50"/>
      <c r="AG210" s="50"/>
      <c r="AH210" s="50"/>
      <c r="AI210" s="50"/>
      <c r="AJ210" s="50"/>
      <c r="AK210" s="50"/>
      <c r="AL210" s="50"/>
      <c r="AM210" s="50"/>
      <c r="AN210" s="50"/>
      <c r="AO210" s="50"/>
      <c r="AP210" s="50"/>
      <c r="AQ210" s="50"/>
    </row>
  </sheetData>
  <autoFilter ref="A7:F206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8" firstPageNumber="3" fitToHeight="0" orientation="portrait" useFirstPageNumber="1" r:id="rId1"/>
  <rowBreaks count="2" manualBreakCount="2">
    <brk id="111" max="5" man="1"/>
    <brk id="181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493"/>
  <sheetViews>
    <sheetView view="pageBreakPreview" zoomScale="115" zoomScaleNormal="130" zoomScaleSheetLayoutView="115" workbookViewId="0">
      <selection activeCell="E9" sqref="E9:E493"/>
    </sheetView>
  </sheetViews>
  <sheetFormatPr defaultColWidth="10.28515625" defaultRowHeight="14.25" x14ac:dyDescent="0.25"/>
  <cols>
    <col min="1" max="1" width="10.42578125" style="107" bestFit="1" customWidth="1"/>
    <col min="2" max="2" width="75.5703125" style="108" customWidth="1"/>
    <col min="3" max="3" width="8.42578125" style="104" bestFit="1" customWidth="1"/>
    <col min="4" max="4" width="7.28515625" style="105" customWidth="1"/>
    <col min="5" max="5" width="11" style="106" bestFit="1" customWidth="1"/>
    <col min="6" max="6" width="13.7109375" style="109" bestFit="1" customWidth="1"/>
    <col min="7" max="16384" width="10.28515625" style="55"/>
  </cols>
  <sheetData>
    <row r="1" spans="1:43" s="45" customFormat="1" x14ac:dyDescent="0.25">
      <c r="A1" s="192" t="str">
        <f>Info!B1</f>
        <v>JAVNA KOMUNALNA INFRASTRUKTURA V OBMOČJU OPPN 252 STANOVANJSKA SOSESKA BRDO - ENOTA E3</v>
      </c>
      <c r="B1" s="193"/>
      <c r="C1" s="193"/>
      <c r="D1" s="193"/>
      <c r="E1" s="193"/>
      <c r="F1" s="194"/>
    </row>
    <row r="2" spans="1:43" s="45" customFormat="1" ht="15" thickBot="1" x14ac:dyDescent="0.3">
      <c r="A2" s="195"/>
      <c r="B2" s="196"/>
      <c r="C2" s="196"/>
      <c r="D2" s="196"/>
      <c r="E2" s="196"/>
      <c r="F2" s="197"/>
    </row>
    <row r="3" spans="1:43" s="45" customFormat="1" ht="15" thickBot="1" x14ac:dyDescent="0.3">
      <c r="A3" s="198"/>
      <c r="B3" s="199"/>
      <c r="C3" s="46"/>
      <c r="D3" s="47"/>
      <c r="E3" s="48"/>
      <c r="F3" s="49"/>
    </row>
    <row r="4" spans="1:43" s="50" customFormat="1" ht="18" thickBot="1" x14ac:dyDescent="0.3">
      <c r="A4" s="200" t="s">
        <v>70</v>
      </c>
      <c r="B4" s="201"/>
      <c r="C4" s="201"/>
      <c r="D4" s="201"/>
      <c r="E4" s="201"/>
      <c r="F4" s="202"/>
    </row>
    <row r="5" spans="1:43" x14ac:dyDescent="0.25">
      <c r="A5" s="51"/>
      <c r="B5" s="52"/>
      <c r="C5" s="53"/>
      <c r="D5" s="53"/>
      <c r="E5" s="54"/>
      <c r="F5" s="54"/>
    </row>
    <row r="6" spans="1:43" s="61" customFormat="1" ht="28.5" x14ac:dyDescent="0.25">
      <c r="A6" s="56" t="s">
        <v>2</v>
      </c>
      <c r="B6" s="57" t="s">
        <v>3</v>
      </c>
      <c r="C6" s="58" t="s">
        <v>11</v>
      </c>
      <c r="D6" s="59" t="s">
        <v>5</v>
      </c>
      <c r="E6" s="60" t="s">
        <v>6</v>
      </c>
      <c r="F6" s="60" t="s">
        <v>7</v>
      </c>
    </row>
    <row r="7" spans="1:43" s="61" customFormat="1" ht="15" thickBot="1" x14ac:dyDescent="0.3">
      <c r="A7" s="149"/>
      <c r="B7" s="99"/>
      <c r="C7" s="82"/>
      <c r="D7" s="83"/>
      <c r="E7" s="84"/>
      <c r="F7" s="145"/>
    </row>
    <row r="8" spans="1:43" s="61" customFormat="1" ht="18" thickBot="1" x14ac:dyDescent="0.3">
      <c r="A8" s="155" t="s">
        <v>43</v>
      </c>
      <c r="B8" s="156" t="s">
        <v>126</v>
      </c>
      <c r="C8" s="139"/>
      <c r="D8" s="140"/>
      <c r="E8" s="141"/>
      <c r="F8" s="142"/>
    </row>
    <row r="9" spans="1:43" s="79" customFormat="1" ht="15" thickBot="1" x14ac:dyDescent="0.3">
      <c r="A9" s="73"/>
      <c r="B9" s="74"/>
      <c r="C9" s="75"/>
      <c r="D9" s="76"/>
      <c r="E9" s="230"/>
      <c r="F9" s="78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</row>
    <row r="10" spans="1:43" s="86" customFormat="1" ht="15" thickBot="1" x14ac:dyDescent="0.3">
      <c r="A10" s="126" t="s">
        <v>397</v>
      </c>
      <c r="B10" s="125" t="s">
        <v>370</v>
      </c>
      <c r="C10" s="124"/>
      <c r="D10" s="123"/>
      <c r="E10" s="223"/>
      <c r="F10" s="121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</row>
    <row r="11" spans="1:43" x14ac:dyDescent="0.25">
      <c r="A11" s="149"/>
      <c r="B11" s="144" t="s">
        <v>371</v>
      </c>
      <c r="C11" s="82"/>
      <c r="D11" s="83"/>
      <c r="E11" s="231"/>
      <c r="F11" s="145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</row>
    <row r="12" spans="1:43" s="133" customFormat="1" x14ac:dyDescent="0.25">
      <c r="A12" s="149"/>
      <c r="B12" s="99"/>
      <c r="C12" s="82"/>
      <c r="D12" s="83"/>
      <c r="E12" s="231"/>
      <c r="F12" s="145"/>
      <c r="G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</row>
    <row r="13" spans="1:43" x14ac:dyDescent="0.25">
      <c r="A13" s="149">
        <v>1</v>
      </c>
      <c r="B13" s="99" t="s">
        <v>194</v>
      </c>
      <c r="C13" s="82"/>
      <c r="D13" s="83"/>
      <c r="E13" s="231"/>
      <c r="F13" s="145"/>
      <c r="G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</row>
    <row r="14" spans="1:43" ht="28.5" x14ac:dyDescent="0.25">
      <c r="A14" s="149"/>
      <c r="B14" s="99" t="s">
        <v>195</v>
      </c>
      <c r="C14" s="82"/>
      <c r="D14" s="83"/>
      <c r="E14" s="231"/>
      <c r="F14" s="145"/>
      <c r="G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</row>
    <row r="15" spans="1:43" x14ac:dyDescent="0.25">
      <c r="A15" s="149"/>
      <c r="B15" s="99"/>
      <c r="C15" s="82">
        <v>3</v>
      </c>
      <c r="D15" s="83" t="s">
        <v>15</v>
      </c>
      <c r="E15" s="231"/>
      <c r="F15" s="145">
        <f>E15*C15</f>
        <v>0</v>
      </c>
      <c r="G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</row>
    <row r="16" spans="1:43" x14ac:dyDescent="0.25">
      <c r="A16" s="149"/>
      <c r="B16" s="99"/>
      <c r="C16" s="82"/>
      <c r="D16" s="83"/>
      <c r="E16" s="231"/>
      <c r="F16" s="145"/>
      <c r="G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</row>
    <row r="17" spans="1:43" x14ac:dyDescent="0.25">
      <c r="A17" s="149">
        <v>2</v>
      </c>
      <c r="B17" s="99" t="s">
        <v>196</v>
      </c>
      <c r="C17" s="82"/>
      <c r="D17" s="83"/>
      <c r="E17" s="231"/>
      <c r="F17" s="145"/>
      <c r="G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</row>
    <row r="18" spans="1:43" ht="57" x14ac:dyDescent="0.25">
      <c r="A18" s="149"/>
      <c r="B18" s="99" t="s">
        <v>197</v>
      </c>
      <c r="C18" s="82"/>
      <c r="D18" s="83"/>
      <c r="E18" s="231"/>
      <c r="F18" s="145"/>
      <c r="G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</row>
    <row r="19" spans="1:43" x14ac:dyDescent="0.25">
      <c r="A19" s="149"/>
      <c r="B19" s="99"/>
      <c r="C19" s="82">
        <v>5</v>
      </c>
      <c r="D19" s="83" t="s">
        <v>13</v>
      </c>
      <c r="E19" s="231"/>
      <c r="F19" s="145">
        <f>E19*C19</f>
        <v>0</v>
      </c>
      <c r="G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</row>
    <row r="20" spans="1:43" x14ac:dyDescent="0.25">
      <c r="A20" s="149"/>
      <c r="B20" s="99"/>
      <c r="C20" s="82"/>
      <c r="D20" s="83"/>
      <c r="E20" s="231"/>
      <c r="F20" s="145"/>
      <c r="G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</row>
    <row r="21" spans="1:43" x14ac:dyDescent="0.25">
      <c r="A21" s="149">
        <v>3</v>
      </c>
      <c r="B21" s="99" t="s">
        <v>198</v>
      </c>
      <c r="C21" s="82"/>
      <c r="D21" s="83"/>
      <c r="E21" s="231"/>
      <c r="F21" s="145"/>
      <c r="G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</row>
    <row r="22" spans="1:43" ht="28.5" x14ac:dyDescent="0.25">
      <c r="A22" s="149"/>
      <c r="B22" s="99" t="s">
        <v>199</v>
      </c>
      <c r="C22" s="82"/>
      <c r="D22" s="83"/>
      <c r="E22" s="231"/>
      <c r="F22" s="145"/>
      <c r="G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</row>
    <row r="23" spans="1:43" x14ac:dyDescent="0.25">
      <c r="A23" s="149"/>
      <c r="B23" s="99"/>
      <c r="C23" s="82">
        <v>6</v>
      </c>
      <c r="D23" s="83" t="s">
        <v>13</v>
      </c>
      <c r="E23" s="231"/>
      <c r="F23" s="145">
        <f>E23*C23</f>
        <v>0</v>
      </c>
      <c r="G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</row>
    <row r="24" spans="1:43" x14ac:dyDescent="0.25">
      <c r="A24" s="149"/>
      <c r="B24" s="99"/>
      <c r="C24" s="82"/>
      <c r="D24" s="83"/>
      <c r="E24" s="231"/>
      <c r="F24" s="145"/>
      <c r="G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</row>
    <row r="25" spans="1:43" x14ac:dyDescent="0.25">
      <c r="A25" s="149">
        <v>4</v>
      </c>
      <c r="B25" s="99" t="s">
        <v>200</v>
      </c>
      <c r="C25" s="82"/>
      <c r="D25" s="83"/>
      <c r="E25" s="231"/>
      <c r="F25" s="145"/>
      <c r="G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</row>
    <row r="26" spans="1:43" ht="57" x14ac:dyDescent="0.25">
      <c r="A26" s="149"/>
      <c r="B26" s="99" t="s">
        <v>201</v>
      </c>
      <c r="C26" s="82"/>
      <c r="D26" s="83"/>
      <c r="E26" s="231"/>
      <c r="F26" s="145"/>
      <c r="G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</row>
    <row r="27" spans="1:43" x14ac:dyDescent="0.25">
      <c r="A27" s="149"/>
      <c r="B27" s="99" t="s">
        <v>202</v>
      </c>
      <c r="C27" s="82">
        <v>6</v>
      </c>
      <c r="D27" s="83" t="s">
        <v>13</v>
      </c>
      <c r="E27" s="231"/>
      <c r="F27" s="145">
        <f>E27*C27</f>
        <v>0</v>
      </c>
      <c r="G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</row>
    <row r="28" spans="1:43" x14ac:dyDescent="0.25">
      <c r="A28" s="149"/>
      <c r="B28" s="99"/>
      <c r="C28" s="82"/>
      <c r="D28" s="83"/>
      <c r="E28" s="231"/>
      <c r="F28" s="145"/>
      <c r="G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</row>
    <row r="29" spans="1:43" x14ac:dyDescent="0.25">
      <c r="A29" s="149">
        <v>5</v>
      </c>
      <c r="B29" s="99" t="s">
        <v>203</v>
      </c>
      <c r="C29" s="82"/>
      <c r="D29" s="83"/>
      <c r="E29" s="231"/>
      <c r="F29" s="145"/>
      <c r="G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</row>
    <row r="30" spans="1:43" ht="57" x14ac:dyDescent="0.25">
      <c r="A30" s="149"/>
      <c r="B30" s="99" t="s">
        <v>204</v>
      </c>
      <c r="C30" s="82"/>
      <c r="D30" s="83"/>
      <c r="E30" s="231"/>
      <c r="F30" s="145"/>
      <c r="G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</row>
    <row r="31" spans="1:43" x14ac:dyDescent="0.25">
      <c r="A31" s="149"/>
      <c r="B31" s="99"/>
      <c r="C31" s="82">
        <v>1</v>
      </c>
      <c r="D31" s="83" t="s">
        <v>13</v>
      </c>
      <c r="E31" s="231"/>
      <c r="F31" s="145">
        <f>E31*C31</f>
        <v>0</v>
      </c>
      <c r="G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</row>
    <row r="32" spans="1:43" x14ac:dyDescent="0.25">
      <c r="A32" s="149"/>
      <c r="B32" s="99"/>
      <c r="C32" s="82"/>
      <c r="D32" s="83"/>
      <c r="E32" s="231"/>
      <c r="F32" s="145"/>
      <c r="G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</row>
    <row r="33" spans="1:43" x14ac:dyDescent="0.25">
      <c r="A33" s="149">
        <v>5</v>
      </c>
      <c r="B33" s="99" t="s">
        <v>205</v>
      </c>
      <c r="C33" s="82"/>
      <c r="D33" s="83"/>
      <c r="E33" s="231"/>
      <c r="F33" s="145"/>
      <c r="G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</row>
    <row r="34" spans="1:43" x14ac:dyDescent="0.25">
      <c r="A34" s="149"/>
      <c r="B34" s="99" t="s">
        <v>206</v>
      </c>
      <c r="C34" s="82"/>
      <c r="D34" s="83"/>
      <c r="E34" s="231"/>
      <c r="F34" s="145"/>
    </row>
    <row r="35" spans="1:43" x14ac:dyDescent="0.25">
      <c r="A35" s="149"/>
      <c r="B35" s="99"/>
      <c r="C35" s="82">
        <v>2</v>
      </c>
      <c r="D35" s="83" t="s">
        <v>13</v>
      </c>
      <c r="E35" s="231"/>
      <c r="F35" s="145">
        <f>E35*C35</f>
        <v>0</v>
      </c>
    </row>
    <row r="36" spans="1:43" x14ac:dyDescent="0.25">
      <c r="A36" s="149"/>
      <c r="B36" s="99"/>
      <c r="C36" s="82"/>
      <c r="D36" s="83"/>
      <c r="E36" s="231"/>
      <c r="F36" s="145"/>
    </row>
    <row r="37" spans="1:43" x14ac:dyDescent="0.25">
      <c r="A37" s="149">
        <v>7</v>
      </c>
      <c r="B37" s="99" t="s">
        <v>207</v>
      </c>
      <c r="C37" s="82"/>
      <c r="D37" s="83"/>
      <c r="E37" s="231"/>
      <c r="F37" s="145"/>
    </row>
    <row r="38" spans="1:43" ht="28.5" x14ac:dyDescent="0.25">
      <c r="A38" s="149"/>
      <c r="B38" s="99" t="s">
        <v>208</v>
      </c>
      <c r="C38" s="82"/>
      <c r="D38" s="83"/>
      <c r="E38" s="231"/>
      <c r="F38" s="145"/>
    </row>
    <row r="39" spans="1:43" x14ac:dyDescent="0.25">
      <c r="A39" s="149"/>
      <c r="B39" s="99" t="s">
        <v>209</v>
      </c>
      <c r="C39" s="82">
        <v>4</v>
      </c>
      <c r="D39" s="83" t="s">
        <v>14</v>
      </c>
      <c r="E39" s="231"/>
      <c r="F39" s="145">
        <f t="shared" ref="F39:F40" si="0">E39*C39</f>
        <v>0</v>
      </c>
    </row>
    <row r="40" spans="1:43" x14ac:dyDescent="0.25">
      <c r="A40" s="149"/>
      <c r="B40" s="99" t="s">
        <v>210</v>
      </c>
      <c r="C40" s="82">
        <v>1</v>
      </c>
      <c r="D40" s="83" t="s">
        <v>14</v>
      </c>
      <c r="E40" s="231"/>
      <c r="F40" s="145">
        <f t="shared" si="0"/>
        <v>0</v>
      </c>
    </row>
    <row r="41" spans="1:43" x14ac:dyDescent="0.25">
      <c r="A41" s="149"/>
      <c r="B41" s="99"/>
      <c r="C41" s="82"/>
      <c r="D41" s="83"/>
      <c r="E41" s="231"/>
      <c r="F41" s="145"/>
    </row>
    <row r="42" spans="1:43" x14ac:dyDescent="0.25">
      <c r="A42" s="149">
        <v>8</v>
      </c>
      <c r="B42" s="99" t="s">
        <v>211</v>
      </c>
      <c r="C42" s="82"/>
      <c r="D42" s="83"/>
      <c r="E42" s="231"/>
      <c r="F42" s="145"/>
    </row>
    <row r="43" spans="1:43" ht="114" x14ac:dyDescent="0.25">
      <c r="A43" s="149"/>
      <c r="B43" s="99" t="s">
        <v>212</v>
      </c>
      <c r="C43" s="82"/>
      <c r="D43" s="83"/>
      <c r="E43" s="231"/>
      <c r="F43" s="145"/>
    </row>
    <row r="44" spans="1:43" x14ac:dyDescent="0.25">
      <c r="A44" s="149"/>
      <c r="B44" s="99"/>
      <c r="C44" s="82">
        <v>3</v>
      </c>
      <c r="D44" s="83" t="s">
        <v>14</v>
      </c>
      <c r="E44" s="231"/>
      <c r="F44" s="145">
        <f>E44*C44</f>
        <v>0</v>
      </c>
    </row>
    <row r="45" spans="1:43" x14ac:dyDescent="0.25">
      <c r="A45" s="149"/>
      <c r="B45" s="99"/>
      <c r="C45" s="82"/>
      <c r="D45" s="83"/>
      <c r="E45" s="231"/>
      <c r="F45" s="145"/>
    </row>
    <row r="46" spans="1:43" x14ac:dyDescent="0.25">
      <c r="A46" s="149">
        <v>9</v>
      </c>
      <c r="B46" s="99" t="s">
        <v>213</v>
      </c>
      <c r="C46" s="82"/>
      <c r="D46" s="83"/>
      <c r="E46" s="231"/>
      <c r="F46" s="145"/>
    </row>
    <row r="47" spans="1:43" ht="42.75" x14ac:dyDescent="0.25">
      <c r="A47" s="149"/>
      <c r="B47" s="99" t="s">
        <v>214</v>
      </c>
      <c r="C47" s="82"/>
      <c r="D47" s="83"/>
      <c r="E47" s="231"/>
      <c r="F47" s="145"/>
    </row>
    <row r="48" spans="1:43" x14ac:dyDescent="0.25">
      <c r="A48" s="149"/>
      <c r="B48" s="99"/>
      <c r="C48" s="82">
        <v>1</v>
      </c>
      <c r="D48" s="83" t="s">
        <v>14</v>
      </c>
      <c r="E48" s="231"/>
      <c r="F48" s="145">
        <f>E48*C48</f>
        <v>0</v>
      </c>
    </row>
    <row r="49" spans="1:6" x14ac:dyDescent="0.25">
      <c r="A49" s="149"/>
      <c r="B49" s="99"/>
      <c r="C49" s="82"/>
      <c r="D49" s="83"/>
      <c r="E49" s="231"/>
      <c r="F49" s="145"/>
    </row>
    <row r="50" spans="1:6" x14ac:dyDescent="0.25">
      <c r="A50" s="149">
        <v>10</v>
      </c>
      <c r="B50" s="99" t="s">
        <v>215</v>
      </c>
      <c r="C50" s="82"/>
      <c r="D50" s="83"/>
      <c r="E50" s="231"/>
      <c r="F50" s="145"/>
    </row>
    <row r="51" spans="1:6" ht="42.75" x14ac:dyDescent="0.25">
      <c r="A51" s="149"/>
      <c r="B51" s="99" t="s">
        <v>216</v>
      </c>
      <c r="C51" s="82"/>
      <c r="D51" s="83"/>
      <c r="E51" s="231"/>
      <c r="F51" s="145"/>
    </row>
    <row r="52" spans="1:6" x14ac:dyDescent="0.25">
      <c r="A52" s="149"/>
      <c r="B52" s="99"/>
      <c r="C52" s="82">
        <v>2</v>
      </c>
      <c r="D52" s="83" t="s">
        <v>14</v>
      </c>
      <c r="E52" s="231"/>
      <c r="F52" s="145">
        <f>E52*C52</f>
        <v>0</v>
      </c>
    </row>
    <row r="53" spans="1:6" x14ac:dyDescent="0.25">
      <c r="A53" s="149"/>
      <c r="B53" s="99"/>
      <c r="C53" s="82"/>
      <c r="D53" s="83"/>
      <c r="E53" s="231"/>
      <c r="F53" s="145"/>
    </row>
    <row r="54" spans="1:6" x14ac:dyDescent="0.25">
      <c r="A54" s="149">
        <v>11</v>
      </c>
      <c r="B54" s="99" t="s">
        <v>217</v>
      </c>
      <c r="C54" s="82"/>
      <c r="D54" s="83"/>
      <c r="E54" s="231"/>
      <c r="F54" s="145"/>
    </row>
    <row r="55" spans="1:6" ht="42.75" x14ac:dyDescent="0.25">
      <c r="A55" s="149"/>
      <c r="B55" s="99" t="s">
        <v>218</v>
      </c>
      <c r="C55" s="82"/>
      <c r="D55" s="83"/>
      <c r="E55" s="231"/>
      <c r="F55" s="145"/>
    </row>
    <row r="56" spans="1:6" x14ac:dyDescent="0.25">
      <c r="A56" s="149"/>
      <c r="B56" s="99"/>
      <c r="C56" s="82">
        <v>2</v>
      </c>
      <c r="D56" s="83" t="s">
        <v>14</v>
      </c>
      <c r="E56" s="231"/>
      <c r="F56" s="145">
        <f>E56*C56</f>
        <v>0</v>
      </c>
    </row>
    <row r="57" spans="1:6" x14ac:dyDescent="0.25">
      <c r="A57" s="149"/>
      <c r="B57" s="99"/>
      <c r="C57" s="82"/>
      <c r="D57" s="83"/>
      <c r="E57" s="231"/>
      <c r="F57" s="145"/>
    </row>
    <row r="58" spans="1:6" x14ac:dyDescent="0.25">
      <c r="A58" s="149">
        <v>12</v>
      </c>
      <c r="B58" s="99" t="s">
        <v>219</v>
      </c>
      <c r="C58" s="82"/>
      <c r="D58" s="83"/>
      <c r="E58" s="231"/>
      <c r="F58" s="145"/>
    </row>
    <row r="59" spans="1:6" ht="28.5" x14ac:dyDescent="0.25">
      <c r="A59" s="149"/>
      <c r="B59" s="99" t="s">
        <v>220</v>
      </c>
      <c r="C59" s="82"/>
      <c r="D59" s="83"/>
      <c r="E59" s="231"/>
      <c r="F59" s="145"/>
    </row>
    <row r="60" spans="1:6" x14ac:dyDescent="0.25">
      <c r="A60" s="149"/>
      <c r="B60" s="99"/>
      <c r="C60" s="82">
        <v>5</v>
      </c>
      <c r="D60" s="83" t="s">
        <v>14</v>
      </c>
      <c r="E60" s="231"/>
      <c r="F60" s="145">
        <f>E60*C60</f>
        <v>0</v>
      </c>
    </row>
    <row r="61" spans="1:6" x14ac:dyDescent="0.25">
      <c r="A61" s="149"/>
      <c r="B61" s="99"/>
      <c r="C61" s="82"/>
      <c r="D61" s="83"/>
      <c r="E61" s="231"/>
      <c r="F61" s="145"/>
    </row>
    <row r="62" spans="1:6" x14ac:dyDescent="0.25">
      <c r="A62" s="149">
        <v>13</v>
      </c>
      <c r="B62" s="99" t="s">
        <v>248</v>
      </c>
      <c r="C62" s="82"/>
      <c r="D62" s="83"/>
      <c r="E62" s="231"/>
      <c r="F62" s="145"/>
    </row>
    <row r="63" spans="1:6" ht="28.5" x14ac:dyDescent="0.25">
      <c r="A63" s="149"/>
      <c r="B63" s="99" t="s">
        <v>249</v>
      </c>
      <c r="C63" s="82"/>
      <c r="D63" s="83"/>
      <c r="E63" s="231"/>
      <c r="F63" s="145"/>
    </row>
    <row r="64" spans="1:6" x14ac:dyDescent="0.25">
      <c r="A64" s="149"/>
      <c r="B64" s="99"/>
      <c r="C64" s="162">
        <v>3</v>
      </c>
      <c r="D64" s="83" t="s">
        <v>15</v>
      </c>
      <c r="E64" s="231"/>
      <c r="F64" s="145">
        <f>E64*C64</f>
        <v>0</v>
      </c>
    </row>
    <row r="65" spans="1:6" x14ac:dyDescent="0.25">
      <c r="A65" s="149"/>
      <c r="B65" s="99"/>
      <c r="C65" s="162"/>
      <c r="D65" s="83"/>
      <c r="E65" s="231"/>
      <c r="F65" s="145"/>
    </row>
    <row r="66" spans="1:6" x14ac:dyDescent="0.25">
      <c r="A66" s="149">
        <v>14</v>
      </c>
      <c r="B66" s="99" t="s">
        <v>221</v>
      </c>
      <c r="C66" s="162"/>
      <c r="D66" s="83"/>
      <c r="E66" s="231"/>
      <c r="F66" s="145"/>
    </row>
    <row r="67" spans="1:6" ht="57" x14ac:dyDescent="0.25">
      <c r="A67" s="149"/>
      <c r="B67" s="99" t="s">
        <v>222</v>
      </c>
      <c r="C67" s="162"/>
      <c r="D67" s="83"/>
      <c r="E67" s="231"/>
      <c r="F67" s="145"/>
    </row>
    <row r="68" spans="1:6" x14ac:dyDescent="0.25">
      <c r="A68" s="149"/>
      <c r="B68" s="99"/>
      <c r="C68" s="162"/>
      <c r="D68" s="211">
        <v>0.05</v>
      </c>
      <c r="E68" s="231"/>
      <c r="F68" s="145">
        <f>SUM(F14:F67)*D68</f>
        <v>0</v>
      </c>
    </row>
    <row r="69" spans="1:6" x14ac:dyDescent="0.25">
      <c r="A69" s="149"/>
      <c r="B69" s="99"/>
      <c r="C69" s="162"/>
      <c r="D69" s="211"/>
      <c r="E69" s="231"/>
      <c r="F69" s="145"/>
    </row>
    <row r="70" spans="1:6" x14ac:dyDescent="0.25">
      <c r="A70" s="149">
        <v>15</v>
      </c>
      <c r="B70" s="99" t="s">
        <v>223</v>
      </c>
      <c r="C70" s="162"/>
      <c r="D70" s="211"/>
      <c r="E70" s="231"/>
      <c r="F70" s="145"/>
    </row>
    <row r="71" spans="1:6" ht="28.5" x14ac:dyDescent="0.25">
      <c r="A71" s="149"/>
      <c r="B71" s="99" t="s">
        <v>224</v>
      </c>
      <c r="C71" s="162"/>
      <c r="D71" s="211"/>
      <c r="E71" s="231"/>
      <c r="F71" s="145"/>
    </row>
    <row r="72" spans="1:6" s="133" customFormat="1" x14ac:dyDescent="0.25">
      <c r="A72" s="149"/>
      <c r="B72" s="99"/>
      <c r="C72" s="162"/>
      <c r="D72" s="211">
        <v>0.05</v>
      </c>
      <c r="E72" s="231"/>
      <c r="F72" s="145">
        <f>SUM(F13:F67)*D72</f>
        <v>0</v>
      </c>
    </row>
    <row r="73" spans="1:6" s="133" customFormat="1" x14ac:dyDescent="0.25">
      <c r="A73" s="149"/>
      <c r="B73" s="99"/>
      <c r="C73" s="162"/>
      <c r="D73" s="211"/>
      <c r="E73" s="231"/>
      <c r="F73" s="145"/>
    </row>
    <row r="74" spans="1:6" s="133" customFormat="1" x14ac:dyDescent="0.25">
      <c r="A74" s="149">
        <v>16</v>
      </c>
      <c r="B74" s="99" t="s">
        <v>225</v>
      </c>
      <c r="C74" s="162"/>
      <c r="D74" s="211"/>
      <c r="E74" s="231"/>
      <c r="F74" s="145"/>
    </row>
    <row r="75" spans="1:6" s="133" customFormat="1" ht="28.5" x14ac:dyDescent="0.25">
      <c r="A75" s="149"/>
      <c r="B75" s="99" t="s">
        <v>226</v>
      </c>
      <c r="C75" s="162"/>
      <c r="D75" s="211">
        <v>0.1</v>
      </c>
      <c r="E75" s="231"/>
      <c r="F75" s="145">
        <f>SUM(F12:F67)*D75</f>
        <v>0</v>
      </c>
    </row>
    <row r="76" spans="1:6" ht="15" thickBot="1" x14ac:dyDescent="0.3">
      <c r="A76" s="149"/>
      <c r="B76" s="99"/>
      <c r="C76" s="82"/>
      <c r="D76" s="83"/>
      <c r="E76" s="231"/>
      <c r="F76" s="145"/>
    </row>
    <row r="77" spans="1:6" ht="15" thickBot="1" x14ac:dyDescent="0.3">
      <c r="A77" s="126"/>
      <c r="B77" s="125" t="s">
        <v>227</v>
      </c>
      <c r="C77" s="124"/>
      <c r="D77" s="123"/>
      <c r="E77" s="223"/>
      <c r="F77" s="121">
        <f>SUM(F11:F76)</f>
        <v>0</v>
      </c>
    </row>
    <row r="78" spans="1:6" ht="15" thickBot="1" x14ac:dyDescent="0.3">
      <c r="E78" s="225"/>
    </row>
    <row r="79" spans="1:6" ht="15" thickBot="1" x14ac:dyDescent="0.3">
      <c r="A79" s="126" t="s">
        <v>398</v>
      </c>
      <c r="B79" s="125" t="s">
        <v>373</v>
      </c>
      <c r="C79" s="124"/>
      <c r="D79" s="123"/>
      <c r="E79" s="223"/>
      <c r="F79" s="121"/>
    </row>
    <row r="80" spans="1:6" x14ac:dyDescent="0.25">
      <c r="A80" s="149"/>
      <c r="B80" s="144" t="s">
        <v>372</v>
      </c>
      <c r="C80" s="82"/>
      <c r="D80" s="83"/>
      <c r="E80" s="231"/>
      <c r="F80" s="145"/>
    </row>
    <row r="81" spans="1:6" x14ac:dyDescent="0.25">
      <c r="A81" s="149"/>
      <c r="B81" s="99"/>
      <c r="C81" s="82"/>
      <c r="D81" s="83"/>
      <c r="E81" s="231"/>
      <c r="F81" s="145"/>
    </row>
    <row r="82" spans="1:6" x14ac:dyDescent="0.25">
      <c r="A82" s="149">
        <v>1</v>
      </c>
      <c r="B82" s="99" t="s">
        <v>194</v>
      </c>
      <c r="C82" s="82"/>
      <c r="D82" s="83"/>
      <c r="E82" s="231"/>
      <c r="F82" s="145"/>
    </row>
    <row r="83" spans="1:6" ht="28.5" x14ac:dyDescent="0.25">
      <c r="A83" s="149"/>
      <c r="B83" s="99" t="s">
        <v>195</v>
      </c>
      <c r="C83" s="82"/>
      <c r="D83" s="83"/>
      <c r="E83" s="231"/>
      <c r="F83" s="145"/>
    </row>
    <row r="84" spans="1:6" x14ac:dyDescent="0.25">
      <c r="A84" s="149"/>
      <c r="B84" s="99"/>
      <c r="C84" s="82">
        <v>2</v>
      </c>
      <c r="D84" s="83" t="s">
        <v>15</v>
      </c>
      <c r="E84" s="231"/>
      <c r="F84" s="145">
        <f>E84*C84</f>
        <v>0</v>
      </c>
    </row>
    <row r="85" spans="1:6" x14ac:dyDescent="0.25">
      <c r="A85" s="149"/>
      <c r="B85" s="99"/>
      <c r="C85" s="82"/>
      <c r="D85" s="83"/>
      <c r="E85" s="231"/>
      <c r="F85" s="145"/>
    </row>
    <row r="86" spans="1:6" x14ac:dyDescent="0.25">
      <c r="A86" s="149">
        <v>2</v>
      </c>
      <c r="B86" s="99" t="s">
        <v>196</v>
      </c>
      <c r="C86" s="82"/>
      <c r="D86" s="83"/>
      <c r="E86" s="231"/>
      <c r="F86" s="145"/>
    </row>
    <row r="87" spans="1:6" ht="57" x14ac:dyDescent="0.25">
      <c r="A87" s="149"/>
      <c r="B87" s="99" t="s">
        <v>197</v>
      </c>
      <c r="C87" s="82"/>
      <c r="D87" s="83"/>
      <c r="E87" s="231"/>
      <c r="F87" s="145"/>
    </row>
    <row r="88" spans="1:6" x14ac:dyDescent="0.25">
      <c r="A88" s="149"/>
      <c r="B88" s="99"/>
      <c r="C88" s="82">
        <v>4</v>
      </c>
      <c r="D88" s="83" t="s">
        <v>13</v>
      </c>
      <c r="E88" s="231"/>
      <c r="F88" s="145">
        <f>E88*C88</f>
        <v>0</v>
      </c>
    </row>
    <row r="89" spans="1:6" x14ac:dyDescent="0.25">
      <c r="A89" s="149"/>
      <c r="B89" s="99"/>
      <c r="C89" s="82"/>
      <c r="D89" s="83"/>
      <c r="E89" s="231"/>
      <c r="F89" s="145"/>
    </row>
    <row r="90" spans="1:6" x14ac:dyDescent="0.25">
      <c r="A90" s="149">
        <v>3</v>
      </c>
      <c r="B90" s="99" t="s">
        <v>198</v>
      </c>
      <c r="C90" s="82"/>
      <c r="D90" s="83"/>
      <c r="E90" s="231"/>
      <c r="F90" s="145"/>
    </row>
    <row r="91" spans="1:6" ht="28.5" x14ac:dyDescent="0.25">
      <c r="A91" s="149"/>
      <c r="B91" s="99" t="s">
        <v>199</v>
      </c>
      <c r="C91" s="82"/>
      <c r="D91" s="83"/>
      <c r="E91" s="231"/>
      <c r="F91" s="145"/>
    </row>
    <row r="92" spans="1:6" x14ac:dyDescent="0.25">
      <c r="A92" s="149"/>
      <c r="B92" s="99"/>
      <c r="C92" s="82">
        <v>3</v>
      </c>
      <c r="D92" s="83" t="s">
        <v>13</v>
      </c>
      <c r="E92" s="231"/>
      <c r="F92" s="145">
        <f>E92*C92</f>
        <v>0</v>
      </c>
    </row>
    <row r="93" spans="1:6" x14ac:dyDescent="0.25">
      <c r="A93" s="149"/>
      <c r="B93" s="99"/>
      <c r="C93" s="82"/>
      <c r="D93" s="83"/>
      <c r="E93" s="231"/>
      <c r="F93" s="145"/>
    </row>
    <row r="94" spans="1:6" x14ac:dyDescent="0.25">
      <c r="A94" s="149">
        <v>4</v>
      </c>
      <c r="B94" s="99" t="s">
        <v>200</v>
      </c>
      <c r="C94" s="82"/>
      <c r="D94" s="83"/>
      <c r="E94" s="231"/>
      <c r="F94" s="145"/>
    </row>
    <row r="95" spans="1:6" ht="57" x14ac:dyDescent="0.25">
      <c r="A95" s="149"/>
      <c r="B95" s="99" t="s">
        <v>201</v>
      </c>
      <c r="C95" s="82"/>
      <c r="D95" s="83"/>
      <c r="E95" s="231"/>
      <c r="F95" s="145"/>
    </row>
    <row r="96" spans="1:6" x14ac:dyDescent="0.25">
      <c r="A96" s="149"/>
      <c r="B96" s="99" t="s">
        <v>202</v>
      </c>
      <c r="C96" s="82">
        <v>3</v>
      </c>
      <c r="D96" s="83" t="s">
        <v>13</v>
      </c>
      <c r="E96" s="231"/>
      <c r="F96" s="145">
        <f>E96*C96</f>
        <v>0</v>
      </c>
    </row>
    <row r="97" spans="1:6" x14ac:dyDescent="0.25">
      <c r="A97" s="149"/>
      <c r="B97" s="99"/>
      <c r="C97" s="82"/>
      <c r="D97" s="83"/>
      <c r="E97" s="231"/>
      <c r="F97" s="145"/>
    </row>
    <row r="98" spans="1:6" x14ac:dyDescent="0.25">
      <c r="A98" s="149">
        <v>5</v>
      </c>
      <c r="B98" s="99" t="s">
        <v>203</v>
      </c>
      <c r="C98" s="82"/>
      <c r="D98" s="83"/>
      <c r="E98" s="231"/>
      <c r="F98" s="145"/>
    </row>
    <row r="99" spans="1:6" ht="57" x14ac:dyDescent="0.25">
      <c r="A99" s="149"/>
      <c r="B99" s="99" t="s">
        <v>204</v>
      </c>
      <c r="C99" s="82"/>
      <c r="D99" s="83"/>
      <c r="E99" s="231"/>
      <c r="F99" s="145"/>
    </row>
    <row r="100" spans="1:6" x14ac:dyDescent="0.25">
      <c r="A100" s="149"/>
      <c r="B100" s="99"/>
      <c r="C100" s="82">
        <v>1</v>
      </c>
      <c r="D100" s="83" t="s">
        <v>13</v>
      </c>
      <c r="E100" s="231"/>
      <c r="F100" s="145">
        <f>E100*C100</f>
        <v>0</v>
      </c>
    </row>
    <row r="101" spans="1:6" x14ac:dyDescent="0.25">
      <c r="A101" s="149"/>
      <c r="B101" s="99"/>
      <c r="C101" s="82"/>
      <c r="D101" s="83"/>
      <c r="E101" s="231"/>
      <c r="F101" s="145"/>
    </row>
    <row r="102" spans="1:6" x14ac:dyDescent="0.25">
      <c r="A102" s="149">
        <v>5</v>
      </c>
      <c r="B102" s="99" t="s">
        <v>205</v>
      </c>
      <c r="C102" s="82"/>
      <c r="D102" s="83"/>
      <c r="E102" s="231"/>
      <c r="F102" s="145"/>
    </row>
    <row r="103" spans="1:6" x14ac:dyDescent="0.25">
      <c r="A103" s="149"/>
      <c r="B103" s="99" t="s">
        <v>206</v>
      </c>
      <c r="C103" s="82"/>
      <c r="D103" s="83"/>
      <c r="E103" s="231"/>
      <c r="F103" s="145"/>
    </row>
    <row r="104" spans="1:6" x14ac:dyDescent="0.25">
      <c r="A104" s="149"/>
      <c r="B104" s="99"/>
      <c r="C104" s="82">
        <v>1</v>
      </c>
      <c r="D104" s="83" t="s">
        <v>13</v>
      </c>
      <c r="E104" s="231"/>
      <c r="F104" s="145">
        <f>E104*C104</f>
        <v>0</v>
      </c>
    </row>
    <row r="105" spans="1:6" x14ac:dyDescent="0.25">
      <c r="A105" s="149"/>
      <c r="B105" s="99"/>
      <c r="C105" s="82"/>
      <c r="D105" s="83"/>
      <c r="E105" s="231"/>
      <c r="F105" s="145"/>
    </row>
    <row r="106" spans="1:6" x14ac:dyDescent="0.25">
      <c r="A106" s="149">
        <v>7</v>
      </c>
      <c r="B106" s="99" t="s">
        <v>207</v>
      </c>
      <c r="C106" s="82"/>
      <c r="D106" s="83"/>
      <c r="E106" s="231"/>
      <c r="F106" s="145"/>
    </row>
    <row r="107" spans="1:6" ht="28.5" x14ac:dyDescent="0.25">
      <c r="A107" s="149"/>
      <c r="B107" s="99" t="s">
        <v>208</v>
      </c>
      <c r="C107" s="82"/>
      <c r="D107" s="83"/>
      <c r="E107" s="231"/>
      <c r="F107" s="145"/>
    </row>
    <row r="108" spans="1:6" x14ac:dyDescent="0.25">
      <c r="A108" s="149"/>
      <c r="B108" s="99" t="s">
        <v>209</v>
      </c>
      <c r="C108" s="82">
        <v>2</v>
      </c>
      <c r="D108" s="83" t="s">
        <v>14</v>
      </c>
      <c r="E108" s="231"/>
      <c r="F108" s="145">
        <f t="shared" ref="F108:F109" si="1">E108*C108</f>
        <v>0</v>
      </c>
    </row>
    <row r="109" spans="1:6" x14ac:dyDescent="0.25">
      <c r="A109" s="149"/>
      <c r="B109" s="99" t="s">
        <v>210</v>
      </c>
      <c r="C109" s="82">
        <v>1</v>
      </c>
      <c r="D109" s="83" t="s">
        <v>14</v>
      </c>
      <c r="E109" s="231"/>
      <c r="F109" s="145">
        <f t="shared" si="1"/>
        <v>0</v>
      </c>
    </row>
    <row r="110" spans="1:6" x14ac:dyDescent="0.25">
      <c r="A110" s="149"/>
      <c r="B110" s="99"/>
      <c r="C110" s="82"/>
      <c r="D110" s="83"/>
      <c r="E110" s="231"/>
      <c r="F110" s="145"/>
    </row>
    <row r="111" spans="1:6" x14ac:dyDescent="0.25">
      <c r="A111" s="149">
        <v>8</v>
      </c>
      <c r="B111" s="99" t="s">
        <v>211</v>
      </c>
      <c r="C111" s="82"/>
      <c r="D111" s="83"/>
      <c r="E111" s="231"/>
      <c r="F111" s="145"/>
    </row>
    <row r="112" spans="1:6" ht="114" x14ac:dyDescent="0.25">
      <c r="A112" s="149"/>
      <c r="B112" s="99" t="s">
        <v>212</v>
      </c>
      <c r="C112" s="82"/>
      <c r="D112" s="83"/>
      <c r="E112" s="231"/>
      <c r="F112" s="145"/>
    </row>
    <row r="113" spans="1:6" x14ac:dyDescent="0.25">
      <c r="A113" s="149"/>
      <c r="B113" s="99"/>
      <c r="C113" s="82">
        <v>2</v>
      </c>
      <c r="D113" s="83" t="s">
        <v>14</v>
      </c>
      <c r="E113" s="231"/>
      <c r="F113" s="145">
        <f>E113*C113</f>
        <v>0</v>
      </c>
    </row>
    <row r="114" spans="1:6" x14ac:dyDescent="0.25">
      <c r="A114" s="149"/>
      <c r="B114" s="99"/>
      <c r="C114" s="82"/>
      <c r="D114" s="83"/>
      <c r="E114" s="231"/>
      <c r="F114" s="145"/>
    </row>
    <row r="115" spans="1:6" x14ac:dyDescent="0.25">
      <c r="A115" s="149">
        <v>9</v>
      </c>
      <c r="B115" s="99" t="s">
        <v>213</v>
      </c>
      <c r="C115" s="82"/>
      <c r="D115" s="83"/>
      <c r="E115" s="231"/>
      <c r="F115" s="145"/>
    </row>
    <row r="116" spans="1:6" ht="42.75" x14ac:dyDescent="0.25">
      <c r="A116" s="149"/>
      <c r="B116" s="99" t="s">
        <v>214</v>
      </c>
      <c r="C116" s="82"/>
      <c r="D116" s="83"/>
      <c r="E116" s="231"/>
      <c r="F116" s="145"/>
    </row>
    <row r="117" spans="1:6" x14ac:dyDescent="0.25">
      <c r="A117" s="149"/>
      <c r="B117" s="99"/>
      <c r="C117" s="82">
        <v>1</v>
      </c>
      <c r="D117" s="83" t="s">
        <v>14</v>
      </c>
      <c r="E117" s="231"/>
      <c r="F117" s="145">
        <f>E117*C117</f>
        <v>0</v>
      </c>
    </row>
    <row r="118" spans="1:6" x14ac:dyDescent="0.25">
      <c r="A118" s="149"/>
      <c r="B118" s="99"/>
      <c r="C118" s="82"/>
      <c r="D118" s="83"/>
      <c r="E118" s="231"/>
      <c r="F118" s="145"/>
    </row>
    <row r="119" spans="1:6" x14ac:dyDescent="0.25">
      <c r="A119" s="149">
        <v>10</v>
      </c>
      <c r="B119" s="99" t="s">
        <v>215</v>
      </c>
      <c r="C119" s="82"/>
      <c r="D119" s="83"/>
      <c r="E119" s="231"/>
      <c r="F119" s="145"/>
    </row>
    <row r="120" spans="1:6" ht="42.75" x14ac:dyDescent="0.25">
      <c r="A120" s="149"/>
      <c r="B120" s="99" t="s">
        <v>216</v>
      </c>
      <c r="C120" s="82"/>
      <c r="D120" s="83"/>
      <c r="E120" s="231"/>
      <c r="F120" s="145"/>
    </row>
    <row r="121" spans="1:6" x14ac:dyDescent="0.25">
      <c r="A121" s="149"/>
      <c r="B121" s="99"/>
      <c r="C121" s="82">
        <v>1</v>
      </c>
      <c r="D121" s="83" t="s">
        <v>14</v>
      </c>
      <c r="E121" s="231"/>
      <c r="F121" s="145">
        <f>E121*C121</f>
        <v>0</v>
      </c>
    </row>
    <row r="122" spans="1:6" x14ac:dyDescent="0.25">
      <c r="A122" s="149"/>
      <c r="B122" s="99"/>
      <c r="C122" s="82"/>
      <c r="D122" s="83"/>
      <c r="E122" s="231"/>
      <c r="F122" s="145"/>
    </row>
    <row r="123" spans="1:6" x14ac:dyDescent="0.25">
      <c r="A123" s="149">
        <v>11</v>
      </c>
      <c r="B123" s="99" t="s">
        <v>217</v>
      </c>
      <c r="C123" s="82"/>
      <c r="D123" s="83"/>
      <c r="E123" s="231"/>
      <c r="F123" s="145"/>
    </row>
    <row r="124" spans="1:6" ht="42.75" x14ac:dyDescent="0.25">
      <c r="A124" s="149"/>
      <c r="B124" s="99" t="s">
        <v>218</v>
      </c>
      <c r="C124" s="82"/>
      <c r="D124" s="83"/>
      <c r="E124" s="231"/>
      <c r="F124" s="145"/>
    </row>
    <row r="125" spans="1:6" x14ac:dyDescent="0.25">
      <c r="A125" s="149"/>
      <c r="B125" s="99"/>
      <c r="C125" s="82">
        <v>1</v>
      </c>
      <c r="D125" s="83" t="s">
        <v>14</v>
      </c>
      <c r="E125" s="231"/>
      <c r="F125" s="145">
        <f>E125*C125</f>
        <v>0</v>
      </c>
    </row>
    <row r="126" spans="1:6" x14ac:dyDescent="0.25">
      <c r="A126" s="149"/>
      <c r="B126" s="99"/>
      <c r="C126" s="82"/>
      <c r="D126" s="83"/>
      <c r="E126" s="231"/>
      <c r="F126" s="145"/>
    </row>
    <row r="127" spans="1:6" x14ac:dyDescent="0.25">
      <c r="A127" s="149">
        <v>12</v>
      </c>
      <c r="B127" s="99" t="s">
        <v>219</v>
      </c>
      <c r="C127" s="82"/>
      <c r="D127" s="83"/>
      <c r="E127" s="231"/>
      <c r="F127" s="145"/>
    </row>
    <row r="128" spans="1:6" ht="28.5" x14ac:dyDescent="0.25">
      <c r="A128" s="149"/>
      <c r="B128" s="99" t="s">
        <v>220</v>
      </c>
      <c r="C128" s="82"/>
      <c r="D128" s="83"/>
      <c r="E128" s="231"/>
      <c r="F128" s="145"/>
    </row>
    <row r="129" spans="1:6" x14ac:dyDescent="0.25">
      <c r="A129" s="149"/>
      <c r="B129" s="99"/>
      <c r="C129" s="82">
        <v>3</v>
      </c>
      <c r="D129" s="83" t="s">
        <v>14</v>
      </c>
      <c r="E129" s="231"/>
      <c r="F129" s="145">
        <f>E129*C129</f>
        <v>0</v>
      </c>
    </row>
    <row r="130" spans="1:6" x14ac:dyDescent="0.25">
      <c r="A130" s="149"/>
      <c r="B130" s="99"/>
      <c r="C130" s="82"/>
      <c r="D130" s="83"/>
      <c r="E130" s="231"/>
      <c r="F130" s="145"/>
    </row>
    <row r="131" spans="1:6" x14ac:dyDescent="0.25">
      <c r="A131" s="149">
        <v>13</v>
      </c>
      <c r="B131" s="99" t="s">
        <v>221</v>
      </c>
      <c r="C131" s="82"/>
      <c r="D131" s="83"/>
      <c r="E131" s="231"/>
      <c r="F131" s="145"/>
    </row>
    <row r="132" spans="1:6" ht="57" x14ac:dyDescent="0.25">
      <c r="A132" s="149"/>
      <c r="B132" s="99" t="s">
        <v>222</v>
      </c>
      <c r="C132" s="82"/>
      <c r="D132" s="83"/>
      <c r="E132" s="231"/>
      <c r="F132" s="145"/>
    </row>
    <row r="133" spans="1:6" x14ac:dyDescent="0.25">
      <c r="A133" s="149"/>
      <c r="B133" s="99"/>
      <c r="C133" s="162"/>
      <c r="D133" s="211">
        <v>0.05</v>
      </c>
      <c r="E133" s="231"/>
      <c r="F133" s="145">
        <f>SUM(F84:F132)*D133</f>
        <v>0</v>
      </c>
    </row>
    <row r="134" spans="1:6" x14ac:dyDescent="0.25">
      <c r="A134" s="149"/>
      <c r="B134" s="99"/>
      <c r="C134" s="162"/>
      <c r="D134" s="211"/>
      <c r="E134" s="231"/>
      <c r="F134" s="145"/>
    </row>
    <row r="135" spans="1:6" x14ac:dyDescent="0.25">
      <c r="A135" s="149">
        <v>14</v>
      </c>
      <c r="B135" s="99" t="s">
        <v>223</v>
      </c>
      <c r="C135" s="162"/>
      <c r="D135" s="211"/>
      <c r="E135" s="231"/>
      <c r="F135" s="145"/>
    </row>
    <row r="136" spans="1:6" ht="28.5" x14ac:dyDescent="0.25">
      <c r="A136" s="149"/>
      <c r="B136" s="99" t="s">
        <v>224</v>
      </c>
      <c r="C136" s="162"/>
      <c r="D136" s="211"/>
      <c r="E136" s="231"/>
      <c r="F136" s="145"/>
    </row>
    <row r="137" spans="1:6" x14ac:dyDescent="0.25">
      <c r="A137" s="149"/>
      <c r="B137" s="99"/>
      <c r="C137" s="162"/>
      <c r="D137" s="211">
        <v>0.05</v>
      </c>
      <c r="E137" s="231"/>
      <c r="F137" s="145">
        <f>SUM(F82:F132)*D137</f>
        <v>0</v>
      </c>
    </row>
    <row r="138" spans="1:6" x14ac:dyDescent="0.25">
      <c r="A138" s="149"/>
      <c r="B138" s="99"/>
      <c r="C138" s="162"/>
      <c r="D138" s="211"/>
      <c r="E138" s="231"/>
      <c r="F138" s="145"/>
    </row>
    <row r="139" spans="1:6" x14ac:dyDescent="0.25">
      <c r="A139" s="149">
        <v>15</v>
      </c>
      <c r="B139" s="99" t="s">
        <v>225</v>
      </c>
      <c r="C139" s="162"/>
      <c r="D139" s="211"/>
      <c r="E139" s="231"/>
      <c r="F139" s="145"/>
    </row>
    <row r="140" spans="1:6" ht="28.5" x14ac:dyDescent="0.25">
      <c r="A140" s="149"/>
      <c r="B140" s="99" t="s">
        <v>226</v>
      </c>
      <c r="C140" s="162"/>
      <c r="D140" s="211">
        <v>0.1</v>
      </c>
      <c r="E140" s="231"/>
      <c r="F140" s="145">
        <f>SUM(F84:F132)*D140</f>
        <v>0</v>
      </c>
    </row>
    <row r="141" spans="1:6" ht="15" thickBot="1" x14ac:dyDescent="0.3">
      <c r="A141" s="149"/>
      <c r="B141" s="99"/>
      <c r="C141" s="82"/>
      <c r="D141" s="83"/>
      <c r="E141" s="231"/>
      <c r="F141" s="145"/>
    </row>
    <row r="142" spans="1:6" ht="15" thickBot="1" x14ac:dyDescent="0.3">
      <c r="A142" s="126"/>
      <c r="B142" s="125" t="s">
        <v>227</v>
      </c>
      <c r="C142" s="124"/>
      <c r="D142" s="123"/>
      <c r="E142" s="223"/>
      <c r="F142" s="121">
        <f>SUM(F80:F141)</f>
        <v>0</v>
      </c>
    </row>
    <row r="143" spans="1:6" s="133" customFormat="1" ht="15" thickBot="1" x14ac:dyDescent="0.3">
      <c r="A143" s="212"/>
      <c r="B143" s="213"/>
      <c r="C143" s="214"/>
      <c r="D143" s="215"/>
      <c r="E143" s="232"/>
      <c r="F143" s="216"/>
    </row>
    <row r="144" spans="1:6" s="133" customFormat="1" ht="15" thickBot="1" x14ac:dyDescent="0.3">
      <c r="A144" s="126" t="s">
        <v>399</v>
      </c>
      <c r="B144" s="125" t="s">
        <v>374</v>
      </c>
      <c r="C144" s="124"/>
      <c r="D144" s="123"/>
      <c r="E144" s="223"/>
      <c r="F144" s="121"/>
    </row>
    <row r="145" spans="1:6" s="133" customFormat="1" x14ac:dyDescent="0.25">
      <c r="A145" s="149"/>
      <c r="B145" s="144" t="s">
        <v>375</v>
      </c>
      <c r="C145" s="82"/>
      <c r="D145" s="83"/>
      <c r="E145" s="231"/>
      <c r="F145" s="145"/>
    </row>
    <row r="146" spans="1:6" s="133" customFormat="1" x14ac:dyDescent="0.25">
      <c r="A146" s="149"/>
      <c r="B146" s="99"/>
      <c r="C146" s="162"/>
      <c r="D146" s="211"/>
      <c r="E146" s="231"/>
      <c r="F146" s="145"/>
    </row>
    <row r="147" spans="1:6" s="133" customFormat="1" x14ac:dyDescent="0.25">
      <c r="A147" s="149">
        <v>1</v>
      </c>
      <c r="B147" s="99" t="s">
        <v>194</v>
      </c>
      <c r="C147" s="217"/>
      <c r="D147" s="211"/>
      <c r="E147" s="231"/>
      <c r="F147" s="145"/>
    </row>
    <row r="148" spans="1:6" s="133" customFormat="1" ht="28.5" x14ac:dyDescent="0.25">
      <c r="A148" s="149"/>
      <c r="B148" s="99" t="s">
        <v>195</v>
      </c>
      <c r="C148" s="217"/>
      <c r="D148" s="211"/>
      <c r="E148" s="231"/>
      <c r="F148" s="145"/>
    </row>
    <row r="149" spans="1:6" s="133" customFormat="1" x14ac:dyDescent="0.25">
      <c r="A149" s="149"/>
      <c r="B149" s="99"/>
      <c r="C149" s="217">
        <v>3</v>
      </c>
      <c r="D149" s="211" t="s">
        <v>15</v>
      </c>
      <c r="E149" s="231"/>
      <c r="F149" s="145">
        <f>E149*C149</f>
        <v>0</v>
      </c>
    </row>
    <row r="150" spans="1:6" s="133" customFormat="1" x14ac:dyDescent="0.25">
      <c r="A150" s="149"/>
      <c r="B150" s="99"/>
      <c r="C150" s="217"/>
      <c r="D150" s="211"/>
      <c r="E150" s="231"/>
      <c r="F150" s="145"/>
    </row>
    <row r="151" spans="1:6" s="133" customFormat="1" x14ac:dyDescent="0.25">
      <c r="A151" s="149">
        <v>2</v>
      </c>
      <c r="B151" s="99" t="s">
        <v>196</v>
      </c>
      <c r="C151" s="217"/>
      <c r="D151" s="211"/>
      <c r="E151" s="231"/>
      <c r="F151" s="145"/>
    </row>
    <row r="152" spans="1:6" s="133" customFormat="1" ht="57" x14ac:dyDescent="0.25">
      <c r="A152" s="149"/>
      <c r="B152" s="99" t="s">
        <v>197</v>
      </c>
      <c r="C152" s="217"/>
      <c r="D152" s="211"/>
      <c r="E152" s="231"/>
      <c r="F152" s="145"/>
    </row>
    <row r="153" spans="1:6" s="133" customFormat="1" x14ac:dyDescent="0.25">
      <c r="A153" s="149"/>
      <c r="B153" s="99"/>
      <c r="C153" s="217">
        <v>5</v>
      </c>
      <c r="D153" s="211" t="s">
        <v>13</v>
      </c>
      <c r="E153" s="231"/>
      <c r="F153" s="145">
        <f>E153*C153</f>
        <v>0</v>
      </c>
    </row>
    <row r="154" spans="1:6" s="133" customFormat="1" x14ac:dyDescent="0.25">
      <c r="A154" s="149"/>
      <c r="B154" s="99"/>
      <c r="C154" s="217"/>
      <c r="D154" s="211"/>
      <c r="E154" s="231"/>
      <c r="F154" s="145"/>
    </row>
    <row r="155" spans="1:6" s="133" customFormat="1" x14ac:dyDescent="0.25">
      <c r="A155" s="149">
        <v>3</v>
      </c>
      <c r="B155" s="99" t="s">
        <v>198</v>
      </c>
      <c r="C155" s="217"/>
      <c r="D155" s="211"/>
      <c r="E155" s="231"/>
      <c r="F155" s="145"/>
    </row>
    <row r="156" spans="1:6" s="133" customFormat="1" ht="28.5" x14ac:dyDescent="0.25">
      <c r="A156" s="149"/>
      <c r="B156" s="99" t="s">
        <v>199</v>
      </c>
      <c r="C156" s="217"/>
      <c r="D156" s="211"/>
      <c r="E156" s="231"/>
      <c r="F156" s="145"/>
    </row>
    <row r="157" spans="1:6" s="133" customFormat="1" x14ac:dyDescent="0.25">
      <c r="A157" s="149"/>
      <c r="B157" s="99"/>
      <c r="C157" s="217">
        <v>6</v>
      </c>
      <c r="D157" s="211" t="s">
        <v>13</v>
      </c>
      <c r="E157" s="231"/>
      <c r="F157" s="145">
        <f>E157*C157</f>
        <v>0</v>
      </c>
    </row>
    <row r="158" spans="1:6" s="133" customFormat="1" x14ac:dyDescent="0.25">
      <c r="A158" s="149"/>
      <c r="B158" s="99"/>
      <c r="C158" s="217"/>
      <c r="D158" s="211"/>
      <c r="E158" s="231"/>
      <c r="F158" s="145"/>
    </row>
    <row r="159" spans="1:6" s="133" customFormat="1" x14ac:dyDescent="0.25">
      <c r="A159" s="149">
        <v>4</v>
      </c>
      <c r="B159" s="99" t="s">
        <v>200</v>
      </c>
      <c r="C159" s="217"/>
      <c r="D159" s="211"/>
      <c r="E159" s="231"/>
      <c r="F159" s="145"/>
    </row>
    <row r="160" spans="1:6" s="133" customFormat="1" ht="57" x14ac:dyDescent="0.25">
      <c r="A160" s="149"/>
      <c r="B160" s="99" t="s">
        <v>201</v>
      </c>
      <c r="C160" s="217"/>
      <c r="D160" s="211"/>
      <c r="E160" s="231"/>
      <c r="F160" s="145"/>
    </row>
    <row r="161" spans="1:6" s="133" customFormat="1" x14ac:dyDescent="0.25">
      <c r="A161" s="149"/>
      <c r="B161" s="99" t="s">
        <v>202</v>
      </c>
      <c r="C161" s="217">
        <v>6</v>
      </c>
      <c r="D161" s="211" t="s">
        <v>13</v>
      </c>
      <c r="E161" s="231"/>
      <c r="F161" s="145">
        <f>E161*C161</f>
        <v>0</v>
      </c>
    </row>
    <row r="162" spans="1:6" s="133" customFormat="1" x14ac:dyDescent="0.25">
      <c r="A162" s="149"/>
      <c r="B162" s="99"/>
      <c r="C162" s="217"/>
      <c r="D162" s="211"/>
      <c r="E162" s="231"/>
      <c r="F162" s="145"/>
    </row>
    <row r="163" spans="1:6" s="133" customFormat="1" x14ac:dyDescent="0.25">
      <c r="A163" s="149">
        <v>5</v>
      </c>
      <c r="B163" s="99" t="s">
        <v>203</v>
      </c>
      <c r="C163" s="217"/>
      <c r="D163" s="211"/>
      <c r="E163" s="231"/>
      <c r="F163" s="145"/>
    </row>
    <row r="164" spans="1:6" s="133" customFormat="1" ht="57" x14ac:dyDescent="0.25">
      <c r="A164" s="149"/>
      <c r="B164" s="99" t="s">
        <v>204</v>
      </c>
      <c r="C164" s="217"/>
      <c r="D164" s="211"/>
      <c r="E164" s="231"/>
      <c r="F164" s="145"/>
    </row>
    <row r="165" spans="1:6" s="133" customFormat="1" x14ac:dyDescent="0.25">
      <c r="A165" s="149"/>
      <c r="B165" s="99"/>
      <c r="C165" s="217">
        <v>1</v>
      </c>
      <c r="D165" s="211" t="s">
        <v>13</v>
      </c>
      <c r="E165" s="231"/>
      <c r="F165" s="145">
        <f>E165*C165</f>
        <v>0</v>
      </c>
    </row>
    <row r="166" spans="1:6" s="133" customFormat="1" x14ac:dyDescent="0.25">
      <c r="A166" s="149"/>
      <c r="B166" s="99"/>
      <c r="C166" s="217"/>
      <c r="D166" s="211"/>
      <c r="E166" s="231"/>
      <c r="F166" s="145"/>
    </row>
    <row r="167" spans="1:6" s="133" customFormat="1" x14ac:dyDescent="0.25">
      <c r="A167" s="149">
        <v>5</v>
      </c>
      <c r="B167" s="99" t="s">
        <v>205</v>
      </c>
      <c r="C167" s="217"/>
      <c r="D167" s="211"/>
      <c r="E167" s="231"/>
      <c r="F167" s="145"/>
    </row>
    <row r="168" spans="1:6" s="133" customFormat="1" x14ac:dyDescent="0.25">
      <c r="A168" s="149"/>
      <c r="B168" s="99" t="s">
        <v>206</v>
      </c>
      <c r="C168" s="217"/>
      <c r="D168" s="211"/>
      <c r="E168" s="231"/>
      <c r="F168" s="145"/>
    </row>
    <row r="169" spans="1:6" s="133" customFormat="1" x14ac:dyDescent="0.25">
      <c r="A169" s="149"/>
      <c r="B169" s="99"/>
      <c r="C169" s="217">
        <v>2</v>
      </c>
      <c r="D169" s="211" t="s">
        <v>13</v>
      </c>
      <c r="E169" s="231"/>
      <c r="F169" s="145">
        <f>E169*C169</f>
        <v>0</v>
      </c>
    </row>
    <row r="170" spans="1:6" s="133" customFormat="1" x14ac:dyDescent="0.25">
      <c r="A170" s="149"/>
      <c r="B170" s="99"/>
      <c r="C170" s="217"/>
      <c r="D170" s="211"/>
      <c r="E170" s="231"/>
      <c r="F170" s="145"/>
    </row>
    <row r="171" spans="1:6" s="133" customFormat="1" x14ac:dyDescent="0.25">
      <c r="A171" s="149">
        <v>7</v>
      </c>
      <c r="B171" s="99" t="s">
        <v>207</v>
      </c>
      <c r="C171" s="217"/>
      <c r="D171" s="211"/>
      <c r="E171" s="231"/>
      <c r="F171" s="145"/>
    </row>
    <row r="172" spans="1:6" s="133" customFormat="1" ht="28.5" x14ac:dyDescent="0.25">
      <c r="A172" s="149"/>
      <c r="B172" s="99" t="s">
        <v>208</v>
      </c>
      <c r="C172" s="217"/>
      <c r="D172" s="211"/>
      <c r="E172" s="231"/>
      <c r="F172" s="145"/>
    </row>
    <row r="173" spans="1:6" s="133" customFormat="1" x14ac:dyDescent="0.25">
      <c r="A173" s="149"/>
      <c r="B173" s="99" t="s">
        <v>209</v>
      </c>
      <c r="C173" s="217">
        <v>4</v>
      </c>
      <c r="D173" s="211" t="s">
        <v>14</v>
      </c>
      <c r="E173" s="231"/>
      <c r="F173" s="145">
        <f t="shared" ref="F173:F174" si="2">E173*C173</f>
        <v>0</v>
      </c>
    </row>
    <row r="174" spans="1:6" s="133" customFormat="1" x14ac:dyDescent="0.25">
      <c r="A174" s="149"/>
      <c r="B174" s="99" t="s">
        <v>210</v>
      </c>
      <c r="C174" s="217">
        <v>1</v>
      </c>
      <c r="D174" s="211" t="s">
        <v>14</v>
      </c>
      <c r="E174" s="231"/>
      <c r="F174" s="145">
        <f t="shared" si="2"/>
        <v>0</v>
      </c>
    </row>
    <row r="175" spans="1:6" s="133" customFormat="1" x14ac:dyDescent="0.25">
      <c r="A175" s="149"/>
      <c r="B175" s="99"/>
      <c r="C175" s="217"/>
      <c r="D175" s="211"/>
      <c r="E175" s="231"/>
      <c r="F175" s="145"/>
    </row>
    <row r="176" spans="1:6" s="133" customFormat="1" x14ac:dyDescent="0.25">
      <c r="A176" s="149">
        <v>8</v>
      </c>
      <c r="B176" s="99" t="s">
        <v>211</v>
      </c>
      <c r="C176" s="217"/>
      <c r="D176" s="211"/>
      <c r="E176" s="231"/>
      <c r="F176" s="145"/>
    </row>
    <row r="177" spans="1:6" s="133" customFormat="1" ht="114" x14ac:dyDescent="0.25">
      <c r="A177" s="149"/>
      <c r="B177" s="99" t="s">
        <v>212</v>
      </c>
      <c r="C177" s="217"/>
      <c r="D177" s="211"/>
      <c r="E177" s="231"/>
      <c r="F177" s="145"/>
    </row>
    <row r="178" spans="1:6" s="133" customFormat="1" x14ac:dyDescent="0.25">
      <c r="A178" s="149"/>
      <c r="B178" s="99"/>
      <c r="C178" s="217">
        <v>3</v>
      </c>
      <c r="D178" s="211" t="s">
        <v>14</v>
      </c>
      <c r="E178" s="231"/>
      <c r="F178" s="145">
        <f>E178*C178</f>
        <v>0</v>
      </c>
    </row>
    <row r="179" spans="1:6" s="133" customFormat="1" x14ac:dyDescent="0.25">
      <c r="A179" s="149"/>
      <c r="B179" s="99"/>
      <c r="C179" s="217"/>
      <c r="D179" s="211"/>
      <c r="E179" s="231"/>
      <c r="F179" s="145"/>
    </row>
    <row r="180" spans="1:6" s="133" customFormat="1" x14ac:dyDescent="0.25">
      <c r="A180" s="149">
        <v>9</v>
      </c>
      <c r="B180" s="99" t="s">
        <v>213</v>
      </c>
      <c r="C180" s="217"/>
      <c r="D180" s="211"/>
      <c r="E180" s="231"/>
      <c r="F180" s="145"/>
    </row>
    <row r="181" spans="1:6" s="133" customFormat="1" ht="42.75" x14ac:dyDescent="0.25">
      <c r="A181" s="149"/>
      <c r="B181" s="99" t="s">
        <v>214</v>
      </c>
      <c r="C181" s="217"/>
      <c r="D181" s="211"/>
      <c r="E181" s="231"/>
      <c r="F181" s="145"/>
    </row>
    <row r="182" spans="1:6" s="133" customFormat="1" x14ac:dyDescent="0.25">
      <c r="A182" s="149"/>
      <c r="B182" s="99"/>
      <c r="C182" s="217">
        <v>1</v>
      </c>
      <c r="D182" s="211" t="s">
        <v>14</v>
      </c>
      <c r="E182" s="231"/>
      <c r="F182" s="145">
        <f>E182*C182</f>
        <v>0</v>
      </c>
    </row>
    <row r="183" spans="1:6" s="133" customFormat="1" x14ac:dyDescent="0.25">
      <c r="A183" s="149"/>
      <c r="B183" s="99"/>
      <c r="C183" s="217"/>
      <c r="D183" s="211"/>
      <c r="E183" s="231"/>
      <c r="F183" s="145"/>
    </row>
    <row r="184" spans="1:6" s="133" customFormat="1" x14ac:dyDescent="0.25">
      <c r="A184" s="149">
        <v>10</v>
      </c>
      <c r="B184" s="99" t="s">
        <v>215</v>
      </c>
      <c r="C184" s="217"/>
      <c r="D184" s="211"/>
      <c r="E184" s="231"/>
      <c r="F184" s="145"/>
    </row>
    <row r="185" spans="1:6" s="133" customFormat="1" ht="42.75" x14ac:dyDescent="0.25">
      <c r="A185" s="149"/>
      <c r="B185" s="99" t="s">
        <v>216</v>
      </c>
      <c r="C185" s="217"/>
      <c r="D185" s="211"/>
      <c r="E185" s="231"/>
      <c r="F185" s="145"/>
    </row>
    <row r="186" spans="1:6" s="133" customFormat="1" x14ac:dyDescent="0.25">
      <c r="A186" s="149"/>
      <c r="B186" s="99"/>
      <c r="C186" s="217">
        <v>2</v>
      </c>
      <c r="D186" s="211" t="s">
        <v>14</v>
      </c>
      <c r="E186" s="231"/>
      <c r="F186" s="145">
        <f>E186*C186</f>
        <v>0</v>
      </c>
    </row>
    <row r="187" spans="1:6" s="133" customFormat="1" x14ac:dyDescent="0.25">
      <c r="A187" s="149"/>
      <c r="B187" s="99"/>
      <c r="C187" s="217"/>
      <c r="D187" s="211"/>
      <c r="E187" s="231"/>
      <c r="F187" s="145"/>
    </row>
    <row r="188" spans="1:6" s="133" customFormat="1" x14ac:dyDescent="0.25">
      <c r="A188" s="149">
        <v>11</v>
      </c>
      <c r="B188" s="99" t="s">
        <v>217</v>
      </c>
      <c r="C188" s="217"/>
      <c r="D188" s="211"/>
      <c r="E188" s="231"/>
      <c r="F188" s="145"/>
    </row>
    <row r="189" spans="1:6" s="133" customFormat="1" ht="42.75" x14ac:dyDescent="0.25">
      <c r="A189" s="149"/>
      <c r="B189" s="99" t="s">
        <v>218</v>
      </c>
      <c r="C189" s="217"/>
      <c r="D189" s="211"/>
      <c r="E189" s="231"/>
      <c r="F189" s="145"/>
    </row>
    <row r="190" spans="1:6" s="133" customFormat="1" x14ac:dyDescent="0.25">
      <c r="A190" s="149"/>
      <c r="B190" s="99"/>
      <c r="C190" s="217">
        <v>2</v>
      </c>
      <c r="D190" s="211" t="s">
        <v>14</v>
      </c>
      <c r="E190" s="231"/>
      <c r="F190" s="145">
        <f>E190*C190</f>
        <v>0</v>
      </c>
    </row>
    <row r="191" spans="1:6" s="133" customFormat="1" x14ac:dyDescent="0.25">
      <c r="A191" s="149"/>
      <c r="B191" s="99"/>
      <c r="C191" s="217"/>
      <c r="D191" s="211"/>
      <c r="E191" s="231"/>
      <c r="F191" s="145"/>
    </row>
    <row r="192" spans="1:6" s="133" customFormat="1" x14ac:dyDescent="0.25">
      <c r="A192" s="149">
        <v>12</v>
      </c>
      <c r="B192" s="99" t="s">
        <v>219</v>
      </c>
      <c r="C192" s="217"/>
      <c r="D192" s="211"/>
      <c r="E192" s="231"/>
      <c r="F192" s="145"/>
    </row>
    <row r="193" spans="1:6" s="133" customFormat="1" ht="28.5" x14ac:dyDescent="0.25">
      <c r="A193" s="149"/>
      <c r="B193" s="99" t="s">
        <v>220</v>
      </c>
      <c r="C193" s="217"/>
      <c r="D193" s="211"/>
      <c r="E193" s="231"/>
      <c r="F193" s="145"/>
    </row>
    <row r="194" spans="1:6" s="133" customFormat="1" x14ac:dyDescent="0.25">
      <c r="A194" s="149"/>
      <c r="B194" s="99"/>
      <c r="C194" s="217">
        <v>5</v>
      </c>
      <c r="D194" s="211" t="s">
        <v>14</v>
      </c>
      <c r="E194" s="231"/>
      <c r="F194" s="145">
        <f>E194*C194</f>
        <v>0</v>
      </c>
    </row>
    <row r="195" spans="1:6" s="133" customFormat="1" x14ac:dyDescent="0.25">
      <c r="A195" s="149"/>
      <c r="B195" s="99"/>
      <c r="C195" s="217"/>
      <c r="D195" s="211"/>
      <c r="E195" s="231"/>
      <c r="F195" s="145"/>
    </row>
    <row r="196" spans="1:6" s="133" customFormat="1" x14ac:dyDescent="0.25">
      <c r="A196" s="149">
        <v>13</v>
      </c>
      <c r="B196" s="99" t="s">
        <v>221</v>
      </c>
      <c r="C196" s="217"/>
      <c r="D196" s="211"/>
      <c r="E196" s="231"/>
      <c r="F196" s="145"/>
    </row>
    <row r="197" spans="1:6" s="133" customFormat="1" ht="57" x14ac:dyDescent="0.25">
      <c r="A197" s="149"/>
      <c r="B197" s="99" t="s">
        <v>222</v>
      </c>
      <c r="C197" s="217"/>
      <c r="D197" s="211"/>
      <c r="E197" s="231"/>
      <c r="F197" s="145"/>
    </row>
    <row r="198" spans="1:6" s="133" customFormat="1" x14ac:dyDescent="0.25">
      <c r="A198" s="149"/>
      <c r="B198" s="99"/>
      <c r="C198" s="162"/>
      <c r="D198" s="211">
        <v>0.05</v>
      </c>
      <c r="E198" s="231"/>
      <c r="F198" s="145">
        <f>SUM(F149:F197)*D198</f>
        <v>0</v>
      </c>
    </row>
    <row r="199" spans="1:6" s="133" customFormat="1" x14ac:dyDescent="0.25">
      <c r="A199" s="149"/>
      <c r="B199" s="99"/>
      <c r="C199" s="162"/>
      <c r="D199" s="211"/>
      <c r="E199" s="231"/>
      <c r="F199" s="145"/>
    </row>
    <row r="200" spans="1:6" s="133" customFormat="1" x14ac:dyDescent="0.25">
      <c r="A200" s="149">
        <v>14</v>
      </c>
      <c r="B200" s="99" t="s">
        <v>223</v>
      </c>
      <c r="C200" s="162"/>
      <c r="D200" s="211"/>
      <c r="E200" s="231"/>
      <c r="F200" s="145"/>
    </row>
    <row r="201" spans="1:6" s="133" customFormat="1" ht="28.5" x14ac:dyDescent="0.25">
      <c r="A201" s="149"/>
      <c r="B201" s="99" t="s">
        <v>224</v>
      </c>
      <c r="C201" s="162"/>
      <c r="D201" s="211"/>
      <c r="E201" s="231"/>
      <c r="F201" s="145"/>
    </row>
    <row r="202" spans="1:6" s="133" customFormat="1" x14ac:dyDescent="0.25">
      <c r="A202" s="149"/>
      <c r="B202" s="99"/>
      <c r="C202" s="162"/>
      <c r="D202" s="211">
        <v>0.05</v>
      </c>
      <c r="E202" s="231"/>
      <c r="F202" s="145">
        <f>SUM(F149:F194)*D202</f>
        <v>0</v>
      </c>
    </row>
    <row r="203" spans="1:6" s="133" customFormat="1" x14ac:dyDescent="0.25">
      <c r="A203" s="149"/>
      <c r="B203" s="99"/>
      <c r="C203" s="162"/>
      <c r="D203" s="211"/>
      <c r="E203" s="231"/>
      <c r="F203" s="145"/>
    </row>
    <row r="204" spans="1:6" s="133" customFormat="1" x14ac:dyDescent="0.25">
      <c r="A204" s="149">
        <v>15</v>
      </c>
      <c r="B204" s="99" t="s">
        <v>225</v>
      </c>
      <c r="C204" s="162"/>
      <c r="D204" s="211"/>
      <c r="E204" s="231"/>
      <c r="F204" s="145"/>
    </row>
    <row r="205" spans="1:6" s="133" customFormat="1" ht="28.5" x14ac:dyDescent="0.25">
      <c r="A205" s="149"/>
      <c r="B205" s="99" t="s">
        <v>226</v>
      </c>
      <c r="C205" s="162"/>
      <c r="D205" s="211">
        <v>0.1</v>
      </c>
      <c r="E205" s="231"/>
      <c r="F205" s="145">
        <f>SUM(F149:F196)*D205</f>
        <v>0</v>
      </c>
    </row>
    <row r="206" spans="1:6" s="133" customFormat="1" ht="15" thickBot="1" x14ac:dyDescent="0.3">
      <c r="A206" s="149"/>
      <c r="B206" s="99"/>
      <c r="C206" s="162"/>
      <c r="D206" s="211"/>
      <c r="E206" s="231"/>
      <c r="F206" s="145"/>
    </row>
    <row r="207" spans="1:6" s="133" customFormat="1" ht="15" thickBot="1" x14ac:dyDescent="0.3">
      <c r="A207" s="126"/>
      <c r="B207" s="125" t="s">
        <v>227</v>
      </c>
      <c r="C207" s="124"/>
      <c r="D207" s="123"/>
      <c r="E207" s="223"/>
      <c r="F207" s="121">
        <f>SUM(F149:F206)</f>
        <v>0</v>
      </c>
    </row>
    <row r="208" spans="1:6" ht="15" thickBot="1" x14ac:dyDescent="0.3">
      <c r="A208" s="149"/>
      <c r="B208" s="99"/>
      <c r="C208" s="82"/>
      <c r="D208" s="83"/>
      <c r="E208" s="231"/>
      <c r="F208" s="145"/>
    </row>
    <row r="209" spans="1:6" ht="15" thickBot="1" x14ac:dyDescent="0.3">
      <c r="A209" s="126" t="s">
        <v>400</v>
      </c>
      <c r="B209" s="125" t="s">
        <v>377</v>
      </c>
      <c r="C209" s="124"/>
      <c r="D209" s="123"/>
      <c r="E209" s="223"/>
      <c r="F209" s="121"/>
    </row>
    <row r="210" spans="1:6" x14ac:dyDescent="0.25">
      <c r="A210" s="149"/>
      <c r="B210" s="144" t="s">
        <v>376</v>
      </c>
      <c r="C210" s="82"/>
      <c r="D210" s="83"/>
      <c r="E210" s="231"/>
      <c r="F210" s="145"/>
    </row>
    <row r="211" spans="1:6" x14ac:dyDescent="0.25">
      <c r="A211" s="149"/>
      <c r="B211" s="99"/>
      <c r="C211" s="82"/>
      <c r="D211" s="83"/>
      <c r="E211" s="231"/>
      <c r="F211" s="145"/>
    </row>
    <row r="212" spans="1:6" x14ac:dyDescent="0.25">
      <c r="A212" s="149">
        <v>1</v>
      </c>
      <c r="B212" s="99" t="s">
        <v>194</v>
      </c>
      <c r="C212" s="82"/>
      <c r="D212" s="83"/>
      <c r="E212" s="231"/>
      <c r="F212" s="145"/>
    </row>
    <row r="213" spans="1:6" ht="28.5" x14ac:dyDescent="0.25">
      <c r="A213" s="149"/>
      <c r="B213" s="99" t="s">
        <v>195</v>
      </c>
      <c r="C213" s="82"/>
      <c r="D213" s="83"/>
      <c r="E213" s="231"/>
      <c r="F213" s="145"/>
    </row>
    <row r="214" spans="1:6" x14ac:dyDescent="0.25">
      <c r="A214" s="149"/>
      <c r="B214" s="99"/>
      <c r="C214" s="82">
        <v>36</v>
      </c>
      <c r="D214" s="83" t="s">
        <v>15</v>
      </c>
      <c r="E214" s="231"/>
      <c r="F214" s="145">
        <f>E214*C214</f>
        <v>0</v>
      </c>
    </row>
    <row r="215" spans="1:6" x14ac:dyDescent="0.25">
      <c r="A215" s="149"/>
      <c r="B215" s="99"/>
      <c r="C215" s="82"/>
      <c r="D215" s="83"/>
      <c r="E215" s="231"/>
      <c r="F215" s="145"/>
    </row>
    <row r="216" spans="1:6" x14ac:dyDescent="0.25">
      <c r="A216" s="149">
        <v>2</v>
      </c>
      <c r="B216" s="99" t="s">
        <v>198</v>
      </c>
      <c r="C216" s="82"/>
      <c r="D216" s="83"/>
      <c r="E216" s="231"/>
      <c r="F216" s="145"/>
    </row>
    <row r="217" spans="1:6" ht="28.5" x14ac:dyDescent="0.25">
      <c r="A217" s="149"/>
      <c r="B217" s="99" t="s">
        <v>199</v>
      </c>
      <c r="C217" s="82"/>
      <c r="D217" s="83"/>
      <c r="E217" s="231"/>
      <c r="F217" s="145"/>
    </row>
    <row r="218" spans="1:6" x14ac:dyDescent="0.25">
      <c r="A218" s="149"/>
      <c r="B218" s="99"/>
      <c r="C218" s="82">
        <v>6</v>
      </c>
      <c r="D218" s="83" t="s">
        <v>13</v>
      </c>
      <c r="E218" s="231"/>
      <c r="F218" s="145">
        <f>E218*C218</f>
        <v>0</v>
      </c>
    </row>
    <row r="219" spans="1:6" x14ac:dyDescent="0.25">
      <c r="A219" s="149"/>
      <c r="B219" s="99"/>
      <c r="C219" s="82"/>
      <c r="D219" s="83"/>
      <c r="E219" s="231"/>
      <c r="F219" s="145"/>
    </row>
    <row r="220" spans="1:6" x14ac:dyDescent="0.25">
      <c r="A220" s="149">
        <v>3</v>
      </c>
      <c r="B220" s="99" t="s">
        <v>200</v>
      </c>
      <c r="C220" s="82"/>
      <c r="D220" s="83"/>
      <c r="E220" s="231"/>
      <c r="F220" s="145"/>
    </row>
    <row r="221" spans="1:6" ht="57" x14ac:dyDescent="0.25">
      <c r="A221" s="149"/>
      <c r="B221" s="99" t="s">
        <v>201</v>
      </c>
      <c r="C221" s="82"/>
      <c r="D221" s="83"/>
      <c r="E221" s="231"/>
      <c r="F221" s="145"/>
    </row>
    <row r="222" spans="1:6" x14ac:dyDescent="0.25">
      <c r="A222" s="149"/>
      <c r="B222" s="99" t="s">
        <v>202</v>
      </c>
      <c r="C222" s="82">
        <v>6</v>
      </c>
      <c r="D222" s="83" t="s">
        <v>13</v>
      </c>
      <c r="E222" s="231"/>
      <c r="F222" s="145">
        <f>E222*C222</f>
        <v>0</v>
      </c>
    </row>
    <row r="223" spans="1:6" x14ac:dyDescent="0.25">
      <c r="A223" s="149"/>
      <c r="B223" s="99"/>
      <c r="C223" s="82"/>
      <c r="D223" s="83"/>
      <c r="E223" s="231"/>
      <c r="F223" s="145"/>
    </row>
    <row r="224" spans="1:6" x14ac:dyDescent="0.25">
      <c r="A224" s="149">
        <v>4</v>
      </c>
      <c r="B224" s="99" t="s">
        <v>203</v>
      </c>
      <c r="C224" s="82"/>
      <c r="D224" s="83"/>
      <c r="E224" s="231"/>
      <c r="F224" s="145"/>
    </row>
    <row r="225" spans="1:6" ht="57" x14ac:dyDescent="0.25">
      <c r="A225" s="149"/>
      <c r="B225" s="99" t="s">
        <v>204</v>
      </c>
      <c r="C225" s="82"/>
      <c r="D225" s="83"/>
      <c r="E225" s="231"/>
      <c r="F225" s="145"/>
    </row>
    <row r="226" spans="1:6" x14ac:dyDescent="0.25">
      <c r="A226" s="149"/>
      <c r="B226" s="99"/>
      <c r="C226" s="82">
        <v>1</v>
      </c>
      <c r="D226" s="83" t="s">
        <v>13</v>
      </c>
      <c r="E226" s="231"/>
      <c r="F226" s="145">
        <f>E226*C226</f>
        <v>0</v>
      </c>
    </row>
    <row r="227" spans="1:6" x14ac:dyDescent="0.25">
      <c r="A227" s="149"/>
      <c r="B227" s="99"/>
      <c r="C227" s="82"/>
      <c r="D227" s="83"/>
      <c r="E227" s="231"/>
      <c r="F227" s="145"/>
    </row>
    <row r="228" spans="1:6" x14ac:dyDescent="0.25">
      <c r="A228" s="149">
        <v>4</v>
      </c>
      <c r="B228" s="99" t="s">
        <v>205</v>
      </c>
      <c r="C228" s="82"/>
      <c r="D228" s="83"/>
      <c r="E228" s="231"/>
      <c r="F228" s="145"/>
    </row>
    <row r="229" spans="1:6" x14ac:dyDescent="0.25">
      <c r="A229" s="149"/>
      <c r="B229" s="99" t="s">
        <v>206</v>
      </c>
      <c r="C229" s="82"/>
      <c r="D229" s="83"/>
      <c r="E229" s="231"/>
      <c r="F229" s="145"/>
    </row>
    <row r="230" spans="1:6" x14ac:dyDescent="0.25">
      <c r="A230" s="149"/>
      <c r="B230" s="99"/>
      <c r="C230" s="82">
        <v>18</v>
      </c>
      <c r="D230" s="83" t="s">
        <v>13</v>
      </c>
      <c r="E230" s="231"/>
      <c r="F230" s="145">
        <f>E230*C230</f>
        <v>0</v>
      </c>
    </row>
    <row r="231" spans="1:6" x14ac:dyDescent="0.25">
      <c r="A231" s="149"/>
      <c r="B231" s="99"/>
      <c r="C231" s="82"/>
      <c r="D231" s="83"/>
      <c r="E231" s="231"/>
      <c r="F231" s="145"/>
    </row>
    <row r="232" spans="1:6" x14ac:dyDescent="0.25">
      <c r="A232" s="149">
        <v>6</v>
      </c>
      <c r="B232" s="99" t="s">
        <v>207</v>
      </c>
      <c r="C232" s="82"/>
      <c r="D232" s="83"/>
      <c r="E232" s="231"/>
      <c r="F232" s="145"/>
    </row>
    <row r="233" spans="1:6" ht="42.75" x14ac:dyDescent="0.25">
      <c r="A233" s="149"/>
      <c r="B233" s="99" t="s">
        <v>229</v>
      </c>
      <c r="C233" s="82"/>
      <c r="D233" s="83"/>
      <c r="E233" s="231"/>
      <c r="F233" s="145"/>
    </row>
    <row r="234" spans="1:6" x14ac:dyDescent="0.25">
      <c r="A234" s="149"/>
      <c r="B234" s="99" t="s">
        <v>209</v>
      </c>
      <c r="C234" s="82">
        <v>13</v>
      </c>
      <c r="D234" s="83" t="s">
        <v>14</v>
      </c>
      <c r="E234" s="231"/>
      <c r="F234" s="145">
        <f t="shared" ref="F234:F235" si="3">E234*C234</f>
        <v>0</v>
      </c>
    </row>
    <row r="235" spans="1:6" x14ac:dyDescent="0.25">
      <c r="A235" s="149"/>
      <c r="B235" s="99" t="s">
        <v>210</v>
      </c>
      <c r="C235" s="82">
        <v>3</v>
      </c>
      <c r="D235" s="83" t="s">
        <v>14</v>
      </c>
      <c r="E235" s="231"/>
      <c r="F235" s="145">
        <f t="shared" si="3"/>
        <v>0</v>
      </c>
    </row>
    <row r="236" spans="1:6" x14ac:dyDescent="0.25">
      <c r="A236" s="149"/>
      <c r="B236" s="99"/>
      <c r="C236" s="82"/>
      <c r="D236" s="83"/>
      <c r="E236" s="231"/>
      <c r="F236" s="145"/>
    </row>
    <row r="237" spans="1:6" x14ac:dyDescent="0.25">
      <c r="A237" s="149">
        <v>7</v>
      </c>
      <c r="B237" s="99" t="s">
        <v>211</v>
      </c>
      <c r="C237" s="82"/>
      <c r="D237" s="83"/>
      <c r="E237" s="231"/>
      <c r="F237" s="145"/>
    </row>
    <row r="238" spans="1:6" ht="114" x14ac:dyDescent="0.25">
      <c r="A238" s="149"/>
      <c r="B238" s="99" t="s">
        <v>212</v>
      </c>
      <c r="C238" s="82"/>
      <c r="D238" s="83"/>
      <c r="E238" s="231"/>
      <c r="F238" s="145"/>
    </row>
    <row r="239" spans="1:6" x14ac:dyDescent="0.25">
      <c r="A239" s="149"/>
      <c r="B239" s="99"/>
      <c r="C239" s="82">
        <v>13</v>
      </c>
      <c r="D239" s="83" t="s">
        <v>14</v>
      </c>
      <c r="E239" s="231"/>
      <c r="F239" s="145">
        <f>E239*C239</f>
        <v>0</v>
      </c>
    </row>
    <row r="240" spans="1:6" x14ac:dyDescent="0.25">
      <c r="A240" s="149"/>
      <c r="B240" s="99"/>
      <c r="C240" s="82"/>
      <c r="D240" s="83"/>
      <c r="E240" s="231"/>
      <c r="F240" s="145"/>
    </row>
    <row r="241" spans="1:6" x14ac:dyDescent="0.25">
      <c r="A241" s="149">
        <v>8</v>
      </c>
      <c r="B241" s="99" t="s">
        <v>213</v>
      </c>
      <c r="C241" s="82"/>
      <c r="D241" s="83"/>
      <c r="E241" s="231"/>
      <c r="F241" s="145"/>
    </row>
    <row r="242" spans="1:6" ht="42.75" x14ac:dyDescent="0.25">
      <c r="A242" s="149"/>
      <c r="B242" s="99" t="s">
        <v>214</v>
      </c>
      <c r="C242" s="82"/>
      <c r="D242" s="83"/>
      <c r="E242" s="231"/>
      <c r="F242" s="145"/>
    </row>
    <row r="243" spans="1:6" x14ac:dyDescent="0.25">
      <c r="A243" s="149"/>
      <c r="B243" s="99"/>
      <c r="C243" s="82">
        <v>2</v>
      </c>
      <c r="D243" s="83" t="s">
        <v>14</v>
      </c>
      <c r="E243" s="231"/>
      <c r="F243" s="145">
        <f>E243*C243</f>
        <v>0</v>
      </c>
    </row>
    <row r="244" spans="1:6" x14ac:dyDescent="0.25">
      <c r="A244" s="149"/>
      <c r="B244" s="99"/>
      <c r="C244" s="82"/>
      <c r="D244" s="83"/>
      <c r="E244" s="231"/>
      <c r="F244" s="145"/>
    </row>
    <row r="245" spans="1:6" x14ac:dyDescent="0.25">
      <c r="A245" s="149">
        <v>9</v>
      </c>
      <c r="B245" s="99" t="s">
        <v>230</v>
      </c>
      <c r="C245" s="82"/>
      <c r="D245" s="83"/>
      <c r="E245" s="231"/>
      <c r="F245" s="145"/>
    </row>
    <row r="246" spans="1:6" ht="57" x14ac:dyDescent="0.25">
      <c r="A246" s="149"/>
      <c r="B246" s="99" t="s">
        <v>378</v>
      </c>
      <c r="C246" s="82"/>
      <c r="D246" s="83"/>
      <c r="E246" s="231"/>
      <c r="F246" s="145"/>
    </row>
    <row r="247" spans="1:6" x14ac:dyDescent="0.25">
      <c r="A247" s="149"/>
      <c r="B247" s="99"/>
      <c r="C247" s="82">
        <v>10</v>
      </c>
      <c r="D247" s="83" t="s">
        <v>14</v>
      </c>
      <c r="E247" s="231"/>
      <c r="F247" s="145">
        <f>E247*C247</f>
        <v>0</v>
      </c>
    </row>
    <row r="248" spans="1:6" x14ac:dyDescent="0.25">
      <c r="A248" s="149"/>
      <c r="B248" s="99"/>
      <c r="C248" s="82"/>
      <c r="D248" s="83"/>
      <c r="E248" s="231"/>
      <c r="F248" s="145"/>
    </row>
    <row r="249" spans="1:6" x14ac:dyDescent="0.25">
      <c r="A249" s="149">
        <v>10</v>
      </c>
      <c r="B249" s="99" t="s">
        <v>215</v>
      </c>
      <c r="C249" s="82"/>
      <c r="D249" s="83"/>
      <c r="E249" s="231"/>
      <c r="F249" s="145"/>
    </row>
    <row r="250" spans="1:6" ht="42.75" x14ac:dyDescent="0.25">
      <c r="A250" s="149"/>
      <c r="B250" s="99" t="s">
        <v>216</v>
      </c>
      <c r="C250" s="82"/>
      <c r="D250" s="83"/>
      <c r="E250" s="231"/>
      <c r="F250" s="145"/>
    </row>
    <row r="251" spans="1:6" x14ac:dyDescent="0.25">
      <c r="A251" s="149"/>
      <c r="B251" s="99"/>
      <c r="C251" s="82">
        <v>6</v>
      </c>
      <c r="D251" s="83" t="s">
        <v>14</v>
      </c>
      <c r="E251" s="231"/>
      <c r="F251" s="145">
        <f>E251*C251</f>
        <v>0</v>
      </c>
    </row>
    <row r="252" spans="1:6" x14ac:dyDescent="0.25">
      <c r="A252" s="149"/>
      <c r="B252" s="99"/>
      <c r="C252" s="82"/>
      <c r="D252" s="83"/>
      <c r="E252" s="231"/>
      <c r="F252" s="145"/>
    </row>
    <row r="253" spans="1:6" x14ac:dyDescent="0.25">
      <c r="A253" s="149">
        <v>11</v>
      </c>
      <c r="B253" s="99" t="s">
        <v>217</v>
      </c>
      <c r="C253" s="82"/>
      <c r="D253" s="83"/>
      <c r="E253" s="231"/>
      <c r="F253" s="145"/>
    </row>
    <row r="254" spans="1:6" ht="42.75" x14ac:dyDescent="0.25">
      <c r="A254" s="149"/>
      <c r="B254" s="99" t="s">
        <v>218</v>
      </c>
      <c r="C254" s="82"/>
      <c r="D254" s="83"/>
      <c r="E254" s="231"/>
      <c r="F254" s="145"/>
    </row>
    <row r="255" spans="1:6" x14ac:dyDescent="0.25">
      <c r="A255" s="149"/>
      <c r="B255" s="99"/>
      <c r="C255" s="82">
        <v>2</v>
      </c>
      <c r="D255" s="83" t="s">
        <v>14</v>
      </c>
      <c r="E255" s="231"/>
      <c r="F255" s="145">
        <f>E255*C255</f>
        <v>0</v>
      </c>
    </row>
    <row r="256" spans="1:6" x14ac:dyDescent="0.25">
      <c r="A256" s="149"/>
      <c r="B256" s="99"/>
      <c r="C256" s="82"/>
      <c r="D256" s="83"/>
      <c r="E256" s="231"/>
      <c r="F256" s="145"/>
    </row>
    <row r="257" spans="1:6" x14ac:dyDescent="0.25">
      <c r="A257" s="149">
        <v>12</v>
      </c>
      <c r="B257" s="99" t="s">
        <v>219</v>
      </c>
      <c r="C257" s="82"/>
      <c r="D257" s="83"/>
      <c r="E257" s="231"/>
      <c r="F257" s="145"/>
    </row>
    <row r="258" spans="1:6" ht="28.5" x14ac:dyDescent="0.25">
      <c r="A258" s="149"/>
      <c r="B258" s="99" t="s">
        <v>220</v>
      </c>
      <c r="C258" s="82"/>
      <c r="D258" s="83"/>
      <c r="E258" s="231"/>
      <c r="F258" s="145"/>
    </row>
    <row r="259" spans="1:6" x14ac:dyDescent="0.25">
      <c r="A259" s="149"/>
      <c r="B259" s="99"/>
      <c r="C259" s="82">
        <v>14</v>
      </c>
      <c r="D259" s="83" t="s">
        <v>14</v>
      </c>
      <c r="E259" s="231"/>
      <c r="F259" s="145">
        <f>E259*C259</f>
        <v>0</v>
      </c>
    </row>
    <row r="260" spans="1:6" x14ac:dyDescent="0.25">
      <c r="A260" s="149"/>
      <c r="B260" s="99"/>
      <c r="C260" s="82"/>
      <c r="D260" s="83"/>
      <c r="E260" s="231"/>
      <c r="F260" s="145"/>
    </row>
    <row r="261" spans="1:6" x14ac:dyDescent="0.25">
      <c r="A261" s="149">
        <v>13</v>
      </c>
      <c r="B261" s="99" t="s">
        <v>231</v>
      </c>
      <c r="C261" s="82"/>
      <c r="D261" s="83"/>
      <c r="E261" s="231"/>
      <c r="F261" s="145"/>
    </row>
    <row r="262" spans="1:6" ht="28.5" x14ac:dyDescent="0.25">
      <c r="A262" s="149"/>
      <c r="B262" s="99" t="s">
        <v>232</v>
      </c>
      <c r="C262" s="82"/>
      <c r="D262" s="83"/>
      <c r="E262" s="231"/>
      <c r="F262" s="145"/>
    </row>
    <row r="263" spans="1:6" x14ac:dyDescent="0.25">
      <c r="A263" s="149"/>
      <c r="B263" s="99"/>
      <c r="C263" s="82">
        <v>22</v>
      </c>
      <c r="D263" s="83" t="s">
        <v>15</v>
      </c>
      <c r="E263" s="231"/>
      <c r="F263" s="145">
        <f>E263*C263</f>
        <v>0</v>
      </c>
    </row>
    <row r="264" spans="1:6" x14ac:dyDescent="0.25">
      <c r="A264" s="149"/>
      <c r="B264" s="99"/>
      <c r="C264" s="82"/>
      <c r="D264" s="83"/>
      <c r="E264" s="231"/>
      <c r="F264" s="145"/>
    </row>
    <row r="265" spans="1:6" x14ac:dyDescent="0.25">
      <c r="A265" s="149">
        <v>14</v>
      </c>
      <c r="B265" s="99" t="s">
        <v>233</v>
      </c>
      <c r="C265" s="82"/>
      <c r="D265" s="83"/>
      <c r="E265" s="231"/>
      <c r="F265" s="145"/>
    </row>
    <row r="266" spans="1:6" ht="28.5" x14ac:dyDescent="0.25">
      <c r="A266" s="149"/>
      <c r="B266" s="99" t="s">
        <v>234</v>
      </c>
      <c r="C266" s="82"/>
      <c r="D266" s="83"/>
      <c r="E266" s="231"/>
      <c r="F266" s="145"/>
    </row>
    <row r="267" spans="1:6" x14ac:dyDescent="0.25">
      <c r="A267" s="149"/>
      <c r="B267" s="99"/>
      <c r="C267" s="82">
        <v>1</v>
      </c>
      <c r="D267" s="83" t="s">
        <v>12</v>
      </c>
      <c r="E267" s="231"/>
      <c r="F267" s="145">
        <f>E267*C267</f>
        <v>0</v>
      </c>
    </row>
    <row r="268" spans="1:6" x14ac:dyDescent="0.25">
      <c r="A268" s="149"/>
      <c r="B268" s="99"/>
      <c r="C268" s="82"/>
      <c r="D268" s="83"/>
      <c r="E268" s="231"/>
      <c r="F268" s="145"/>
    </row>
    <row r="269" spans="1:6" x14ac:dyDescent="0.25">
      <c r="A269" s="149">
        <v>15</v>
      </c>
      <c r="B269" s="99" t="s">
        <v>235</v>
      </c>
      <c r="C269" s="82"/>
      <c r="D269" s="83"/>
      <c r="E269" s="231"/>
      <c r="F269" s="145"/>
    </row>
    <row r="270" spans="1:6" x14ac:dyDescent="0.25">
      <c r="A270" s="149"/>
      <c r="B270" s="99" t="s">
        <v>236</v>
      </c>
      <c r="C270" s="82"/>
      <c r="D270" s="83"/>
      <c r="E270" s="231"/>
      <c r="F270" s="145"/>
    </row>
    <row r="271" spans="1:6" x14ac:dyDescent="0.25">
      <c r="A271" s="149"/>
      <c r="B271" s="99"/>
      <c r="C271" s="82">
        <v>1</v>
      </c>
      <c r="D271" s="83" t="s">
        <v>12</v>
      </c>
      <c r="E271" s="231"/>
      <c r="F271" s="145">
        <f>E271*C271</f>
        <v>0</v>
      </c>
    </row>
    <row r="272" spans="1:6" x14ac:dyDescent="0.25">
      <c r="A272" s="149"/>
      <c r="B272" s="99"/>
      <c r="C272" s="82"/>
      <c r="D272" s="83"/>
      <c r="E272" s="231"/>
      <c r="F272" s="145"/>
    </row>
    <row r="273" spans="1:6" x14ac:dyDescent="0.25">
      <c r="A273" s="149">
        <v>16</v>
      </c>
      <c r="B273" s="99" t="s">
        <v>221</v>
      </c>
      <c r="C273" s="82"/>
      <c r="D273" s="83"/>
      <c r="E273" s="231"/>
      <c r="F273" s="145"/>
    </row>
    <row r="274" spans="1:6" ht="57" x14ac:dyDescent="0.25">
      <c r="A274" s="149"/>
      <c r="B274" s="99" t="s">
        <v>222</v>
      </c>
      <c r="C274" s="82"/>
      <c r="D274" s="83"/>
      <c r="E274" s="231"/>
      <c r="F274" s="145"/>
    </row>
    <row r="275" spans="1:6" x14ac:dyDescent="0.25">
      <c r="A275" s="149"/>
      <c r="B275" s="99"/>
      <c r="C275" s="82"/>
      <c r="D275" s="211">
        <v>0.05</v>
      </c>
      <c r="E275" s="231"/>
      <c r="F275" s="145">
        <f>SUM(F214:F274)*D275</f>
        <v>0</v>
      </c>
    </row>
    <row r="276" spans="1:6" x14ac:dyDescent="0.25">
      <c r="A276" s="149"/>
      <c r="B276" s="99"/>
      <c r="C276" s="162"/>
      <c r="D276" s="211"/>
      <c r="E276" s="231"/>
      <c r="F276" s="145"/>
    </row>
    <row r="277" spans="1:6" x14ac:dyDescent="0.25">
      <c r="A277" s="149">
        <v>17</v>
      </c>
      <c r="B277" s="99" t="s">
        <v>223</v>
      </c>
      <c r="C277" s="162"/>
      <c r="D277" s="211"/>
      <c r="E277" s="231"/>
      <c r="F277" s="145"/>
    </row>
    <row r="278" spans="1:6" ht="28.5" x14ac:dyDescent="0.25">
      <c r="A278" s="149"/>
      <c r="B278" s="99" t="s">
        <v>224</v>
      </c>
      <c r="C278" s="162"/>
      <c r="D278" s="211"/>
      <c r="E278" s="231"/>
      <c r="F278" s="145"/>
    </row>
    <row r="279" spans="1:6" x14ac:dyDescent="0.25">
      <c r="A279" s="149"/>
      <c r="B279" s="99"/>
      <c r="C279" s="162"/>
      <c r="D279" s="211">
        <v>0.05</v>
      </c>
      <c r="E279" s="231"/>
      <c r="F279" s="145">
        <f>SUM(F214:F273)*D279</f>
        <v>0</v>
      </c>
    </row>
    <row r="280" spans="1:6" x14ac:dyDescent="0.25">
      <c r="A280" s="149"/>
      <c r="B280" s="99"/>
      <c r="C280" s="162"/>
      <c r="D280" s="211"/>
      <c r="E280" s="231"/>
      <c r="F280" s="145"/>
    </row>
    <row r="281" spans="1:6" x14ac:dyDescent="0.25">
      <c r="A281" s="149">
        <v>18</v>
      </c>
      <c r="B281" s="99" t="s">
        <v>225</v>
      </c>
      <c r="C281" s="162"/>
      <c r="D281" s="211"/>
      <c r="E281" s="231"/>
      <c r="F281" s="145"/>
    </row>
    <row r="282" spans="1:6" ht="28.5" x14ac:dyDescent="0.25">
      <c r="A282" s="149"/>
      <c r="B282" s="99" t="s">
        <v>226</v>
      </c>
      <c r="C282" s="162"/>
      <c r="D282" s="211">
        <v>0.1</v>
      </c>
      <c r="E282" s="231"/>
      <c r="F282" s="145">
        <f>SUM(F214:F272)*D282</f>
        <v>0</v>
      </c>
    </row>
    <row r="283" spans="1:6" ht="15" thickBot="1" x14ac:dyDescent="0.3">
      <c r="A283" s="149"/>
      <c r="B283" s="99"/>
      <c r="C283" s="82"/>
      <c r="D283" s="83"/>
      <c r="E283" s="231"/>
      <c r="F283" s="145"/>
    </row>
    <row r="284" spans="1:6" ht="15" thickBot="1" x14ac:dyDescent="0.3">
      <c r="A284" s="126"/>
      <c r="B284" s="125" t="s">
        <v>227</v>
      </c>
      <c r="C284" s="124"/>
      <c r="D284" s="123"/>
      <c r="E284" s="223"/>
      <c r="F284" s="121">
        <f>SUM(F211:F282)</f>
        <v>0</v>
      </c>
    </row>
    <row r="285" spans="1:6" ht="15" thickBot="1" x14ac:dyDescent="0.3">
      <c r="E285" s="225"/>
    </row>
    <row r="286" spans="1:6" ht="18" thickBot="1" x14ac:dyDescent="0.3">
      <c r="A286" s="155" t="s">
        <v>45</v>
      </c>
      <c r="B286" s="156" t="s">
        <v>126</v>
      </c>
      <c r="C286" s="139"/>
      <c r="D286" s="140"/>
      <c r="E286" s="226"/>
      <c r="F286" s="142">
        <f>F284+F142+F77+F207</f>
        <v>0</v>
      </c>
    </row>
    <row r="287" spans="1:6" ht="15" thickBot="1" x14ac:dyDescent="0.3">
      <c r="E287" s="225"/>
    </row>
    <row r="288" spans="1:6" ht="18" thickBot="1" x14ac:dyDescent="0.3">
      <c r="A288" s="155" t="s">
        <v>44</v>
      </c>
      <c r="B288" s="156" t="s">
        <v>237</v>
      </c>
      <c r="C288" s="139"/>
      <c r="D288" s="140"/>
      <c r="E288" s="226"/>
      <c r="F288" s="142"/>
    </row>
    <row r="289" spans="1:6" ht="15" thickBot="1" x14ac:dyDescent="0.3">
      <c r="A289" s="219"/>
      <c r="E289" s="225"/>
      <c r="F289" s="220"/>
    </row>
    <row r="290" spans="1:6" ht="15" thickBot="1" x14ac:dyDescent="0.3">
      <c r="A290" s="126" t="s">
        <v>401</v>
      </c>
      <c r="B290" s="125" t="s">
        <v>370</v>
      </c>
      <c r="C290" s="124"/>
      <c r="D290" s="123"/>
      <c r="E290" s="223"/>
      <c r="F290" s="121"/>
    </row>
    <row r="291" spans="1:6" x14ac:dyDescent="0.25">
      <c r="A291" s="149"/>
      <c r="B291" s="144" t="s">
        <v>371</v>
      </c>
      <c r="C291" s="82"/>
      <c r="D291" s="83"/>
      <c r="E291" s="231"/>
      <c r="F291" s="145"/>
    </row>
    <row r="292" spans="1:6" x14ac:dyDescent="0.25">
      <c r="A292" s="149"/>
      <c r="B292" s="99"/>
      <c r="C292" s="217"/>
      <c r="D292" s="83"/>
      <c r="E292" s="231"/>
      <c r="F292" s="145"/>
    </row>
    <row r="293" spans="1:6" x14ac:dyDescent="0.25">
      <c r="A293" s="149">
        <v>1</v>
      </c>
      <c r="B293" s="99" t="s">
        <v>240</v>
      </c>
      <c r="C293" s="217"/>
      <c r="D293" s="83"/>
      <c r="E293" s="231"/>
      <c r="F293" s="145"/>
    </row>
    <row r="294" spans="1:6" x14ac:dyDescent="0.25">
      <c r="A294" s="149"/>
      <c r="B294" s="99" t="s">
        <v>241</v>
      </c>
      <c r="C294" s="217"/>
      <c r="D294" s="83"/>
      <c r="E294" s="231"/>
      <c r="F294" s="145"/>
    </row>
    <row r="295" spans="1:6" x14ac:dyDescent="0.25">
      <c r="A295" s="149"/>
      <c r="B295" s="99" t="s">
        <v>242</v>
      </c>
      <c r="C295" s="217">
        <v>1</v>
      </c>
      <c r="D295" s="83" t="s">
        <v>15</v>
      </c>
      <c r="E295" s="231"/>
      <c r="F295" s="145">
        <f>E295*C295</f>
        <v>0</v>
      </c>
    </row>
    <row r="296" spans="1:6" x14ac:dyDescent="0.25">
      <c r="A296" s="149"/>
      <c r="B296" s="99"/>
      <c r="C296" s="217"/>
      <c r="D296" s="83"/>
      <c r="E296" s="231"/>
      <c r="F296" s="145"/>
    </row>
    <row r="297" spans="1:6" x14ac:dyDescent="0.25">
      <c r="A297" s="149">
        <v>2</v>
      </c>
      <c r="B297" s="99" t="s">
        <v>243</v>
      </c>
      <c r="C297" s="217"/>
      <c r="D297" s="83"/>
      <c r="E297" s="231"/>
      <c r="F297" s="145"/>
    </row>
    <row r="298" spans="1:6" x14ac:dyDescent="0.25">
      <c r="A298" s="149"/>
      <c r="B298" s="99" t="s">
        <v>244</v>
      </c>
      <c r="C298" s="217"/>
      <c r="D298" s="83"/>
      <c r="E298" s="231"/>
      <c r="F298" s="145"/>
    </row>
    <row r="299" spans="1:6" x14ac:dyDescent="0.25">
      <c r="A299" s="149"/>
      <c r="B299" s="99" t="s">
        <v>245</v>
      </c>
      <c r="C299" s="217">
        <v>2</v>
      </c>
      <c r="D299" s="83" t="s">
        <v>12</v>
      </c>
      <c r="E299" s="231"/>
      <c r="F299" s="145">
        <f>E299*C299</f>
        <v>0</v>
      </c>
    </row>
    <row r="300" spans="1:6" x14ac:dyDescent="0.25">
      <c r="A300" s="149"/>
      <c r="B300" s="99"/>
      <c r="C300" s="217"/>
      <c r="D300" s="83"/>
      <c r="E300" s="231"/>
      <c r="F300" s="145"/>
    </row>
    <row r="301" spans="1:6" x14ac:dyDescent="0.25">
      <c r="A301" s="149">
        <v>3</v>
      </c>
      <c r="B301" s="99" t="s">
        <v>246</v>
      </c>
      <c r="C301" s="217"/>
      <c r="D301" s="83"/>
      <c r="E301" s="231"/>
      <c r="F301" s="145"/>
    </row>
    <row r="302" spans="1:6" ht="42.75" x14ac:dyDescent="0.25">
      <c r="A302" s="149"/>
      <c r="B302" s="99" t="s">
        <v>247</v>
      </c>
      <c r="C302" s="217"/>
      <c r="D302" s="83"/>
      <c r="E302" s="231"/>
      <c r="F302" s="145"/>
    </row>
    <row r="303" spans="1:6" x14ac:dyDescent="0.25">
      <c r="A303" s="149"/>
      <c r="B303" s="99"/>
      <c r="C303" s="217">
        <v>2</v>
      </c>
      <c r="D303" s="83" t="s">
        <v>12</v>
      </c>
      <c r="E303" s="231"/>
      <c r="F303" s="145">
        <f>E303*C303</f>
        <v>0</v>
      </c>
    </row>
    <row r="304" spans="1:6" x14ac:dyDescent="0.25">
      <c r="A304" s="149"/>
      <c r="B304" s="99"/>
      <c r="C304" s="217"/>
      <c r="D304" s="83"/>
      <c r="E304" s="231"/>
      <c r="F304" s="145"/>
    </row>
    <row r="305" spans="1:6" x14ac:dyDescent="0.25">
      <c r="A305" s="149">
        <v>4</v>
      </c>
      <c r="B305" s="99" t="s">
        <v>248</v>
      </c>
      <c r="C305" s="217"/>
      <c r="D305" s="83"/>
      <c r="E305" s="231"/>
      <c r="F305" s="145"/>
    </row>
    <row r="306" spans="1:6" ht="28.5" x14ac:dyDescent="0.25">
      <c r="A306" s="149"/>
      <c r="B306" s="99" t="s">
        <v>249</v>
      </c>
      <c r="C306" s="217"/>
      <c r="D306" s="83"/>
      <c r="E306" s="231"/>
      <c r="F306" s="145"/>
    </row>
    <row r="307" spans="1:6" x14ac:dyDescent="0.25">
      <c r="A307" s="149"/>
      <c r="B307" s="99"/>
      <c r="C307" s="217">
        <v>3</v>
      </c>
      <c r="D307" s="83" t="s">
        <v>15</v>
      </c>
      <c r="E307" s="231"/>
      <c r="F307" s="145">
        <f>E307*C307</f>
        <v>0</v>
      </c>
    </row>
    <row r="308" spans="1:6" x14ac:dyDescent="0.25">
      <c r="A308" s="149"/>
      <c r="B308" s="99"/>
      <c r="C308" s="217"/>
      <c r="D308" s="83"/>
      <c r="E308" s="231"/>
      <c r="F308" s="145"/>
    </row>
    <row r="309" spans="1:6" x14ac:dyDescent="0.25">
      <c r="A309" s="149">
        <v>5</v>
      </c>
      <c r="B309" s="99" t="s">
        <v>250</v>
      </c>
      <c r="C309" s="217"/>
      <c r="D309" s="83"/>
      <c r="E309" s="231"/>
      <c r="F309" s="145"/>
    </row>
    <row r="310" spans="1:6" ht="28.5" x14ac:dyDescent="0.25">
      <c r="A310" s="149"/>
      <c r="B310" s="99" t="s">
        <v>251</v>
      </c>
      <c r="C310" s="217"/>
      <c r="D310" s="83"/>
      <c r="E310" s="231"/>
      <c r="F310" s="145"/>
    </row>
    <row r="311" spans="1:6" x14ac:dyDescent="0.25">
      <c r="A311" s="149"/>
      <c r="B311" s="99"/>
      <c r="C311" s="217">
        <v>1</v>
      </c>
      <c r="D311" s="83" t="s">
        <v>12</v>
      </c>
      <c r="E311" s="231"/>
      <c r="F311" s="145">
        <f>E311*C311</f>
        <v>0</v>
      </c>
    </row>
    <row r="312" spans="1:6" x14ac:dyDescent="0.25">
      <c r="A312" s="149"/>
      <c r="B312" s="99"/>
      <c r="C312" s="217"/>
      <c r="D312" s="83"/>
      <c r="E312" s="231"/>
      <c r="F312" s="145"/>
    </row>
    <row r="313" spans="1:6" x14ac:dyDescent="0.25">
      <c r="A313" s="149">
        <v>6</v>
      </c>
      <c r="B313" s="99" t="s">
        <v>252</v>
      </c>
      <c r="C313" s="217"/>
      <c r="D313" s="83"/>
      <c r="E313" s="231"/>
      <c r="F313" s="145"/>
    </row>
    <row r="314" spans="1:6" x14ac:dyDescent="0.25">
      <c r="A314" s="149"/>
      <c r="B314" s="99" t="s">
        <v>253</v>
      </c>
      <c r="C314" s="217"/>
      <c r="D314" s="211"/>
      <c r="E314" s="231"/>
      <c r="F314" s="145"/>
    </row>
    <row r="315" spans="1:6" x14ac:dyDescent="0.25">
      <c r="A315" s="149"/>
      <c r="B315" s="99"/>
      <c r="C315" s="217"/>
      <c r="D315" s="211">
        <v>0.1</v>
      </c>
      <c r="E315" s="231"/>
      <c r="F315" s="145">
        <f>SUM(F294:F314)*D315</f>
        <v>0</v>
      </c>
    </row>
    <row r="316" spans="1:6" x14ac:dyDescent="0.25">
      <c r="A316" s="149"/>
      <c r="B316" s="99"/>
      <c r="C316" s="217"/>
      <c r="D316" s="211"/>
      <c r="E316" s="231"/>
      <c r="F316" s="145"/>
    </row>
    <row r="317" spans="1:6" x14ac:dyDescent="0.25">
      <c r="A317" s="149">
        <v>7</v>
      </c>
      <c r="B317" s="99" t="s">
        <v>254</v>
      </c>
      <c r="C317" s="217"/>
      <c r="D317" s="211"/>
      <c r="E317" s="231"/>
      <c r="F317" s="145"/>
    </row>
    <row r="318" spans="1:6" x14ac:dyDescent="0.25">
      <c r="A318" s="149"/>
      <c r="B318" s="99" t="s">
        <v>255</v>
      </c>
      <c r="C318" s="217"/>
      <c r="D318" s="211"/>
      <c r="E318" s="231"/>
      <c r="F318" s="145"/>
    </row>
    <row r="319" spans="1:6" x14ac:dyDescent="0.25">
      <c r="A319" s="149"/>
      <c r="B319" s="99"/>
      <c r="C319" s="162"/>
      <c r="D319" s="211">
        <v>0.1</v>
      </c>
      <c r="E319" s="231"/>
      <c r="F319" s="145">
        <f>SUM(F293:F311)*D319</f>
        <v>0</v>
      </c>
    </row>
    <row r="320" spans="1:6" x14ac:dyDescent="0.25">
      <c r="A320" s="149"/>
      <c r="B320" s="99"/>
      <c r="C320" s="162"/>
      <c r="D320" s="211"/>
      <c r="E320" s="231"/>
      <c r="F320" s="145"/>
    </row>
    <row r="321" spans="1:6" x14ac:dyDescent="0.25">
      <c r="A321" s="149">
        <v>8</v>
      </c>
      <c r="B321" s="99" t="s">
        <v>256</v>
      </c>
      <c r="C321" s="162"/>
      <c r="D321" s="211"/>
      <c r="E321" s="231"/>
      <c r="F321" s="145"/>
    </row>
    <row r="322" spans="1:6" ht="28.5" x14ac:dyDescent="0.25">
      <c r="A322" s="149"/>
      <c r="B322" s="99" t="s">
        <v>226</v>
      </c>
      <c r="C322" s="162"/>
      <c r="D322" s="211"/>
      <c r="E322" s="231"/>
      <c r="F322" s="145"/>
    </row>
    <row r="323" spans="1:6" x14ac:dyDescent="0.25">
      <c r="A323" s="149"/>
      <c r="B323" s="99"/>
      <c r="C323" s="162"/>
      <c r="D323" s="211">
        <v>0.1</v>
      </c>
      <c r="E323" s="231"/>
      <c r="F323" s="145">
        <f>SUM(F295:F312)*D323</f>
        <v>0</v>
      </c>
    </row>
    <row r="324" spans="1:6" ht="15" thickBot="1" x14ac:dyDescent="0.3">
      <c r="A324" s="149"/>
      <c r="B324" s="99"/>
      <c r="C324" s="162"/>
      <c r="D324" s="83"/>
      <c r="E324" s="231"/>
      <c r="F324" s="145"/>
    </row>
    <row r="325" spans="1:6" ht="15" thickBot="1" x14ac:dyDescent="0.3">
      <c r="A325" s="126"/>
      <c r="B325" s="125" t="s">
        <v>257</v>
      </c>
      <c r="C325" s="124"/>
      <c r="D325" s="123"/>
      <c r="E325" s="223"/>
      <c r="F325" s="121">
        <f>SUM(F294:F324)</f>
        <v>0</v>
      </c>
    </row>
    <row r="326" spans="1:6" ht="15" thickBot="1" x14ac:dyDescent="0.3">
      <c r="A326" s="219"/>
      <c r="E326" s="225"/>
      <c r="F326" s="220"/>
    </row>
    <row r="327" spans="1:6" ht="15" thickBot="1" x14ac:dyDescent="0.3">
      <c r="A327" s="126" t="s">
        <v>402</v>
      </c>
      <c r="B327" s="125" t="s">
        <v>373</v>
      </c>
      <c r="C327" s="124"/>
      <c r="D327" s="123"/>
      <c r="E327" s="223"/>
      <c r="F327" s="121"/>
    </row>
    <row r="328" spans="1:6" x14ac:dyDescent="0.25">
      <c r="A328" s="149"/>
      <c r="B328" s="144" t="s">
        <v>372</v>
      </c>
      <c r="C328" s="82"/>
      <c r="D328" s="83"/>
      <c r="E328" s="231"/>
      <c r="F328" s="145"/>
    </row>
    <row r="329" spans="1:6" x14ac:dyDescent="0.25">
      <c r="A329" s="149"/>
      <c r="B329" s="99"/>
      <c r="C329" s="217"/>
      <c r="D329" s="83"/>
      <c r="E329" s="231"/>
      <c r="F329" s="145"/>
    </row>
    <row r="330" spans="1:6" x14ac:dyDescent="0.25">
      <c r="A330" s="149">
        <v>1</v>
      </c>
      <c r="B330" s="99" t="s">
        <v>240</v>
      </c>
      <c r="C330" s="217"/>
      <c r="D330" s="83"/>
      <c r="E330" s="231"/>
      <c r="F330" s="145"/>
    </row>
    <row r="331" spans="1:6" x14ac:dyDescent="0.25">
      <c r="A331" s="149"/>
      <c r="B331" s="99" t="s">
        <v>241</v>
      </c>
      <c r="C331" s="217"/>
      <c r="D331" s="83"/>
      <c r="E331" s="231"/>
      <c r="F331" s="145"/>
    </row>
    <row r="332" spans="1:6" x14ac:dyDescent="0.25">
      <c r="A332" s="149"/>
      <c r="B332" s="99" t="s">
        <v>242</v>
      </c>
      <c r="C332" s="217">
        <v>1</v>
      </c>
      <c r="D332" s="83" t="s">
        <v>15</v>
      </c>
      <c r="E332" s="231"/>
      <c r="F332" s="145">
        <f>E332*C332</f>
        <v>0</v>
      </c>
    </row>
    <row r="333" spans="1:6" x14ac:dyDescent="0.25">
      <c r="A333" s="149"/>
      <c r="B333" s="99"/>
      <c r="C333" s="217"/>
      <c r="D333" s="83"/>
      <c r="E333" s="231"/>
      <c r="F333" s="145"/>
    </row>
    <row r="334" spans="1:6" x14ac:dyDescent="0.25">
      <c r="A334" s="149">
        <v>2</v>
      </c>
      <c r="B334" s="99" t="s">
        <v>243</v>
      </c>
      <c r="C334" s="217"/>
      <c r="D334" s="83"/>
      <c r="E334" s="231"/>
      <c r="F334" s="145"/>
    </row>
    <row r="335" spans="1:6" x14ac:dyDescent="0.25">
      <c r="A335" s="149"/>
      <c r="B335" s="99" t="s">
        <v>244</v>
      </c>
      <c r="C335" s="217"/>
      <c r="D335" s="83"/>
      <c r="E335" s="231"/>
      <c r="F335" s="145"/>
    </row>
    <row r="336" spans="1:6" x14ac:dyDescent="0.25">
      <c r="A336" s="149"/>
      <c r="B336" s="99" t="s">
        <v>245</v>
      </c>
      <c r="C336" s="217">
        <v>2</v>
      </c>
      <c r="D336" s="83" t="s">
        <v>12</v>
      </c>
      <c r="E336" s="231"/>
      <c r="F336" s="145">
        <f>E336*C336</f>
        <v>0</v>
      </c>
    </row>
    <row r="337" spans="1:6" x14ac:dyDescent="0.25">
      <c r="A337" s="149"/>
      <c r="B337" s="99"/>
      <c r="C337" s="217"/>
      <c r="D337" s="83"/>
      <c r="E337" s="231"/>
      <c r="F337" s="145"/>
    </row>
    <row r="338" spans="1:6" x14ac:dyDescent="0.25">
      <c r="A338" s="149">
        <v>3</v>
      </c>
      <c r="B338" s="99" t="s">
        <v>246</v>
      </c>
      <c r="C338" s="217"/>
      <c r="D338" s="83"/>
      <c r="E338" s="231"/>
      <c r="F338" s="145"/>
    </row>
    <row r="339" spans="1:6" ht="42.75" x14ac:dyDescent="0.25">
      <c r="A339" s="149"/>
      <c r="B339" s="99" t="s">
        <v>247</v>
      </c>
      <c r="C339" s="217"/>
      <c r="D339" s="83"/>
      <c r="E339" s="231"/>
      <c r="F339" s="145"/>
    </row>
    <row r="340" spans="1:6" x14ac:dyDescent="0.25">
      <c r="A340" s="149"/>
      <c r="B340" s="99"/>
      <c r="C340" s="217">
        <v>2</v>
      </c>
      <c r="D340" s="83" t="s">
        <v>12</v>
      </c>
      <c r="E340" s="231"/>
      <c r="F340" s="145">
        <f>E340*C340</f>
        <v>0</v>
      </c>
    </row>
    <row r="341" spans="1:6" x14ac:dyDescent="0.25">
      <c r="A341" s="149"/>
      <c r="B341" s="99"/>
      <c r="C341" s="217"/>
      <c r="D341" s="83"/>
      <c r="E341" s="231"/>
      <c r="F341" s="145"/>
    </row>
    <row r="342" spans="1:6" x14ac:dyDescent="0.25">
      <c r="A342" s="149">
        <v>4</v>
      </c>
      <c r="B342" s="99" t="s">
        <v>248</v>
      </c>
      <c r="C342" s="217"/>
      <c r="D342" s="83"/>
      <c r="E342" s="231"/>
      <c r="F342" s="145"/>
    </row>
    <row r="343" spans="1:6" ht="28.5" x14ac:dyDescent="0.25">
      <c r="A343" s="149"/>
      <c r="B343" s="99" t="s">
        <v>249</v>
      </c>
      <c r="C343" s="217"/>
      <c r="D343" s="83"/>
      <c r="E343" s="231"/>
      <c r="F343" s="145"/>
    </row>
    <row r="344" spans="1:6" x14ac:dyDescent="0.25">
      <c r="A344" s="149"/>
      <c r="B344" s="99"/>
      <c r="C344" s="217">
        <v>2</v>
      </c>
      <c r="D344" s="83" t="s">
        <v>15</v>
      </c>
      <c r="E344" s="231"/>
      <c r="F344" s="145">
        <f>E344*C344</f>
        <v>0</v>
      </c>
    </row>
    <row r="345" spans="1:6" x14ac:dyDescent="0.25">
      <c r="A345" s="149"/>
      <c r="B345" s="99"/>
      <c r="C345" s="217"/>
      <c r="D345" s="83"/>
      <c r="E345" s="231"/>
      <c r="F345" s="145"/>
    </row>
    <row r="346" spans="1:6" x14ac:dyDescent="0.25">
      <c r="A346" s="149">
        <v>5</v>
      </c>
      <c r="B346" s="99" t="s">
        <v>250</v>
      </c>
      <c r="C346" s="217"/>
      <c r="D346" s="83"/>
      <c r="E346" s="231"/>
      <c r="F346" s="145"/>
    </row>
    <row r="347" spans="1:6" ht="28.5" x14ac:dyDescent="0.25">
      <c r="A347" s="149"/>
      <c r="B347" s="99" t="s">
        <v>251</v>
      </c>
      <c r="C347" s="217"/>
      <c r="D347" s="83"/>
      <c r="E347" s="231"/>
      <c r="F347" s="145"/>
    </row>
    <row r="348" spans="1:6" x14ac:dyDescent="0.25">
      <c r="A348" s="149"/>
      <c r="B348" s="99"/>
      <c r="C348" s="217">
        <v>1</v>
      </c>
      <c r="D348" s="83" t="s">
        <v>12</v>
      </c>
      <c r="E348" s="231"/>
      <c r="F348" s="145">
        <f>E348*C348</f>
        <v>0</v>
      </c>
    </row>
    <row r="349" spans="1:6" x14ac:dyDescent="0.25">
      <c r="A349" s="149"/>
      <c r="B349" s="99"/>
      <c r="C349" s="217"/>
      <c r="D349" s="83"/>
      <c r="E349" s="231"/>
      <c r="F349" s="145"/>
    </row>
    <row r="350" spans="1:6" x14ac:dyDescent="0.25">
      <c r="A350" s="149">
        <v>6</v>
      </c>
      <c r="B350" s="99" t="s">
        <v>252</v>
      </c>
      <c r="C350" s="217"/>
      <c r="D350" s="211"/>
      <c r="E350" s="231"/>
      <c r="F350" s="145"/>
    </row>
    <row r="351" spans="1:6" x14ac:dyDescent="0.25">
      <c r="A351" s="149"/>
      <c r="B351" s="99" t="s">
        <v>253</v>
      </c>
      <c r="C351" s="217"/>
      <c r="D351" s="211"/>
      <c r="E351" s="231"/>
      <c r="F351" s="145"/>
    </row>
    <row r="352" spans="1:6" x14ac:dyDescent="0.25">
      <c r="A352" s="149"/>
      <c r="B352" s="99"/>
      <c r="C352" s="217"/>
      <c r="D352" s="211">
        <v>0.1</v>
      </c>
      <c r="E352" s="231"/>
      <c r="F352" s="145">
        <f>SUM(F329:F351)*D352</f>
        <v>0</v>
      </c>
    </row>
    <row r="353" spans="1:6" x14ac:dyDescent="0.25">
      <c r="A353" s="149"/>
      <c r="B353" s="99"/>
      <c r="C353" s="217"/>
      <c r="D353" s="211"/>
      <c r="E353" s="231"/>
      <c r="F353" s="145"/>
    </row>
    <row r="354" spans="1:6" x14ac:dyDescent="0.25">
      <c r="A354" s="149">
        <v>7</v>
      </c>
      <c r="B354" s="99" t="s">
        <v>254</v>
      </c>
      <c r="C354" s="217"/>
      <c r="D354" s="211"/>
      <c r="E354" s="231"/>
      <c r="F354" s="145"/>
    </row>
    <row r="355" spans="1:6" x14ac:dyDescent="0.25">
      <c r="A355" s="149"/>
      <c r="B355" s="99" t="s">
        <v>255</v>
      </c>
      <c r="C355" s="217"/>
      <c r="D355" s="211"/>
      <c r="E355" s="231"/>
      <c r="F355" s="145"/>
    </row>
    <row r="356" spans="1:6" x14ac:dyDescent="0.25">
      <c r="A356" s="149"/>
      <c r="B356" s="99"/>
      <c r="C356" s="217"/>
      <c r="D356" s="211">
        <v>0.1</v>
      </c>
      <c r="E356" s="231"/>
      <c r="F356" s="145">
        <f>SUM(F332:F349)*D356</f>
        <v>0</v>
      </c>
    </row>
    <row r="357" spans="1:6" x14ac:dyDescent="0.25">
      <c r="A357" s="149"/>
      <c r="B357" s="99"/>
      <c r="C357" s="217"/>
      <c r="D357" s="211"/>
      <c r="E357" s="231"/>
      <c r="F357" s="145"/>
    </row>
    <row r="358" spans="1:6" x14ac:dyDescent="0.25">
      <c r="A358" s="149">
        <v>8</v>
      </c>
      <c r="B358" s="99" t="s">
        <v>256</v>
      </c>
      <c r="C358" s="217"/>
      <c r="D358" s="211"/>
      <c r="E358" s="231"/>
      <c r="F358" s="145"/>
    </row>
    <row r="359" spans="1:6" ht="28.5" x14ac:dyDescent="0.25">
      <c r="A359" s="149"/>
      <c r="B359" s="99" t="s">
        <v>226</v>
      </c>
      <c r="C359" s="162"/>
      <c r="D359" s="211"/>
      <c r="E359" s="231"/>
      <c r="F359" s="145"/>
    </row>
    <row r="360" spans="1:6" x14ac:dyDescent="0.25">
      <c r="A360" s="149"/>
      <c r="B360" s="99"/>
      <c r="C360" s="162"/>
      <c r="D360" s="211">
        <v>0.1</v>
      </c>
      <c r="E360" s="231"/>
      <c r="F360" s="145">
        <f>SUM(F332:F349)*D360</f>
        <v>0</v>
      </c>
    </row>
    <row r="361" spans="1:6" ht="15" thickBot="1" x14ac:dyDescent="0.3">
      <c r="A361" s="149"/>
      <c r="B361" s="99"/>
      <c r="C361" s="162"/>
      <c r="D361" s="211"/>
      <c r="E361" s="231"/>
      <c r="F361" s="145"/>
    </row>
    <row r="362" spans="1:6" ht="15" thickBot="1" x14ac:dyDescent="0.3">
      <c r="A362" s="126"/>
      <c r="B362" s="125" t="s">
        <v>257</v>
      </c>
      <c r="C362" s="124"/>
      <c r="D362" s="123"/>
      <c r="E362" s="223"/>
      <c r="F362" s="121">
        <f>SUM(F332:F361)</f>
        <v>0</v>
      </c>
    </row>
    <row r="363" spans="1:6" s="133" customFormat="1" ht="15" thickBot="1" x14ac:dyDescent="0.3">
      <c r="A363" s="126"/>
      <c r="B363" s="125"/>
      <c r="C363" s="124"/>
      <c r="D363" s="123"/>
      <c r="E363" s="223"/>
      <c r="F363" s="121"/>
    </row>
    <row r="364" spans="1:6" ht="15" thickBot="1" x14ac:dyDescent="0.3">
      <c r="A364" s="126" t="s">
        <v>403</v>
      </c>
      <c r="B364" s="125" t="s">
        <v>374</v>
      </c>
      <c r="C364" s="124"/>
      <c r="D364" s="123"/>
      <c r="E364" s="223"/>
      <c r="F364" s="121"/>
    </row>
    <row r="365" spans="1:6" x14ac:dyDescent="0.25">
      <c r="A365" s="149"/>
      <c r="B365" s="144" t="s">
        <v>375</v>
      </c>
      <c r="C365" s="82"/>
      <c r="D365" s="83"/>
      <c r="E365" s="231"/>
      <c r="F365" s="145"/>
    </row>
    <row r="366" spans="1:6" x14ac:dyDescent="0.25">
      <c r="A366" s="149"/>
      <c r="B366" s="99"/>
      <c r="C366" s="162"/>
      <c r="D366" s="83"/>
      <c r="E366" s="231"/>
      <c r="F366" s="145"/>
    </row>
    <row r="367" spans="1:6" x14ac:dyDescent="0.25">
      <c r="A367" s="149">
        <v>1</v>
      </c>
      <c r="B367" s="99" t="s">
        <v>240</v>
      </c>
      <c r="C367" s="217"/>
      <c r="D367" s="83"/>
      <c r="E367" s="231"/>
      <c r="F367" s="145"/>
    </row>
    <row r="368" spans="1:6" x14ac:dyDescent="0.25">
      <c r="A368" s="149"/>
      <c r="B368" s="99" t="s">
        <v>241</v>
      </c>
      <c r="C368" s="217"/>
      <c r="D368" s="83"/>
      <c r="E368" s="231"/>
      <c r="F368" s="145"/>
    </row>
    <row r="369" spans="1:6" x14ac:dyDescent="0.25">
      <c r="A369" s="149"/>
      <c r="B369" s="99" t="s">
        <v>242</v>
      </c>
      <c r="C369" s="217">
        <v>1</v>
      </c>
      <c r="D369" s="83" t="s">
        <v>15</v>
      </c>
      <c r="E369" s="231"/>
      <c r="F369" s="145">
        <f>E369*C369</f>
        <v>0</v>
      </c>
    </row>
    <row r="370" spans="1:6" x14ac:dyDescent="0.25">
      <c r="A370" s="149"/>
      <c r="B370" s="99"/>
      <c r="C370" s="217"/>
      <c r="D370" s="83"/>
      <c r="E370" s="231"/>
      <c r="F370" s="145"/>
    </row>
    <row r="371" spans="1:6" x14ac:dyDescent="0.25">
      <c r="A371" s="149">
        <v>2</v>
      </c>
      <c r="B371" s="99" t="s">
        <v>243</v>
      </c>
      <c r="C371" s="217"/>
      <c r="D371" s="83"/>
      <c r="E371" s="231"/>
      <c r="F371" s="145"/>
    </row>
    <row r="372" spans="1:6" x14ac:dyDescent="0.25">
      <c r="A372" s="149"/>
      <c r="B372" s="99" t="s">
        <v>244</v>
      </c>
      <c r="C372" s="217"/>
      <c r="D372" s="83"/>
      <c r="E372" s="231"/>
      <c r="F372" s="145"/>
    </row>
    <row r="373" spans="1:6" x14ac:dyDescent="0.25">
      <c r="A373" s="149"/>
      <c r="B373" s="99" t="s">
        <v>245</v>
      </c>
      <c r="C373" s="217">
        <v>2</v>
      </c>
      <c r="D373" s="83" t="s">
        <v>12</v>
      </c>
      <c r="E373" s="231"/>
      <c r="F373" s="145">
        <f>E373*C373</f>
        <v>0</v>
      </c>
    </row>
    <row r="374" spans="1:6" x14ac:dyDescent="0.25">
      <c r="A374" s="149"/>
      <c r="B374" s="99"/>
      <c r="C374" s="217"/>
      <c r="D374" s="83"/>
      <c r="E374" s="231"/>
      <c r="F374" s="145"/>
    </row>
    <row r="375" spans="1:6" x14ac:dyDescent="0.25">
      <c r="A375" s="149">
        <v>3</v>
      </c>
      <c r="B375" s="99" t="s">
        <v>246</v>
      </c>
      <c r="C375" s="217"/>
      <c r="D375" s="83"/>
      <c r="E375" s="231"/>
      <c r="F375" s="145"/>
    </row>
    <row r="376" spans="1:6" ht="42.75" x14ac:dyDescent="0.25">
      <c r="A376" s="149"/>
      <c r="B376" s="99" t="s">
        <v>247</v>
      </c>
      <c r="C376" s="217"/>
      <c r="D376" s="83"/>
      <c r="E376" s="231"/>
      <c r="F376" s="145"/>
    </row>
    <row r="377" spans="1:6" x14ac:dyDescent="0.25">
      <c r="A377" s="149"/>
      <c r="B377" s="99"/>
      <c r="C377" s="217">
        <v>2</v>
      </c>
      <c r="D377" s="83" t="s">
        <v>12</v>
      </c>
      <c r="E377" s="231"/>
      <c r="F377" s="145">
        <f>E377*C377</f>
        <v>0</v>
      </c>
    </row>
    <row r="378" spans="1:6" x14ac:dyDescent="0.25">
      <c r="A378" s="149"/>
      <c r="B378" s="99"/>
      <c r="C378" s="217"/>
      <c r="D378" s="83"/>
      <c r="E378" s="231"/>
      <c r="F378" s="145"/>
    </row>
    <row r="379" spans="1:6" x14ac:dyDescent="0.25">
      <c r="A379" s="149">
        <v>4</v>
      </c>
      <c r="B379" s="99" t="s">
        <v>248</v>
      </c>
      <c r="C379" s="217"/>
      <c r="D379" s="83"/>
      <c r="E379" s="231"/>
      <c r="F379" s="145"/>
    </row>
    <row r="380" spans="1:6" ht="28.5" x14ac:dyDescent="0.25">
      <c r="A380" s="149"/>
      <c r="B380" s="99" t="s">
        <v>249</v>
      </c>
      <c r="C380" s="217"/>
      <c r="D380" s="83"/>
      <c r="E380" s="231"/>
      <c r="F380" s="145"/>
    </row>
    <row r="381" spans="1:6" x14ac:dyDescent="0.25">
      <c r="A381" s="149"/>
      <c r="B381" s="99"/>
      <c r="C381" s="217">
        <v>3</v>
      </c>
      <c r="D381" s="83" t="s">
        <v>15</v>
      </c>
      <c r="E381" s="231"/>
      <c r="F381" s="145">
        <f>E381*C381</f>
        <v>0</v>
      </c>
    </row>
    <row r="382" spans="1:6" x14ac:dyDescent="0.25">
      <c r="A382" s="149"/>
      <c r="B382" s="99"/>
      <c r="C382" s="217"/>
      <c r="D382" s="83"/>
      <c r="E382" s="231"/>
      <c r="F382" s="145"/>
    </row>
    <row r="383" spans="1:6" x14ac:dyDescent="0.25">
      <c r="A383" s="149">
        <v>5</v>
      </c>
      <c r="B383" s="99" t="s">
        <v>250</v>
      </c>
      <c r="C383" s="217"/>
      <c r="D383" s="83"/>
      <c r="E383" s="231"/>
      <c r="F383" s="145"/>
    </row>
    <row r="384" spans="1:6" ht="28.5" x14ac:dyDescent="0.25">
      <c r="A384" s="149"/>
      <c r="B384" s="99" t="s">
        <v>251</v>
      </c>
      <c r="C384" s="217"/>
      <c r="D384" s="83"/>
      <c r="E384" s="231"/>
      <c r="F384" s="145"/>
    </row>
    <row r="385" spans="1:6" x14ac:dyDescent="0.25">
      <c r="A385" s="149"/>
      <c r="B385" s="99"/>
      <c r="C385" s="217">
        <v>1</v>
      </c>
      <c r="D385" s="83" t="s">
        <v>12</v>
      </c>
      <c r="E385" s="231"/>
      <c r="F385" s="145">
        <f>E385*C385</f>
        <v>0</v>
      </c>
    </row>
    <row r="386" spans="1:6" x14ac:dyDescent="0.25">
      <c r="A386" s="149"/>
      <c r="B386" s="99"/>
      <c r="C386" s="217"/>
      <c r="D386" s="83"/>
      <c r="E386" s="231"/>
      <c r="F386" s="145"/>
    </row>
    <row r="387" spans="1:6" x14ac:dyDescent="0.25">
      <c r="A387" s="149">
        <v>6</v>
      </c>
      <c r="B387" s="99" t="s">
        <v>252</v>
      </c>
      <c r="C387" s="217"/>
      <c r="D387" s="211"/>
      <c r="E387" s="231"/>
      <c r="F387" s="145"/>
    </row>
    <row r="388" spans="1:6" x14ac:dyDescent="0.25">
      <c r="A388" s="149"/>
      <c r="B388" s="99" t="s">
        <v>253</v>
      </c>
      <c r="C388" s="217"/>
      <c r="D388" s="211"/>
      <c r="E388" s="231"/>
      <c r="F388" s="145"/>
    </row>
    <row r="389" spans="1:6" x14ac:dyDescent="0.25">
      <c r="A389" s="149"/>
      <c r="B389" s="99"/>
      <c r="C389" s="217"/>
      <c r="D389" s="211">
        <v>0.1</v>
      </c>
      <c r="E389" s="231"/>
      <c r="F389" s="145">
        <f>SUM(F368:F388)*D389</f>
        <v>0</v>
      </c>
    </row>
    <row r="390" spans="1:6" x14ac:dyDescent="0.25">
      <c r="A390" s="149"/>
      <c r="B390" s="99"/>
      <c r="C390" s="162"/>
      <c r="D390" s="211"/>
      <c r="E390" s="231"/>
      <c r="F390" s="145"/>
    </row>
    <row r="391" spans="1:6" x14ac:dyDescent="0.25">
      <c r="A391" s="149">
        <v>7</v>
      </c>
      <c r="B391" s="99" t="s">
        <v>254</v>
      </c>
      <c r="C391" s="162"/>
      <c r="D391" s="211"/>
      <c r="E391" s="231"/>
      <c r="F391" s="145"/>
    </row>
    <row r="392" spans="1:6" x14ac:dyDescent="0.25">
      <c r="A392" s="149"/>
      <c r="B392" s="99" t="s">
        <v>255</v>
      </c>
      <c r="C392" s="162"/>
      <c r="D392" s="211"/>
      <c r="E392" s="231"/>
      <c r="F392" s="145"/>
    </row>
    <row r="393" spans="1:6" x14ac:dyDescent="0.25">
      <c r="A393" s="149"/>
      <c r="B393" s="99"/>
      <c r="C393" s="162"/>
      <c r="D393" s="211">
        <v>0.1</v>
      </c>
      <c r="E393" s="231"/>
      <c r="F393" s="145">
        <f>SUM(F368:F386)*D393</f>
        <v>0</v>
      </c>
    </row>
    <row r="394" spans="1:6" x14ac:dyDescent="0.25">
      <c r="A394" s="149"/>
      <c r="B394" s="99"/>
      <c r="C394" s="162"/>
      <c r="D394" s="211"/>
      <c r="E394" s="231"/>
      <c r="F394" s="145"/>
    </row>
    <row r="395" spans="1:6" x14ac:dyDescent="0.25">
      <c r="A395" s="149">
        <v>8</v>
      </c>
      <c r="B395" s="99" t="s">
        <v>256</v>
      </c>
      <c r="C395" s="162"/>
      <c r="D395" s="211"/>
      <c r="E395" s="231"/>
      <c r="F395" s="145"/>
    </row>
    <row r="396" spans="1:6" ht="28.5" x14ac:dyDescent="0.25">
      <c r="A396" s="149"/>
      <c r="B396" s="99" t="s">
        <v>226</v>
      </c>
      <c r="C396" s="162"/>
      <c r="D396" s="211"/>
      <c r="E396" s="231"/>
      <c r="F396" s="145"/>
    </row>
    <row r="397" spans="1:6" x14ac:dyDescent="0.25">
      <c r="A397" s="149"/>
      <c r="B397" s="99"/>
      <c r="C397" s="162"/>
      <c r="D397" s="211">
        <v>0.1</v>
      </c>
      <c r="E397" s="231"/>
      <c r="F397" s="145">
        <f>SUM(F369:F387)*D397</f>
        <v>0</v>
      </c>
    </row>
    <row r="398" spans="1:6" ht="15" thickBot="1" x14ac:dyDescent="0.3">
      <c r="A398" s="149"/>
      <c r="B398" s="99"/>
      <c r="C398" s="162"/>
      <c r="D398" s="83"/>
      <c r="E398" s="231"/>
      <c r="F398" s="145"/>
    </row>
    <row r="399" spans="1:6" ht="15" thickBot="1" x14ac:dyDescent="0.3">
      <c r="A399" s="126"/>
      <c r="B399" s="125" t="s">
        <v>257</v>
      </c>
      <c r="C399" s="124"/>
      <c r="D399" s="123"/>
      <c r="E399" s="223"/>
      <c r="F399" s="121">
        <f>SUM(F368:F398)</f>
        <v>0</v>
      </c>
    </row>
    <row r="400" spans="1:6" ht="15" thickBot="1" x14ac:dyDescent="0.3">
      <c r="A400" s="219"/>
      <c r="E400" s="225"/>
      <c r="F400" s="220"/>
    </row>
    <row r="401" spans="1:6" ht="15" thickBot="1" x14ac:dyDescent="0.3">
      <c r="A401" s="126" t="s">
        <v>404</v>
      </c>
      <c r="B401" s="125" t="s">
        <v>377</v>
      </c>
      <c r="C401" s="124"/>
      <c r="D401" s="123"/>
      <c r="E401" s="223"/>
      <c r="F401" s="121"/>
    </row>
    <row r="402" spans="1:6" x14ac:dyDescent="0.25">
      <c r="A402" s="149"/>
      <c r="B402" s="144" t="s">
        <v>376</v>
      </c>
      <c r="C402" s="82"/>
      <c r="D402" s="83"/>
      <c r="E402" s="231"/>
      <c r="F402" s="145"/>
    </row>
    <row r="403" spans="1:6" x14ac:dyDescent="0.25">
      <c r="A403" s="149"/>
      <c r="B403" s="99"/>
      <c r="C403" s="162"/>
      <c r="D403" s="211"/>
      <c r="E403" s="231"/>
      <c r="F403" s="145"/>
    </row>
    <row r="404" spans="1:6" x14ac:dyDescent="0.25">
      <c r="A404" s="149">
        <v>1</v>
      </c>
      <c r="B404" s="99" t="s">
        <v>240</v>
      </c>
      <c r="C404" s="162"/>
      <c r="D404" s="211"/>
      <c r="E404" s="231"/>
      <c r="F404" s="145"/>
    </row>
    <row r="405" spans="1:6" x14ac:dyDescent="0.25">
      <c r="A405" s="149"/>
      <c r="B405" s="99" t="s">
        <v>241</v>
      </c>
      <c r="C405" s="217"/>
      <c r="D405" s="211"/>
      <c r="E405" s="231"/>
      <c r="F405" s="145"/>
    </row>
    <row r="406" spans="1:6" x14ac:dyDescent="0.25">
      <c r="A406" s="149"/>
      <c r="B406" s="99" t="s">
        <v>258</v>
      </c>
      <c r="C406" s="217">
        <v>22</v>
      </c>
      <c r="D406" s="211" t="s">
        <v>15</v>
      </c>
      <c r="E406" s="231"/>
      <c r="F406" s="145">
        <f>E406*C406</f>
        <v>0</v>
      </c>
    </row>
    <row r="407" spans="1:6" x14ac:dyDescent="0.25">
      <c r="A407" s="149"/>
      <c r="B407" s="99"/>
      <c r="C407" s="217"/>
      <c r="D407" s="211"/>
      <c r="E407" s="231"/>
      <c r="F407" s="145"/>
    </row>
    <row r="408" spans="1:6" x14ac:dyDescent="0.25">
      <c r="A408" s="149">
        <v>2</v>
      </c>
      <c r="B408" s="99" t="s">
        <v>259</v>
      </c>
      <c r="C408" s="217"/>
      <c r="D408" s="211"/>
      <c r="E408" s="231"/>
      <c r="F408" s="145"/>
    </row>
    <row r="409" spans="1:6" x14ac:dyDescent="0.25">
      <c r="A409" s="149"/>
      <c r="B409" s="99" t="s">
        <v>260</v>
      </c>
      <c r="C409" s="217"/>
      <c r="D409" s="211"/>
      <c r="E409" s="231"/>
      <c r="F409" s="145"/>
    </row>
    <row r="410" spans="1:6" x14ac:dyDescent="0.25">
      <c r="A410" s="149"/>
      <c r="B410" s="99" t="s">
        <v>261</v>
      </c>
      <c r="C410" s="217">
        <v>1</v>
      </c>
      <c r="D410" s="211" t="s">
        <v>12</v>
      </c>
      <c r="E410" s="231"/>
      <c r="F410" s="145">
        <f>E410*C410</f>
        <v>0</v>
      </c>
    </row>
    <row r="411" spans="1:6" x14ac:dyDescent="0.25">
      <c r="A411" s="149"/>
      <c r="B411" s="99"/>
      <c r="C411" s="217"/>
      <c r="D411" s="211"/>
      <c r="E411" s="231"/>
      <c r="F411" s="145"/>
    </row>
    <row r="412" spans="1:6" x14ac:dyDescent="0.25">
      <c r="A412" s="149">
        <v>3</v>
      </c>
      <c r="B412" s="99" t="s">
        <v>262</v>
      </c>
      <c r="C412" s="217"/>
      <c r="D412" s="211"/>
      <c r="E412" s="231"/>
      <c r="F412" s="145"/>
    </row>
    <row r="413" spans="1:6" x14ac:dyDescent="0.25">
      <c r="A413" s="149"/>
      <c r="B413" s="99" t="s">
        <v>263</v>
      </c>
      <c r="C413" s="217"/>
      <c r="D413" s="211"/>
      <c r="E413" s="231"/>
      <c r="F413" s="145"/>
    </row>
    <row r="414" spans="1:6" x14ac:dyDescent="0.25">
      <c r="A414" s="149"/>
      <c r="B414" s="99" t="s">
        <v>264</v>
      </c>
      <c r="C414" s="217">
        <v>1</v>
      </c>
      <c r="D414" s="211" t="s">
        <v>12</v>
      </c>
      <c r="E414" s="231"/>
      <c r="F414" s="145">
        <f>E414*C414</f>
        <v>0</v>
      </c>
    </row>
    <row r="415" spans="1:6" x14ac:dyDescent="0.25">
      <c r="A415" s="149"/>
      <c r="B415" s="99"/>
      <c r="C415" s="217"/>
      <c r="D415" s="211"/>
      <c r="E415" s="231"/>
      <c r="F415" s="145"/>
    </row>
    <row r="416" spans="1:6" x14ac:dyDescent="0.25">
      <c r="A416" s="149">
        <v>4</v>
      </c>
      <c r="B416" s="99" t="s">
        <v>243</v>
      </c>
      <c r="C416" s="217"/>
      <c r="D416" s="211"/>
      <c r="E416" s="231"/>
      <c r="F416" s="145"/>
    </row>
    <row r="417" spans="1:6" x14ac:dyDescent="0.25">
      <c r="A417" s="149"/>
      <c r="B417" s="99" t="s">
        <v>244</v>
      </c>
      <c r="C417" s="217"/>
      <c r="D417" s="211"/>
      <c r="E417" s="231"/>
      <c r="F417" s="145"/>
    </row>
    <row r="418" spans="1:6" x14ac:dyDescent="0.25">
      <c r="A418" s="149"/>
      <c r="B418" s="99" t="s">
        <v>265</v>
      </c>
      <c r="C418" s="217">
        <v>6</v>
      </c>
      <c r="D418" s="211" t="s">
        <v>12</v>
      </c>
      <c r="E418" s="231"/>
      <c r="F418" s="145">
        <f t="shared" ref="F418:F419" si="4">E418*C418</f>
        <v>0</v>
      </c>
    </row>
    <row r="419" spans="1:6" x14ac:dyDescent="0.25">
      <c r="A419" s="149"/>
      <c r="B419" s="99" t="s">
        <v>245</v>
      </c>
      <c r="C419" s="217">
        <v>2</v>
      </c>
      <c r="D419" s="211" t="s">
        <v>12</v>
      </c>
      <c r="E419" s="231"/>
      <c r="F419" s="145">
        <f t="shared" si="4"/>
        <v>0</v>
      </c>
    </row>
    <row r="420" spans="1:6" x14ac:dyDescent="0.25">
      <c r="A420" s="149"/>
      <c r="B420" s="99"/>
      <c r="C420" s="217"/>
      <c r="D420" s="211"/>
      <c r="E420" s="231"/>
      <c r="F420" s="145"/>
    </row>
    <row r="421" spans="1:6" x14ac:dyDescent="0.25">
      <c r="A421" s="149">
        <v>5</v>
      </c>
      <c r="B421" s="99" t="s">
        <v>380</v>
      </c>
      <c r="C421" s="217"/>
      <c r="D421" s="211"/>
      <c r="E421" s="231"/>
      <c r="F421" s="145"/>
    </row>
    <row r="422" spans="1:6" x14ac:dyDescent="0.25">
      <c r="A422" s="149"/>
      <c r="B422" s="99" t="s">
        <v>381</v>
      </c>
      <c r="C422" s="217"/>
      <c r="D422" s="211"/>
      <c r="E422" s="231"/>
      <c r="F422" s="145"/>
    </row>
    <row r="423" spans="1:6" x14ac:dyDescent="0.25">
      <c r="A423" s="149"/>
      <c r="B423" s="99" t="s">
        <v>266</v>
      </c>
      <c r="C423" s="217">
        <v>1</v>
      </c>
      <c r="D423" s="211" t="s">
        <v>12</v>
      </c>
      <c r="E423" s="231"/>
      <c r="F423" s="145">
        <f>E423*C423</f>
        <v>0</v>
      </c>
    </row>
    <row r="424" spans="1:6" x14ac:dyDescent="0.25">
      <c r="A424" s="149"/>
      <c r="B424" s="99"/>
      <c r="C424" s="217"/>
      <c r="D424" s="211"/>
      <c r="E424" s="231"/>
      <c r="F424" s="145"/>
    </row>
    <row r="425" spans="1:6" x14ac:dyDescent="0.25">
      <c r="A425" s="149">
        <v>6</v>
      </c>
      <c r="B425" s="99" t="s">
        <v>267</v>
      </c>
      <c r="C425" s="217"/>
      <c r="D425" s="211"/>
      <c r="E425" s="231"/>
      <c r="F425" s="145"/>
    </row>
    <row r="426" spans="1:6" ht="28.5" x14ac:dyDescent="0.25">
      <c r="A426" s="149"/>
      <c r="B426" s="99" t="s">
        <v>268</v>
      </c>
      <c r="C426" s="217"/>
      <c r="D426" s="211"/>
      <c r="E426" s="231"/>
      <c r="F426" s="145"/>
    </row>
    <row r="427" spans="1:6" x14ac:dyDescent="0.25">
      <c r="A427" s="149"/>
      <c r="B427" s="99" t="s">
        <v>266</v>
      </c>
      <c r="C427" s="217">
        <v>1</v>
      </c>
      <c r="D427" s="211" t="s">
        <v>12</v>
      </c>
      <c r="E427" s="231"/>
      <c r="F427" s="145">
        <f>E427*C427</f>
        <v>0</v>
      </c>
    </row>
    <row r="428" spans="1:6" x14ac:dyDescent="0.25">
      <c r="A428" s="149"/>
      <c r="B428" s="99"/>
      <c r="C428" s="217"/>
      <c r="D428" s="211"/>
      <c r="E428" s="231"/>
      <c r="F428" s="145"/>
    </row>
    <row r="429" spans="1:6" x14ac:dyDescent="0.25">
      <c r="A429" s="149">
        <v>7</v>
      </c>
      <c r="B429" s="99" t="s">
        <v>269</v>
      </c>
      <c r="C429" s="217"/>
      <c r="D429" s="211"/>
      <c r="E429" s="231"/>
      <c r="F429" s="145"/>
    </row>
    <row r="430" spans="1:6" ht="28.5" x14ac:dyDescent="0.25">
      <c r="A430" s="149"/>
      <c r="B430" s="99" t="s">
        <v>270</v>
      </c>
      <c r="C430" s="217"/>
      <c r="D430" s="211"/>
      <c r="E430" s="231"/>
      <c r="F430" s="145"/>
    </row>
    <row r="431" spans="1:6" x14ac:dyDescent="0.25">
      <c r="A431" s="149"/>
      <c r="B431" s="99" t="s">
        <v>271</v>
      </c>
      <c r="C431" s="217">
        <v>1</v>
      </c>
      <c r="D431" s="211" t="s">
        <v>12</v>
      </c>
      <c r="E431" s="231"/>
      <c r="F431" s="145">
        <f>E431*C431</f>
        <v>0</v>
      </c>
    </row>
    <row r="432" spans="1:6" x14ac:dyDescent="0.25">
      <c r="A432" s="149"/>
      <c r="B432" s="99"/>
      <c r="C432" s="217"/>
      <c r="D432" s="211"/>
      <c r="E432" s="231"/>
      <c r="F432" s="145"/>
    </row>
    <row r="433" spans="1:6" x14ac:dyDescent="0.25">
      <c r="A433" s="149">
        <v>8</v>
      </c>
      <c r="B433" s="99" t="s">
        <v>272</v>
      </c>
      <c r="C433" s="217"/>
      <c r="D433" s="211"/>
      <c r="E433" s="231"/>
      <c r="F433" s="145"/>
    </row>
    <row r="434" spans="1:6" ht="28.5" x14ac:dyDescent="0.25">
      <c r="A434" s="149"/>
      <c r="B434" s="99" t="s">
        <v>273</v>
      </c>
      <c r="C434" s="217"/>
      <c r="D434" s="211"/>
      <c r="E434" s="231"/>
      <c r="F434" s="145"/>
    </row>
    <row r="435" spans="1:6" x14ac:dyDescent="0.25">
      <c r="A435" s="149"/>
      <c r="B435" s="99"/>
      <c r="C435" s="217">
        <v>1</v>
      </c>
      <c r="D435" s="211" t="s">
        <v>12</v>
      </c>
      <c r="E435" s="231"/>
      <c r="F435" s="145">
        <f>E435*C435</f>
        <v>0</v>
      </c>
    </row>
    <row r="436" spans="1:6" x14ac:dyDescent="0.25">
      <c r="A436" s="149"/>
      <c r="B436" s="99"/>
      <c r="C436" s="217"/>
      <c r="D436" s="211"/>
      <c r="E436" s="231"/>
      <c r="F436" s="145"/>
    </row>
    <row r="437" spans="1:6" x14ac:dyDescent="0.25">
      <c r="A437" s="149">
        <v>9</v>
      </c>
      <c r="B437" s="99" t="s">
        <v>382</v>
      </c>
      <c r="C437" s="217"/>
      <c r="D437" s="211"/>
      <c r="E437" s="231"/>
      <c r="F437" s="145"/>
    </row>
    <row r="438" spans="1:6" ht="28.5" x14ac:dyDescent="0.25">
      <c r="A438" s="149"/>
      <c r="B438" s="99" t="s">
        <v>295</v>
      </c>
      <c r="C438" s="217"/>
      <c r="D438" s="211"/>
      <c r="E438" s="231"/>
      <c r="F438" s="145"/>
    </row>
    <row r="439" spans="1:6" x14ac:dyDescent="0.25">
      <c r="A439" s="149"/>
      <c r="B439" s="99" t="s">
        <v>274</v>
      </c>
      <c r="C439" s="217">
        <v>14</v>
      </c>
      <c r="D439" s="211" t="s">
        <v>15</v>
      </c>
      <c r="E439" s="231"/>
      <c r="F439" s="145">
        <f>E439*C439</f>
        <v>0</v>
      </c>
    </row>
    <row r="440" spans="1:6" x14ac:dyDescent="0.25">
      <c r="A440" s="149"/>
      <c r="B440" s="99"/>
      <c r="C440" s="217"/>
      <c r="D440" s="211"/>
      <c r="E440" s="231"/>
      <c r="F440" s="145"/>
    </row>
    <row r="441" spans="1:6" x14ac:dyDescent="0.25">
      <c r="A441" s="149">
        <v>10</v>
      </c>
      <c r="B441" s="99" t="s">
        <v>296</v>
      </c>
      <c r="C441" s="217"/>
      <c r="D441" s="211"/>
      <c r="E441" s="231"/>
      <c r="F441" s="145"/>
    </row>
    <row r="442" spans="1:6" ht="28.5" x14ac:dyDescent="0.25">
      <c r="A442" s="149"/>
      <c r="B442" s="99" t="s">
        <v>297</v>
      </c>
      <c r="C442" s="217"/>
      <c r="D442" s="211"/>
      <c r="E442" s="231"/>
      <c r="F442" s="145"/>
    </row>
    <row r="443" spans="1:6" x14ac:dyDescent="0.25">
      <c r="A443" s="149"/>
      <c r="B443" s="99" t="s">
        <v>185</v>
      </c>
      <c r="C443" s="217">
        <v>2</v>
      </c>
      <c r="D443" s="211" t="s">
        <v>12</v>
      </c>
      <c r="E443" s="231"/>
      <c r="F443" s="145">
        <f>E443*C443</f>
        <v>0</v>
      </c>
    </row>
    <row r="444" spans="1:6" x14ac:dyDescent="0.25">
      <c r="A444" s="149"/>
      <c r="B444" s="99"/>
      <c r="C444" s="217"/>
      <c r="D444" s="211"/>
      <c r="E444" s="231"/>
      <c r="F444" s="145"/>
    </row>
    <row r="445" spans="1:6" x14ac:dyDescent="0.25">
      <c r="A445" s="149">
        <v>11</v>
      </c>
      <c r="B445" s="99" t="s">
        <v>275</v>
      </c>
      <c r="C445" s="217"/>
      <c r="D445" s="211"/>
      <c r="E445" s="231"/>
      <c r="F445" s="145"/>
    </row>
    <row r="446" spans="1:6" ht="28.5" x14ac:dyDescent="0.25">
      <c r="A446" s="149"/>
      <c r="B446" s="99" t="s">
        <v>276</v>
      </c>
      <c r="C446" s="217"/>
      <c r="D446" s="211"/>
      <c r="E446" s="231"/>
      <c r="F446" s="145"/>
    </row>
    <row r="447" spans="1:6" ht="28.5" x14ac:dyDescent="0.25">
      <c r="A447" s="149"/>
      <c r="B447" s="99" t="s">
        <v>277</v>
      </c>
      <c r="C447" s="217"/>
      <c r="D447" s="211"/>
      <c r="E447" s="231"/>
      <c r="F447" s="145"/>
    </row>
    <row r="448" spans="1:6" x14ac:dyDescent="0.25">
      <c r="A448" s="149"/>
      <c r="B448" s="99" t="s">
        <v>278</v>
      </c>
      <c r="C448" s="217">
        <v>1</v>
      </c>
      <c r="D448" s="211" t="s">
        <v>12</v>
      </c>
      <c r="E448" s="231"/>
      <c r="F448" s="145">
        <f>E448*C448</f>
        <v>0</v>
      </c>
    </row>
    <row r="449" spans="1:6" x14ac:dyDescent="0.25">
      <c r="A449" s="149"/>
      <c r="B449" s="99"/>
      <c r="C449" s="217"/>
      <c r="D449" s="211"/>
      <c r="E449" s="231"/>
      <c r="F449" s="145"/>
    </row>
    <row r="450" spans="1:6" x14ac:dyDescent="0.25">
      <c r="A450" s="149">
        <v>12</v>
      </c>
      <c r="B450" s="99" t="s">
        <v>279</v>
      </c>
      <c r="C450" s="217"/>
      <c r="D450" s="211"/>
      <c r="E450" s="231"/>
      <c r="F450" s="145"/>
    </row>
    <row r="451" spans="1:6" ht="42.75" x14ac:dyDescent="0.25">
      <c r="A451" s="149"/>
      <c r="B451" s="99" t="s">
        <v>298</v>
      </c>
      <c r="C451" s="217"/>
      <c r="D451" s="211"/>
      <c r="E451" s="231"/>
      <c r="F451" s="145"/>
    </row>
    <row r="452" spans="1:6" x14ac:dyDescent="0.25">
      <c r="A452" s="149"/>
      <c r="B452" s="99" t="s">
        <v>185</v>
      </c>
      <c r="C452" s="217">
        <v>1</v>
      </c>
      <c r="D452" s="211" t="s">
        <v>12</v>
      </c>
      <c r="E452" s="231"/>
      <c r="F452" s="145">
        <f>E452*C452</f>
        <v>0</v>
      </c>
    </row>
    <row r="453" spans="1:6" x14ac:dyDescent="0.25">
      <c r="A453" s="149"/>
      <c r="B453" s="99"/>
      <c r="C453" s="217"/>
      <c r="D453" s="211"/>
      <c r="E453" s="231"/>
      <c r="F453" s="145"/>
    </row>
    <row r="454" spans="1:6" x14ac:dyDescent="0.25">
      <c r="A454" s="149">
        <v>13</v>
      </c>
      <c r="B454" s="99" t="s">
        <v>280</v>
      </c>
      <c r="C454" s="217"/>
      <c r="D454" s="211"/>
      <c r="E454" s="231"/>
      <c r="F454" s="145"/>
    </row>
    <row r="455" spans="1:6" ht="42.75" x14ac:dyDescent="0.25">
      <c r="A455" s="149"/>
      <c r="B455" s="99" t="s">
        <v>299</v>
      </c>
      <c r="C455" s="217"/>
      <c r="D455" s="211"/>
      <c r="E455" s="231"/>
      <c r="F455" s="145"/>
    </row>
    <row r="456" spans="1:6" x14ac:dyDescent="0.25">
      <c r="A456" s="149"/>
      <c r="B456" s="99" t="s">
        <v>185</v>
      </c>
      <c r="C456" s="217">
        <v>1</v>
      </c>
      <c r="D456" s="211" t="s">
        <v>12</v>
      </c>
      <c r="E456" s="231"/>
      <c r="F456" s="145">
        <f>E456*C456</f>
        <v>0</v>
      </c>
    </row>
    <row r="457" spans="1:6" x14ac:dyDescent="0.25">
      <c r="A457" s="149"/>
      <c r="B457" s="99"/>
      <c r="C457" s="217"/>
      <c r="D457" s="211"/>
      <c r="E457" s="231"/>
      <c r="F457" s="145"/>
    </row>
    <row r="458" spans="1:6" x14ac:dyDescent="0.25">
      <c r="A458" s="149">
        <v>14</v>
      </c>
      <c r="B458" s="99" t="s">
        <v>281</v>
      </c>
      <c r="C458" s="217"/>
      <c r="D458" s="211"/>
      <c r="E458" s="231"/>
      <c r="F458" s="145"/>
    </row>
    <row r="459" spans="1:6" x14ac:dyDescent="0.25">
      <c r="A459" s="149"/>
      <c r="B459" s="99" t="s">
        <v>282</v>
      </c>
      <c r="C459" s="217"/>
      <c r="D459" s="211"/>
      <c r="E459" s="231"/>
      <c r="F459" s="145"/>
    </row>
    <row r="460" spans="1:6" ht="28.5" x14ac:dyDescent="0.25">
      <c r="A460" s="149"/>
      <c r="B460" s="99" t="s">
        <v>283</v>
      </c>
      <c r="C460" s="217"/>
      <c r="D460" s="211"/>
      <c r="E460" s="231"/>
      <c r="F460" s="145"/>
    </row>
    <row r="461" spans="1:6" x14ac:dyDescent="0.25">
      <c r="A461" s="149"/>
      <c r="B461" s="99" t="s">
        <v>383</v>
      </c>
      <c r="C461" s="217">
        <v>1</v>
      </c>
      <c r="D461" s="211" t="s">
        <v>12</v>
      </c>
      <c r="E461" s="231"/>
      <c r="F461" s="145">
        <f>E461*C461</f>
        <v>0</v>
      </c>
    </row>
    <row r="462" spans="1:6" x14ac:dyDescent="0.25">
      <c r="A462" s="149"/>
      <c r="B462" s="99"/>
      <c r="C462" s="217"/>
      <c r="D462" s="211"/>
      <c r="E462" s="231"/>
      <c r="F462" s="145"/>
    </row>
    <row r="463" spans="1:6" x14ac:dyDescent="0.25">
      <c r="A463" s="149">
        <v>15</v>
      </c>
      <c r="B463" s="99" t="s">
        <v>284</v>
      </c>
      <c r="C463" s="217"/>
      <c r="D463" s="211"/>
      <c r="E463" s="231"/>
      <c r="F463" s="145"/>
    </row>
    <row r="464" spans="1:6" x14ac:dyDescent="0.25">
      <c r="A464" s="149"/>
      <c r="B464" s="99" t="s">
        <v>285</v>
      </c>
      <c r="C464" s="217"/>
      <c r="D464" s="211"/>
      <c r="E464" s="231"/>
      <c r="F464" s="145"/>
    </row>
    <row r="465" spans="1:6" x14ac:dyDescent="0.25">
      <c r="A465" s="149"/>
      <c r="B465" s="99"/>
      <c r="C465" s="217">
        <v>4</v>
      </c>
      <c r="D465" s="211" t="s">
        <v>13</v>
      </c>
      <c r="E465" s="231"/>
      <c r="F465" s="145">
        <f>E465*C465</f>
        <v>0</v>
      </c>
    </row>
    <row r="466" spans="1:6" x14ac:dyDescent="0.25">
      <c r="A466" s="149"/>
      <c r="B466" s="99"/>
      <c r="C466" s="217"/>
      <c r="D466" s="211"/>
      <c r="E466" s="231"/>
      <c r="F466" s="145"/>
    </row>
    <row r="467" spans="1:6" x14ac:dyDescent="0.25">
      <c r="A467" s="149">
        <v>16</v>
      </c>
      <c r="B467" s="99" t="s">
        <v>286</v>
      </c>
      <c r="C467" s="217"/>
      <c r="D467" s="211"/>
      <c r="E467" s="231"/>
      <c r="F467" s="145"/>
    </row>
    <row r="468" spans="1:6" ht="28.5" x14ac:dyDescent="0.25">
      <c r="A468" s="149"/>
      <c r="B468" s="99" t="s">
        <v>287</v>
      </c>
      <c r="C468" s="217"/>
      <c r="D468" s="211"/>
      <c r="E468" s="231"/>
      <c r="F468" s="145"/>
    </row>
    <row r="469" spans="1:6" x14ac:dyDescent="0.25">
      <c r="A469" s="149"/>
      <c r="B469" s="99" t="s">
        <v>186</v>
      </c>
      <c r="C469" s="217">
        <v>1</v>
      </c>
      <c r="D469" s="211" t="s">
        <v>12</v>
      </c>
      <c r="E469" s="231"/>
      <c r="F469" s="145">
        <f>E469*C469</f>
        <v>0</v>
      </c>
    </row>
    <row r="470" spans="1:6" x14ac:dyDescent="0.25">
      <c r="A470" s="149"/>
      <c r="B470" s="99"/>
      <c r="C470" s="217"/>
      <c r="D470" s="211"/>
      <c r="E470" s="231"/>
      <c r="F470" s="145"/>
    </row>
    <row r="471" spans="1:6" x14ac:dyDescent="0.25">
      <c r="A471" s="149">
        <v>17</v>
      </c>
      <c r="B471" s="99" t="s">
        <v>288</v>
      </c>
      <c r="C471" s="217"/>
      <c r="D471" s="211"/>
      <c r="E471" s="231"/>
      <c r="F471" s="145"/>
    </row>
    <row r="472" spans="1:6" ht="28.5" x14ac:dyDescent="0.25">
      <c r="A472" s="149"/>
      <c r="B472" s="99" t="s">
        <v>289</v>
      </c>
      <c r="C472" s="217"/>
      <c r="D472" s="211"/>
      <c r="E472" s="231"/>
      <c r="F472" s="145"/>
    </row>
    <row r="473" spans="1:6" x14ac:dyDescent="0.25">
      <c r="A473" s="149"/>
      <c r="B473" s="99"/>
      <c r="C473" s="217">
        <v>1</v>
      </c>
      <c r="D473" s="211" t="s">
        <v>74</v>
      </c>
      <c r="E473" s="231"/>
      <c r="F473" s="145">
        <f>E473*C473</f>
        <v>0</v>
      </c>
    </row>
    <row r="474" spans="1:6" x14ac:dyDescent="0.25">
      <c r="A474" s="149"/>
      <c r="B474" s="99"/>
      <c r="C474" s="217"/>
      <c r="D474" s="211"/>
      <c r="E474" s="231"/>
      <c r="F474" s="145"/>
    </row>
    <row r="475" spans="1:6" x14ac:dyDescent="0.25">
      <c r="A475" s="149">
        <v>18</v>
      </c>
      <c r="B475" s="99" t="s">
        <v>252</v>
      </c>
      <c r="C475" s="217"/>
      <c r="D475" s="211"/>
      <c r="E475" s="231"/>
      <c r="F475" s="145"/>
    </row>
    <row r="476" spans="1:6" x14ac:dyDescent="0.25">
      <c r="A476" s="149"/>
      <c r="B476" s="99" t="s">
        <v>290</v>
      </c>
      <c r="C476" s="217"/>
      <c r="D476" s="211"/>
      <c r="E476" s="231"/>
      <c r="F476" s="145"/>
    </row>
    <row r="477" spans="1:6" x14ac:dyDescent="0.25">
      <c r="A477" s="149"/>
      <c r="B477" s="99"/>
      <c r="C477" s="217"/>
      <c r="D477" s="211">
        <v>0.05</v>
      </c>
      <c r="E477" s="231"/>
      <c r="F477" s="145">
        <f>SUM(F405:F476)*D477</f>
        <v>0</v>
      </c>
    </row>
    <row r="478" spans="1:6" x14ac:dyDescent="0.25">
      <c r="A478" s="149"/>
      <c r="B478" s="99"/>
      <c r="C478" s="217"/>
      <c r="D478" s="211"/>
      <c r="E478" s="231"/>
      <c r="F478" s="145"/>
    </row>
    <row r="479" spans="1:6" x14ac:dyDescent="0.25">
      <c r="A479" s="149">
        <v>19</v>
      </c>
      <c r="B479" s="99" t="s">
        <v>291</v>
      </c>
      <c r="C479" s="217"/>
      <c r="D479" s="211"/>
      <c r="E479" s="231"/>
      <c r="F479" s="145"/>
    </row>
    <row r="480" spans="1:6" ht="28.5" x14ac:dyDescent="0.25">
      <c r="A480" s="149"/>
      <c r="B480" s="99" t="s">
        <v>292</v>
      </c>
      <c r="C480" s="217"/>
      <c r="D480" s="211"/>
      <c r="E480" s="231"/>
      <c r="F480" s="145"/>
    </row>
    <row r="481" spans="1:6" x14ac:dyDescent="0.25">
      <c r="A481" s="149"/>
      <c r="B481" s="99"/>
      <c r="C481" s="217"/>
      <c r="D481" s="211">
        <v>0.05</v>
      </c>
      <c r="E481" s="231"/>
      <c r="F481" s="145">
        <f>SUM(F405:F475)*D481</f>
        <v>0</v>
      </c>
    </row>
    <row r="482" spans="1:6" x14ac:dyDescent="0.25">
      <c r="A482" s="149"/>
      <c r="B482" s="99"/>
      <c r="C482" s="217"/>
      <c r="D482" s="211"/>
      <c r="E482" s="231"/>
      <c r="F482" s="145"/>
    </row>
    <row r="483" spans="1:6" x14ac:dyDescent="0.25">
      <c r="A483" s="149">
        <v>20</v>
      </c>
      <c r="B483" s="99" t="s">
        <v>293</v>
      </c>
      <c r="C483" s="217"/>
      <c r="D483" s="211"/>
      <c r="E483" s="231"/>
      <c r="F483" s="145"/>
    </row>
    <row r="484" spans="1:6" ht="28.5" x14ac:dyDescent="0.25">
      <c r="A484" s="149"/>
      <c r="B484" s="99" t="s">
        <v>294</v>
      </c>
      <c r="C484" s="217"/>
      <c r="D484" s="211"/>
      <c r="E484" s="231"/>
      <c r="F484" s="145"/>
    </row>
    <row r="485" spans="1:6" x14ac:dyDescent="0.25">
      <c r="A485" s="149"/>
      <c r="B485" s="99"/>
      <c r="C485" s="217"/>
      <c r="D485" s="211">
        <v>0.05</v>
      </c>
      <c r="E485" s="231"/>
      <c r="F485" s="145">
        <f>SUM(F405:F474)*D485</f>
        <v>0</v>
      </c>
    </row>
    <row r="486" spans="1:6" x14ac:dyDescent="0.25">
      <c r="A486" s="149"/>
      <c r="B486" s="99"/>
      <c r="C486" s="217"/>
      <c r="D486" s="211"/>
      <c r="E486" s="231"/>
      <c r="F486" s="145"/>
    </row>
    <row r="487" spans="1:6" x14ac:dyDescent="0.25">
      <c r="A487" s="149">
        <v>21</v>
      </c>
      <c r="B487" s="99" t="s">
        <v>256</v>
      </c>
      <c r="C487" s="217"/>
      <c r="D487" s="211"/>
      <c r="E487" s="231"/>
      <c r="F487" s="145"/>
    </row>
    <row r="488" spans="1:6" ht="28.5" x14ac:dyDescent="0.25">
      <c r="A488" s="149"/>
      <c r="B488" s="99" t="s">
        <v>226</v>
      </c>
      <c r="C488" s="217"/>
      <c r="D488" s="211"/>
      <c r="E488" s="231"/>
      <c r="F488" s="145"/>
    </row>
    <row r="489" spans="1:6" x14ac:dyDescent="0.25">
      <c r="A489" s="149"/>
      <c r="B489" s="99"/>
      <c r="C489" s="217"/>
      <c r="D489" s="211">
        <v>0.1</v>
      </c>
      <c r="E489" s="231"/>
      <c r="F489" s="145">
        <f>SUM(F404:F474)*D489</f>
        <v>0</v>
      </c>
    </row>
    <row r="490" spans="1:6" ht="15" thickBot="1" x14ac:dyDescent="0.3">
      <c r="A490" s="149"/>
      <c r="B490" s="99"/>
      <c r="C490" s="217"/>
      <c r="D490" s="211"/>
      <c r="E490" s="231"/>
      <c r="F490" s="145"/>
    </row>
    <row r="491" spans="1:6" ht="15" thickBot="1" x14ac:dyDescent="0.3">
      <c r="A491" s="126"/>
      <c r="B491" s="125" t="s">
        <v>257</v>
      </c>
      <c r="C491" s="218"/>
      <c r="D491" s="123"/>
      <c r="E491" s="223"/>
      <c r="F491" s="121">
        <f>SUM(F405:F490)</f>
        <v>0</v>
      </c>
    </row>
    <row r="492" spans="1:6" ht="15" thickBot="1" x14ac:dyDescent="0.3">
      <c r="A492" s="219"/>
      <c r="E492" s="225"/>
      <c r="F492" s="220"/>
    </row>
    <row r="493" spans="1:6" ht="18" thickBot="1" x14ac:dyDescent="0.3">
      <c r="A493" s="155" t="s">
        <v>44</v>
      </c>
      <c r="B493" s="156" t="s">
        <v>237</v>
      </c>
      <c r="C493" s="139"/>
      <c r="D493" s="140"/>
      <c r="E493" s="226"/>
      <c r="F493" s="142">
        <f>F491+F399+F362+F325</f>
        <v>0</v>
      </c>
    </row>
  </sheetData>
  <autoFilter ref="A9:F493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9" firstPageNumber="3" fitToHeight="0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36"/>
  <sheetViews>
    <sheetView view="pageBreakPreview" zoomScale="115" zoomScaleNormal="130" zoomScaleSheetLayoutView="115" workbookViewId="0">
      <selection activeCell="F16" sqref="F16"/>
    </sheetView>
  </sheetViews>
  <sheetFormatPr defaultColWidth="10.28515625" defaultRowHeight="14.25" x14ac:dyDescent="0.25"/>
  <cols>
    <col min="1" max="1" width="10.42578125" style="107" bestFit="1" customWidth="1"/>
    <col min="2" max="2" width="75.5703125" style="108" customWidth="1"/>
    <col min="3" max="3" width="6.42578125" style="104" bestFit="1" customWidth="1"/>
    <col min="4" max="4" width="9.42578125" style="105" bestFit="1" customWidth="1"/>
    <col min="5" max="5" width="11" style="106" bestFit="1" customWidth="1"/>
    <col min="6" max="6" width="15.85546875" style="109" customWidth="1"/>
    <col min="7" max="16384" width="10.28515625" style="55"/>
  </cols>
  <sheetData>
    <row r="1" spans="1:43" s="45" customFormat="1" x14ac:dyDescent="0.25">
      <c r="A1" s="192" t="str">
        <f>Info!B1</f>
        <v>JAVNA KOMUNALNA INFRASTRUKTURA V OBMOČJU OPPN 252 STANOVANJSKA SOSESKA BRDO - ENOTA E3</v>
      </c>
      <c r="B1" s="193"/>
      <c r="C1" s="193"/>
      <c r="D1" s="193"/>
      <c r="E1" s="193"/>
      <c r="F1" s="194"/>
    </row>
    <row r="2" spans="1:43" s="45" customFormat="1" ht="15" thickBot="1" x14ac:dyDescent="0.3">
      <c r="A2" s="195"/>
      <c r="B2" s="196"/>
      <c r="C2" s="196"/>
      <c r="D2" s="196"/>
      <c r="E2" s="196"/>
      <c r="F2" s="197"/>
    </row>
    <row r="3" spans="1:43" s="45" customFormat="1" ht="15" thickBot="1" x14ac:dyDescent="0.3">
      <c r="A3" s="198"/>
      <c r="B3" s="199"/>
      <c r="C3" s="46"/>
      <c r="D3" s="47"/>
      <c r="E3" s="48"/>
      <c r="F3" s="49"/>
    </row>
    <row r="4" spans="1:43" s="50" customFormat="1" ht="18" thickBot="1" x14ac:dyDescent="0.3">
      <c r="A4" s="200" t="s">
        <v>53</v>
      </c>
      <c r="B4" s="201"/>
      <c r="C4" s="201"/>
      <c r="D4" s="201"/>
      <c r="E4" s="201"/>
      <c r="F4" s="202"/>
    </row>
    <row r="5" spans="1:43" x14ac:dyDescent="0.25">
      <c r="A5" s="51"/>
      <c r="B5" s="52"/>
      <c r="C5" s="53"/>
      <c r="D5" s="53"/>
      <c r="E5" s="54"/>
      <c r="F5" s="54"/>
    </row>
    <row r="6" spans="1:43" s="61" customFormat="1" ht="28.5" x14ac:dyDescent="0.25">
      <c r="A6" s="56" t="s">
        <v>2</v>
      </c>
      <c r="B6" s="57" t="s">
        <v>3</v>
      </c>
      <c r="C6" s="58" t="s">
        <v>5</v>
      </c>
      <c r="D6" s="59" t="s">
        <v>11</v>
      </c>
      <c r="E6" s="60" t="s">
        <v>6</v>
      </c>
      <c r="F6" s="60" t="s">
        <v>7</v>
      </c>
    </row>
    <row r="7" spans="1:43" s="45" customFormat="1" ht="15" thickBot="1" x14ac:dyDescent="0.3">
      <c r="A7" s="62"/>
      <c r="B7" s="63"/>
      <c r="C7" s="64"/>
      <c r="D7" s="65"/>
      <c r="E7" s="66"/>
      <c r="F7" s="67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ht="18" thickBot="1" x14ac:dyDescent="0.3">
      <c r="A8" s="155" t="s">
        <v>45</v>
      </c>
      <c r="B8" s="156" t="s">
        <v>49</v>
      </c>
      <c r="C8" s="139"/>
      <c r="D8" s="140"/>
      <c r="E8" s="141"/>
      <c r="F8" s="142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</row>
    <row r="9" spans="1:43" x14ac:dyDescent="0.25">
      <c r="A9" s="143"/>
      <c r="B9" s="144"/>
      <c r="C9" s="146"/>
      <c r="D9" s="88"/>
      <c r="E9" s="147"/>
      <c r="F9" s="148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</row>
    <row r="10" spans="1:43" ht="28.5" x14ac:dyDescent="0.25">
      <c r="A10" s="94" t="s">
        <v>46</v>
      </c>
      <c r="B10" s="95" t="s">
        <v>107</v>
      </c>
      <c r="C10" s="96" t="s">
        <v>50</v>
      </c>
      <c r="D10" s="150">
        <v>30</v>
      </c>
      <c r="E10" s="229"/>
      <c r="F10" s="152">
        <f>E10*D10</f>
        <v>0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</row>
    <row r="11" spans="1:43" x14ac:dyDescent="0.25">
      <c r="A11" s="143"/>
      <c r="B11" s="95"/>
      <c r="C11" s="96"/>
      <c r="D11" s="150"/>
      <c r="E11" s="229"/>
      <c r="F11" s="152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</row>
    <row r="12" spans="1:43" ht="28.5" x14ac:dyDescent="0.25">
      <c r="A12" s="94" t="s">
        <v>47</v>
      </c>
      <c r="B12" s="153" t="s">
        <v>108</v>
      </c>
      <c r="C12" s="154" t="s">
        <v>50</v>
      </c>
      <c r="D12" s="150">
        <v>20</v>
      </c>
      <c r="E12" s="229"/>
      <c r="F12" s="152">
        <f>E12*D12</f>
        <v>0</v>
      </c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</row>
    <row r="13" spans="1:43" s="133" customFormat="1" x14ac:dyDescent="0.25">
      <c r="A13" s="143"/>
      <c r="B13" s="153"/>
      <c r="C13" s="154"/>
      <c r="D13" s="150"/>
      <c r="E13" s="229"/>
      <c r="F13" s="145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</row>
    <row r="14" spans="1:43" s="133" customFormat="1" ht="28.5" x14ac:dyDescent="0.25">
      <c r="A14" s="94" t="s">
        <v>52</v>
      </c>
      <c r="B14" s="153" t="s">
        <v>117</v>
      </c>
      <c r="C14" s="154" t="s">
        <v>51</v>
      </c>
      <c r="D14" s="150">
        <v>1</v>
      </c>
      <c r="E14" s="229"/>
      <c r="F14" s="152">
        <f>E14*D14</f>
        <v>0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</row>
    <row r="15" spans="1:43" x14ac:dyDescent="0.25">
      <c r="A15" s="143"/>
      <c r="B15" s="153"/>
      <c r="C15" s="154"/>
      <c r="D15" s="150"/>
      <c r="E15" s="229"/>
      <c r="F15" s="145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</row>
    <row r="16" spans="1:43" ht="28.5" x14ac:dyDescent="0.25">
      <c r="A16" s="94" t="s">
        <v>379</v>
      </c>
      <c r="B16" s="153" t="s">
        <v>109</v>
      </c>
      <c r="C16" s="154" t="s">
        <v>51</v>
      </c>
      <c r="D16" s="150">
        <v>1</v>
      </c>
      <c r="E16" s="229"/>
      <c r="F16" s="152">
        <f>E16*D16</f>
        <v>0</v>
      </c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</row>
    <row r="17" spans="1:43" x14ac:dyDescent="0.25">
      <c r="A17" s="143"/>
      <c r="B17" s="153"/>
      <c r="C17" s="154"/>
      <c r="D17" s="150"/>
      <c r="E17" s="229"/>
      <c r="F17" s="145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</row>
    <row r="18" spans="1:43" ht="28.5" x14ac:dyDescent="0.25">
      <c r="A18" s="94" t="s">
        <v>384</v>
      </c>
      <c r="B18" s="153" t="s">
        <v>110</v>
      </c>
      <c r="C18" s="154" t="s">
        <v>51</v>
      </c>
      <c r="D18" s="150">
        <v>1</v>
      </c>
      <c r="E18" s="229"/>
      <c r="F18" s="152">
        <f>E18*D18</f>
        <v>0</v>
      </c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</row>
    <row r="19" spans="1:43" x14ac:dyDescent="0.25">
      <c r="A19" s="143"/>
      <c r="B19" s="153"/>
      <c r="C19" s="154"/>
      <c r="D19" s="150"/>
      <c r="E19" s="229"/>
      <c r="F19" s="145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</row>
    <row r="20" spans="1:43" ht="28.5" x14ac:dyDescent="0.25">
      <c r="A20" s="94" t="s">
        <v>385</v>
      </c>
      <c r="B20" s="153" t="s">
        <v>111</v>
      </c>
      <c r="C20" s="154" t="s">
        <v>51</v>
      </c>
      <c r="D20" s="150">
        <v>1</v>
      </c>
      <c r="E20" s="229"/>
      <c r="F20" s="152">
        <f>E20*D20</f>
        <v>0</v>
      </c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</row>
    <row r="21" spans="1:43" x14ac:dyDescent="0.25">
      <c r="A21" s="143"/>
      <c r="B21" s="153"/>
      <c r="C21" s="154"/>
      <c r="D21" s="150"/>
      <c r="E21" s="229"/>
      <c r="F21" s="145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</row>
    <row r="22" spans="1:43" ht="28.5" x14ac:dyDescent="0.25">
      <c r="A22" s="94" t="s">
        <v>386</v>
      </c>
      <c r="B22" s="153" t="s">
        <v>112</v>
      </c>
      <c r="C22" s="154" t="s">
        <v>51</v>
      </c>
      <c r="D22" s="150">
        <v>1</v>
      </c>
      <c r="E22" s="229"/>
      <c r="F22" s="152">
        <f>E22*D22</f>
        <v>0</v>
      </c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</row>
    <row r="23" spans="1:43" x14ac:dyDescent="0.25">
      <c r="A23" s="143"/>
      <c r="B23" s="153"/>
      <c r="C23" s="154"/>
      <c r="D23" s="150"/>
      <c r="E23" s="229"/>
      <c r="F23" s="145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</row>
    <row r="24" spans="1:43" ht="42.75" x14ac:dyDescent="0.25">
      <c r="A24" s="94" t="s">
        <v>387</v>
      </c>
      <c r="B24" s="153" t="s">
        <v>118</v>
      </c>
      <c r="C24" s="154" t="s">
        <v>51</v>
      </c>
      <c r="D24" s="150">
        <v>1</v>
      </c>
      <c r="E24" s="229"/>
      <c r="F24" s="152">
        <f>E24*D24</f>
        <v>0</v>
      </c>
    </row>
    <row r="25" spans="1:43" x14ac:dyDescent="0.25">
      <c r="A25" s="143"/>
      <c r="B25" s="153"/>
      <c r="C25" s="154"/>
      <c r="D25" s="150"/>
      <c r="E25" s="229"/>
      <c r="F25" s="145"/>
    </row>
    <row r="26" spans="1:43" ht="99.75" x14ac:dyDescent="0.25">
      <c r="A26" s="94" t="s">
        <v>388</v>
      </c>
      <c r="B26" s="153" t="s">
        <v>113</v>
      </c>
      <c r="C26" s="154" t="s">
        <v>12</v>
      </c>
      <c r="D26" s="150">
        <v>1</v>
      </c>
      <c r="E26" s="229"/>
      <c r="F26" s="152">
        <f>E26*D26</f>
        <v>0</v>
      </c>
    </row>
    <row r="27" spans="1:43" x14ac:dyDescent="0.25">
      <c r="A27" s="143"/>
      <c r="B27" s="153"/>
      <c r="C27" s="154"/>
      <c r="D27" s="150"/>
      <c r="E27" s="229"/>
      <c r="F27" s="152"/>
    </row>
    <row r="28" spans="1:43" ht="114" x14ac:dyDescent="0.25">
      <c r="A28" s="94" t="s">
        <v>389</v>
      </c>
      <c r="B28" s="153" t="s">
        <v>114</v>
      </c>
      <c r="C28" s="154" t="s">
        <v>12</v>
      </c>
      <c r="D28" s="150">
        <v>1</v>
      </c>
      <c r="E28" s="229"/>
      <c r="F28" s="152">
        <f>E28*D28</f>
        <v>0</v>
      </c>
    </row>
    <row r="29" spans="1:43" x14ac:dyDescent="0.25">
      <c r="A29" s="143"/>
      <c r="B29" s="153"/>
      <c r="C29" s="154"/>
      <c r="D29" s="150"/>
      <c r="E29" s="229"/>
      <c r="F29" s="152"/>
    </row>
    <row r="30" spans="1:43" ht="28.5" x14ac:dyDescent="0.25">
      <c r="A30" s="94" t="s">
        <v>390</v>
      </c>
      <c r="B30" s="153" t="s">
        <v>228</v>
      </c>
      <c r="C30" s="154" t="s">
        <v>12</v>
      </c>
      <c r="D30" s="150">
        <v>1</v>
      </c>
      <c r="E30" s="229"/>
      <c r="F30" s="152">
        <f>E30*D30</f>
        <v>0</v>
      </c>
    </row>
    <row r="31" spans="1:43" x14ac:dyDescent="0.25">
      <c r="A31" s="143"/>
      <c r="B31" s="153"/>
      <c r="C31" s="154"/>
      <c r="D31" s="150"/>
      <c r="E31" s="229"/>
      <c r="F31" s="152"/>
    </row>
    <row r="32" spans="1:43" ht="28.5" x14ac:dyDescent="0.25">
      <c r="A32" s="94" t="s">
        <v>391</v>
      </c>
      <c r="B32" s="153" t="s">
        <v>115</v>
      </c>
      <c r="C32" s="154" t="s">
        <v>51</v>
      </c>
      <c r="D32" s="150">
        <v>1</v>
      </c>
      <c r="E32" s="229"/>
      <c r="F32" s="152">
        <f>E32*D32</f>
        <v>0</v>
      </c>
    </row>
    <row r="33" spans="1:6" x14ac:dyDescent="0.25">
      <c r="A33" s="143"/>
      <c r="B33" s="153"/>
      <c r="C33" s="154"/>
      <c r="D33" s="150"/>
      <c r="E33" s="229"/>
      <c r="F33" s="152"/>
    </row>
    <row r="34" spans="1:6" ht="28.5" x14ac:dyDescent="0.25">
      <c r="A34" s="94" t="s">
        <v>392</v>
      </c>
      <c r="B34" s="153" t="s">
        <v>116</v>
      </c>
      <c r="C34" s="157">
        <v>0.05</v>
      </c>
      <c r="D34" s="150"/>
      <c r="E34" s="229"/>
      <c r="F34" s="152">
        <f>SUM(F10:F33)*C34</f>
        <v>0</v>
      </c>
    </row>
    <row r="35" spans="1:6" ht="15" thickBot="1" x14ac:dyDescent="0.3">
      <c r="A35" s="94"/>
      <c r="B35" s="153"/>
      <c r="C35" s="154"/>
      <c r="D35" s="150"/>
      <c r="E35" s="151"/>
      <c r="F35" s="152"/>
    </row>
    <row r="36" spans="1:6" ht="18" thickBot="1" x14ac:dyDescent="0.3">
      <c r="A36" s="155" t="s">
        <v>238</v>
      </c>
      <c r="B36" s="156" t="s">
        <v>49</v>
      </c>
      <c r="C36" s="139"/>
      <c r="D36" s="140"/>
      <c r="E36" s="141"/>
      <c r="F36" s="158">
        <f>SUM(F9:F35)</f>
        <v>0</v>
      </c>
    </row>
  </sheetData>
  <autoFilter ref="A9:F36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7" firstPageNumber="3" fitToHeight="0" orientation="portrait" useFirstPageNumber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2"/>
  <sheetViews>
    <sheetView workbookViewId="0">
      <selection activeCell="B2" sqref="B2"/>
    </sheetView>
  </sheetViews>
  <sheetFormatPr defaultRowHeight="15" x14ac:dyDescent="0.25"/>
  <cols>
    <col min="1" max="1" width="28" customWidth="1"/>
    <col min="2" max="2" width="41.42578125" customWidth="1"/>
  </cols>
  <sheetData>
    <row r="1" spans="1:12" ht="42.75" x14ac:dyDescent="0.25">
      <c r="A1" s="110" t="s">
        <v>56</v>
      </c>
      <c r="B1" s="111" t="s">
        <v>326</v>
      </c>
      <c r="G1" s="203"/>
      <c r="H1" s="203"/>
      <c r="I1" s="203"/>
      <c r="J1" s="203"/>
      <c r="K1" s="203"/>
      <c r="L1" s="203"/>
    </row>
    <row r="2" spans="1:12" x14ac:dyDescent="0.25">
      <c r="A2" s="110" t="s">
        <v>60</v>
      </c>
      <c r="B2" s="112" t="s">
        <v>64</v>
      </c>
      <c r="G2" s="15"/>
      <c r="H2" s="15"/>
      <c r="I2" s="15"/>
      <c r="J2" s="15"/>
      <c r="K2" s="15"/>
      <c r="L2" s="15"/>
    </row>
    <row r="3" spans="1:12" x14ac:dyDescent="0.25">
      <c r="A3" s="110" t="s">
        <v>58</v>
      </c>
      <c r="B3" s="112" t="s">
        <v>59</v>
      </c>
      <c r="G3" s="15"/>
      <c r="H3" s="15"/>
      <c r="I3" s="15"/>
      <c r="J3" s="15"/>
      <c r="K3" s="15"/>
      <c r="L3" s="15"/>
    </row>
    <row r="4" spans="1:12" x14ac:dyDescent="0.25">
      <c r="A4" s="110" t="s">
        <v>57</v>
      </c>
      <c r="B4" s="113">
        <v>8257</v>
      </c>
      <c r="C4" s="13"/>
      <c r="D4" s="13"/>
    </row>
    <row r="5" spans="1:12" ht="28.5" x14ac:dyDescent="0.25">
      <c r="A5" s="110" t="s">
        <v>61</v>
      </c>
      <c r="B5" s="111" t="s">
        <v>65</v>
      </c>
      <c r="C5" s="13"/>
      <c r="D5" s="13"/>
    </row>
    <row r="6" spans="1:12" x14ac:dyDescent="0.25">
      <c r="A6" s="110" t="s">
        <v>62</v>
      </c>
      <c r="B6" s="111"/>
      <c r="C6" s="13"/>
      <c r="D6" s="13"/>
    </row>
    <row r="7" spans="1:12" x14ac:dyDescent="0.25">
      <c r="A7" s="110" t="s">
        <v>63</v>
      </c>
      <c r="B7" s="114"/>
      <c r="C7" s="13"/>
      <c r="D7" s="13"/>
    </row>
    <row r="8" spans="1:12" x14ac:dyDescent="0.25">
      <c r="A8" s="13"/>
      <c r="B8" s="13"/>
      <c r="C8" s="13"/>
      <c r="D8" s="13"/>
    </row>
    <row r="9" spans="1:12" x14ac:dyDescent="0.25">
      <c r="A9" s="13"/>
      <c r="B9" s="13"/>
      <c r="C9" s="13"/>
      <c r="D9" s="13"/>
    </row>
    <row r="10" spans="1:12" x14ac:dyDescent="0.25">
      <c r="A10" s="11"/>
      <c r="B10" s="11"/>
      <c r="C10" s="13"/>
      <c r="D10" s="13"/>
    </row>
    <row r="11" spans="1:12" x14ac:dyDescent="0.25">
      <c r="A11" s="13"/>
      <c r="B11" s="13"/>
      <c r="C11" s="13"/>
      <c r="D11" s="13"/>
    </row>
    <row r="12" spans="1:12" x14ac:dyDescent="0.25">
      <c r="A12" s="13"/>
      <c r="B12" s="13"/>
      <c r="C12" s="13"/>
      <c r="D12" s="13"/>
    </row>
  </sheetData>
  <mergeCells count="3">
    <mergeCell ref="G1:H1"/>
    <mergeCell ref="I1:J1"/>
    <mergeCell ref="K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Splošno</vt:lpstr>
      <vt:lpstr>Rekapitulacija</vt:lpstr>
      <vt:lpstr>Fek. kanal</vt:lpstr>
      <vt:lpstr>Met. kanal</vt:lpstr>
      <vt:lpstr>Vodovod</vt:lpstr>
      <vt:lpstr>Plinovod</vt:lpstr>
      <vt:lpstr>Tuje storitve</vt:lpstr>
      <vt:lpstr>Info</vt:lpstr>
      <vt:lpstr>'Fek. kanal'!Print_Area</vt:lpstr>
      <vt:lpstr>'Met. kanal'!Print_Area</vt:lpstr>
      <vt:lpstr>Plinovod!Print_Area</vt:lpstr>
      <vt:lpstr>Rekapitulacija!Print_Area</vt:lpstr>
      <vt:lpstr>'Tuje storitve'!Print_Area</vt:lpstr>
      <vt:lpstr>Vodovod!Print_Area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domen.dolsak@luz.si</dc:creator>
  <cp:lastModifiedBy>Uroš Maršič</cp:lastModifiedBy>
  <cp:lastPrinted>2019-12-17T07:25:21Z</cp:lastPrinted>
  <dcterms:created xsi:type="dcterms:W3CDTF">2013-04-10T05:29:44Z</dcterms:created>
  <dcterms:modified xsi:type="dcterms:W3CDTF">2020-04-06T15:58:28Z</dcterms:modified>
</cp:coreProperties>
</file>